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8" yWindow="-118" windowWidth="25370" windowHeight="13667" tabRatio="310" firstSheet="0" activeTab="1" autoFilterDateGrouping="1"/>
  </bookViews>
  <sheets>
    <sheet name="инструкция" sheetId="1" state="visible" r:id="rId1"/>
    <sheet name="Общая" sheetId="2" state="visible" r:id="rId2"/>
    <sheet name="ГОК" sheetId="3" state="visible" r:id="rId3"/>
    <sheet name="Лист1" sheetId="4" state="visible" r:id="rId4"/>
  </sheets>
  <definedNames>
    <definedName name="_xlnm._FilterDatabase" localSheetId="1" hidden="1">'Общая'!$B$6:$N$8841</definedName>
    <definedName name="_xlnm._FilterDatabase" localSheetId="2" hidden="1">'ГОК'!$A$1:$L$1096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0.000;[Red]\-0.000"/>
    <numFmt numFmtId="166" formatCode="0.00;[Red]\-0.00"/>
    <numFmt numFmtId="167" formatCode="#,##0.000;[Red]\-#,##0.000"/>
    <numFmt numFmtId="168" formatCode="#,##0.00_ ;[Red]\-#,##0.00\ "/>
  </numFmts>
  <fonts count="15">
    <font>
      <name val="Arial"/>
      <charset val="1"/>
      <family val="2"/>
      <sz val="8"/>
    </font>
    <font>
      <name val="Arial"/>
      <charset val="1"/>
      <family val="2"/>
      <b val="1"/>
      <sz val="11"/>
    </font>
    <font>
      <name val="Arial"/>
      <charset val="1"/>
      <family val="2"/>
      <b val="1"/>
      <sz val="9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MS Shell Dlg"/>
      <charset val="1"/>
      <color indexed="8"/>
      <sz val="8"/>
    </font>
    <font>
      <name val="MS Shell Dlg"/>
      <charset val="204"/>
      <color indexed="8"/>
      <sz val="8"/>
    </font>
    <font>
      <name val="Arial"/>
      <charset val="204"/>
      <family val="2"/>
      <i val="1"/>
      <sz val="8"/>
    </font>
    <font>
      <name val="Arial"/>
      <charset val="204"/>
      <family val="2"/>
      <b val="1"/>
      <sz val="8"/>
    </font>
    <font>
      <name val="Arial"/>
      <charset val="204"/>
      <family val="2"/>
      <b val="1"/>
      <sz val="10"/>
    </font>
    <font>
      <name val="MS Shell Dlg"/>
      <charset val="1"/>
      <b val="1"/>
      <color indexed="8"/>
      <sz val="8"/>
    </font>
    <font>
      <name val="Arial"/>
      <charset val="1"/>
      <family val="2"/>
      <color rgb="FFFF0000"/>
      <sz val="8"/>
    </font>
    <font>
      <name val="MS Shell Dlg"/>
      <charset val="204"/>
      <color rgb="FFFF0000"/>
      <sz val="8"/>
    </font>
    <font>
      <name val="Arial"/>
      <charset val="204"/>
      <family val="2"/>
      <i val="1"/>
      <color rgb="FFFF0000"/>
      <sz val="8"/>
    </font>
    <font>
      <name val="Arial"/>
      <charset val="204"/>
      <family val="2"/>
      <color rgb="FFFF0000"/>
      <sz val="8"/>
    </font>
  </fonts>
  <fills count="2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Continuous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Continuous" wrapText="1"/>
    </xf>
    <xf numFmtId="0" fontId="4" fillId="0" borderId="1" applyAlignment="1" pivotButton="0" quotePrefix="0" xfId="0">
      <alignment horizontal="center" vertical="top" wrapText="1"/>
    </xf>
    <xf numFmtId="40" fontId="0" fillId="0" borderId="2" applyAlignment="1" pivotButton="0" quotePrefix="0" xfId="0">
      <alignment horizontal="right" vertical="top"/>
    </xf>
    <xf numFmtId="0" fontId="0" fillId="0" borderId="3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5" applyAlignment="1" pivotButton="0" quotePrefix="0" xfId="0">
      <alignment horizontal="left" vertical="top"/>
    </xf>
    <xf numFmtId="0" fontId="0" fillId="0" borderId="6" applyAlignment="1" pivotButton="0" quotePrefix="0" xfId="0">
      <alignment horizontal="left" vertical="top"/>
    </xf>
    <xf numFmtId="0" fontId="0" fillId="0" borderId="4" applyAlignment="1" pivotButton="0" quotePrefix="0" xfId="0">
      <alignment horizontal="left" vertical="top"/>
    </xf>
    <xf numFmtId="0" fontId="0" fillId="0" borderId="7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0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40" fontId="0" fillId="0" borderId="16" applyAlignment="1" pivotButton="0" quotePrefix="0" xfId="0">
      <alignment horizontal="right" vertical="top"/>
    </xf>
    <xf numFmtId="0" fontId="5" fillId="2" borderId="17" applyAlignment="1" pivotButton="0" quotePrefix="0" xfId="0">
      <alignment horizontal="left" vertical="top"/>
    </xf>
    <xf numFmtId="1" fontId="5" fillId="2" borderId="17" applyAlignment="1" pivotButton="0" quotePrefix="0" xfId="0">
      <alignment horizontal="left" vertical="top"/>
    </xf>
    <xf numFmtId="0" fontId="6" fillId="2" borderId="17" applyAlignment="1" pivotButton="0" quotePrefix="0" xfId="0">
      <alignment horizontal="left" vertical="top"/>
    </xf>
    <xf numFmtId="4" fontId="0" fillId="0" borderId="16" applyAlignment="1" pivotButton="0" quotePrefix="0" xfId="0">
      <alignment horizontal="right"/>
    </xf>
    <xf numFmtId="0" fontId="0" fillId="6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8" borderId="0" applyAlignment="1" pivotButton="0" quotePrefix="0" xfId="0">
      <alignment horizontal="right"/>
    </xf>
    <xf numFmtId="0" fontId="0" fillId="9" borderId="0" applyAlignment="1" pivotButton="0" quotePrefix="0" xfId="0">
      <alignment horizontal="left"/>
    </xf>
    <xf numFmtId="0" fontId="0" fillId="10" borderId="0" applyAlignment="1" pivotButton="0" quotePrefix="0" xfId="0">
      <alignment horizontal="right"/>
    </xf>
    <xf numFmtId="0" fontId="0" fillId="11" borderId="0" applyAlignment="1" pivotButton="0" quotePrefix="0" xfId="0">
      <alignment horizontal="right"/>
    </xf>
    <xf numFmtId="4" fontId="11" fillId="0" borderId="0" applyAlignment="1" pivotButton="0" quotePrefix="0" xfId="0">
      <alignment horizontal="left"/>
    </xf>
    <xf numFmtId="0" fontId="0" fillId="12" borderId="0" applyAlignment="1" pivotButton="0" quotePrefix="0" xfId="0">
      <alignment horizontal="right"/>
    </xf>
    <xf numFmtId="0" fontId="0" fillId="9" borderId="0" pivotButton="0" quotePrefix="0" xfId="0"/>
    <xf numFmtId="0" fontId="11" fillId="5" borderId="0" applyAlignment="1" pivotButton="0" quotePrefix="0" xfId="0">
      <alignment horizontal="right"/>
    </xf>
    <xf numFmtId="4" fontId="7" fillId="0" borderId="0" applyAlignment="1" pivotButton="0" quotePrefix="0" xfId="0">
      <alignment horizontal="left"/>
    </xf>
    <xf numFmtId="10" fontId="0" fillId="8" borderId="0" applyAlignment="1" pivotButton="0" quotePrefix="0" xfId="0">
      <alignment horizontal="left"/>
    </xf>
    <xf numFmtId="0" fontId="6" fillId="5" borderId="0" applyAlignment="1" pivotButton="0" quotePrefix="0" xfId="0">
      <alignment horizontal="left" vertical="top"/>
    </xf>
    <xf numFmtId="0" fontId="6" fillId="7" borderId="0" applyAlignment="1" pivotButton="0" quotePrefix="0" xfId="0">
      <alignment horizontal="left" vertical="top"/>
    </xf>
    <xf numFmtId="0" fontId="6" fillId="2" borderId="0" applyAlignment="1" pivotButton="0" quotePrefix="0" xfId="0">
      <alignment horizontal="left" vertical="top"/>
    </xf>
    <xf numFmtId="0" fontId="6" fillId="10" borderId="0" applyAlignment="1" pivotButton="0" quotePrefix="0" xfId="0">
      <alignment horizontal="left" vertical="top"/>
    </xf>
    <xf numFmtId="0" fontId="0" fillId="10" borderId="0" applyAlignment="1" pivotButton="0" quotePrefix="0" xfId="0">
      <alignment horizontal="left"/>
    </xf>
    <xf numFmtId="0" fontId="6" fillId="11" borderId="0" applyAlignment="1" pivotButton="0" quotePrefix="0" xfId="0">
      <alignment horizontal="left" vertical="top"/>
    </xf>
    <xf numFmtId="0" fontId="0" fillId="11" borderId="0" applyAlignment="1" pivotButton="0" quotePrefix="0" xfId="0">
      <alignment horizontal="left"/>
    </xf>
    <xf numFmtId="0" fontId="6" fillId="3" borderId="0" applyAlignment="1" pivotButton="0" quotePrefix="0" xfId="0">
      <alignment horizontal="left" vertical="top"/>
    </xf>
    <xf numFmtId="0" fontId="6" fillId="8" borderId="0" applyAlignment="1" pivotButton="0" quotePrefix="0" xfId="0">
      <alignment horizontal="left" vertical="top"/>
    </xf>
    <xf numFmtId="0" fontId="6" fillId="12" borderId="0" applyAlignment="1" pivotButton="0" quotePrefix="0" xfId="0">
      <alignment horizontal="left" vertical="top"/>
    </xf>
    <xf numFmtId="0" fontId="0" fillId="12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6" fillId="13" borderId="0" applyAlignment="1" pivotButton="0" quotePrefix="0" xfId="0">
      <alignment horizontal="left" vertical="top"/>
    </xf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13" borderId="0" applyAlignment="1" pivotButton="0" quotePrefix="0" xfId="0">
      <alignment horizontal="left"/>
    </xf>
    <xf numFmtId="0" fontId="0" fillId="14" borderId="16" applyAlignment="1" pivotButton="0" quotePrefix="0" xfId="0">
      <alignment horizontal="left"/>
    </xf>
    <xf numFmtId="0" fontId="12" fillId="8" borderId="0" applyAlignment="1" pivotButton="0" quotePrefix="0" xfId="0">
      <alignment horizontal="left" vertical="top"/>
    </xf>
    <xf numFmtId="0" fontId="11" fillId="8" borderId="0" applyAlignment="1" pivotButton="0" quotePrefix="0" xfId="0">
      <alignment horizontal="left"/>
    </xf>
    <xf numFmtId="0" fontId="11" fillId="8" borderId="0" applyAlignment="1" pivotButton="0" quotePrefix="0" xfId="0">
      <alignment horizontal="right"/>
    </xf>
    <xf numFmtId="17" fontId="8" fillId="8" borderId="0" applyAlignment="1" pivotButton="0" quotePrefix="0" xfId="0">
      <alignment horizontal="left"/>
    </xf>
    <xf numFmtId="0" fontId="0" fillId="15" borderId="16" applyAlignment="1" pivotButton="0" quotePrefix="0" xfId="0">
      <alignment horizontal="left"/>
    </xf>
    <xf numFmtId="17" fontId="0" fillId="16" borderId="16" applyAlignment="1" pivotButton="0" quotePrefix="0" xfId="0">
      <alignment horizontal="left"/>
    </xf>
    <xf numFmtId="40" fontId="8" fillId="0" borderId="16" applyAlignment="1" pivotButton="0" quotePrefix="0" xfId="0">
      <alignment horizontal="right" vertical="top"/>
    </xf>
    <xf numFmtId="0" fontId="0" fillId="0" borderId="0" applyAlignment="1" pivotButton="0" quotePrefix="0" xfId="0">
      <alignment horizontal="right"/>
    </xf>
    <xf numFmtId="4" fontId="11" fillId="0" borderId="16" applyAlignment="1" pivotButton="0" quotePrefix="0" xfId="0">
      <alignment horizontal="right"/>
    </xf>
    <xf numFmtId="0" fontId="0" fillId="0" borderId="16" applyAlignment="1" pivotButton="0" quotePrefix="0" xfId="0">
      <alignment horizontal="left"/>
    </xf>
    <xf numFmtId="17" fontId="8" fillId="0" borderId="16" pivotButton="0" quotePrefix="0" xfId="0"/>
    <xf numFmtId="40" fontId="8" fillId="8" borderId="0" pivotButton="0" quotePrefix="0" xfId="0"/>
    <xf numFmtId="0" fontId="8" fillId="8" borderId="0" pivotButton="0" quotePrefix="0" xfId="0"/>
    <xf numFmtId="0" fontId="6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10" fontId="0" fillId="0" borderId="0" applyAlignment="1" pivotButton="0" quotePrefix="0" xfId="0">
      <alignment horizontal="left"/>
    </xf>
    <xf numFmtId="0" fontId="0" fillId="5" borderId="0" pivotButton="0" quotePrefix="0" xfId="0"/>
    <xf numFmtId="4" fontId="13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right"/>
    </xf>
    <xf numFmtId="0" fontId="0" fillId="8" borderId="16" pivotButton="0" quotePrefix="0" xfId="0"/>
    <xf numFmtId="0" fontId="12" fillId="12" borderId="0" applyAlignment="1" pivotButton="0" quotePrefix="0" xfId="0">
      <alignment horizontal="left" vertical="top"/>
    </xf>
    <xf numFmtId="0" fontId="14" fillId="12" borderId="0" applyAlignment="1" pivotButton="0" quotePrefix="0" xfId="0">
      <alignment horizontal="left"/>
    </xf>
    <xf numFmtId="0" fontId="14" fillId="5" borderId="0" applyAlignment="1" pivotButton="0" quotePrefix="0" xfId="0">
      <alignment horizontal="right"/>
    </xf>
    <xf numFmtId="0" fontId="14" fillId="0" borderId="0" applyAlignment="1" pivotButton="0" quotePrefix="0" xfId="0">
      <alignment horizontal="left"/>
    </xf>
    <xf numFmtId="0" fontId="8" fillId="15" borderId="16" applyAlignment="1" pivotButton="0" quotePrefix="0" xfId="0">
      <alignment horizontal="left"/>
    </xf>
    <xf numFmtId="0" fontId="8" fillId="14" borderId="16" applyAlignment="1" pivotButton="0" quotePrefix="0" xfId="0">
      <alignment horizontal="left"/>
    </xf>
    <xf numFmtId="0" fontId="9" fillId="0" borderId="0" pivotButton="0" quotePrefix="0" xfId="0"/>
    <xf numFmtId="0" fontId="0" fillId="18" borderId="0" pivotButton="0" quotePrefix="0" xfId="0"/>
    <xf numFmtId="0" fontId="0" fillId="18" borderId="0" applyAlignment="1" pivotButton="0" quotePrefix="0" xfId="0">
      <alignment horizontal="left"/>
    </xf>
    <xf numFmtId="0" fontId="6" fillId="18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0" fillId="0" borderId="18" applyAlignment="1" pivotButton="0" quotePrefix="0" xfId="0">
      <alignment horizontal="left" vertical="top" wrapText="1"/>
    </xf>
    <xf numFmtId="0" fontId="0" fillId="0" borderId="19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right" vertical="top"/>
    </xf>
    <xf numFmtId="0" fontId="11" fillId="0" borderId="16" applyAlignment="1" pivotButton="0" quotePrefix="0" xfId="0">
      <alignment horizontal="left"/>
    </xf>
    <xf numFmtId="0" fontId="0" fillId="15" borderId="0" applyAlignment="1" pivotButton="0" quotePrefix="0" xfId="0">
      <alignment horizontal="left"/>
    </xf>
    <xf numFmtId="0" fontId="0" fillId="16" borderId="0" applyAlignment="1" pivotButton="0" quotePrefix="0" xfId="0">
      <alignment horizontal="right"/>
    </xf>
    <xf numFmtId="0" fontId="0" fillId="11" borderId="0" pivotButton="0" quotePrefix="0" xfId="0"/>
    <xf numFmtId="0" fontId="0" fillId="17" borderId="0" applyAlignment="1" pivotButton="0" quotePrefix="0" xfId="0">
      <alignment horizontal="left"/>
    </xf>
    <xf numFmtId="0" fontId="8" fillId="0" borderId="0" pivotButton="0" quotePrefix="0" xfId="0"/>
    <xf numFmtId="0" fontId="0" fillId="0" borderId="20" applyAlignment="1" pivotButton="0" quotePrefix="0" xfId="0">
      <alignment vertical="top" wrapText="1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10" fillId="4" borderId="17" applyAlignment="1" pivotButton="0" quotePrefix="0" xfId="0">
      <alignment horizontal="left" vertical="top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24" applyAlignment="1" pivotButton="0" quotePrefix="0" xfId="0">
      <alignment horizontal="left"/>
    </xf>
    <xf numFmtId="0" fontId="3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 vertical="top" wrapText="1"/>
    </xf>
    <xf numFmtId="40" fontId="3" fillId="0" borderId="27" applyAlignment="1" pivotButton="0" quotePrefix="0" xfId="0">
      <alignment horizontal="right" vertical="top"/>
    </xf>
    <xf numFmtId="0" fontId="3" fillId="0" borderId="28" applyAlignment="1" pivotButton="0" quotePrefix="0" xfId="0">
      <alignment horizontal="right" vertical="top"/>
    </xf>
    <xf numFmtId="1" fontId="3" fillId="0" borderId="29" applyAlignment="1" pivotButton="0" quotePrefix="0" xfId="0">
      <alignment horizontal="left" vertical="top" wrapText="1"/>
    </xf>
    <xf numFmtId="40" fontId="3" fillId="0" borderId="20" applyAlignment="1" pivotButton="0" quotePrefix="0" xfId="0">
      <alignment horizontal="right" vertical="top"/>
    </xf>
    <xf numFmtId="40" fontId="3" fillId="0" borderId="6" applyAlignment="1" pivotButton="0" quotePrefix="0" xfId="0">
      <alignment horizontal="right" vertical="top"/>
    </xf>
    <xf numFmtId="0" fontId="3" fillId="0" borderId="20" applyAlignment="1" pivotButton="0" quotePrefix="0" xfId="0">
      <alignment horizontal="right" vertical="top"/>
    </xf>
    <xf numFmtId="0" fontId="3" fillId="0" borderId="6" applyAlignment="1" pivotButton="0" quotePrefix="0" xfId="0">
      <alignment horizontal="right" vertical="top"/>
    </xf>
    <xf numFmtId="0" fontId="2" fillId="0" borderId="30" applyAlignment="1" pivotButton="0" quotePrefix="0" xfId="0">
      <alignment horizontal="left" vertical="top" wrapText="1"/>
    </xf>
    <xf numFmtId="40" fontId="3" fillId="0" borderId="31" applyAlignment="1" pivotButton="0" quotePrefix="0" xfId="0">
      <alignment horizontal="right" vertical="top"/>
    </xf>
    <xf numFmtId="40" fontId="3" fillId="0" borderId="32" applyAlignment="1" pivotButton="0" quotePrefix="0" xfId="0">
      <alignment horizontal="right" vertical="top"/>
    </xf>
    <xf numFmtId="0" fontId="2" fillId="0" borderId="33" applyAlignment="1" pivotButton="0" quotePrefix="0" xfId="0">
      <alignment horizontal="left" vertical="top" wrapText="1"/>
    </xf>
    <xf numFmtId="40" fontId="3" fillId="0" borderId="34" applyAlignment="1" pivotButton="0" quotePrefix="0" xfId="0">
      <alignment horizontal="right" vertical="top"/>
    </xf>
    <xf numFmtId="0" fontId="3" fillId="0" borderId="10" applyAlignment="1" pivotButton="0" quotePrefix="0" xfId="0">
      <alignment horizontal="right" vertical="top"/>
    </xf>
    <xf numFmtId="0" fontId="0" fillId="0" borderId="10" applyAlignment="1" pivotButton="0" quotePrefix="0" xfId="0">
      <alignment horizontal="right"/>
    </xf>
    <xf numFmtId="0" fontId="0" fillId="5" borderId="16" applyAlignment="1" pivotButton="0" quotePrefix="0" xfId="0">
      <alignment horizontal="left"/>
    </xf>
    <xf numFmtId="0" fontId="11" fillId="11" borderId="0" pivotButton="0" quotePrefix="0" xfId="0"/>
    <xf numFmtId="0" fontId="11" fillId="0" borderId="0" pivotButton="0" quotePrefix="0" xfId="0"/>
    <xf numFmtId="0" fontId="0" fillId="8" borderId="0" pivotButton="0" quotePrefix="0" xfId="0"/>
    <xf numFmtId="40" fontId="0" fillId="8" borderId="2" applyAlignment="1" pivotButton="0" quotePrefix="0" xfId="0">
      <alignment horizontal="right" vertical="top"/>
    </xf>
    <xf numFmtId="0" fontId="0" fillId="19" borderId="0" applyAlignment="1" pivotButton="0" quotePrefix="0" xfId="0">
      <alignment horizontal="left"/>
    </xf>
    <xf numFmtId="0" fontId="0" fillId="19" borderId="20" applyAlignment="1" pivotButton="0" quotePrefix="0" xfId="0">
      <alignment horizontal="left"/>
    </xf>
    <xf numFmtId="0" fontId="11" fillId="19" borderId="16" applyAlignment="1" pivotButton="0" quotePrefix="0" xfId="0">
      <alignment horizontal="left"/>
    </xf>
    <xf numFmtId="0" fontId="11" fillId="19" borderId="0" applyAlignment="1" pivotButton="0" quotePrefix="0" xfId="0">
      <alignment horizontal="left"/>
    </xf>
    <xf numFmtId="0" fontId="0" fillId="19" borderId="16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0" fontId="0" fillId="19" borderId="2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/>
    </xf>
    <xf numFmtId="0" fontId="0" fillId="0" borderId="16" applyAlignment="1" pivotButton="0" quotePrefix="0" xfId="0">
      <alignment vertical="top" wrapText="1"/>
    </xf>
    <xf numFmtId="1" fontId="0" fillId="0" borderId="35" applyAlignment="1" pivotButton="0" quotePrefix="0" xfId="0">
      <alignment vertical="top"/>
    </xf>
    <xf numFmtId="0" fontId="0" fillId="5" borderId="4" applyAlignment="1" pivotButton="0" quotePrefix="0" xfId="0">
      <alignment horizontal="left" vertical="top"/>
    </xf>
    <xf numFmtId="0" fontId="0" fillId="5" borderId="3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right"/>
    </xf>
    <xf numFmtId="0" fontId="0" fillId="20" borderId="0" applyAlignment="1" pivotButton="0" quotePrefix="0" xfId="0">
      <alignment horizontal="right"/>
    </xf>
    <xf numFmtId="0" fontId="0" fillId="20" borderId="0" applyAlignment="1" pivotButton="0" quotePrefix="0" xfId="0">
      <alignment horizontal="left"/>
    </xf>
    <xf numFmtId="0" fontId="0" fillId="21" borderId="0" applyAlignment="1" pivotButton="0" quotePrefix="0" xfId="0">
      <alignment horizontal="right"/>
    </xf>
    <xf numFmtId="0" fontId="0" fillId="22" borderId="0" applyAlignment="1" pivotButton="0" quotePrefix="0" xfId="0">
      <alignment horizontal="left"/>
    </xf>
    <xf numFmtId="2" fontId="0" fillId="0" borderId="0" applyAlignment="1" pivotButton="0" quotePrefix="0" xfId="0">
      <alignment horizontal="left"/>
    </xf>
    <xf numFmtId="0" fontId="0" fillId="23" borderId="16" applyAlignment="1" pivotButton="0" quotePrefix="0" xfId="0">
      <alignment horizontal="left"/>
    </xf>
    <xf numFmtId="0" fontId="0" fillId="14" borderId="0" applyAlignment="1" pivotButton="0" quotePrefix="0" xfId="0">
      <alignment horizontal="right"/>
    </xf>
    <xf numFmtId="0" fontId="0" fillId="19" borderId="0" applyAlignment="1" pivotButton="0" quotePrefix="0" xfId="0">
      <alignment horizontal="right"/>
    </xf>
    <xf numFmtId="0" fontId="6" fillId="5" borderId="17" applyAlignment="1" pivotButton="0" quotePrefix="0" xfId="0">
      <alignment horizontal="left" vertical="top"/>
    </xf>
    <xf numFmtId="0" fontId="0" fillId="13" borderId="0" applyAlignment="1" pivotButton="0" quotePrefix="0" xfId="0">
      <alignment horizontal="right"/>
    </xf>
    <xf numFmtId="0" fontId="0" fillId="0" borderId="2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top"/>
    </xf>
    <xf numFmtId="164" fontId="2" fillId="0" borderId="0" applyAlignment="1" pivotButton="0" quotePrefix="0" xfId="0">
      <alignment horizontal="center" wrapText="1"/>
    </xf>
    <xf numFmtId="165" fontId="0" fillId="0" borderId="10" applyAlignment="1" pivotButton="0" quotePrefix="0" xfId="0">
      <alignment horizontal="right"/>
    </xf>
    <xf numFmtId="166" fontId="0" fillId="0" borderId="2" applyAlignment="1" pivotButton="0" quotePrefix="0" xfId="0">
      <alignment horizontal="right" vertical="top"/>
    </xf>
    <xf numFmtId="167" fontId="0" fillId="0" borderId="10" applyAlignment="1" pivotButton="0" quotePrefix="0" xfId="0">
      <alignment horizontal="right"/>
    </xf>
    <xf numFmtId="168" fontId="0" fillId="0" borderId="0" applyAlignment="1" pivotButton="0" quotePrefix="0" xfId="0">
      <alignment horizontal="left"/>
    </xf>
    <xf numFmtId="166" fontId="0" fillId="0" borderId="0" applyAlignment="1" pivotButton="0" quotePrefix="0" xfId="0">
      <alignment horizontal="left"/>
    </xf>
    <xf numFmtId="168" fontId="0" fillId="0" borderId="0" pivotButton="0" quotePrefix="0" xfId="0"/>
    <xf numFmtId="1" fontId="0" fillId="0" borderId="35" applyAlignment="1" pivotButton="0" quotePrefix="0" xfId="0">
      <alignment horizontal="left" vertical="top"/>
    </xf>
    <xf numFmtId="0" fontId="0" fillId="0" borderId="32" pivotButton="0" quotePrefix="0" xfId="0"/>
    <xf numFmtId="0" fontId="0" fillId="0" borderId="16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5" pivotButton="0" quotePrefix="0" xfId="0"/>
    <xf numFmtId="0" fontId="0" fillId="9" borderId="0" applyAlignment="1" pivotButton="0" quotePrefix="0" xfId="0">
      <alignment horizontal="center"/>
    </xf>
    <xf numFmtId="0" fontId="0" fillId="0" borderId="0" pivotButton="0" quotePrefix="0" xfId="0"/>
    <xf numFmtId="1" fontId="0" fillId="0" borderId="1" applyAlignment="1" pivotButton="0" quotePrefix="0" xfId="0">
      <alignment horizontal="left" vertical="top"/>
    </xf>
    <xf numFmtId="0" fontId="3" fillId="0" borderId="0" applyAlignment="1" pivotButton="0" quotePrefix="0" xfId="0">
      <alignment horizontal="left" wrapText="1"/>
    </xf>
    <xf numFmtId="164" fontId="2" fillId="0" borderId="0" applyAlignment="1" pivotButton="0" quotePrefix="0" xfId="0">
      <alignment horizontal="center" wrapText="1"/>
    </xf>
    <xf numFmtId="165" fontId="0" fillId="0" borderId="10" applyAlignment="1" pivotButton="0" quotePrefix="0" xfId="0">
      <alignment horizontal="right"/>
    </xf>
    <xf numFmtId="166" fontId="0" fillId="0" borderId="2" applyAlignment="1" pivotButton="0" quotePrefix="0" xfId="0">
      <alignment horizontal="right" vertical="top"/>
    </xf>
    <xf numFmtId="167" fontId="0" fillId="0" borderId="10" applyAlignment="1" pivotButton="0" quotePrefix="0" xfId="0">
      <alignment horizontal="right"/>
    </xf>
    <xf numFmtId="168" fontId="0" fillId="0" borderId="0" applyAlignment="1" pivotButton="0" quotePrefix="0" xfId="0">
      <alignment horizontal="left"/>
    </xf>
    <xf numFmtId="166" fontId="0" fillId="0" borderId="0" applyAlignment="1" pivotButton="0" quotePrefix="0" xfId="0">
      <alignment horizontal="left"/>
    </xf>
    <xf numFmtId="168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6"/>
  <sheetViews>
    <sheetView workbookViewId="0">
      <selection activeCell="E39" sqref="E39"/>
    </sheetView>
  </sheetViews>
  <sheetFormatPr baseColWidth="8" defaultRowHeight="10.5"/>
  <cols>
    <col width="15.140625" customWidth="1" style="171" min="3" max="3"/>
    <col width="11.28515625" customWidth="1" style="171" min="4" max="4"/>
    <col width="13.85546875" customWidth="1" style="171" min="5" max="5"/>
  </cols>
  <sheetData>
    <row r="2">
      <c r="C2" t="inlineStr">
        <is>
          <t>ОБЩАЯ</t>
        </is>
      </c>
    </row>
    <row r="3">
      <c r="A3" t="inlineStr">
        <is>
          <t>1. Скопировать карточку счета 1750-1750 и вставить во вкладку  ОБЩАЯ (вверху)</t>
        </is>
      </c>
    </row>
    <row r="4">
      <c r="A4" t="inlineStr">
        <is>
          <t>2. Подразделения сформируются автоматически</t>
        </is>
      </c>
    </row>
    <row r="5">
      <c r="A5" t="inlineStr">
        <is>
          <t>3. При необходимости обновить справочник Склады из 1С</t>
        </is>
      </c>
    </row>
    <row r="6">
      <c r="A6" t="inlineStr">
        <is>
          <t>4. Итоги в карточке и нижней таблице должны сходится</t>
        </is>
      </c>
    </row>
    <row r="7">
      <c r="A7" t="inlineStr">
        <is>
          <t xml:space="preserve">5. Нижняя таблица формируется автоматически. </t>
        </is>
      </c>
    </row>
    <row r="8">
      <c r="A8" t="inlineStr">
        <is>
          <t>6. Если итоги не сходятся, вручную через фильтры, найти ошибки по подразделениям</t>
        </is>
      </c>
    </row>
    <row r="11">
      <c r="C11" t="inlineStr">
        <is>
          <t>ГОК</t>
        </is>
      </c>
    </row>
    <row r="12">
      <c r="A12" t="inlineStr">
        <is>
          <t>7. После выравнивания итогов вкладки ОБЩАЯ, выбираем только перемещения через ОМТС. Нам нужны только они. Во вкладке ОБЩАЯ сортируем столбец N по ОМТС</t>
        </is>
      </c>
    </row>
    <row r="13">
      <c r="A13" t="inlineStr">
        <is>
          <t>8. Переносим отсортированные данные в верхнюю таблицу во вкладке ГОК</t>
        </is>
      </c>
    </row>
    <row r="14">
      <c r="A14" t="inlineStr">
        <is>
          <t>9. НД и нулевые вручную исправляем ошибки, т.к. программа их не всегда распознает</t>
        </is>
      </c>
    </row>
    <row r="15">
      <c r="A15" t="inlineStr">
        <is>
          <t>10. Нижняя таблица заполняется автоматически. Если итоги не идут с ОБЩЕЙ, тогда ищем ошибки через фильтр.</t>
        </is>
      </c>
    </row>
    <row r="16">
      <c r="A16" t="inlineStr">
        <is>
          <t>11. Когда ИТОГИ собраны, разносим в 1С ручной операцией суммы по подразделениям. Данные берем из нижней таблице (цветные)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outlinePr summaryBelow="0" summaryRight="0"/>
    <pageSetUpPr autoPageBreaks="0" fitToPage="1"/>
  </sheetPr>
  <dimension ref="A1:W8978"/>
  <sheetViews>
    <sheetView tabSelected="1" topLeftCell="K1" zoomScaleNormal="100" workbookViewId="0">
      <pane ySplit="6" topLeftCell="A7" activePane="bottomLeft" state="frozenSplit"/>
      <selection pane="bottomLeft" activeCell="N3" sqref="N3"/>
    </sheetView>
  </sheetViews>
  <sheetFormatPr baseColWidth="8" defaultColWidth="10.7109375" defaultRowHeight="10.5" outlineLevelRow="1"/>
  <cols>
    <col width="1.140625" customWidth="1" style="71" min="1" max="1"/>
    <col width="16.7109375" customWidth="1" style="71" min="2" max="2"/>
    <col width="27.28515625" customWidth="1" style="71" min="3" max="3"/>
    <col width="20.28515625" customWidth="1" style="71" min="4" max="4"/>
    <col width="12.140625" customWidth="1" style="71" min="5" max="5"/>
    <col width="14.5703125" customWidth="1" style="71" min="6" max="6"/>
    <col width="11.140625" customWidth="1" style="71" min="7" max="7"/>
    <col width="9.140625" customWidth="1" style="71" min="8" max="8"/>
    <col width="14.85546875" customWidth="1" style="71" min="9" max="9"/>
    <col width="27" customWidth="1" style="71" min="10" max="10"/>
    <col width="23.28515625" customWidth="1" style="71" min="11" max="11"/>
    <col width="17" customWidth="1" style="71" min="12" max="12"/>
    <col width="39.5703125" customWidth="1" style="171" min="13" max="13"/>
    <col width="33" customWidth="1" style="171" min="14" max="14"/>
    <col width="34.28515625" customWidth="1" style="171" min="15" max="15"/>
    <col width="38" customWidth="1" style="171" min="16" max="16"/>
    <col width="37.28515625" customWidth="1" style="171" min="17" max="17"/>
    <col width="46" customWidth="1" style="171" min="18" max="18"/>
    <col width="34.140625" customWidth="1" style="171" min="19" max="19"/>
    <col width="34.42578125" customWidth="1" style="171" min="20" max="20"/>
    <col width="37" customWidth="1" style="171" min="21" max="21"/>
    <col width="37.42578125" customWidth="1" style="171" min="22" max="22"/>
  </cols>
  <sheetData>
    <row r="1" ht="20.95" customHeight="1" s="171">
      <c r="A1" s="1" t="n"/>
      <c r="M1" s="139" t="inlineStr">
        <is>
          <t>Шаршеев Айбек Бакирович</t>
        </is>
      </c>
      <c r="N1" s="139" t="inlineStr">
        <is>
          <t>Наргозиев Базарбай Каримбердиевич(И.О.аппаратчик</t>
        </is>
      </c>
      <c r="O1" s="139" t="inlineStr">
        <is>
          <t>Нурбаев Эмилбек Смаилович</t>
        </is>
      </c>
      <c r="P1" s="139" t="inlineStr">
        <is>
          <t>Айсина Зульфия</t>
        </is>
      </c>
      <c r="Q1" s="139" t="inlineStr">
        <is>
          <t>Касымбеков Орозалым Турдалиевич Электрослесарь по</t>
        </is>
      </c>
      <c r="R1" s="139" t="inlineStr">
        <is>
          <t>Дуйшенбек уулу Маратбек</t>
        </is>
      </c>
      <c r="S1" s="139" t="n"/>
      <c r="T1" s="139" t="n"/>
      <c r="U1" s="139" t="inlineStr">
        <is>
          <t>Жакиева Суйумкан Диспетчер АТЦ</t>
        </is>
      </c>
      <c r="V1" s="22" t="n"/>
    </row>
    <row r="2" ht="25.2" customHeight="1" s="171">
      <c r="A2" s="1" t="n"/>
      <c r="B2" s="99" t="inlineStr">
        <is>
          <t>Отчет по проводкам</t>
        </is>
      </c>
      <c r="J2" s="125" t="n"/>
      <c r="M2" s="139" t="inlineStr">
        <is>
          <t>Абдрахманов Жаныбек Таалайбекович</t>
        </is>
      </c>
      <c r="N2" s="139" t="inlineStr">
        <is>
          <t>Кулматов Нурдин Ашырматович</t>
        </is>
      </c>
      <c r="O2" s="139" t="inlineStr">
        <is>
          <t>Абдырасул уулу Сталбек</t>
        </is>
      </c>
      <c r="P2" s="139" t="inlineStr">
        <is>
          <t>Арзыбеков Асылбек Абдикалилович</t>
        </is>
      </c>
      <c r="Q2" s="139" t="inlineStr">
        <is>
          <t>Жумагалиев Ербол</t>
        </is>
      </c>
      <c r="R2" s="139" t="inlineStr">
        <is>
          <t>Олжобай уулу Усон</t>
        </is>
      </c>
      <c r="S2" s="139" t="n"/>
      <c r="T2" s="139" t="n"/>
      <c r="U2" s="139" t="inlineStr">
        <is>
          <t>Шамшиева Наргиза Ишенбековна( лаборант)</t>
        </is>
      </c>
      <c r="V2" s="87" t="n"/>
    </row>
    <row r="3" ht="32.1" customHeight="1" s="171">
      <c r="A3" s="3" t="n"/>
      <c r="B3" s="174" t="n">
        <v>1750.175</v>
      </c>
      <c r="J3" s="125" t="n"/>
      <c r="M3" s="139" t="inlineStr">
        <is>
          <t>Конисов Жасулан Алтаевич</t>
        </is>
      </c>
      <c r="N3" s="139" t="inlineStr">
        <is>
          <t>Джакиев Алишер Тажибаевич</t>
        </is>
      </c>
      <c r="O3" s="139" t="inlineStr">
        <is>
          <t>Турдугулов Талант Турдугулович</t>
        </is>
      </c>
      <c r="P3" s="139" t="inlineStr">
        <is>
          <t>Макилов Талант Бейшенбекович</t>
        </is>
      </c>
      <c r="Q3" s="139" t="inlineStr">
        <is>
          <t>Шашим Амир</t>
        </is>
      </c>
      <c r="R3" s="139" t="inlineStr">
        <is>
          <t>Качкимбаев Бахтияр Абасканович</t>
        </is>
      </c>
      <c r="S3" s="139" t="n"/>
      <c r="T3" s="139" t="n"/>
      <c r="U3" s="87" t="n"/>
    </row>
    <row r="4" ht="12.6" customHeight="1" s="171">
      <c r="A4" s="4" t="n"/>
      <c r="B4" s="100" t="inlineStr">
        <is>
          <t>Период:</t>
        </is>
      </c>
      <c r="C4" s="60" t="n">
        <v>45536</v>
      </c>
      <c r="M4" s="87" t="n"/>
      <c r="N4" s="87" t="n"/>
      <c r="O4" s="87" t="n"/>
      <c r="Q4" s="87" t="n"/>
      <c r="S4" s="87" t="n"/>
      <c r="T4" s="87" t="n"/>
      <c r="U4" s="89" t="n"/>
    </row>
    <row r="5" ht="12.45" customHeight="1" s="171" thickBot="1">
      <c r="A5" s="4" t="n"/>
      <c r="N5" s="125" t="inlineStr">
        <is>
          <t>сортировать ОМТС</t>
        </is>
      </c>
      <c r="O5" s="87" t="n"/>
      <c r="P5" s="97" t="inlineStr">
        <is>
          <t>справочник СКЛАДЫ ( подразделения нет, потому что в справочнике Сотрудников не указан)</t>
        </is>
      </c>
      <c r="Q5" s="87" t="n"/>
      <c r="S5" s="87" t="n"/>
      <c r="T5" s="87" t="n"/>
      <c r="U5" s="90" t="n"/>
    </row>
    <row r="6" ht="22.45" customHeight="1" s="171" thickBot="1">
      <c r="B6" s="168" t="inlineStr">
        <is>
          <t>Дата</t>
        </is>
      </c>
      <c r="C6" s="168" t="inlineStr">
        <is>
          <t>Документ</t>
        </is>
      </c>
      <c r="D6" s="168" t="inlineStr">
        <is>
          <t>Содержание</t>
        </is>
      </c>
      <c r="E6" s="168" t="inlineStr">
        <is>
          <t>Дт</t>
        </is>
      </c>
      <c r="F6" s="169" t="n"/>
      <c r="G6" s="168" t="inlineStr">
        <is>
          <t>Кт</t>
        </is>
      </c>
      <c r="H6" s="169" t="n"/>
      <c r="I6" s="168" t="inlineStr">
        <is>
          <t>Сумма</t>
        </is>
      </c>
      <c r="J6" s="6" t="inlineStr">
        <is>
          <t>Субконто Дт</t>
        </is>
      </c>
      <c r="K6" s="6" t="inlineStr">
        <is>
          <t>Субконто Кт</t>
        </is>
      </c>
      <c r="L6" s="6" t="inlineStr">
        <is>
          <t>Номер журнала</t>
        </is>
      </c>
      <c r="P6" s="101" t="inlineStr">
        <is>
          <t>Наименование</t>
        </is>
      </c>
      <c r="Q6" s="101" t="inlineStr">
        <is>
          <t>Подразделение</t>
        </is>
      </c>
      <c r="R6" s="101" t="inlineStr">
        <is>
          <t>МТС</t>
        </is>
      </c>
    </row>
    <row r="7" hidden="1" ht="22.45" customFormat="1" customHeight="1" s="71" thickBot="1">
      <c r="B7" s="136" t="n"/>
      <c r="C7" s="136" t="n"/>
      <c r="D7" s="152" t="n"/>
      <c r="E7" s="137" t="n"/>
      <c r="F7" s="137" t="n"/>
      <c r="G7" s="137" t="n"/>
      <c r="H7" s="137" t="n"/>
      <c r="I7" s="7" t="n"/>
      <c r="J7" s="8" t="n"/>
      <c r="K7" s="8" t="n"/>
      <c r="L7" s="9" t="n"/>
      <c r="M7">
        <f>VLOOKUP(J7,P$7:Q$4000,2,0)</f>
        <v/>
      </c>
      <c r="N7">
        <f>VLOOKUP(K7,P$7:R$4000,2,0)</f>
        <v/>
      </c>
      <c r="P7" s="24" t="n"/>
      <c r="Q7" s="24" t="inlineStr">
        <is>
          <t>100-06 Участок  измельчения</t>
        </is>
      </c>
    </row>
    <row r="8" hidden="1" outlineLevel="1" ht="22.45" customFormat="1" customHeight="1" s="71" thickBot="1">
      <c r="B8" s="165" t="inlineStr">
        <is>
          <t>01.09.2024 0:00:00</t>
        </is>
      </c>
      <c r="C8" s="165" t="inlineStr">
        <is>
          <t>Внутреннее перемещение ОМТС 221-522 от 01.09.2024 0:00:00</t>
        </is>
      </c>
      <c r="D8" s="152" t="inlineStr">
        <is>
          <t>Внутренее перемещение ТМЦ</t>
        </is>
      </c>
      <c r="E8" s="163" t="n">
        <v>1750</v>
      </c>
      <c r="F8" s="164" t="n"/>
      <c r="G8" s="163" t="n">
        <v>1750</v>
      </c>
      <c r="H8" s="164" t="n"/>
      <c r="I8" s="7" t="n">
        <v>6500</v>
      </c>
      <c r="J8" s="8" t="inlineStr">
        <is>
          <t>Склад МОЛ №15 РПП ГАТЦ (Жороев  и ШаниметовХ)</t>
        </is>
      </c>
      <c r="K8" s="8" t="inlineStr">
        <is>
          <t>Склад Бозымчак № 9 ГОК (Нурмамбетов Н\Караев Ж.)</t>
        </is>
      </c>
      <c r="L8" s="12" t="n"/>
      <c r="M8">
        <f>VLOOKUP(J8,P$7:Q$4000,2,0)</f>
        <v/>
      </c>
      <c r="N8">
        <f>VLOOKUP(K8,P$7:R$4000,2,0)</f>
        <v/>
      </c>
      <c r="P8" s="24" t="n"/>
      <c r="Q8" s="24" t="inlineStr">
        <is>
          <t>109-Химлаборатория</t>
        </is>
      </c>
    </row>
    <row r="9" hidden="1" outlineLevel="1" ht="22.45" customHeight="1" s="171">
      <c r="B9" s="166" t="n"/>
      <c r="C9" s="166" t="n"/>
      <c r="D9" s="153" t="n"/>
      <c r="E9" s="10" t="n"/>
      <c r="F9" s="11" t="n"/>
      <c r="G9" s="10" t="n"/>
      <c r="H9" s="11" t="n"/>
      <c r="I9" s="12" t="n"/>
      <c r="J9" s="13" t="inlineStr">
        <is>
          <t>100-010-6524 Ножницы по металлу 250 мм</t>
        </is>
      </c>
      <c r="K9" s="13" t="inlineStr">
        <is>
          <t>100-010-6524 Ножницы по металлу 250 мм</t>
        </is>
      </c>
      <c r="L9" s="135" t="n"/>
      <c r="M9">
        <f>VLOOKUP(J9,P$7:Q$4000,2,0)</f>
        <v/>
      </c>
      <c r="N9">
        <f>VLOOKUP(K9,P$7:R$4000,2,0)</f>
        <v/>
      </c>
      <c r="P9" s="24" t="n"/>
      <c r="Q9" s="24" t="inlineStr">
        <is>
          <t>105-05-Общепроизводственные - Энергохозяйство</t>
        </is>
      </c>
    </row>
    <row r="10" hidden="1" outlineLevel="1" ht="22.45" customFormat="1" customHeight="1" s="71" thickBot="1">
      <c r="B10" s="167" t="n"/>
      <c r="C10" s="167" t="n"/>
      <c r="D10" s="14" t="inlineStr">
        <is>
          <t>Количество</t>
        </is>
      </c>
      <c r="E10" s="15" t="n"/>
      <c r="F10" s="175" t="n">
        <v>2</v>
      </c>
      <c r="G10" s="15" t="n"/>
      <c r="H10" s="175" t="n">
        <v>2</v>
      </c>
      <c r="I10" s="135" t="n"/>
      <c r="J10" s="154" t="inlineStr">
        <is>
          <t>Поступление ТМЦ и услуг 0003179 от 14.08.2024 10:00:00</t>
        </is>
      </c>
      <c r="K10" s="154" t="inlineStr">
        <is>
          <t>Поступление ТМЦ и услуг 0003179 от 14.08.2024 10:00:00</t>
        </is>
      </c>
      <c r="L10" s="9" t="n"/>
      <c r="M10">
        <f>VLOOKUP(J10,P$7:Q$4000,2,0)</f>
        <v/>
      </c>
      <c r="N10">
        <f>VLOOKUP(K10,P$7:R$4000,2,0)</f>
        <v/>
      </c>
      <c r="P10" s="24" t="n"/>
      <c r="Q10" s="24" t="inlineStr">
        <is>
          <t>100-04 Участок упаковки концентрата</t>
        </is>
      </c>
    </row>
    <row r="11" hidden="1" outlineLevel="1" ht="25.55" customFormat="1" customHeight="1" s="71" thickBot="1">
      <c r="B11" s="165" t="inlineStr">
        <is>
          <t>01.09.2024 0:00:00</t>
        </is>
      </c>
      <c r="C11" s="165" t="inlineStr">
        <is>
          <t>Внутреннее перемещение ОМТС 221-599 от 01.09.2024 0:00:00</t>
        </is>
      </c>
      <c r="D11" s="152" t="inlineStr">
        <is>
          <t>Внутренее перемещение ТМЦ</t>
        </is>
      </c>
      <c r="E11" s="163" t="n">
        <v>1750</v>
      </c>
      <c r="F11" s="164" t="n"/>
      <c r="G11" s="163" t="n">
        <v>1750</v>
      </c>
      <c r="H11" s="164" t="n"/>
      <c r="I11" s="7" t="n">
        <v>3900</v>
      </c>
      <c r="J11" s="8" t="inlineStr">
        <is>
          <t>Анарбаев Билимбек Абдысеитович</t>
        </is>
      </c>
      <c r="K11" s="8" t="inlineStr">
        <is>
          <t>Склад Бозымчак № 7 СИЗ (/Касымов А,Адылбек у Э.</t>
        </is>
      </c>
      <c r="L11" s="12" t="n"/>
      <c r="M11">
        <f>VLOOKUP(J11,P$7:Q$4000,2,0)</f>
        <v/>
      </c>
      <c r="N11">
        <f>VLOOKUP(K11,P$7:R$4000,2,0)</f>
        <v/>
      </c>
      <c r="P11" s="24" t="n"/>
      <c r="Q11" s="24" t="inlineStr">
        <is>
          <t>100-10 Общепроизводственные расходы</t>
        </is>
      </c>
    </row>
    <row r="12" hidden="1" outlineLevel="1" ht="22.45" customHeight="1" s="171">
      <c r="B12" s="166" t="n"/>
      <c r="C12" s="166" t="n"/>
      <c r="D12" s="153" t="n"/>
      <c r="E12" s="10" t="n"/>
      <c r="F12" s="11" t="n"/>
      <c r="G12" s="10" t="n"/>
      <c r="H12" s="11" t="n"/>
      <c r="I12" s="12" t="n"/>
      <c r="J12" s="13" t="inlineStr">
        <is>
          <t>001-001-0193 Брюки зимние "KAZ Minerals Bozymchak" (ткань 65%ПЭ/35%ХБ, плотность 250 гр/м2, утепл.синтеп, разм.52-54)</t>
        </is>
      </c>
      <c r="K12" s="13" t="inlineStr">
        <is>
          <t>001-001-0193 Брюки зимние "KAZ Minerals Bozymchak" (ткань 65%ПЭ/35%ХБ, плотность 250 гр/м2, утепл.синтеп, разм.52-54)</t>
        </is>
      </c>
      <c r="L12" s="135" t="n"/>
      <c r="M12">
        <f>VLOOKUP(J12,P$7:Q$4000,2,0)</f>
        <v/>
      </c>
      <c r="N12">
        <f>VLOOKUP(K12,P$7:R$4000,2,0)</f>
        <v/>
      </c>
      <c r="P12" s="24" t="n"/>
      <c r="Q12" s="24" t="n"/>
    </row>
    <row r="13" hidden="1" outlineLevel="1" ht="22.45" customFormat="1" customHeight="1" s="71" thickBot="1">
      <c r="B13" s="167" t="n"/>
      <c r="C13" s="167" t="n"/>
      <c r="D13" s="14" t="inlineStr">
        <is>
          <t>Количество</t>
        </is>
      </c>
      <c r="E13" s="15" t="n"/>
      <c r="F13" s="175" t="n">
        <v>1</v>
      </c>
      <c r="G13" s="15" t="n"/>
      <c r="H13" s="175" t="n">
        <v>1</v>
      </c>
      <c r="I13" s="135" t="n"/>
      <c r="J13" s="154" t="inlineStr">
        <is>
          <t>Поступление ТМЦ и услуг 0001041 от 19.03.2024 10:00:00</t>
        </is>
      </c>
      <c r="K13" s="154" t="inlineStr">
        <is>
          <t>Поступление ТМЦ и услуг 0001041 от 19.03.2024 10:00:00</t>
        </is>
      </c>
      <c r="L13" s="9" t="n"/>
      <c r="M13">
        <f>VLOOKUP(J13,P$7:Q$4000,2,0)</f>
        <v/>
      </c>
      <c r="N13">
        <f>VLOOKUP(K13,P$7:R$4000,2,0)</f>
        <v/>
      </c>
      <c r="P13" s="24" t="n"/>
      <c r="Q13" s="24" t="inlineStr">
        <is>
          <t>100-04 Участок упаковки концентрата</t>
        </is>
      </c>
    </row>
    <row r="14" hidden="1" outlineLevel="1" ht="32.9" customFormat="1" customHeight="1" s="71" thickBot="1">
      <c r="B14" s="165" t="inlineStr">
        <is>
          <t>01.09.2024 0:00:00</t>
        </is>
      </c>
      <c r="C14" s="165" t="inlineStr">
        <is>
          <t>Внутреннее перемещение ОМТС 221-599 от 01.09.2024 0:00:00</t>
        </is>
      </c>
      <c r="D14" s="152" t="inlineStr">
        <is>
          <t>Внутренее перемещение ТМЦ</t>
        </is>
      </c>
      <c r="E14" s="163" t="n">
        <v>1750</v>
      </c>
      <c r="F14" s="164" t="n"/>
      <c r="G14" s="163" t="n">
        <v>1750</v>
      </c>
      <c r="H14" s="164" t="n"/>
      <c r="I14" s="7" t="n">
        <v>10600</v>
      </c>
      <c r="J14" s="8" t="inlineStr">
        <is>
          <t>Анарбаев Билимбек Абдысеитович</t>
        </is>
      </c>
      <c r="K14" s="8" t="inlineStr">
        <is>
          <t>Склад Бозымчак № 7 СИЗ (/Касымов А,Адылбек у Э.</t>
        </is>
      </c>
      <c r="L14" s="12" t="n"/>
      <c r="M14">
        <f>VLOOKUP(J14,P$7:Q$4000,2,0)</f>
        <v/>
      </c>
      <c r="N14">
        <f>VLOOKUP(K14,P$7:R$4000,2,0)</f>
        <v/>
      </c>
      <c r="P14" s="24" t="n"/>
      <c r="Q14" s="24" t="inlineStr">
        <is>
          <t>100-03 Участок фильтрации (хвосты)</t>
        </is>
      </c>
    </row>
    <row r="15" hidden="1" outlineLevel="1" ht="22.45" customHeight="1" s="171">
      <c r="B15" s="166" t="n"/>
      <c r="C15" s="166" t="n"/>
      <c r="D15" s="153" t="n"/>
      <c r="E15" s="10" t="n"/>
      <c r="F15" s="11" t="n"/>
      <c r="G15" s="10" t="n"/>
      <c r="H15" s="11" t="n"/>
      <c r="I15" s="12" t="n"/>
      <c r="J15" s="13" t="inlineStr">
        <is>
          <t>001-001-0188 Куртка зимняя "KAZ Minerals Bozymchak" (ткань 65%ПЭ/35%ХБ, плотность 250 гр/м2, 52-54)</t>
        </is>
      </c>
      <c r="K15" s="13" t="inlineStr">
        <is>
          <t>001-001-0188 Куртка зимняя "KAZ Minerals Bozymchak" (ткань 65%ПЭ/35%ХБ, плотность 250 гр/м2, 52-54)</t>
        </is>
      </c>
      <c r="L15" s="135" t="n"/>
      <c r="M15">
        <f>VLOOKUP(J15,P$7:Q$4000,2,0)</f>
        <v/>
      </c>
      <c r="N15">
        <f>VLOOKUP(K15,P$7:R$4000,2,0)</f>
        <v/>
      </c>
      <c r="P15" s="24" t="n"/>
      <c r="Q15" s="24" t="inlineStr">
        <is>
          <t>117-Перевалочная база</t>
        </is>
      </c>
    </row>
    <row r="16" hidden="1" outlineLevel="1" ht="22.45" customFormat="1" customHeight="1" s="71" thickBot="1">
      <c r="B16" s="167" t="n"/>
      <c r="C16" s="167" t="n"/>
      <c r="D16" s="14" t="inlineStr">
        <is>
          <t>Количество</t>
        </is>
      </c>
      <c r="E16" s="15" t="n"/>
      <c r="F16" s="175" t="n">
        <v>1</v>
      </c>
      <c r="G16" s="15" t="n"/>
      <c r="H16" s="175" t="n">
        <v>1</v>
      </c>
      <c r="I16" s="135" t="n"/>
      <c r="J16" s="154" t="inlineStr">
        <is>
          <t>Поступление ТМЦ и услуг 0003061 от 02.08.2024 10:00:00</t>
        </is>
      </c>
      <c r="K16" s="154" t="inlineStr">
        <is>
          <t>Поступление ТМЦ и услуг 0003061 от 02.08.2024 10:00:00</t>
        </is>
      </c>
      <c r="L16" s="9" t="n"/>
      <c r="M16">
        <f>VLOOKUP(J16,P$7:Q$4000,2,0)</f>
        <v/>
      </c>
      <c r="N16">
        <f>VLOOKUP(K16,P$7:R$4000,2,0)</f>
        <v/>
      </c>
      <c r="P16" s="24" t="n"/>
      <c r="Q16" s="24" t="inlineStr">
        <is>
          <t>111-02-АУП</t>
        </is>
      </c>
    </row>
    <row r="17" hidden="1" outlineLevel="1" ht="32.9" customFormat="1" customHeight="1" s="71" thickBot="1">
      <c r="B17" s="165" t="inlineStr">
        <is>
          <t>01.09.2024 0:00:00</t>
        </is>
      </c>
      <c r="C17" s="165" t="inlineStr">
        <is>
          <t>Внутреннее перемещение ОМТС 221-599 от 01.09.2024 0:00:00</t>
        </is>
      </c>
      <c r="D17" s="152" t="inlineStr">
        <is>
          <t>Внутренее перемещение ТМЦ</t>
        </is>
      </c>
      <c r="E17" s="163" t="n">
        <v>1750</v>
      </c>
      <c r="F17" s="164" t="n"/>
      <c r="G17" s="163" t="n">
        <v>1750</v>
      </c>
      <c r="H17" s="164" t="n"/>
      <c r="I17" s="7" t="n">
        <v>3000</v>
      </c>
      <c r="J17" s="8" t="inlineStr">
        <is>
          <t>Анарбаев Билимбек Абдысеитович</t>
        </is>
      </c>
      <c r="K17" s="8" t="inlineStr">
        <is>
          <t>Склад Бозымчак № 7 СИЗ (/Касымов А,Адылбек у Э.</t>
        </is>
      </c>
      <c r="L17" s="12" t="n"/>
      <c r="M17">
        <f>VLOOKUP(J17,P$7:Q$4000,2,0)</f>
        <v/>
      </c>
      <c r="N17">
        <f>VLOOKUP(K17,P$7:R$4000,2,0)</f>
        <v/>
      </c>
      <c r="P17" s="24" t="n"/>
      <c r="Q17" s="24" t="inlineStr">
        <is>
          <t>112-01-ИТР-производство</t>
        </is>
      </c>
    </row>
    <row r="18" hidden="1" outlineLevel="1" ht="22.45" customHeight="1" s="171">
      <c r="B18" s="166" t="n"/>
      <c r="C18" s="166" t="n"/>
      <c r="D18" s="153" t="n"/>
      <c r="E18" s="10" t="n"/>
      <c r="F18" s="11" t="n"/>
      <c r="G18" s="10" t="n"/>
      <c r="H18" s="11" t="n"/>
      <c r="I18" s="12" t="n"/>
      <c r="J18" s="13" t="inlineStr">
        <is>
          <t>001-001-0184 Брюки летние "KAZ Minerals Bozymchak" (ткань 65%ПЭ/35%ХБ, плотность 250 гр/м2, разм.56-58)</t>
        </is>
      </c>
      <c r="K18" s="13" t="inlineStr">
        <is>
          <t>001-001-0184 Брюки летние "KAZ Minerals Bozymchak" (ткань 65%ПЭ/35%ХБ, плотность 250 гр/м2, разм.56-58)</t>
        </is>
      </c>
      <c r="L18" s="135" t="n"/>
      <c r="M18">
        <f>VLOOKUP(J18,P$7:Q$4000,2,0)</f>
        <v/>
      </c>
      <c r="N18">
        <f>VLOOKUP(K18,P$7:R$4000,2,0)</f>
        <v/>
      </c>
      <c r="P18" s="24" t="n"/>
      <c r="Q18" s="24" t="inlineStr">
        <is>
          <t>109-Химлаборатория</t>
        </is>
      </c>
    </row>
    <row r="19" hidden="1" outlineLevel="1" ht="22.45" customFormat="1" customHeight="1" s="71" thickBot="1">
      <c r="B19" s="167" t="n"/>
      <c r="C19" s="167" t="n"/>
      <c r="D19" s="14" t="inlineStr">
        <is>
          <t>Количество</t>
        </is>
      </c>
      <c r="E19" s="15" t="n"/>
      <c r="F19" s="175" t="n">
        <v>1</v>
      </c>
      <c r="G19" s="15" t="n"/>
      <c r="H19" s="175" t="n">
        <v>1</v>
      </c>
      <c r="I19" s="135" t="n"/>
      <c r="J19" s="154" t="inlineStr">
        <is>
          <t>Поступление ТМЦ и услуг 0001494 от 19.04.2024 10:00:00</t>
        </is>
      </c>
      <c r="K19" s="154" t="inlineStr">
        <is>
          <t>Поступление ТМЦ и услуг 0001494 от 19.04.2024 10:00:00</t>
        </is>
      </c>
      <c r="L19" s="9" t="n"/>
      <c r="M19">
        <f>VLOOKUP(J19,P$7:Q$4000,2,0)</f>
        <v/>
      </c>
      <c r="N19">
        <f>VLOOKUP(K19,P$7:R$4000,2,0)</f>
        <v/>
      </c>
      <c r="P19" s="24" t="n"/>
      <c r="Q19" s="24" t="inlineStr">
        <is>
          <t>117-Перевалочная база</t>
        </is>
      </c>
    </row>
    <row r="20" hidden="1" outlineLevel="1" ht="32.9" customFormat="1" customHeight="1" s="71" thickBot="1">
      <c r="B20" s="165" t="inlineStr">
        <is>
          <t>01.09.2024 0:00:00</t>
        </is>
      </c>
      <c r="C20" s="165" t="inlineStr">
        <is>
          <t>Внутреннее перемещение ОМТС 221-599 от 01.09.2024 0:00:00</t>
        </is>
      </c>
      <c r="D20" s="152" t="inlineStr">
        <is>
          <t>Внутренее перемещение ТМЦ</t>
        </is>
      </c>
      <c r="E20" s="163" t="n">
        <v>1750</v>
      </c>
      <c r="F20" s="164" t="n"/>
      <c r="G20" s="163" t="n">
        <v>1750</v>
      </c>
      <c r="H20" s="164" t="n"/>
      <c r="I20" s="7" t="n">
        <v>5500</v>
      </c>
      <c r="J20" s="8" t="inlineStr">
        <is>
          <t>Анарбаев Билимбек Абдысеитович</t>
        </is>
      </c>
      <c r="K20" s="8" t="inlineStr">
        <is>
          <t>Склад Бозымчак № 7 СИЗ (/Касымов А,Адылбек у Э.</t>
        </is>
      </c>
      <c r="L20" s="12" t="n"/>
      <c r="M20">
        <f>VLOOKUP(J20,P$7:Q$4000,2,0)</f>
        <v/>
      </c>
      <c r="N20">
        <f>VLOOKUP(K20,P$7:R$4000,2,0)</f>
        <v/>
      </c>
      <c r="P20" s="24" t="n"/>
      <c r="Q20" s="24" t="inlineStr">
        <is>
          <t>101-03-участок БВР</t>
        </is>
      </c>
    </row>
    <row r="21" hidden="1" outlineLevel="1" ht="22.45" customHeight="1" s="171">
      <c r="B21" s="166" t="n"/>
      <c r="C21" s="166" t="n"/>
      <c r="D21" s="153" t="n"/>
      <c r="E21" s="10" t="n"/>
      <c r="F21" s="11" t="n"/>
      <c r="G21" s="10" t="n"/>
      <c r="H21" s="11" t="n"/>
      <c r="I21" s="12" t="n"/>
      <c r="J21" s="13" t="inlineStr">
        <is>
          <t>001-001-0178 Куртка летняя "KAZ Minerals Bozymchak" (ткань 65%ПЭ/35%ХБ, плотность 250 гр/м2, разм.52-54)</t>
        </is>
      </c>
      <c r="K21" s="13" t="inlineStr">
        <is>
          <t>001-001-0178 Куртка летняя "KAZ Minerals Bozymchak" (ткань 65%ПЭ/35%ХБ, плотность 250 гр/м2, разм.52-54)</t>
        </is>
      </c>
      <c r="L21" s="135" t="n"/>
      <c r="M21">
        <f>VLOOKUP(J21,P$7:Q$4000,2,0)</f>
        <v/>
      </c>
      <c r="N21">
        <f>VLOOKUP(K21,P$7:R$4000,2,0)</f>
        <v/>
      </c>
      <c r="P21" s="24" t="n"/>
      <c r="Q21" s="24" t="n"/>
    </row>
    <row r="22" hidden="1" outlineLevel="1" ht="32.9" customFormat="1" customHeight="1" s="71" thickBot="1">
      <c r="B22" s="167" t="n"/>
      <c r="C22" s="167" t="n"/>
      <c r="D22" s="14" t="inlineStr">
        <is>
          <t>Количество</t>
        </is>
      </c>
      <c r="E22" s="15" t="n"/>
      <c r="F22" s="175" t="n">
        <v>1</v>
      </c>
      <c r="G22" s="15" t="n"/>
      <c r="H22" s="175" t="n">
        <v>1</v>
      </c>
      <c r="I22" s="135" t="n"/>
      <c r="J22" s="154" t="inlineStr">
        <is>
          <t>Поступление ТМЦ и услуг 0002838 от 24.07.2024 10:00:00</t>
        </is>
      </c>
      <c r="K22" s="154" t="inlineStr">
        <is>
          <t>Поступление ТМЦ и услуг 0002838 от 24.07.2024 10:00:00</t>
        </is>
      </c>
      <c r="L22" s="9" t="n"/>
      <c r="M22">
        <f>VLOOKUP(J22,P$7:Q$4000,2,0)</f>
        <v/>
      </c>
      <c r="N22">
        <f>VLOOKUP(K22,P$7:R$4000,2,0)</f>
        <v/>
      </c>
      <c r="P22" s="24" t="n"/>
      <c r="Q22" s="24" t="n"/>
    </row>
    <row r="23" hidden="1" outlineLevel="1" ht="22.45" customFormat="1" customHeight="1" s="71" thickBot="1">
      <c r="B23" s="165" t="inlineStr">
        <is>
          <t>01.09.2024 0:00:00</t>
        </is>
      </c>
      <c r="C23" s="165" t="inlineStr">
        <is>
          <t>Внутреннее перемещение ОМТС 221-599 от 01.09.2024 0:00:00</t>
        </is>
      </c>
      <c r="D23" s="152" t="inlineStr">
        <is>
          <t>Внутренее перемещение ТМЦ</t>
        </is>
      </c>
      <c r="E23" s="163" t="n">
        <v>1750</v>
      </c>
      <c r="F23" s="164" t="n"/>
      <c r="G23" s="163" t="n">
        <v>1750</v>
      </c>
      <c r="H23" s="164" t="n"/>
      <c r="I23" s="7" t="n">
        <v>4558.41</v>
      </c>
      <c r="J23" s="8" t="inlineStr">
        <is>
          <t>Анарбаев Билимбек Абдысеитович</t>
        </is>
      </c>
      <c r="K23" s="8" t="inlineStr">
        <is>
          <t>Склад Бозымчак № 7 СИЗ (/Касымов А,Адылбек у Э.</t>
        </is>
      </c>
      <c r="L23" s="12" t="n"/>
      <c r="M23">
        <f>VLOOKUP(J23,P$7:Q$4000,2,0)</f>
        <v/>
      </c>
      <c r="N23">
        <f>VLOOKUP(K23,P$7:R$4000,2,0)</f>
        <v/>
      </c>
      <c r="P23" s="24" t="n"/>
      <c r="Q23" s="24" t="n"/>
    </row>
    <row r="24" hidden="1" outlineLevel="1" ht="22.45" customHeight="1" s="171">
      <c r="B24" s="166" t="n"/>
      <c r="C24" s="166" t="n"/>
      <c r="D24" s="153" t="n"/>
      <c r="E24" s="10" t="n"/>
      <c r="F24" s="11" t="n"/>
      <c r="G24" s="10" t="n"/>
      <c r="H24" s="11" t="n"/>
      <c r="I24" s="12" t="n"/>
      <c r="J24" s="13" t="inlineStr">
        <is>
          <t>001-002-0061 Ботинки Kynox Nomad 417E-064 (Италия)</t>
        </is>
      </c>
      <c r="K24" s="13" t="inlineStr">
        <is>
          <t>001-002-0061 Ботинки Kynox Nomad 417E-064 (Италия)</t>
        </is>
      </c>
      <c r="L24" s="135" t="n"/>
      <c r="M24">
        <f>VLOOKUP(J24,P$7:Q$4000,2,0)</f>
        <v/>
      </c>
      <c r="N24">
        <f>VLOOKUP(K24,P$7:R$4000,2,0)</f>
        <v/>
      </c>
      <c r="P24" s="24" t="n"/>
      <c r="Q24" s="24" t="inlineStr">
        <is>
          <t>105-03-ЛЭП</t>
        </is>
      </c>
    </row>
    <row r="25" hidden="1" outlineLevel="1" ht="22.45" customFormat="1" customHeight="1" s="71" thickBot="1">
      <c r="B25" s="167" t="n"/>
      <c r="C25" s="167" t="n"/>
      <c r="D25" s="14" t="inlineStr">
        <is>
          <t>Количество</t>
        </is>
      </c>
      <c r="E25" s="15" t="n"/>
      <c r="F25" s="175" t="n">
        <v>1</v>
      </c>
      <c r="G25" s="15" t="n"/>
      <c r="H25" s="175" t="n">
        <v>1</v>
      </c>
      <c r="I25" s="135" t="n"/>
      <c r="J25" s="154" t="inlineStr">
        <is>
          <t>Поступление ТМЦ и услуг 0001148 от 27.03.2024 10:00:00</t>
        </is>
      </c>
      <c r="K25" s="154" t="inlineStr">
        <is>
          <t>Поступление ТМЦ и услуг 0001148 от 27.03.2024 10:00:00</t>
        </is>
      </c>
      <c r="L25" s="9" t="n"/>
      <c r="M25">
        <f>VLOOKUP(J25,P$7:Q$4000,2,0)</f>
        <v/>
      </c>
      <c r="N25">
        <f>VLOOKUP(K25,P$7:R$4000,2,0)</f>
        <v/>
      </c>
      <c r="P25" s="24" t="n"/>
      <c r="Q25" s="24" t="inlineStr">
        <is>
          <t>123-08-АБК-АХО-Строители</t>
        </is>
      </c>
    </row>
    <row r="26" hidden="1" outlineLevel="1" ht="22.45" customFormat="1" customHeight="1" s="71" thickBot="1">
      <c r="B26" s="165" t="inlineStr">
        <is>
          <t>01.09.2024 0:00:00</t>
        </is>
      </c>
      <c r="C26" s="165" t="inlineStr">
        <is>
          <t>Внутреннее перемещение ОМТС 221-650 от 01.09.2024 0:00:00</t>
        </is>
      </c>
      <c r="D26" s="152" t="inlineStr">
        <is>
          <t>Внутренее перемещение ТМЦ</t>
        </is>
      </c>
      <c r="E26" s="163" t="n">
        <v>1750</v>
      </c>
      <c r="F26" s="164" t="n"/>
      <c r="G26" s="163" t="n">
        <v>1750</v>
      </c>
      <c r="H26" s="164" t="n"/>
      <c r="I26" s="7" t="n">
        <v>107640</v>
      </c>
      <c r="J26" s="8" t="inlineStr">
        <is>
          <t>Склад МОЛ №14 АХО (Мамажунусова М/Маматова С.)</t>
        </is>
      </c>
      <c r="K26" s="8" t="inlineStr">
        <is>
          <t>Склад Бозымчак № 9 ГОК (Нурмамбетов Н\Караев Ж.)</t>
        </is>
      </c>
      <c r="L26" s="12" t="n"/>
      <c r="M26">
        <f>VLOOKUP(J26,P$7:Q$4000,2,0)</f>
        <v/>
      </c>
      <c r="N26">
        <f>VLOOKUP(K26,P$7:R$4000,2,0)</f>
        <v/>
      </c>
      <c r="P26" s="24" t="n"/>
      <c r="Q26" s="24" t="n"/>
    </row>
    <row r="27" hidden="1" outlineLevel="1" ht="22.45" customHeight="1" s="171">
      <c r="B27" s="166" t="n"/>
      <c r="C27" s="166" t="n"/>
      <c r="D27" s="153" t="n"/>
      <c r="E27" s="10" t="n"/>
      <c r="F27" s="11" t="n"/>
      <c r="G27" s="10" t="n"/>
      <c r="H27" s="11" t="n"/>
      <c r="I27" s="12" t="n"/>
      <c r="J27" s="13" t="inlineStr">
        <is>
          <t>051-001-5430 Полка для обуви</t>
        </is>
      </c>
      <c r="K27" s="13" t="inlineStr">
        <is>
          <t>051-001-5430 Полка для обуви</t>
        </is>
      </c>
      <c r="L27" s="135" t="n"/>
      <c r="M27">
        <f>VLOOKUP(J27,P$7:Q$4000,2,0)</f>
        <v/>
      </c>
      <c r="N27">
        <f>VLOOKUP(K27,P$7:R$4000,2,0)</f>
        <v/>
      </c>
      <c r="P27" s="24" t="n"/>
      <c r="Q27" s="24" t="n"/>
    </row>
    <row r="28" hidden="1" outlineLevel="1" ht="22.45" customFormat="1" customHeight="1" s="71" thickBot="1">
      <c r="B28" s="167" t="n"/>
      <c r="C28" s="167" t="n"/>
      <c r="D28" s="14" t="inlineStr">
        <is>
          <t>Количество</t>
        </is>
      </c>
      <c r="E28" s="15" t="n"/>
      <c r="F28" s="175" t="n">
        <v>24</v>
      </c>
      <c r="G28" s="15" t="n"/>
      <c r="H28" s="175" t="n">
        <v>24</v>
      </c>
      <c r="I28" s="135" t="n"/>
      <c r="J28" s="154" t="inlineStr">
        <is>
          <t>Поступление ТМЦ и услуг 0001621 от 24.04.2024 18:48:21</t>
        </is>
      </c>
      <c r="K28" s="154" t="inlineStr">
        <is>
          <t>Поступление ТМЦ и услуг 0001621 от 24.04.2024 18:48:21</t>
        </is>
      </c>
      <c r="L28" s="9" t="n"/>
      <c r="M28">
        <f>VLOOKUP(J28,P$7:Q$4000,2,0)</f>
        <v/>
      </c>
      <c r="N28">
        <f>VLOOKUP(K28,P$7:R$4000,2,0)</f>
        <v/>
      </c>
      <c r="P28" s="24" t="n"/>
      <c r="Q28" s="24" t="inlineStr">
        <is>
          <t>109-Химлаборатория</t>
        </is>
      </c>
    </row>
    <row r="29" hidden="1" outlineLevel="1" ht="22.45" customFormat="1" customHeight="1" s="71" thickBot="1">
      <c r="B29" s="165" t="inlineStr">
        <is>
          <t>01.09.2024 0:00:00</t>
        </is>
      </c>
      <c r="C29" s="165" t="inlineStr">
        <is>
          <t>Внутреннее перемещение ОМТС 221-650 от 01.09.2024 0:00:00</t>
        </is>
      </c>
      <c r="D29" s="152" t="inlineStr">
        <is>
          <t>Внутренее перемещение ТМЦ</t>
        </is>
      </c>
      <c r="E29" s="163" t="n">
        <v>1750</v>
      </c>
      <c r="F29" s="164" t="n"/>
      <c r="G29" s="163" t="n">
        <v>1750</v>
      </c>
      <c r="H29" s="164" t="n"/>
      <c r="I29" s="7" t="n">
        <v>203040</v>
      </c>
      <c r="J29" s="8" t="inlineStr">
        <is>
          <t>Склад МОЛ №14 АХО (Мамажунусова М/Маматова С.)</t>
        </is>
      </c>
      <c r="K29" s="8" t="inlineStr">
        <is>
          <t>Склад Бозымчак № 9 ГОК (Нурмамбетов Н\Караев Ж.)</t>
        </is>
      </c>
      <c r="L29" s="12" t="n"/>
      <c r="M29">
        <f>VLOOKUP(J29,P$7:Q$4000,2,0)</f>
        <v/>
      </c>
      <c r="N29">
        <f>VLOOKUP(K29,P$7:R$4000,2,0)</f>
        <v/>
      </c>
      <c r="P29" s="24" t="n"/>
      <c r="Q29" s="24" t="inlineStr">
        <is>
          <t>105-02-УТВС и НК</t>
        </is>
      </c>
    </row>
    <row r="30" hidden="1" outlineLevel="1" ht="22.45" customHeight="1" s="171">
      <c r="B30" s="166" t="n"/>
      <c r="C30" s="166" t="n"/>
      <c r="D30" s="153" t="n"/>
      <c r="E30" s="10" t="n"/>
      <c r="F30" s="11" t="n"/>
      <c r="G30" s="10" t="n"/>
      <c r="H30" s="11" t="n"/>
      <c r="I30" s="12" t="n"/>
      <c r="J30" s="13" t="inlineStr">
        <is>
          <t>051-001-5350 Тумба подкатная (2 ящика) 400*450*500 (про-во Кыргызстан)</t>
        </is>
      </c>
      <c r="K30" s="13" t="inlineStr">
        <is>
          <t>051-001-5350 Тумба подкатная (2 ящика) 400*450*500 (про-во Кыргызстан)</t>
        </is>
      </c>
      <c r="L30" s="135" t="n"/>
      <c r="M30">
        <f>VLOOKUP(J30,P$7:Q$4000,2,0)</f>
        <v/>
      </c>
      <c r="N30">
        <f>VLOOKUP(K30,P$7:R$4000,2,0)</f>
        <v/>
      </c>
      <c r="P30" s="24" t="n"/>
      <c r="Q30" s="24" t="inlineStr">
        <is>
          <t>100-09 РММ</t>
        </is>
      </c>
    </row>
    <row r="31" hidden="1" outlineLevel="1" ht="22.45" customFormat="1" customHeight="1" s="71" thickBot="1">
      <c r="B31" s="167" t="n"/>
      <c r="C31" s="167" t="n"/>
      <c r="D31" s="14" t="inlineStr">
        <is>
          <t>Количество</t>
        </is>
      </c>
      <c r="E31" s="15" t="n"/>
      <c r="F31" s="175" t="n">
        <v>48</v>
      </c>
      <c r="G31" s="15" t="n"/>
      <c r="H31" s="175" t="n">
        <v>48</v>
      </c>
      <c r="I31" s="135" t="n"/>
      <c r="J31" s="154" t="inlineStr">
        <is>
          <t>Поступление ТМЦ и услуг 0001621 от 24.04.2024 18:48:21</t>
        </is>
      </c>
      <c r="K31" s="154" t="inlineStr">
        <is>
          <t>Поступление ТМЦ и услуг 0001621 от 24.04.2024 18:48:21</t>
        </is>
      </c>
      <c r="L31" s="9" t="n"/>
      <c r="M31">
        <f>VLOOKUP(J31,P$7:Q$4000,2,0)</f>
        <v/>
      </c>
      <c r="N31">
        <f>VLOOKUP(K31,P$7:R$4000,2,0)</f>
        <v/>
      </c>
      <c r="P31" s="24" t="n"/>
      <c r="Q31" s="24" t="inlineStr">
        <is>
          <t>100-08  ИТР Производство ОФ</t>
        </is>
      </c>
    </row>
    <row r="32" hidden="1" outlineLevel="1" ht="22.45" customFormat="1" customHeight="1" s="71" thickBot="1">
      <c r="B32" s="165" t="inlineStr">
        <is>
          <t>01.09.2024 0:00:00</t>
        </is>
      </c>
      <c r="C32" s="165" t="inlineStr">
        <is>
          <t>Внутреннее перемещение ОМТС 221-650 от 01.09.2024 0:00:00</t>
        </is>
      </c>
      <c r="D32" s="152" t="inlineStr">
        <is>
          <t>Внутренее перемещение ТМЦ</t>
        </is>
      </c>
      <c r="E32" s="163" t="n">
        <v>1750</v>
      </c>
      <c r="F32" s="164" t="n"/>
      <c r="G32" s="163" t="n">
        <v>1750</v>
      </c>
      <c r="H32" s="164" t="n"/>
      <c r="I32" s="7" t="n">
        <v>130560</v>
      </c>
      <c r="J32" s="8" t="inlineStr">
        <is>
          <t>Склад МОЛ №14 АХО (Мамажунусова М/Маматова С.)</t>
        </is>
      </c>
      <c r="K32" s="8" t="inlineStr">
        <is>
          <t>Склад Бозымчак № 9 ГОК (Нурмамбетов Н\Караев Ж.)</t>
        </is>
      </c>
      <c r="L32" s="12" t="n"/>
      <c r="M32">
        <f>VLOOKUP(J32,P$7:Q$4000,2,0)</f>
        <v/>
      </c>
      <c r="N32">
        <f>VLOOKUP(K32,P$7:R$4000,2,0)</f>
        <v/>
      </c>
      <c r="P32" s="24" t="n"/>
      <c r="Q32" s="24" t="inlineStr">
        <is>
          <t>101-03-участок БВР</t>
        </is>
      </c>
    </row>
    <row r="33" hidden="1" outlineLevel="1" ht="22.45" customHeight="1" s="171">
      <c r="B33" s="166" t="n"/>
      <c r="C33" s="166" t="n"/>
      <c r="D33" s="153" t="n"/>
      <c r="E33" s="10" t="n"/>
      <c r="F33" s="11" t="n"/>
      <c r="G33" s="10" t="n"/>
      <c r="H33" s="11" t="n"/>
      <c r="I33" s="12" t="n"/>
      <c r="J33" s="13" t="inlineStr">
        <is>
          <t>051-001-5448 Зеркало с нижней полкой.</t>
        </is>
      </c>
      <c r="K33" s="13" t="inlineStr">
        <is>
          <t>051-001-5448 Зеркало с нижней полкой.</t>
        </is>
      </c>
      <c r="L33" s="135" t="n"/>
      <c r="M33">
        <f>VLOOKUP(J33,P$7:Q$4000,2,0)</f>
        <v/>
      </c>
      <c r="N33">
        <f>VLOOKUP(K33,P$7:R$4000,2,0)</f>
        <v/>
      </c>
      <c r="P33" s="24" t="n"/>
      <c r="Q33" s="24" t="inlineStr">
        <is>
          <t>119-05-Автотранспортный цех - общепроизводственные</t>
        </is>
      </c>
    </row>
    <row r="34" hidden="1" outlineLevel="1" ht="22.45" customFormat="1" customHeight="1" s="71" thickBot="1">
      <c r="B34" s="167" t="n"/>
      <c r="C34" s="167" t="n"/>
      <c r="D34" s="14" t="inlineStr">
        <is>
          <t>Количество</t>
        </is>
      </c>
      <c r="E34" s="15" t="n"/>
      <c r="F34" s="175" t="n">
        <v>24</v>
      </c>
      <c r="G34" s="15" t="n"/>
      <c r="H34" s="175" t="n">
        <v>24</v>
      </c>
      <c r="I34" s="135" t="n"/>
      <c r="J34" s="154" t="inlineStr">
        <is>
          <t>Поступление ТМЦ и услуг 0001621 от 24.04.2024 18:48:21</t>
        </is>
      </c>
      <c r="K34" s="154" t="inlineStr">
        <is>
          <t>Поступление ТМЦ и услуг 0001621 от 24.04.2024 18:48:21</t>
        </is>
      </c>
      <c r="L34" s="9" t="n"/>
      <c r="M34">
        <f>VLOOKUP(J34,P$7:Q$4000,2,0)</f>
        <v/>
      </c>
      <c r="N34">
        <f>VLOOKUP(K34,P$7:R$4000,2,0)</f>
        <v/>
      </c>
      <c r="P34" s="24" t="n"/>
      <c r="Q34" s="24" t="n"/>
    </row>
    <row r="35" hidden="1" outlineLevel="1" ht="22.45" customFormat="1" customHeight="1" s="71" thickBot="1">
      <c r="B35" s="165" t="inlineStr">
        <is>
          <t>01.09.2024 0:00:00</t>
        </is>
      </c>
      <c r="C35" s="165" t="inlineStr">
        <is>
          <t>Внутреннее перемещение ОМТС 221-657 от 01.09.2024 0:00:00</t>
        </is>
      </c>
      <c r="D35" s="152" t="inlineStr">
        <is>
          <t>Внутренее перемещение ТМЦ</t>
        </is>
      </c>
      <c r="E35" s="163" t="n">
        <v>1750</v>
      </c>
      <c r="F35" s="164" t="n"/>
      <c r="G35" s="163" t="n">
        <v>1750</v>
      </c>
      <c r="H35" s="164" t="n"/>
      <c r="I35" s="7" t="n">
        <v>8100</v>
      </c>
      <c r="J35" s="8" t="inlineStr">
        <is>
          <t>Склад МОЛ №16 РПП ГАТЦ (Тойматов Н./Турдугожоев А)</t>
        </is>
      </c>
      <c r="K35" s="8" t="inlineStr">
        <is>
          <t>Склад Бозымчак № 9 ГОК (Нурмамбетов Н\Караев Ж.)</t>
        </is>
      </c>
      <c r="L35" s="12" t="n"/>
      <c r="M35">
        <f>VLOOKUP(J35,P$7:Q$4000,2,0)</f>
        <v/>
      </c>
      <c r="N35">
        <f>VLOOKUP(K35,P$7:R$4000,2,0)</f>
        <v/>
      </c>
      <c r="P35" s="24" t="n"/>
      <c r="Q35" s="24" t="n"/>
    </row>
    <row r="36" hidden="1" outlineLevel="1" ht="22.45" customHeight="1" s="171">
      <c r="B36" s="166" t="n"/>
      <c r="C36" s="166" t="n"/>
      <c r="D36" s="153" t="n"/>
      <c r="E36" s="10" t="n"/>
      <c r="F36" s="11" t="n"/>
      <c r="G36" s="10" t="n"/>
      <c r="H36" s="11" t="n"/>
      <c r="I36" s="12" t="n"/>
      <c r="J36" s="13" t="inlineStr">
        <is>
          <t>100-024-0268 ПЛАСТЫРИ R-15 (ХОЛОДНЫЕ) 90Х105/1 СЛ. ROSSVIK, 10 ШТ. Артикул: R.15.B.10.</t>
        </is>
      </c>
      <c r="K36" s="13" t="inlineStr">
        <is>
          <t>100-024-0268 ПЛАСТЫРИ R-15 (ХОЛОДНЫЕ) 90Х105/1 СЛ. ROSSVIK, 10 ШТ. Артикул: R.15.B.10.</t>
        </is>
      </c>
      <c r="L36" s="135" t="n"/>
      <c r="M36">
        <f>VLOOKUP(J36,P$7:Q$4000,2,0)</f>
        <v/>
      </c>
      <c r="N36">
        <f>VLOOKUP(K36,P$7:R$4000,2,0)</f>
        <v/>
      </c>
      <c r="P36" s="24" t="n"/>
      <c r="Q36" s="24" t="inlineStr">
        <is>
          <t>100-09 РММ</t>
        </is>
      </c>
    </row>
    <row r="37" hidden="1" outlineLevel="1" ht="22.45" customFormat="1" customHeight="1" s="71" thickBot="1">
      <c r="B37" s="167" t="n"/>
      <c r="C37" s="167" t="n"/>
      <c r="D37" s="14" t="inlineStr">
        <is>
          <t>Количество</t>
        </is>
      </c>
      <c r="E37" s="15" t="n"/>
      <c r="F37" s="175" t="n">
        <v>5</v>
      </c>
      <c r="G37" s="15" t="n"/>
      <c r="H37" s="175" t="n">
        <v>5</v>
      </c>
      <c r="I37" s="135" t="n"/>
      <c r="J37" s="154" t="inlineStr">
        <is>
          <t>Поступление ТМЦ и услуг 0003157 от 12.08.2024 10:00:00</t>
        </is>
      </c>
      <c r="K37" s="154" t="inlineStr">
        <is>
          <t>Поступление ТМЦ и услуг 0003157 от 12.08.2024 10:00:00</t>
        </is>
      </c>
      <c r="L37" s="9" t="n"/>
      <c r="M37">
        <f>VLOOKUP(J37,P$7:Q$4000,2,0)</f>
        <v/>
      </c>
      <c r="N37">
        <f>VLOOKUP(K37,P$7:R$4000,2,0)</f>
        <v/>
      </c>
      <c r="P37" s="24" t="n"/>
      <c r="Q37" s="24" t="inlineStr">
        <is>
          <t>100-09 РММ</t>
        </is>
      </c>
    </row>
    <row r="38" hidden="1" outlineLevel="1" ht="22.45" customFormat="1" customHeight="1" s="71" thickBot="1">
      <c r="B38" s="165" t="inlineStr">
        <is>
          <t>01.09.2024 0:00:00</t>
        </is>
      </c>
      <c r="C38" s="165" t="inlineStr">
        <is>
          <t>Внутреннее перемещение ОМТС 221-657 от 01.09.2024 0:00:00</t>
        </is>
      </c>
      <c r="D38" s="152" t="inlineStr">
        <is>
          <t>Внутренее перемещение ТМЦ</t>
        </is>
      </c>
      <c r="E38" s="163" t="n">
        <v>1750</v>
      </c>
      <c r="F38" s="164" t="n"/>
      <c r="G38" s="163" t="n">
        <v>1750</v>
      </c>
      <c r="H38" s="164" t="n"/>
      <c r="I38" s="7" t="n">
        <v>2212</v>
      </c>
      <c r="J38" s="8" t="inlineStr">
        <is>
          <t>Склад МОЛ №16 РПП ГАТЦ (Тойматов Н./Турдугожоев А)</t>
        </is>
      </c>
      <c r="K38" s="8" t="inlineStr">
        <is>
          <t>Склад Бозымчак № 9 ГОК (Нурмамбетов Н\Караев Ж.)</t>
        </is>
      </c>
      <c r="L38" s="12" t="n"/>
      <c r="M38">
        <f>VLOOKUP(J38,P$7:Q$4000,2,0)</f>
        <v/>
      </c>
      <c r="N38">
        <f>VLOOKUP(K38,P$7:R$4000,2,0)</f>
        <v/>
      </c>
      <c r="P38" s="24" t="n"/>
      <c r="Q38" s="24" t="inlineStr">
        <is>
          <t>123-01-АБК-АХО-вахтовый поселок</t>
        </is>
      </c>
    </row>
    <row r="39" hidden="1" outlineLevel="1" ht="22.45" customHeight="1" s="171">
      <c r="B39" s="166" t="n"/>
      <c r="C39" s="166" t="n"/>
      <c r="D39" s="153" t="n"/>
      <c r="E39" s="10" t="n"/>
      <c r="F39" s="11" t="n"/>
      <c r="G39" s="10" t="n"/>
      <c r="H39" s="11" t="n"/>
      <c r="I39" s="12" t="n"/>
      <c r="J39" s="13" t="inlineStr">
        <is>
          <t>100-024-0266 Радиальные пластыри R-10 (ХОЛОДНЫЕ) 55Х75/1 СЛ., 20 ШТ. ROSSVIK Артикул: R.10.B.20.</t>
        </is>
      </c>
      <c r="K39" s="13" t="inlineStr">
        <is>
          <t>100-024-0266 Радиальные пластыри R-10 (ХОЛОДНЫЕ) 55Х75/1 СЛ., 20 ШТ. ROSSVIK Артикул: R.10.B.20.</t>
        </is>
      </c>
      <c r="L39" s="135" t="n"/>
      <c r="M39">
        <f>VLOOKUP(J39,P$7:Q$4000,2,0)</f>
        <v/>
      </c>
      <c r="N39">
        <f>VLOOKUP(K39,P$7:R$4000,2,0)</f>
        <v/>
      </c>
      <c r="P39" s="24" t="n"/>
      <c r="Q39" s="24" t="inlineStr">
        <is>
          <t>117-Перевалочная база</t>
        </is>
      </c>
    </row>
    <row r="40" hidden="1" outlineLevel="1" ht="22.45" customFormat="1" customHeight="1" s="71" thickBot="1">
      <c r="B40" s="167" t="n"/>
      <c r="C40" s="167" t="n"/>
      <c r="D40" s="14" t="inlineStr">
        <is>
          <t>Количество</t>
        </is>
      </c>
      <c r="E40" s="15" t="n"/>
      <c r="F40" s="175" t="n">
        <v>2</v>
      </c>
      <c r="G40" s="15" t="n"/>
      <c r="H40" s="175" t="n">
        <v>2</v>
      </c>
      <c r="I40" s="135" t="n"/>
      <c r="J40" s="154" t="inlineStr">
        <is>
          <t>Поступление ТМЦ и услуг 0003157 от 12.08.2024 10:00:00</t>
        </is>
      </c>
      <c r="K40" s="154" t="inlineStr">
        <is>
          <t>Поступление ТМЦ и услуг 0003157 от 12.08.2024 10:00:00</t>
        </is>
      </c>
      <c r="L40" s="9" t="n"/>
      <c r="M40">
        <f>VLOOKUP(J40,P$7:Q$4000,2,0)</f>
        <v/>
      </c>
      <c r="N40">
        <f>VLOOKUP(K40,P$7:R$4000,2,0)</f>
        <v/>
      </c>
      <c r="P40" s="24" t="n"/>
      <c r="Q40" s="24" t="inlineStr">
        <is>
          <t>127-001- Служба охраны и режима</t>
        </is>
      </c>
    </row>
    <row r="41" hidden="1" outlineLevel="1" ht="32.9" customFormat="1" customHeight="1" s="71" thickBot="1">
      <c r="B41" s="165" t="inlineStr">
        <is>
          <t>01.09.2024 0:00:00</t>
        </is>
      </c>
      <c r="C41" s="165" t="inlineStr">
        <is>
          <t>Внутреннее перемещение ОМТС 221-657 от 01.09.2024 0:00:00</t>
        </is>
      </c>
      <c r="D41" s="152" t="inlineStr">
        <is>
          <t>Внутренее перемещение ТМЦ</t>
        </is>
      </c>
      <c r="E41" s="163" t="n">
        <v>1750</v>
      </c>
      <c r="F41" s="164" t="n"/>
      <c r="G41" s="163" t="n">
        <v>1750</v>
      </c>
      <c r="H41" s="164" t="n"/>
      <c r="I41" s="7" t="n">
        <v>3722</v>
      </c>
      <c r="J41" s="8" t="inlineStr">
        <is>
          <t>Склад МОЛ №16 РПП ГАТЦ (Тойматов Н./Турдугожоев А)</t>
        </is>
      </c>
      <c r="K41" s="8" t="inlineStr">
        <is>
          <t>Склад Бозымчак № 9 ГОК (Нурмамбетов Н\Караев Ж.)</t>
        </is>
      </c>
      <c r="L41" s="12" t="n"/>
      <c r="M41">
        <f>VLOOKUP(J41,P$7:Q$4000,2,0)</f>
        <v/>
      </c>
      <c r="N41">
        <f>VLOOKUP(K41,P$7:R$4000,2,0)</f>
        <v/>
      </c>
      <c r="P41" s="24" t="n"/>
      <c r="Q41" s="24" t="inlineStr">
        <is>
          <t>127-001- Служба охраны и режима</t>
        </is>
      </c>
    </row>
    <row r="42" hidden="1" outlineLevel="1" ht="22.45" customHeight="1" s="171">
      <c r="B42" s="166" t="n"/>
      <c r="C42" s="166" t="n"/>
      <c r="D42" s="153" t="n"/>
      <c r="E42" s="10" t="n"/>
      <c r="F42" s="11" t="n"/>
      <c r="G42" s="10" t="n"/>
      <c r="H42" s="11" t="n"/>
      <c r="I42" s="12" t="n"/>
      <c r="J42" s="13" t="inlineStr">
        <is>
          <t>100-024-0263 Латки камерные круглые Ф-82, 50 шт. ROSSVIK Артикул: F.82.P.50.</t>
        </is>
      </c>
      <c r="K42" s="13" t="inlineStr">
        <is>
          <t>100-024-0263 Латки камерные круглые Ф-82, 50 шт. ROSSVIK Артикул: F.82.P.50.</t>
        </is>
      </c>
      <c r="L42" s="135" t="n"/>
      <c r="M42">
        <f>VLOOKUP(J42,P$7:Q$4000,2,0)</f>
        <v/>
      </c>
      <c r="N42">
        <f>VLOOKUP(K42,P$7:R$4000,2,0)</f>
        <v/>
      </c>
      <c r="P42" s="24" t="n"/>
      <c r="Q42" s="24" t="inlineStr">
        <is>
          <t>119-04-Автотранспортный цех - спецтранспорт</t>
        </is>
      </c>
    </row>
    <row r="43" hidden="1" outlineLevel="1" ht="22.45" customFormat="1" customHeight="1" s="71" thickBot="1">
      <c r="B43" s="167" t="n"/>
      <c r="C43" s="167" t="n"/>
      <c r="D43" s="14" t="inlineStr">
        <is>
          <t>Количество</t>
        </is>
      </c>
      <c r="E43" s="15" t="n"/>
      <c r="F43" s="175" t="n">
        <v>2</v>
      </c>
      <c r="G43" s="15" t="n"/>
      <c r="H43" s="175" t="n">
        <v>2</v>
      </c>
      <c r="I43" s="135" t="n"/>
      <c r="J43" s="154" t="inlineStr">
        <is>
          <t>Поступление ТМЦ и услуг 0003056 от 01.08.2024 10:00:00</t>
        </is>
      </c>
      <c r="K43" s="154" t="inlineStr">
        <is>
          <t>Поступление ТМЦ и услуг 0003056 от 01.08.2024 10:00:00</t>
        </is>
      </c>
      <c r="L43" s="9" t="n"/>
      <c r="M43">
        <f>VLOOKUP(J43,P$7:Q$4000,2,0)</f>
        <v/>
      </c>
      <c r="N43">
        <f>VLOOKUP(K43,P$7:R$4000,2,0)</f>
        <v/>
      </c>
      <c r="P43" s="24" t="n"/>
      <c r="Q43" s="24" t="inlineStr">
        <is>
          <t>100-02 Главный корпус (флотация)</t>
        </is>
      </c>
    </row>
    <row r="44" hidden="1" outlineLevel="1" ht="11.95" customFormat="1" customHeight="1" s="71" thickBot="1">
      <c r="B44" s="165" t="inlineStr">
        <is>
          <t>01.09.2024 0:00:00</t>
        </is>
      </c>
      <c r="C44" s="165" t="inlineStr">
        <is>
          <t>Внутреннее перемещение ОМТС 221-657 от 01.09.2024 0:00:00</t>
        </is>
      </c>
      <c r="D44" s="152" t="inlineStr">
        <is>
          <t>Внутренее перемещение ТМЦ</t>
        </is>
      </c>
      <c r="E44" s="163" t="n">
        <v>1750</v>
      </c>
      <c r="F44" s="164" t="n"/>
      <c r="G44" s="163" t="n">
        <v>1750</v>
      </c>
      <c r="H44" s="164" t="n"/>
      <c r="I44" s="7" t="n">
        <v>2150</v>
      </c>
      <c r="J44" s="8" t="inlineStr">
        <is>
          <t>Склад МОЛ №16 РПП ГАТЦ (Тойматов Н./Турдугожоев А)</t>
        </is>
      </c>
      <c r="K44" s="8" t="inlineStr">
        <is>
          <t>Склад Бозымчак № 9 ГОК (Нурмамбетов Н\Караев Ж.)</t>
        </is>
      </c>
      <c r="L44" s="12" t="n"/>
      <c r="M44">
        <f>VLOOKUP(J44,P$7:Q$4000,2,0)</f>
        <v/>
      </c>
      <c r="N44">
        <f>VLOOKUP(K44,P$7:R$4000,2,0)</f>
        <v/>
      </c>
      <c r="P44" s="24" t="n"/>
      <c r="Q44" s="24" t="n"/>
    </row>
    <row r="45" hidden="1" outlineLevel="1" ht="22.45" customHeight="1" s="171">
      <c r="B45" s="166" t="n"/>
      <c r="C45" s="166" t="n"/>
      <c r="D45" s="153" t="n"/>
      <c r="E45" s="10" t="n"/>
      <c r="F45" s="11" t="n"/>
      <c r="G45" s="10" t="n"/>
      <c r="H45" s="11" t="n"/>
      <c r="I45" s="12" t="n"/>
      <c r="J45" s="13" t="inlineStr">
        <is>
          <t>100-024-0262 Латки камерные круглые Ф-42, 100 шт. ROSSVIK Артикул: F.42.K.100.</t>
        </is>
      </c>
      <c r="K45" s="13" t="inlineStr">
        <is>
          <t>100-024-0262 Латки камерные круглые Ф-42, 100 шт. ROSSVIK Артикул: F.42.K.100.</t>
        </is>
      </c>
      <c r="L45" s="135" t="n"/>
      <c r="M45">
        <f>VLOOKUP(J45,P$7:Q$4000,2,0)</f>
        <v/>
      </c>
      <c r="N45">
        <f>VLOOKUP(K45,P$7:R$4000,2,0)</f>
        <v/>
      </c>
      <c r="P45" s="24" t="n"/>
      <c r="Q45" s="24" t="n"/>
    </row>
    <row r="46" hidden="1" outlineLevel="1" ht="22.45" customFormat="1" customHeight="1" s="71" thickBot="1">
      <c r="B46" s="167" t="n"/>
      <c r="C46" s="167" t="n"/>
      <c r="D46" s="14" t="inlineStr">
        <is>
          <t>Количество</t>
        </is>
      </c>
      <c r="E46" s="15" t="n"/>
      <c r="F46" s="175" t="n">
        <v>2</v>
      </c>
      <c r="G46" s="15" t="n"/>
      <c r="H46" s="175" t="n">
        <v>2</v>
      </c>
      <c r="I46" s="135" t="n"/>
      <c r="J46" s="154" t="inlineStr">
        <is>
          <t>Поступление ТМЦ и услуг 0003157 от 12.08.2024 10:00:00</t>
        </is>
      </c>
      <c r="K46" s="154" t="inlineStr">
        <is>
          <t>Поступление ТМЦ и услуг 0003157 от 12.08.2024 10:00:00</t>
        </is>
      </c>
      <c r="L46" s="9" t="n"/>
      <c r="M46">
        <f>VLOOKUP(J46,P$7:Q$4000,2,0)</f>
        <v/>
      </c>
      <c r="N46">
        <f>VLOOKUP(K46,P$7:R$4000,2,0)</f>
        <v/>
      </c>
      <c r="P46" s="24" t="n"/>
      <c r="Q46" s="24" t="inlineStr">
        <is>
          <t>123-02-АБК-АХО-Столовая</t>
        </is>
      </c>
    </row>
    <row r="47" hidden="1" outlineLevel="1" ht="11.95" customFormat="1" customHeight="1" s="71" thickBot="1">
      <c r="B47" s="165" t="inlineStr">
        <is>
          <t>01.09.2024 0:00:00</t>
        </is>
      </c>
      <c r="C47" s="165" t="inlineStr">
        <is>
          <t>Внутреннее перемещение ОМТС 221-657 от 01.09.2024 0:00:00</t>
        </is>
      </c>
      <c r="D47" s="152" t="inlineStr">
        <is>
          <t>Внутренее перемещение ТМЦ</t>
        </is>
      </c>
      <c r="E47" s="163" t="n">
        <v>1750</v>
      </c>
      <c r="F47" s="164" t="n"/>
      <c r="G47" s="163" t="n">
        <v>1750</v>
      </c>
      <c r="H47" s="164" t="n"/>
      <c r="I47" s="7" t="n">
        <v>109700</v>
      </c>
      <c r="J47" s="8" t="inlineStr">
        <is>
          <t>Склад МОЛ №16 РПП ГАТЦ (Тойматов Н./Турдугожоев А)</t>
        </is>
      </c>
      <c r="K47" s="8" t="inlineStr">
        <is>
          <t>Склад Бозымчак № 9 ГОК (Нурмамбетов Н\Караев Ж.)</t>
        </is>
      </c>
      <c r="L47" s="12" t="n"/>
      <c r="M47">
        <f>VLOOKUP(J47,P$7:Q$4000,2,0)</f>
        <v/>
      </c>
      <c r="N47">
        <f>VLOOKUP(K47,P$7:R$4000,2,0)</f>
        <v/>
      </c>
      <c r="P47" s="24" t="n"/>
      <c r="Q47" s="24" t="inlineStr">
        <is>
          <t>111-02-АУП</t>
        </is>
      </c>
    </row>
    <row r="48" hidden="1" outlineLevel="1" ht="22.45" customHeight="1" s="171">
      <c r="B48" s="166" t="n"/>
      <c r="C48" s="166" t="n"/>
      <c r="D48" s="153" t="n"/>
      <c r="E48" s="10" t="n"/>
      <c r="F48" s="11" t="n"/>
      <c r="G48" s="10" t="n"/>
      <c r="H48" s="11" t="n"/>
      <c r="I48" s="12" t="n"/>
      <c r="J48" s="13" t="inlineStr">
        <is>
          <t>100-024-0078 Латки универсальныеROSSVIK, d-50мм. артикул Umid</t>
        </is>
      </c>
      <c r="K48" s="13" t="inlineStr">
        <is>
          <t>100-024-0078 Латки универсальныеROSSVIK, d-50мм. артикул Umid</t>
        </is>
      </c>
      <c r="L48" s="135" t="n"/>
      <c r="M48">
        <f>VLOOKUP(J48,P$7:Q$4000,2,0)</f>
        <v/>
      </c>
      <c r="N48">
        <f>VLOOKUP(K48,P$7:R$4000,2,0)</f>
        <v/>
      </c>
      <c r="P48" s="24" t="n"/>
      <c r="Q48" s="24" t="n"/>
    </row>
    <row r="49" hidden="1" outlineLevel="1" ht="22.45" customFormat="1" customHeight="1" s="71" thickBot="1">
      <c r="B49" s="167" t="n"/>
      <c r="C49" s="167" t="n"/>
      <c r="D49" s="14" t="inlineStr">
        <is>
          <t>Количество</t>
        </is>
      </c>
      <c r="E49" s="15" t="n"/>
      <c r="F49" s="175" t="n">
        <v>100</v>
      </c>
      <c r="G49" s="15" t="n"/>
      <c r="H49" s="175" t="n">
        <v>100</v>
      </c>
      <c r="I49" s="135" t="n"/>
      <c r="J49" s="154" t="inlineStr">
        <is>
          <t>Поступление ТМЦ и услуг 0003056 от 01.08.2024 10:00:00</t>
        </is>
      </c>
      <c r="K49" s="154" t="inlineStr">
        <is>
          <t>Поступление ТМЦ и услуг 0003056 от 01.08.2024 10:00:00</t>
        </is>
      </c>
      <c r="L49" s="9" t="n"/>
      <c r="M49">
        <f>VLOOKUP(J49,P$7:Q$4000,2,0)</f>
        <v/>
      </c>
      <c r="N49">
        <f>VLOOKUP(K49,P$7:R$4000,2,0)</f>
        <v/>
      </c>
      <c r="P49" s="24" t="n"/>
      <c r="Q49" s="24" t="inlineStr">
        <is>
          <t>119-01-автотранспортный  цех - легковой транспорт</t>
        </is>
      </c>
    </row>
    <row r="50" hidden="1" outlineLevel="1" ht="11.95" customFormat="1" customHeight="1" s="71" thickBot="1">
      <c r="B50" s="165" t="inlineStr">
        <is>
          <t>01.09.2024 0:00:00</t>
        </is>
      </c>
      <c r="C50" s="165" t="inlineStr">
        <is>
          <t>Внутреннее перемещение ОМТС 221-660 от 01.09.2024 0:00:00</t>
        </is>
      </c>
      <c r="D50" s="152" t="inlineStr">
        <is>
          <t>Внутренее перемещение ТМЦ</t>
        </is>
      </c>
      <c r="E50" s="163" t="n">
        <v>1750</v>
      </c>
      <c r="F50" s="164" t="n"/>
      <c r="G50" s="163" t="n">
        <v>1750</v>
      </c>
      <c r="H50" s="164" t="n"/>
      <c r="I50" s="7" t="n">
        <v>30075</v>
      </c>
      <c r="J50" s="8" t="inlineStr">
        <is>
          <t>Склад МОЛ №16 РПП ГАТЦ (Тойматов Н./Турдугожоев А)</t>
        </is>
      </c>
      <c r="K50" s="8" t="inlineStr">
        <is>
          <t>Склад Бозымчак № 9 ГОК (Нурмамбетов Н\Караев Ж.)</t>
        </is>
      </c>
      <c r="L50" s="12" t="n"/>
      <c r="M50">
        <f>VLOOKUP(J50,P$7:Q$4000,2,0)</f>
        <v/>
      </c>
      <c r="N50">
        <f>VLOOKUP(K50,P$7:R$4000,2,0)</f>
        <v/>
      </c>
      <c r="P50" s="24" t="n"/>
      <c r="Q50" s="24" t="inlineStr">
        <is>
          <t>112-ИТР-офис</t>
        </is>
      </c>
    </row>
    <row r="51" hidden="1" outlineLevel="1" ht="22.45" customHeight="1" s="171">
      <c r="B51" s="166" t="n"/>
      <c r="C51" s="166" t="n"/>
      <c r="D51" s="153" t="n"/>
      <c r="E51" s="10" t="n"/>
      <c r="F51" s="11" t="n"/>
      <c r="G51" s="10" t="n"/>
      <c r="H51" s="11" t="n"/>
      <c r="I51" s="12" t="n"/>
      <c r="J51" s="13" t="inlineStr">
        <is>
          <t>100-002-0054 Круги шлифовальные D-250,H-32,T-32</t>
        </is>
      </c>
      <c r="K51" s="13" t="inlineStr">
        <is>
          <t>100-002-0054 Круги шлифовальные D-250,H-32,T-32</t>
        </is>
      </c>
      <c r="L51" s="135" t="n"/>
      <c r="M51">
        <f>VLOOKUP(J51,P$7:Q$4000,2,0)</f>
        <v/>
      </c>
      <c r="N51">
        <f>VLOOKUP(K51,P$7:R$4000,2,0)</f>
        <v/>
      </c>
      <c r="P51" s="24" t="n"/>
      <c r="Q51" s="24" t="inlineStr">
        <is>
          <t>105-03-ЛЭП</t>
        </is>
      </c>
    </row>
    <row r="52" hidden="1" outlineLevel="1" ht="22.45" customFormat="1" customHeight="1" s="71" thickBot="1">
      <c r="B52" s="167" t="n"/>
      <c r="C52" s="167" t="n"/>
      <c r="D52" s="14" t="inlineStr">
        <is>
          <t>Количество</t>
        </is>
      </c>
      <c r="E52" s="15" t="n"/>
      <c r="F52" s="175" t="n">
        <v>5</v>
      </c>
      <c r="G52" s="15" t="n"/>
      <c r="H52" s="175" t="n">
        <v>5</v>
      </c>
      <c r="I52" s="135" t="n"/>
      <c r="J52" s="154" t="inlineStr">
        <is>
          <t>Поступление ТМЦ и услуг 0001686 от 29.04.2024 10:00:00</t>
        </is>
      </c>
      <c r="K52" s="154" t="inlineStr">
        <is>
          <t>Поступление ТМЦ и услуг 0001686 от 29.04.2024 10:00:00</t>
        </is>
      </c>
      <c r="L52" s="9" t="n"/>
      <c r="M52">
        <f>VLOOKUP(J52,P$7:Q$4000,2,0)</f>
        <v/>
      </c>
      <c r="N52">
        <f>VLOOKUP(K52,P$7:R$4000,2,0)</f>
        <v/>
      </c>
      <c r="P52" s="24" t="n"/>
      <c r="Q52" s="24" t="inlineStr">
        <is>
          <t>112-01-ИТР-производство</t>
        </is>
      </c>
    </row>
    <row r="53" outlineLevel="1" ht="11.95" customFormat="1" customHeight="1" s="71" thickBot="1">
      <c r="B53" s="165" t="inlineStr">
        <is>
          <t>01.09.2024 0:00:00</t>
        </is>
      </c>
      <c r="C53" s="165" t="inlineStr">
        <is>
          <t>Внутреннее перемещение ОМТС 221-674 от 01.09.2024 0:00:00</t>
        </is>
      </c>
      <c r="D53" s="152" t="inlineStr">
        <is>
          <t>Внутренее перемещение ТМЦ</t>
        </is>
      </c>
      <c r="E53" s="163" t="n">
        <v>1750</v>
      </c>
      <c r="F53" s="164" t="n"/>
      <c r="G53" s="163" t="n">
        <v>1750</v>
      </c>
      <c r="H53" s="164" t="n"/>
      <c r="I53" s="7" t="n">
        <v>4710432.27</v>
      </c>
      <c r="J53" s="8" t="inlineStr">
        <is>
          <t>Баймаганбетов Нуржан Кайыржанович</t>
        </is>
      </c>
      <c r="K53" s="8" t="inlineStr">
        <is>
          <t>Склад Бозымчак № 9 ГОК (Нурмамбетов Н\Караев Ж.)</t>
        </is>
      </c>
      <c r="L53" s="12" t="n"/>
      <c r="M53">
        <f>VLOOKUP(J53,P$7:Q$4000,2,0)</f>
        <v/>
      </c>
      <c r="N53">
        <f>VLOOKUP(K53,P$7:R$4000,2,0)</f>
        <v/>
      </c>
      <c r="P53" s="24" t="n"/>
      <c r="Q53" s="24" t="inlineStr">
        <is>
          <t>100-03-06 Укладка хвостов техникой ГАТЦ</t>
        </is>
      </c>
    </row>
    <row r="54" hidden="1" outlineLevel="1" ht="22.45" customHeight="1" s="171">
      <c r="B54" s="166" t="n"/>
      <c r="C54" s="166" t="n"/>
      <c r="D54" s="153" t="n"/>
      <c r="E54" s="10" t="n"/>
      <c r="F54" s="11" t="n"/>
      <c r="G54" s="10" t="n"/>
      <c r="H54" s="11" t="n"/>
      <c r="I54" s="12" t="n"/>
      <c r="J54" s="13" t="inlineStr">
        <is>
          <t>046-001-5951 Светильник шахтера головной ССГ-15 PMR2</t>
        </is>
      </c>
      <c r="K54" s="13" t="inlineStr">
        <is>
          <t>046-001-5951 Светильник шахтера головной ССГ-15 PMR2</t>
        </is>
      </c>
      <c r="L54" s="135" t="n"/>
      <c r="M54">
        <f>VLOOKUP(J54,P$7:Q$4000,2,0)</f>
        <v/>
      </c>
      <c r="N54">
        <f>VLOOKUP(K54,P$7:R$4000,2,0)</f>
        <v/>
      </c>
      <c r="P54" s="24" t="n"/>
      <c r="Q54" s="24" t="inlineStr">
        <is>
          <t>100-03-03 Фильтрация хвостов</t>
        </is>
      </c>
    </row>
    <row r="55" hidden="1" outlineLevel="1" ht="22.45" customFormat="1" customHeight="1" s="71" thickBot="1">
      <c r="B55" s="167" t="n"/>
      <c r="C55" s="167" t="n"/>
      <c r="D55" s="14" t="inlineStr">
        <is>
          <t>Количество</t>
        </is>
      </c>
      <c r="E55" s="15" t="n"/>
      <c r="F55" s="175" t="n">
        <v>100</v>
      </c>
      <c r="G55" s="15" t="n"/>
      <c r="H55" s="175" t="n">
        <v>100</v>
      </c>
      <c r="I55" s="135" t="n"/>
      <c r="J55" s="154" t="inlineStr">
        <is>
          <t>Поступление ТМЦ и услуг 0003434 от 28.08.2024 10:00:00</t>
        </is>
      </c>
      <c r="K55" s="154" t="inlineStr">
        <is>
          <t>Поступление ТМЦ и услуг 0003434 от 28.08.2024 10:00:00</t>
        </is>
      </c>
      <c r="L55" s="9" t="n"/>
      <c r="M55">
        <f>VLOOKUP(J55,P$7:Q$4000,2,0)</f>
        <v/>
      </c>
      <c r="N55">
        <f>VLOOKUP(K55,P$7:R$4000,2,0)</f>
        <v/>
      </c>
      <c r="P55" s="24" t="n"/>
      <c r="Q55" s="24" t="inlineStr">
        <is>
          <t>100-03-05 Укладка хвостов конвейерами</t>
        </is>
      </c>
    </row>
    <row r="56" hidden="1" outlineLevel="1" ht="22.45" customFormat="1" customHeight="1" s="71" thickBot="1">
      <c r="B56" s="165" t="inlineStr">
        <is>
          <t>01.09.2024 10:42:24</t>
        </is>
      </c>
      <c r="C56" s="165" t="inlineStr">
        <is>
          <t>Внутреннее перемещение ОМТС 221-736 от 01.09.2024 10:42:24</t>
        </is>
      </c>
      <c r="D56" s="152" t="inlineStr">
        <is>
          <t>Внутренее перемещение ТМЦ</t>
        </is>
      </c>
      <c r="E56" s="163" t="n">
        <v>1750</v>
      </c>
      <c r="F56" s="164" t="n"/>
      <c r="G56" s="163" t="n">
        <v>1750</v>
      </c>
      <c r="H56" s="164" t="n"/>
      <c r="I56" s="7" t="n">
        <v>82350</v>
      </c>
      <c r="J56" s="8" t="inlineStr">
        <is>
          <t>Торобеков Болотбек Калмурсаевич</t>
        </is>
      </c>
      <c r="K56" s="8" t="inlineStr">
        <is>
          <t>Склад Бозымчак № 7 СИЗ (/Касымов А,Адылбек у Э.</t>
        </is>
      </c>
      <c r="L56" s="12" t="n"/>
      <c r="M56">
        <f>VLOOKUP(J56,P$7:Q$4000,2,0)</f>
        <v/>
      </c>
      <c r="N56">
        <f>VLOOKUP(K56,P$7:R$4000,2,0)</f>
        <v/>
      </c>
      <c r="P56" s="24" t="n"/>
      <c r="Q56" s="24" t="inlineStr">
        <is>
          <t>100-03-03 Фильтрация хвостов</t>
        </is>
      </c>
    </row>
    <row r="57" hidden="1" outlineLevel="1" ht="22.45" customHeight="1" s="171">
      <c r="B57" s="166" t="n"/>
      <c r="C57" s="166" t="n"/>
      <c r="D57" s="153" t="n"/>
      <c r="E57" s="10" t="n"/>
      <c r="F57" s="11" t="n"/>
      <c r="G57" s="10" t="n"/>
      <c r="H57" s="11" t="n"/>
      <c r="I57" s="12" t="n"/>
      <c r="J57" s="13" t="inlineStr">
        <is>
          <t>001-001-0103 Комбинезон одноразовый Tecron (полипропилен)</t>
        </is>
      </c>
      <c r="K57" s="13" t="inlineStr">
        <is>
          <t>001-001-0103 Комбинезон одноразовый Tecron (полипропилен)</t>
        </is>
      </c>
      <c r="L57" s="135" t="n"/>
      <c r="M57">
        <f>VLOOKUP(J57,P$7:Q$4000,2,0)</f>
        <v/>
      </c>
      <c r="N57">
        <f>VLOOKUP(K57,P$7:R$4000,2,0)</f>
        <v/>
      </c>
      <c r="P57" s="24" t="n"/>
      <c r="Q57" s="24" t="inlineStr">
        <is>
          <t>100-03-03 Фильтрация хвостов</t>
        </is>
      </c>
    </row>
    <row r="58" hidden="1" outlineLevel="1" ht="22.45" customFormat="1" customHeight="1" s="71" thickBot="1">
      <c r="B58" s="167" t="n"/>
      <c r="C58" s="167" t="n"/>
      <c r="D58" s="14" t="inlineStr">
        <is>
          <t>Количество</t>
        </is>
      </c>
      <c r="E58" s="15" t="n"/>
      <c r="F58" s="175" t="n">
        <v>150</v>
      </c>
      <c r="G58" s="15" t="n"/>
      <c r="H58" s="175" t="n">
        <v>150</v>
      </c>
      <c r="I58" s="135" t="n"/>
      <c r="J58" s="154" t="inlineStr">
        <is>
          <t>Поступление ТМЦ и услуг 0002776 от 18.07.2024 10:00:00</t>
        </is>
      </c>
      <c r="K58" s="154" t="inlineStr">
        <is>
          <t>Поступление ТМЦ и услуг 0002776 от 18.07.2024 10:00:00</t>
        </is>
      </c>
      <c r="L58" s="9" t="n"/>
      <c r="M58">
        <f>VLOOKUP(J58,P$7:Q$4000,2,0)</f>
        <v/>
      </c>
      <c r="N58">
        <f>VLOOKUP(K58,P$7:R$4000,2,0)</f>
        <v/>
      </c>
      <c r="P58" s="24" t="n"/>
      <c r="Q58" s="24" t="inlineStr">
        <is>
          <t>117-Перевалочная база</t>
        </is>
      </c>
    </row>
    <row r="59" hidden="1" outlineLevel="1" ht="22.45" customFormat="1" customHeight="1" s="71" thickBot="1">
      <c r="B59" s="165" t="inlineStr">
        <is>
          <t>01.09.2024 10:42:24</t>
        </is>
      </c>
      <c r="C59" s="165" t="inlineStr">
        <is>
          <t>Внутреннее перемещение ОМТС 221-736 от 01.09.2024 10:42:24</t>
        </is>
      </c>
      <c r="D59" s="152" t="inlineStr">
        <is>
          <t>Внутренее перемещение ТМЦ</t>
        </is>
      </c>
      <c r="E59" s="163" t="n">
        <v>1750</v>
      </c>
      <c r="F59" s="164" t="n"/>
      <c r="G59" s="163" t="n">
        <v>1750</v>
      </c>
      <c r="H59" s="164" t="n"/>
      <c r="I59" s="7" t="n">
        <v>12600</v>
      </c>
      <c r="J59" s="8" t="inlineStr">
        <is>
          <t>Торобеков Болотбек Калмурсаевич</t>
        </is>
      </c>
      <c r="K59" s="8" t="inlineStr">
        <is>
          <t>Склад Бозымчак № 7 СИЗ (/Касымов А,Адылбек у Э.</t>
        </is>
      </c>
      <c r="L59" s="12" t="n"/>
      <c r="M59">
        <f>VLOOKUP(J59,P$7:Q$4000,2,0)</f>
        <v/>
      </c>
      <c r="N59">
        <f>VLOOKUP(K59,P$7:R$4000,2,0)</f>
        <v/>
      </c>
      <c r="P59" s="24" t="n"/>
      <c r="Q59" s="24" t="inlineStr">
        <is>
          <t>117-Перевалочная база</t>
        </is>
      </c>
    </row>
    <row r="60" hidden="1" outlineLevel="1" ht="22.45" customHeight="1" s="171">
      <c r="B60" s="166" t="n"/>
      <c r="C60" s="166" t="n"/>
      <c r="D60" s="153" t="n"/>
      <c r="E60" s="10" t="n"/>
      <c r="F60" s="11" t="n"/>
      <c r="G60" s="10" t="n"/>
      <c r="H60" s="11" t="n"/>
      <c r="I60" s="12" t="n"/>
      <c r="J60" s="13" t="inlineStr">
        <is>
          <t>010-002-0066 Респиратор фильтрующий Benehal FFP2 NR</t>
        </is>
      </c>
      <c r="K60" s="13" t="inlineStr">
        <is>
          <t>010-002-0066 Респиратор фильтрующий Benehal FFP2 NR</t>
        </is>
      </c>
      <c r="L60" s="135" t="n"/>
      <c r="M60">
        <f>VLOOKUP(J60,P$7:Q$4000,2,0)</f>
        <v/>
      </c>
      <c r="N60">
        <f>VLOOKUP(K60,P$7:R$4000,2,0)</f>
        <v/>
      </c>
      <c r="P60" s="24" t="n"/>
      <c r="Q60" s="24" t="n"/>
    </row>
    <row r="61" hidden="1" outlineLevel="1" ht="22.45" customFormat="1" customHeight="1" s="71" thickBot="1">
      <c r="B61" s="167" t="n"/>
      <c r="C61" s="167" t="n"/>
      <c r="D61" s="14" t="inlineStr">
        <is>
          <t>Количество</t>
        </is>
      </c>
      <c r="E61" s="15" t="n"/>
      <c r="F61" s="175" t="n">
        <v>150</v>
      </c>
      <c r="G61" s="15" t="n"/>
      <c r="H61" s="175" t="n">
        <v>150</v>
      </c>
      <c r="I61" s="135" t="n"/>
      <c r="J61" s="154" t="inlineStr">
        <is>
          <t>Поступление ТМЦ и услуг 0003131 от 06.08.2024 10:00:00</t>
        </is>
      </c>
      <c r="K61" s="154" t="inlineStr">
        <is>
          <t>Поступление ТМЦ и услуг 0003131 от 06.08.2024 10:00:00</t>
        </is>
      </c>
      <c r="L61" s="9" t="n"/>
      <c r="M61">
        <f>VLOOKUP(J61,P$7:Q$4000,2,0)</f>
        <v/>
      </c>
      <c r="N61">
        <f>VLOOKUP(K61,P$7:R$4000,2,0)</f>
        <v/>
      </c>
      <c r="P61" s="24" t="n"/>
      <c r="Q61" s="24" t="n"/>
    </row>
    <row r="62" hidden="1" outlineLevel="1" ht="22.45" customFormat="1" customHeight="1" s="71" thickBot="1">
      <c r="B62" s="165" t="inlineStr">
        <is>
          <t>01.09.2024 14:09:12</t>
        </is>
      </c>
      <c r="C62" s="165" t="inlineStr">
        <is>
          <t>Внутреннее перемещение ОМТС 221-739 от 01.09.2024 14:09:12</t>
        </is>
      </c>
      <c r="D62" s="152" t="inlineStr">
        <is>
          <t>Внутренее перемещение ТМЦ</t>
        </is>
      </c>
      <c r="E62" s="163" t="n">
        <v>1750</v>
      </c>
      <c r="F62" s="164" t="n"/>
      <c r="G62" s="163" t="n">
        <v>1750</v>
      </c>
      <c r="H62" s="164" t="n"/>
      <c r="I62" s="7" t="n">
        <v>7000</v>
      </c>
      <c r="J62" s="8" t="inlineStr">
        <is>
          <t>Ногоев Адилет Шамшибекович</t>
        </is>
      </c>
      <c r="K62" s="8" t="inlineStr">
        <is>
          <t>Склад Бозымчак № 7 СИЗ (/Касымов А,Адылбек у Э.</t>
        </is>
      </c>
      <c r="L62" s="12" t="n"/>
      <c r="M62">
        <f>VLOOKUP(J62,P$7:Q$4000,2,0)</f>
        <v/>
      </c>
      <c r="N62">
        <f>VLOOKUP(K62,P$7:R$4000,2,0)</f>
        <v/>
      </c>
      <c r="P62" s="24" t="n"/>
      <c r="Q62" s="24" t="inlineStr">
        <is>
          <t>111-01-АУП - Гараж</t>
        </is>
      </c>
    </row>
    <row r="63" hidden="1" outlineLevel="1" ht="22.45" customHeight="1" s="171">
      <c r="B63" s="166" t="n"/>
      <c r="C63" s="166" t="n"/>
      <c r="D63" s="153" t="n"/>
      <c r="E63" s="10" t="n"/>
      <c r="F63" s="11" t="n"/>
      <c r="G63" s="10" t="n"/>
      <c r="H63" s="11" t="n"/>
      <c r="I63" s="12" t="n"/>
      <c r="J63" s="13" t="inlineStr">
        <is>
          <t>001-001-0198 Куртка демисезонная "KAZ Minerals Bozymchak" (ткань 65%ПЭ/35%ХБ, плотность 250 гр/м2, подкл.флис. 52-54)</t>
        </is>
      </c>
      <c r="K63" s="13" t="inlineStr">
        <is>
          <t>001-001-0198 Куртка демисезонная "KAZ Minerals Bozymchak" (ткань 65%ПЭ/35%ХБ, плотность 250 гр/м2, подкл.флис. 52-54)</t>
        </is>
      </c>
      <c r="L63" s="135" t="n"/>
      <c r="M63">
        <f>VLOOKUP(J63,P$7:Q$4000,2,0)</f>
        <v/>
      </c>
      <c r="N63">
        <f>VLOOKUP(K63,P$7:R$4000,2,0)</f>
        <v/>
      </c>
      <c r="P63" s="24" t="n"/>
      <c r="Q63" s="24" t="inlineStr">
        <is>
          <t>112-ИТР-офис</t>
        </is>
      </c>
    </row>
    <row r="64" hidden="1" outlineLevel="1" ht="22.45" customFormat="1" customHeight="1" s="71" thickBot="1">
      <c r="B64" s="167" t="n"/>
      <c r="C64" s="167" t="n"/>
      <c r="D64" s="14" t="inlineStr">
        <is>
          <t>Количество</t>
        </is>
      </c>
      <c r="E64" s="15" t="n"/>
      <c r="F64" s="175" t="n">
        <v>1</v>
      </c>
      <c r="G64" s="15" t="n"/>
      <c r="H64" s="175" t="n">
        <v>1</v>
      </c>
      <c r="I64" s="135" t="n"/>
      <c r="J64" s="154" t="inlineStr">
        <is>
          <t>Поступление ТМЦ и услуг 0002734 от 16.07.2024 10:00:00</t>
        </is>
      </c>
      <c r="K64" s="154" t="inlineStr">
        <is>
          <t>Поступление ТМЦ и услуг 0002734 от 16.07.2024 10:00:00</t>
        </is>
      </c>
      <c r="L64" s="9" t="n"/>
      <c r="M64">
        <f>VLOOKUP(J64,P$7:Q$4000,2,0)</f>
        <v/>
      </c>
      <c r="N64">
        <f>VLOOKUP(K64,P$7:R$4000,2,0)</f>
        <v/>
      </c>
      <c r="P64" s="24" t="n"/>
      <c r="Q64" s="24" t="inlineStr">
        <is>
          <t>113-Офис Управления Проектом - Бишкек</t>
        </is>
      </c>
    </row>
    <row r="65" hidden="1" outlineLevel="1" ht="22.45" customFormat="1" customHeight="1" s="71" thickBot="1">
      <c r="B65" s="165" t="inlineStr">
        <is>
          <t>01.09.2024 14:10:49</t>
        </is>
      </c>
      <c r="C65" s="165" t="inlineStr">
        <is>
          <t>Внутреннее перемещение ОМТС 221-740 от 01.09.2024 14:10:49</t>
        </is>
      </c>
      <c r="D65" s="152" t="inlineStr">
        <is>
          <t>Внутренее перемещение ТМЦ</t>
        </is>
      </c>
      <c r="E65" s="163" t="n">
        <v>1750</v>
      </c>
      <c r="F65" s="164" t="n"/>
      <c r="G65" s="163" t="n">
        <v>1750</v>
      </c>
      <c r="H65" s="164" t="n"/>
      <c r="I65" s="7" t="n">
        <v>7000</v>
      </c>
      <c r="J65" s="8" t="inlineStr">
        <is>
          <t>Мырзагулов Асылбек Коргонбаевич</t>
        </is>
      </c>
      <c r="K65" s="8" t="inlineStr">
        <is>
          <t>Склад Бозымчак № 7 СИЗ (/Касымов А,Адылбек у Э.</t>
        </is>
      </c>
      <c r="L65" s="12" t="n"/>
      <c r="M65">
        <f>VLOOKUP(J65,P$7:Q$4000,2,0)</f>
        <v/>
      </c>
      <c r="N65">
        <f>VLOOKUP(K65,P$7:R$4000,2,0)</f>
        <v/>
      </c>
      <c r="P65" s="24" t="n"/>
      <c r="Q65" s="24" t="inlineStr">
        <is>
          <t>112-ИТР-офис</t>
        </is>
      </c>
    </row>
    <row r="66" hidden="1" outlineLevel="1" ht="22.45" customHeight="1" s="171">
      <c r="B66" s="166" t="n"/>
      <c r="C66" s="166" t="n"/>
      <c r="D66" s="153" t="n"/>
      <c r="E66" s="10" t="n"/>
      <c r="F66" s="11" t="n"/>
      <c r="G66" s="10" t="n"/>
      <c r="H66" s="11" t="n"/>
      <c r="I66" s="12" t="n"/>
      <c r="J66" s="13" t="inlineStr">
        <is>
          <t>001-001-0197 Куртка демисезонная "KAZ Minerals Bozymchak" (ткань 65%ПЭ/35%ХБ, плотность 250 гр/м2, подкл.флис. 48-50)</t>
        </is>
      </c>
      <c r="K66" s="13" t="inlineStr">
        <is>
          <t>001-001-0197 Куртка демисезонная "KAZ Minerals Bozymchak" (ткань 65%ПЭ/35%ХБ, плотность 250 гр/м2, подкл.флис. 48-50)</t>
        </is>
      </c>
      <c r="L66" s="135" t="n"/>
      <c r="M66">
        <f>VLOOKUP(J66,P$7:Q$4000,2,0)</f>
        <v/>
      </c>
      <c r="N66">
        <f>VLOOKUP(K66,P$7:R$4000,2,0)</f>
        <v/>
      </c>
      <c r="P66" s="24" t="n"/>
      <c r="Q66" s="24" t="inlineStr">
        <is>
          <t>114-Офис Управления Проектом - Бозымчак</t>
        </is>
      </c>
    </row>
    <row r="67" hidden="1" outlineLevel="1" ht="22.45" customFormat="1" customHeight="1" s="71" thickBot="1">
      <c r="B67" s="167" t="n"/>
      <c r="C67" s="167" t="n"/>
      <c r="D67" s="14" t="inlineStr">
        <is>
          <t>Количество</t>
        </is>
      </c>
      <c r="E67" s="15" t="n"/>
      <c r="F67" s="175" t="n">
        <v>1</v>
      </c>
      <c r="G67" s="15" t="n"/>
      <c r="H67" s="175" t="n">
        <v>1</v>
      </c>
      <c r="I67" s="135" t="n"/>
      <c r="J67" s="154" t="inlineStr">
        <is>
          <t>Поступление ТМЦ и услуг 0002734 от 16.07.2024 10:00:00</t>
        </is>
      </c>
      <c r="K67" s="154" t="inlineStr">
        <is>
          <t>Поступление ТМЦ и услуг 0002734 от 16.07.2024 10:00:00</t>
        </is>
      </c>
      <c r="L67" s="9" t="n"/>
      <c r="M67">
        <f>VLOOKUP(J67,P$7:Q$4000,2,0)</f>
        <v/>
      </c>
      <c r="N67">
        <f>VLOOKUP(K67,P$7:R$4000,2,0)</f>
        <v/>
      </c>
      <c r="P67" s="24" t="n"/>
      <c r="Q67" s="24" t="inlineStr">
        <is>
          <t>114-Офис Управления Проектом - Бозымчак</t>
        </is>
      </c>
    </row>
    <row r="68" hidden="1" outlineLevel="1" ht="11.95" customFormat="1" customHeight="1" s="71" thickBot="1">
      <c r="B68" s="165" t="inlineStr">
        <is>
          <t>02.09.2024 8:07:26</t>
        </is>
      </c>
      <c r="C68" s="165" t="inlineStr">
        <is>
          <t>Внутреннее перемещение ОМТС 221-743 от 02.09.2024 8:07:26</t>
        </is>
      </c>
      <c r="D68" s="152" t="inlineStr">
        <is>
          <t>Внутренее перемещение ТМЦ</t>
        </is>
      </c>
      <c r="E68" s="163" t="n">
        <v>1750</v>
      </c>
      <c r="F68" s="164" t="n"/>
      <c r="G68" s="163" t="n">
        <v>1750</v>
      </c>
      <c r="H68" s="164" t="n"/>
      <c r="I68" s="7" t="n">
        <v>5500</v>
      </c>
      <c r="J68" s="8" t="inlineStr">
        <is>
          <t>Карыбеков Артыкбек Шайлообекович (подземка)</t>
        </is>
      </c>
      <c r="K68" s="8" t="inlineStr">
        <is>
          <t>Склад Бозымчак № 7 СИЗ (/Касымов А,Адылбек у Э.</t>
        </is>
      </c>
      <c r="L68" s="12" t="n"/>
      <c r="M68">
        <f>VLOOKUP(J68,P$7:Q$4000,2,0)</f>
        <v/>
      </c>
      <c r="N68">
        <f>VLOOKUP(K68,P$7:R$4000,2,0)</f>
        <v/>
      </c>
      <c r="P68" s="24" t="n"/>
      <c r="Q68" s="24" t="inlineStr">
        <is>
          <t>100-06 Участок  измельчения</t>
        </is>
      </c>
    </row>
    <row r="69" hidden="1" outlineLevel="1" ht="22.45" customHeight="1" s="171">
      <c r="B69" s="166" t="n"/>
      <c r="C69" s="166" t="n"/>
      <c r="D69" s="153" t="n"/>
      <c r="E69" s="10" t="n"/>
      <c r="F69" s="11" t="n"/>
      <c r="G69" s="10" t="n"/>
      <c r="H69" s="11" t="n"/>
      <c r="I69" s="12" t="n"/>
      <c r="J69" s="13" t="inlineStr">
        <is>
          <t>001-001-0177 Куртка летняя "KAZ Minerals Bozymchak" (ткань 65%ПЭ/35%ХБ, плотность 250 гр/м2, разм.48-50)</t>
        </is>
      </c>
      <c r="K69" s="13" t="inlineStr">
        <is>
          <t>001-001-0177 Куртка летняя "KAZ Minerals Bozymchak" (ткань 65%ПЭ/35%ХБ, плотность 250 гр/м2, разм.48-50)</t>
        </is>
      </c>
      <c r="L69" s="135" t="n"/>
      <c r="M69">
        <f>VLOOKUP(J69,P$7:Q$4000,2,0)</f>
        <v/>
      </c>
      <c r="N69">
        <f>VLOOKUP(K69,P$7:R$4000,2,0)</f>
        <v/>
      </c>
      <c r="P69" s="24" t="n"/>
      <c r="Q69" s="24" t="n"/>
    </row>
    <row r="70" hidden="1" outlineLevel="1" ht="22.45" customFormat="1" customHeight="1" s="71" thickBot="1">
      <c r="B70" s="167" t="n"/>
      <c r="C70" s="167" t="n"/>
      <c r="D70" s="14" t="inlineStr">
        <is>
          <t>Количество</t>
        </is>
      </c>
      <c r="E70" s="15" t="n"/>
      <c r="F70" s="175" t="n">
        <v>1</v>
      </c>
      <c r="G70" s="15" t="n"/>
      <c r="H70" s="175" t="n">
        <v>1</v>
      </c>
      <c r="I70" s="135" t="n"/>
      <c r="J70" s="154" t="inlineStr">
        <is>
          <t>Поступление ТМЦ и услуг 0003314 от 27.08.2024 10:00:00</t>
        </is>
      </c>
      <c r="K70" s="154" t="inlineStr">
        <is>
          <t>Поступление ТМЦ и услуг 0003314 от 27.08.2024 10:00:00</t>
        </is>
      </c>
      <c r="L70" s="9" t="n"/>
      <c r="M70">
        <f>VLOOKUP(J70,P$7:Q$4000,2,0)</f>
        <v/>
      </c>
      <c r="N70">
        <f>VLOOKUP(K70,P$7:R$4000,2,0)</f>
        <v/>
      </c>
      <c r="P70" s="24" t="n"/>
      <c r="Q70" s="24" t="inlineStr">
        <is>
          <t>112-ИТР-офис</t>
        </is>
      </c>
    </row>
    <row r="71" hidden="1" outlineLevel="1" ht="11.95" customFormat="1" customHeight="1" s="71" thickBot="1">
      <c r="B71" s="165" t="inlineStr">
        <is>
          <t>02.09.2024 8:07:26</t>
        </is>
      </c>
      <c r="C71" s="165" t="inlineStr">
        <is>
          <t>Внутреннее перемещение ОМТС 221-743 от 02.09.2024 8:07:26</t>
        </is>
      </c>
      <c r="D71" s="152" t="inlineStr">
        <is>
          <t>Внутренее перемещение ТМЦ</t>
        </is>
      </c>
      <c r="E71" s="163" t="n">
        <v>1750</v>
      </c>
      <c r="F71" s="164" t="n"/>
      <c r="G71" s="163" t="n">
        <v>1750</v>
      </c>
      <c r="H71" s="164" t="n"/>
      <c r="I71" s="7" t="n">
        <v>3000</v>
      </c>
      <c r="J71" s="8" t="inlineStr">
        <is>
          <t>Карыбеков Артыкбек Шайлообекович (подземка)</t>
        </is>
      </c>
      <c r="K71" s="8" t="inlineStr">
        <is>
          <t>Склад Бозымчак № 7 СИЗ (/Касымов А,Адылбек у Э.</t>
        </is>
      </c>
      <c r="L71" s="12" t="n"/>
      <c r="M71">
        <f>VLOOKUP(J71,P$7:Q$4000,2,0)</f>
        <v/>
      </c>
      <c r="N71">
        <f>VLOOKUP(K71,P$7:R$4000,2,0)</f>
        <v/>
      </c>
      <c r="P71" s="24" t="n"/>
      <c r="Q71" s="24" t="inlineStr">
        <is>
          <t>112-ИТР-офис</t>
        </is>
      </c>
    </row>
    <row r="72" hidden="1" outlineLevel="1" ht="22.45" customHeight="1" s="171">
      <c r="B72" s="166" t="n"/>
      <c r="C72" s="166" t="n"/>
      <c r="D72" s="153" t="n"/>
      <c r="E72" s="10" t="n"/>
      <c r="F72" s="11" t="n"/>
      <c r="G72" s="10" t="n"/>
      <c r="H72" s="11" t="n"/>
      <c r="I72" s="12" t="n"/>
      <c r="J72" s="13" t="inlineStr">
        <is>
          <t>001-001-0182 Брюки летние "KAZ Minerals Bozymchak" (ткань 65%ПЭ/35%ХБ, плотность 250 гр/м2, разм.48-50)</t>
        </is>
      </c>
      <c r="K72" s="13" t="inlineStr">
        <is>
          <t>001-001-0182 Брюки летние "KAZ Minerals Bozymchak" (ткань 65%ПЭ/35%ХБ, плотность 250 гр/м2, разм.48-50)</t>
        </is>
      </c>
      <c r="L72" s="135" t="n"/>
      <c r="M72">
        <f>VLOOKUP(J72,P$7:Q$4000,2,0)</f>
        <v/>
      </c>
      <c r="N72">
        <f>VLOOKUP(K72,P$7:R$4000,2,0)</f>
        <v/>
      </c>
      <c r="P72" s="24" t="n"/>
      <c r="Q72" s="24" t="inlineStr">
        <is>
          <t>112-01-ИТР-производство</t>
        </is>
      </c>
    </row>
    <row r="73" hidden="1" outlineLevel="1" ht="22.45" customFormat="1" customHeight="1" s="71" thickBot="1">
      <c r="B73" s="167" t="n"/>
      <c r="C73" s="167" t="n"/>
      <c r="D73" s="14" t="inlineStr">
        <is>
          <t>Количество</t>
        </is>
      </c>
      <c r="E73" s="15" t="n"/>
      <c r="F73" s="175" t="n">
        <v>1</v>
      </c>
      <c r="G73" s="15" t="n"/>
      <c r="H73" s="175" t="n">
        <v>1</v>
      </c>
      <c r="I73" s="135" t="n"/>
      <c r="J73" s="154" t="inlineStr">
        <is>
          <t>Поступление ТМЦ и услуг 0001876 от 16.05.2024 10:00:00</t>
        </is>
      </c>
      <c r="K73" s="154" t="inlineStr">
        <is>
          <t>Поступление ТМЦ и услуг 0001876 от 16.05.2024 10:00:00</t>
        </is>
      </c>
      <c r="L73" s="9" t="n"/>
      <c r="M73">
        <f>VLOOKUP(J73,P$7:Q$4000,2,0)</f>
        <v/>
      </c>
      <c r="N73">
        <f>VLOOKUP(K73,P$7:R$4000,2,0)</f>
        <v/>
      </c>
      <c r="P73" s="24" t="n"/>
      <c r="Q73" s="24" t="inlineStr">
        <is>
          <t>105-01-ДЭС</t>
        </is>
      </c>
    </row>
    <row r="74" hidden="1" outlineLevel="1" ht="11.95" customFormat="1" customHeight="1" s="71" thickBot="1">
      <c r="B74" s="165" t="inlineStr">
        <is>
          <t>02.09.2024 8:07:26</t>
        </is>
      </c>
      <c r="C74" s="165" t="inlineStr">
        <is>
          <t>Внутреннее перемещение ОМТС 221-743 от 02.09.2024 8:07:26</t>
        </is>
      </c>
      <c r="D74" s="152" t="inlineStr">
        <is>
          <t>Внутренее перемещение ТМЦ</t>
        </is>
      </c>
      <c r="E74" s="163" t="n">
        <v>1750</v>
      </c>
      <c r="F74" s="164" t="n"/>
      <c r="G74" s="163" t="n">
        <v>1750</v>
      </c>
      <c r="H74" s="164" t="n"/>
      <c r="I74" s="7" t="n">
        <v>7000</v>
      </c>
      <c r="J74" s="8" t="inlineStr">
        <is>
          <t>Карыбеков Артыкбек Шайлообекович (подземка)</t>
        </is>
      </c>
      <c r="K74" s="8" t="inlineStr">
        <is>
          <t>Склад Бозымчак № 7 СИЗ (/Касымов А,Адылбек у Э.</t>
        </is>
      </c>
      <c r="L74" s="12" t="n"/>
      <c r="M74">
        <f>VLOOKUP(J74,P$7:Q$4000,2,0)</f>
        <v/>
      </c>
      <c r="N74">
        <f>VLOOKUP(K74,P$7:R$4000,2,0)</f>
        <v/>
      </c>
      <c r="P74" s="24" t="n"/>
      <c r="Q74" s="24" t="inlineStr">
        <is>
          <t>119-06-Автотранспортный цех-РПП</t>
        </is>
      </c>
    </row>
    <row r="75" hidden="1" outlineLevel="1" ht="22.45" customHeight="1" s="171">
      <c r="B75" s="166" t="n"/>
      <c r="C75" s="166" t="n"/>
      <c r="D75" s="153" t="n"/>
      <c r="E75" s="10" t="n"/>
      <c r="F75" s="11" t="n"/>
      <c r="G75" s="10" t="n"/>
      <c r="H75" s="11" t="n"/>
      <c r="I75" s="12" t="n"/>
      <c r="J75" s="13" t="inlineStr">
        <is>
          <t>001-001-0197 Куртка демисезонная "KAZ Minerals Bozymchak" (ткань 65%ПЭ/35%ХБ, плотность 250 гр/м2, подкл.флис. 48-50)</t>
        </is>
      </c>
      <c r="K75" s="13" t="inlineStr">
        <is>
          <t>001-001-0197 Куртка демисезонная "KAZ Minerals Bozymchak" (ткань 65%ПЭ/35%ХБ, плотность 250 гр/м2, подкл.флис. 48-50)</t>
        </is>
      </c>
      <c r="L75" s="135" t="n"/>
      <c r="M75">
        <f>VLOOKUP(J75,P$7:Q$4000,2,0)</f>
        <v/>
      </c>
      <c r="N75">
        <f>VLOOKUP(K75,P$7:R$4000,2,0)</f>
        <v/>
      </c>
      <c r="P75" s="24" t="n"/>
      <c r="Q75" s="24" t="inlineStr">
        <is>
          <t>107-Отдел Капитального Строительства</t>
        </is>
      </c>
    </row>
    <row r="76" hidden="1" outlineLevel="1" ht="22.45" customFormat="1" customHeight="1" s="71" thickBot="1">
      <c r="B76" s="167" t="n"/>
      <c r="C76" s="167" t="n"/>
      <c r="D76" s="14" t="inlineStr">
        <is>
          <t>Количество</t>
        </is>
      </c>
      <c r="E76" s="15" t="n"/>
      <c r="F76" s="175" t="n">
        <v>1</v>
      </c>
      <c r="G76" s="15" t="n"/>
      <c r="H76" s="175" t="n">
        <v>1</v>
      </c>
      <c r="I76" s="135" t="n"/>
      <c r="J76" s="154" t="inlineStr">
        <is>
          <t>Поступление ТМЦ и услуг 0002734 от 16.07.2024 10:00:00</t>
        </is>
      </c>
      <c r="K76" s="154" t="inlineStr">
        <is>
          <t>Поступление ТМЦ и услуг 0002734 от 16.07.2024 10:00:00</t>
        </is>
      </c>
      <c r="L76" s="9" t="n"/>
      <c r="M76">
        <f>VLOOKUP(J76,P$7:Q$4000,2,0)</f>
        <v/>
      </c>
      <c r="N76">
        <f>VLOOKUP(K76,P$7:R$4000,2,0)</f>
        <v/>
      </c>
      <c r="P76" s="24" t="n"/>
      <c r="Q76" s="24" t="n"/>
    </row>
    <row r="77" hidden="1" outlineLevel="1" ht="11.95" customFormat="1" customHeight="1" s="71" thickBot="1">
      <c r="B77" s="165" t="inlineStr">
        <is>
          <t>02.09.2024 8:07:26</t>
        </is>
      </c>
      <c r="C77" s="165" t="inlineStr">
        <is>
          <t>Внутреннее перемещение ОМТС 221-743 от 02.09.2024 8:07:26</t>
        </is>
      </c>
      <c r="D77" s="152" t="inlineStr">
        <is>
          <t>Внутренее перемещение ТМЦ</t>
        </is>
      </c>
      <c r="E77" s="163" t="n">
        <v>1750</v>
      </c>
      <c r="F77" s="164" t="n"/>
      <c r="G77" s="163" t="n">
        <v>1750</v>
      </c>
      <c r="H77" s="164" t="n"/>
      <c r="I77" s="7" t="n">
        <v>4558.41</v>
      </c>
      <c r="J77" s="8" t="inlineStr">
        <is>
          <t>Карыбеков Артыкбек Шайлообекович (подземка)</t>
        </is>
      </c>
      <c r="K77" s="8" t="inlineStr">
        <is>
          <t>Склад Бозымчак № 7 СИЗ (/Касымов А,Адылбек у Э.</t>
        </is>
      </c>
      <c r="L77" s="12" t="n"/>
      <c r="M77">
        <f>VLOOKUP(J77,P$7:Q$4000,2,0)</f>
        <v/>
      </c>
      <c r="N77">
        <f>VLOOKUP(K77,P$7:R$4000,2,0)</f>
        <v/>
      </c>
      <c r="P77" s="24" t="n"/>
      <c r="Q77" s="24" t="n"/>
    </row>
    <row r="78" hidden="1" outlineLevel="1" ht="22.45" customHeight="1" s="171">
      <c r="B78" s="166" t="n"/>
      <c r="C78" s="166" t="n"/>
      <c r="D78" s="153" t="n"/>
      <c r="E78" s="10" t="n"/>
      <c r="F78" s="11" t="n"/>
      <c r="G78" s="10" t="n"/>
      <c r="H78" s="11" t="n"/>
      <c r="I78" s="12" t="n"/>
      <c r="J78" s="13" t="inlineStr">
        <is>
          <t>001-002-0061 Ботинки Kynox Nomad 417E-064 (Италия)</t>
        </is>
      </c>
      <c r="K78" s="13" t="inlineStr">
        <is>
          <t>001-002-0061 Ботинки Kynox Nomad 417E-064 (Италия)</t>
        </is>
      </c>
      <c r="L78" s="135" t="n"/>
      <c r="M78">
        <f>VLOOKUP(J78,P$7:Q$4000,2,0)</f>
        <v/>
      </c>
      <c r="N78">
        <f>VLOOKUP(K78,P$7:R$4000,2,0)</f>
        <v/>
      </c>
      <c r="P78" s="24" t="n"/>
      <c r="Q78" s="24" t="inlineStr">
        <is>
          <t>105-03-ЛЭП</t>
        </is>
      </c>
    </row>
    <row r="79" hidden="1" outlineLevel="1" ht="22.45" customFormat="1" customHeight="1" s="71" thickBot="1">
      <c r="B79" s="167" t="n"/>
      <c r="C79" s="167" t="n"/>
      <c r="D79" s="14" t="inlineStr">
        <is>
          <t>Количество</t>
        </is>
      </c>
      <c r="E79" s="15" t="n"/>
      <c r="F79" s="175" t="n">
        <v>1</v>
      </c>
      <c r="G79" s="15" t="n"/>
      <c r="H79" s="175" t="n">
        <v>1</v>
      </c>
      <c r="I79" s="135" t="n"/>
      <c r="J79" s="154" t="inlineStr">
        <is>
          <t>Поступление ТМЦ и услуг 0001148 от 27.03.2024 10:00:00</t>
        </is>
      </c>
      <c r="K79" s="154" t="inlineStr">
        <is>
          <t>Поступление ТМЦ и услуг 0001148 от 27.03.2024 10:00:00</t>
        </is>
      </c>
      <c r="L79" s="9" t="n"/>
      <c r="M79">
        <f>VLOOKUP(J79,P$7:Q$4000,2,0)</f>
        <v/>
      </c>
      <c r="N79">
        <f>VLOOKUP(K79,P$7:R$4000,2,0)</f>
        <v/>
      </c>
      <c r="P79" s="24" t="n"/>
      <c r="Q79" s="24" t="inlineStr">
        <is>
          <t>126-001 ОТК Общепроизводственные расходы</t>
        </is>
      </c>
    </row>
    <row r="80" hidden="1" outlineLevel="1" ht="11.95" customFormat="1" customHeight="1" s="71" thickBot="1">
      <c r="B80" s="165" t="inlineStr">
        <is>
          <t>02.09.2024 8:10:21</t>
        </is>
      </c>
      <c r="C80" s="165" t="inlineStr">
        <is>
          <t>Внутреннее перемещение ОМТС 221-744 от 02.09.2024 8:10:21</t>
        </is>
      </c>
      <c r="D80" s="152" t="inlineStr">
        <is>
          <t>Внутренее перемещение ТМЦ</t>
        </is>
      </c>
      <c r="E80" s="163" t="n">
        <v>1750</v>
      </c>
      <c r="F80" s="164" t="n"/>
      <c r="G80" s="163" t="n">
        <v>1750</v>
      </c>
      <c r="H80" s="164" t="n"/>
      <c r="I80" s="7" t="n">
        <v>7000</v>
      </c>
      <c r="J80" s="8" t="inlineStr">
        <is>
          <t>Матиев Маметалы Арзимаматович</t>
        </is>
      </c>
      <c r="K80" s="8" t="inlineStr">
        <is>
          <t>Склад Бозымчак № 7 СИЗ (/Касымов А,Адылбек у Э.</t>
        </is>
      </c>
      <c r="L80" s="12" t="n"/>
      <c r="M80">
        <f>VLOOKUP(J80,P$7:Q$4000,2,0)</f>
        <v/>
      </c>
      <c r="N80">
        <f>VLOOKUP(K80,P$7:R$4000,2,0)</f>
        <v/>
      </c>
      <c r="P80" s="24" t="n"/>
      <c r="Q80" s="24" t="inlineStr">
        <is>
          <t>119-05-Автотранспортный цех - общепроизводственные</t>
        </is>
      </c>
    </row>
    <row r="81" hidden="1" outlineLevel="1" ht="22.45" customHeight="1" s="171">
      <c r="B81" s="166" t="n"/>
      <c r="C81" s="166" t="n"/>
      <c r="D81" s="153" t="n"/>
      <c r="E81" s="10" t="n"/>
      <c r="F81" s="11" t="n"/>
      <c r="G81" s="10" t="n"/>
      <c r="H81" s="11" t="n"/>
      <c r="I81" s="12" t="n"/>
      <c r="J81" s="13" t="inlineStr">
        <is>
          <t>001-001-0197 Куртка демисезонная "KAZ Minerals Bozymchak" (ткань 65%ПЭ/35%ХБ, плотность 250 гр/м2, подкл.флис. 48-50)</t>
        </is>
      </c>
      <c r="K81" s="13" t="inlineStr">
        <is>
          <t>001-001-0197 Куртка демисезонная "KAZ Minerals Bozymchak" (ткань 65%ПЭ/35%ХБ, плотность 250 гр/м2, подкл.флис. 48-50)</t>
        </is>
      </c>
      <c r="L81" s="135" t="n"/>
      <c r="M81">
        <f>VLOOKUP(J81,P$7:Q$4000,2,0)</f>
        <v/>
      </c>
      <c r="N81">
        <f>VLOOKUP(K81,P$7:R$4000,2,0)</f>
        <v/>
      </c>
      <c r="P81" s="24" t="n"/>
      <c r="Q81" s="24" t="inlineStr">
        <is>
          <t>126-001 ОТК Общепроизводственные расходы</t>
        </is>
      </c>
    </row>
    <row r="82" hidden="1" outlineLevel="1" ht="22.45" customFormat="1" customHeight="1" s="71" thickBot="1">
      <c r="B82" s="167" t="n"/>
      <c r="C82" s="167" t="n"/>
      <c r="D82" s="14" t="inlineStr">
        <is>
          <t>Количество</t>
        </is>
      </c>
      <c r="E82" s="15" t="n"/>
      <c r="F82" s="175" t="n">
        <v>1</v>
      </c>
      <c r="G82" s="15" t="n"/>
      <c r="H82" s="175" t="n">
        <v>1</v>
      </c>
      <c r="I82" s="135" t="n"/>
      <c r="J82" s="154" t="inlineStr">
        <is>
          <t>Поступление ТМЦ и услуг 0002734 от 16.07.2024 10:00:00</t>
        </is>
      </c>
      <c r="K82" s="154" t="inlineStr">
        <is>
          <t>Поступление ТМЦ и услуг 0002734 от 16.07.2024 10:00:00</t>
        </is>
      </c>
      <c r="L82" s="9" t="n"/>
      <c r="M82">
        <f>VLOOKUP(J82,P$7:Q$4000,2,0)</f>
        <v/>
      </c>
      <c r="N82">
        <f>VLOOKUP(K82,P$7:R$4000,2,0)</f>
        <v/>
      </c>
      <c r="P82" s="24" t="n"/>
      <c r="Q82" s="24" t="inlineStr">
        <is>
          <t>111-02-АУП</t>
        </is>
      </c>
    </row>
    <row r="83" hidden="1" outlineLevel="1" ht="22.45" customFormat="1" customHeight="1" s="71" thickBot="1">
      <c r="B83" s="165" t="inlineStr">
        <is>
          <t>02.09.2024 8:12:15</t>
        </is>
      </c>
      <c r="C83" s="165" t="inlineStr">
        <is>
          <t>Внутреннее перемещение ОМТС 221-745 от 02.09.2024 8:12:15</t>
        </is>
      </c>
      <c r="D83" s="152" t="inlineStr">
        <is>
          <t>Внутренее перемещение ТМЦ</t>
        </is>
      </c>
      <c r="E83" s="163" t="n">
        <v>1750</v>
      </c>
      <c r="F83" s="164" t="n"/>
      <c r="G83" s="163" t="n">
        <v>1750</v>
      </c>
      <c r="H83" s="164" t="n"/>
      <c r="I83" s="7" t="n">
        <v>7000</v>
      </c>
      <c r="J83" s="8" t="inlineStr">
        <is>
          <t>Сулайманкулов Бекболсун Канатбекович</t>
        </is>
      </c>
      <c r="K83" s="8" t="inlineStr">
        <is>
          <t>Склад Бозымчак № 7 СИЗ (/Касымов А,Адылбек у Э.</t>
        </is>
      </c>
      <c r="L83" s="12" t="n"/>
      <c r="M83">
        <f>VLOOKUP(J83,P$7:Q$4000,2,0)</f>
        <v/>
      </c>
      <c r="N83">
        <f>VLOOKUP(K83,P$7:R$4000,2,0)</f>
        <v/>
      </c>
      <c r="P83" s="24" t="n"/>
      <c r="Q83" s="24" t="inlineStr">
        <is>
          <t>111-02-АУП</t>
        </is>
      </c>
    </row>
    <row r="84" hidden="1" outlineLevel="1" ht="22.45" customHeight="1" s="171">
      <c r="B84" s="166" t="n"/>
      <c r="C84" s="166" t="n"/>
      <c r="D84" s="153" t="n"/>
      <c r="E84" s="10" t="n"/>
      <c r="F84" s="11" t="n"/>
      <c r="G84" s="10" t="n"/>
      <c r="H84" s="11" t="n"/>
      <c r="I84" s="12" t="n"/>
      <c r="J84" s="13" t="inlineStr">
        <is>
          <t>001-001-0197 Куртка демисезонная "KAZ Minerals Bozymchak" (ткань 65%ПЭ/35%ХБ, плотность 250 гр/м2, подкл.флис. 48-50)</t>
        </is>
      </c>
      <c r="K84" s="13" t="inlineStr">
        <is>
          <t>001-001-0197 Куртка демисезонная "KAZ Minerals Bozymchak" (ткань 65%ПЭ/35%ХБ, плотность 250 гр/м2, подкл.флис. 48-50)</t>
        </is>
      </c>
      <c r="L84" s="135" t="n"/>
      <c r="M84">
        <f>VLOOKUP(J84,P$7:Q$4000,2,0)</f>
        <v/>
      </c>
      <c r="N84">
        <f>VLOOKUP(K84,P$7:R$4000,2,0)</f>
        <v/>
      </c>
      <c r="P84" s="24" t="n"/>
      <c r="Q84" s="24" t="inlineStr">
        <is>
          <t>100-09 РММ</t>
        </is>
      </c>
    </row>
    <row r="85" hidden="1" outlineLevel="1" ht="22.45" customFormat="1" customHeight="1" s="71" thickBot="1">
      <c r="B85" s="167" t="n"/>
      <c r="C85" s="167" t="n"/>
      <c r="D85" s="14" t="inlineStr">
        <is>
          <t>Количество</t>
        </is>
      </c>
      <c r="E85" s="15" t="n"/>
      <c r="F85" s="175" t="n">
        <v>1</v>
      </c>
      <c r="G85" s="15" t="n"/>
      <c r="H85" s="175" t="n">
        <v>1</v>
      </c>
      <c r="I85" s="135" t="n"/>
      <c r="J85" s="154" t="inlineStr">
        <is>
          <t>Поступление ТМЦ и услуг 0002734 от 16.07.2024 10:00:00</t>
        </is>
      </c>
      <c r="K85" s="154" t="inlineStr">
        <is>
          <t>Поступление ТМЦ и услуг 0002734 от 16.07.2024 10:00:00</t>
        </is>
      </c>
      <c r="L85" s="9" t="n"/>
      <c r="M85">
        <f>VLOOKUP(J85,P$7:Q$4000,2,0)</f>
        <v/>
      </c>
      <c r="N85">
        <f>VLOOKUP(K85,P$7:R$4000,2,0)</f>
        <v/>
      </c>
      <c r="P85" s="24" t="n"/>
      <c r="Q85" s="24" t="inlineStr">
        <is>
          <t>107-Отдел Капитального Строительства</t>
        </is>
      </c>
    </row>
    <row r="86" hidden="1" outlineLevel="1" ht="22.45" customFormat="1" customHeight="1" s="71" thickBot="1">
      <c r="B86" s="165" t="inlineStr">
        <is>
          <t>02.09.2024 8:13:49</t>
        </is>
      </c>
      <c r="C86" s="165" t="inlineStr">
        <is>
          <t>Внутреннее перемещение ОМТС 221-746 от 02.09.2024 8:13:49</t>
        </is>
      </c>
      <c r="D86" s="152" t="inlineStr">
        <is>
          <t>Внутренее перемещение ТМЦ</t>
        </is>
      </c>
      <c r="E86" s="163" t="n">
        <v>1750</v>
      </c>
      <c r="F86" s="164" t="n"/>
      <c r="G86" s="163" t="n">
        <v>1750</v>
      </c>
      <c r="H86" s="164" t="n"/>
      <c r="I86" s="7" t="n">
        <v>7000</v>
      </c>
      <c r="J86" s="8" t="inlineStr">
        <is>
          <t>Тилекматов Бактияр Кенжалиевич</t>
        </is>
      </c>
      <c r="K86" s="8" t="inlineStr">
        <is>
          <t>Склад Бозымчак № 7 СИЗ (/Касымов А,Адылбек у Э.</t>
        </is>
      </c>
      <c r="L86" s="12" t="n"/>
      <c r="M86">
        <f>VLOOKUP(J86,P$7:Q$4000,2,0)</f>
        <v/>
      </c>
      <c r="N86">
        <f>VLOOKUP(K86,P$7:R$4000,2,0)</f>
        <v/>
      </c>
      <c r="P86" s="24" t="n"/>
      <c r="Q86" s="24" t="inlineStr">
        <is>
          <t>100-02 Главный корпус (флотация)</t>
        </is>
      </c>
    </row>
    <row r="87" hidden="1" outlineLevel="1" ht="22.45" customHeight="1" s="171">
      <c r="B87" s="166" t="n"/>
      <c r="C87" s="166" t="n"/>
      <c r="D87" s="153" t="n"/>
      <c r="E87" s="10" t="n"/>
      <c r="F87" s="11" t="n"/>
      <c r="G87" s="10" t="n"/>
      <c r="H87" s="11" t="n"/>
      <c r="I87" s="12" t="n"/>
      <c r="J87" s="13" t="inlineStr">
        <is>
          <t>001-001-0197 Куртка демисезонная "KAZ Minerals Bozymchak" (ткань 65%ПЭ/35%ХБ, плотность 250 гр/м2, подкл.флис. 48-50)</t>
        </is>
      </c>
      <c r="K87" s="13" t="inlineStr">
        <is>
          <t>001-001-0197 Куртка демисезонная "KAZ Minerals Bozymchak" (ткань 65%ПЭ/35%ХБ, плотность 250 гр/м2, подкл.флис. 48-50)</t>
        </is>
      </c>
      <c r="L87" s="135" t="n"/>
      <c r="M87">
        <f>VLOOKUP(J87,P$7:Q$4000,2,0)</f>
        <v/>
      </c>
      <c r="N87">
        <f>VLOOKUP(K87,P$7:R$4000,2,0)</f>
        <v/>
      </c>
      <c r="P87" s="24" t="n"/>
      <c r="Q87" s="24" t="inlineStr">
        <is>
          <t>105-05-Общепроизводственные - Энергохозяйство</t>
        </is>
      </c>
    </row>
    <row r="88" hidden="1" outlineLevel="1" ht="22.45" customFormat="1" customHeight="1" s="71" thickBot="1">
      <c r="B88" s="167" t="n"/>
      <c r="C88" s="167" t="n"/>
      <c r="D88" s="14" t="inlineStr">
        <is>
          <t>Количество</t>
        </is>
      </c>
      <c r="E88" s="15" t="n"/>
      <c r="F88" s="175" t="n">
        <v>1</v>
      </c>
      <c r="G88" s="15" t="n"/>
      <c r="H88" s="175" t="n">
        <v>1</v>
      </c>
      <c r="I88" s="135" t="n"/>
      <c r="J88" s="154" t="inlineStr">
        <is>
          <t>Поступление ТМЦ и услуг 0002734 от 16.07.2024 10:00:00</t>
        </is>
      </c>
      <c r="K88" s="154" t="inlineStr">
        <is>
          <t>Поступление ТМЦ и услуг 0002734 от 16.07.2024 10:00:00</t>
        </is>
      </c>
      <c r="L88" s="9" t="n"/>
      <c r="M88">
        <f>VLOOKUP(J88,P$7:Q$4000,2,0)</f>
        <v/>
      </c>
      <c r="N88">
        <f>VLOOKUP(K88,P$7:R$4000,2,0)</f>
        <v/>
      </c>
      <c r="P88" s="24" t="n"/>
      <c r="Q88" s="24" t="inlineStr">
        <is>
          <t>123-08-АБК-АХО-Строители</t>
        </is>
      </c>
    </row>
    <row r="89" hidden="1" outlineLevel="1" ht="22.45" customFormat="1" customHeight="1" s="71">
      <c r="B89" s="165" t="inlineStr">
        <is>
          <t>02.09.2024 8:15:39</t>
        </is>
      </c>
      <c r="C89" s="165" t="inlineStr">
        <is>
          <t>Внутреннее перемещение ОМТС 221-747 от 02.09.2024 8:15:39</t>
        </is>
      </c>
      <c r="D89" s="152" t="inlineStr">
        <is>
          <t>Внутренее перемещение ТМЦ</t>
        </is>
      </c>
      <c r="E89" s="163" t="n">
        <v>1750</v>
      </c>
      <c r="F89" s="164" t="n"/>
      <c r="G89" s="163" t="n">
        <v>1750</v>
      </c>
      <c r="H89" s="164" t="n"/>
      <c r="I89" s="7" t="n">
        <v>4980</v>
      </c>
      <c r="J89" s="8" t="inlineStr">
        <is>
          <t>Склад Бозымчак № 7/1 СИЗ БУ</t>
        </is>
      </c>
      <c r="K89" s="8" t="inlineStr">
        <is>
          <t>Шатман уулу Бүркүталы</t>
        </is>
      </c>
      <c r="L89" s="12" t="n"/>
      <c r="M89">
        <f>VLOOKUP(J89,P$7:Q$4000,2,0)</f>
        <v/>
      </c>
      <c r="N89">
        <f>VLOOKUP(K89,P$7:R$4000,2,0)</f>
        <v/>
      </c>
      <c r="P89" s="24" t="n"/>
      <c r="Q89" s="24" t="inlineStr">
        <is>
          <t>100-01 Участок дробления</t>
        </is>
      </c>
    </row>
    <row r="90" hidden="1" outlineLevel="1" ht="22.45" customHeight="1" s="171">
      <c r="B90" s="166" t="n"/>
      <c r="C90" s="166" t="n"/>
      <c r="D90" s="153" t="n"/>
      <c r="E90" s="10" t="n"/>
      <c r="F90" s="11" t="n"/>
      <c r="G90" s="10" t="n"/>
      <c r="H90" s="11" t="n"/>
      <c r="I90" s="12" t="n"/>
      <c r="J90" s="13" t="inlineStr">
        <is>
          <t>001-002-0088 Сапоги резиновые КарбоН для шахтеров с МП (АРТ. С192-МТЗ)</t>
        </is>
      </c>
      <c r="K90" s="13" t="inlineStr">
        <is>
          <t>001-002-0088 Сапоги резиновые КарбоН для шахтеров с МП (АРТ. С192-МТЗ)</t>
        </is>
      </c>
      <c r="L90" s="135" t="n"/>
      <c r="M90">
        <f>VLOOKUP(J90,P$7:Q$4000,2,0)</f>
        <v/>
      </c>
      <c r="N90">
        <f>VLOOKUP(K90,P$7:R$4000,2,0)</f>
        <v/>
      </c>
      <c r="P90" s="24" t="n"/>
      <c r="Q90" s="24" t="inlineStr">
        <is>
          <t>112-01-ИТР-производство</t>
        </is>
      </c>
    </row>
    <row r="91" hidden="1" outlineLevel="1" ht="22.45" customFormat="1" customHeight="1" s="71" thickBot="1">
      <c r="B91" s="167" t="n"/>
      <c r="C91" s="167" t="n"/>
      <c r="D91" s="14" t="inlineStr">
        <is>
          <t>Количество</t>
        </is>
      </c>
      <c r="E91" s="15" t="n"/>
      <c r="F91" s="175" t="n">
        <v>1</v>
      </c>
      <c r="G91" s="15" t="n"/>
      <c r="H91" s="175" t="n">
        <v>1</v>
      </c>
      <c r="I91" s="135" t="n"/>
      <c r="J91" s="154" t="inlineStr">
        <is>
          <t>Поступление ТМЦ и услуг 0005419 от 25.12.2023 10:00:00</t>
        </is>
      </c>
      <c r="K91" s="154" t="inlineStr">
        <is>
          <t>Поступление ТМЦ и услуг 0005419 от 25.12.2023 10:00:00</t>
        </is>
      </c>
      <c r="L91" s="9" t="n"/>
      <c r="M91">
        <f>VLOOKUP(J91,P$7:Q$4000,2,0)</f>
        <v/>
      </c>
      <c r="N91">
        <f>VLOOKUP(K91,P$7:R$4000,2,0)</f>
        <v/>
      </c>
      <c r="P91" s="24" t="n"/>
      <c r="Q91" s="24" t="inlineStr">
        <is>
          <t>123-01-АБК-АХО-вахтовый поселок</t>
        </is>
      </c>
    </row>
    <row r="92" hidden="1" outlineLevel="1" ht="32.9" customFormat="1" customHeight="1" s="71" thickBot="1">
      <c r="B92" s="165" t="inlineStr">
        <is>
          <t>02.09.2024 8:18:39</t>
        </is>
      </c>
      <c r="C92" s="165" t="inlineStr">
        <is>
          <t>Внутреннее перемещение ОМТС 221-748 от 02.09.2024 8:18:39</t>
        </is>
      </c>
      <c r="D92" s="152" t="inlineStr">
        <is>
          <t>Внутренее перемещение ТМЦ</t>
        </is>
      </c>
      <c r="E92" s="163" t="n">
        <v>1750</v>
      </c>
      <c r="F92" s="164" t="n"/>
      <c r="G92" s="163" t="n">
        <v>1750</v>
      </c>
      <c r="H92" s="164" t="n"/>
      <c r="I92" s="176" t="n">
        <v>435</v>
      </c>
      <c r="J92" s="8" t="inlineStr">
        <is>
          <t>Шатман уулу Бүркүталы</t>
        </is>
      </c>
      <c r="K92" s="8" t="inlineStr">
        <is>
          <t>Склад Бозымчак № 7 СИЗ (/Касымов А,Адылбек у Э.</t>
        </is>
      </c>
      <c r="L92" s="12" t="n"/>
      <c r="M92">
        <f>VLOOKUP(J92,P$7:Q$4000,2,0)</f>
        <v/>
      </c>
      <c r="N92">
        <f>VLOOKUP(K92,P$7:R$4000,2,0)</f>
        <v/>
      </c>
      <c r="P92" s="24" t="n"/>
      <c r="Q92" s="24" t="inlineStr">
        <is>
          <t>126-001 ОТК Общепроизводственные расходы</t>
        </is>
      </c>
    </row>
    <row r="93" hidden="1" outlineLevel="1" ht="22.45" customHeight="1" s="171">
      <c r="B93" s="166" t="n"/>
      <c r="C93" s="166" t="n"/>
      <c r="D93" s="153" t="n"/>
      <c r="E93" s="10" t="n"/>
      <c r="F93" s="11" t="n"/>
      <c r="G93" s="10" t="n"/>
      <c r="H93" s="11" t="n"/>
      <c r="I93" s="12" t="n"/>
      <c r="J93" s="13" t="inlineStr">
        <is>
          <t>010-004-0015 Каска  СОМ3-55 Favorit Hammer</t>
        </is>
      </c>
      <c r="K93" s="13" t="inlineStr">
        <is>
          <t>010-004-0015 Каска  СОМ3-55 Favorit Hammer</t>
        </is>
      </c>
      <c r="L93" s="135" t="n"/>
      <c r="M93">
        <f>VLOOKUP(J93,P$7:Q$4000,2,0)</f>
        <v/>
      </c>
      <c r="N93">
        <f>VLOOKUP(K93,P$7:R$4000,2,0)</f>
        <v/>
      </c>
      <c r="P93" s="24" t="n"/>
      <c r="Q93" s="24" t="inlineStr">
        <is>
          <t>100-01 Участок дробления</t>
        </is>
      </c>
    </row>
    <row r="94" hidden="1" outlineLevel="1" ht="32.9" customFormat="1" customHeight="1" s="71" thickBot="1">
      <c r="B94" s="167" t="n"/>
      <c r="C94" s="167" t="n"/>
      <c r="D94" s="14" t="inlineStr">
        <is>
          <t>Количество</t>
        </is>
      </c>
      <c r="E94" s="15" t="n"/>
      <c r="F94" s="175" t="n">
        <v>1</v>
      </c>
      <c r="G94" s="15" t="n"/>
      <c r="H94" s="175" t="n">
        <v>1</v>
      </c>
      <c r="I94" s="135" t="n"/>
      <c r="J94" s="154" t="inlineStr">
        <is>
          <t>Поступление ТМЦ и услуг 0001190 от 29.03.2024 10:00:00</t>
        </is>
      </c>
      <c r="K94" s="154" t="inlineStr">
        <is>
          <t>Поступление ТМЦ и услуг 0001190 от 29.03.2024 10:00:00</t>
        </is>
      </c>
      <c r="L94" s="9" t="n"/>
      <c r="M94">
        <f>VLOOKUP(J94,P$7:Q$4000,2,0)</f>
        <v/>
      </c>
      <c r="N94">
        <f>VLOOKUP(K94,P$7:R$4000,2,0)</f>
        <v/>
      </c>
      <c r="P94" s="24" t="n"/>
      <c r="Q94" s="24" t="inlineStr">
        <is>
          <t>100-03 Участок фильтрации (хвосты)</t>
        </is>
      </c>
    </row>
    <row r="95" hidden="1" outlineLevel="1" ht="32.9" customFormat="1" customHeight="1" s="71" thickBot="1">
      <c r="B95" s="165" t="inlineStr">
        <is>
          <t>02.09.2024 8:18:39</t>
        </is>
      </c>
      <c r="C95" s="165" t="inlineStr">
        <is>
          <t>Внутреннее перемещение ОМТС 221-748 от 02.09.2024 8:18:39</t>
        </is>
      </c>
      <c r="D95" s="152" t="inlineStr">
        <is>
          <t>Внутренее перемещение ТМЦ</t>
        </is>
      </c>
      <c r="E95" s="163" t="n">
        <v>1750</v>
      </c>
      <c r="F95" s="164" t="n"/>
      <c r="G95" s="163" t="n">
        <v>1750</v>
      </c>
      <c r="H95" s="164" t="n"/>
      <c r="I95" s="7" t="n">
        <v>5500</v>
      </c>
      <c r="J95" s="8" t="inlineStr">
        <is>
          <t>Шатман уулу Бүркүталы</t>
        </is>
      </c>
      <c r="K95" s="8" t="inlineStr">
        <is>
          <t>Склад Бозымчак № 7 СИЗ (/Касымов А,Адылбек у Э.</t>
        </is>
      </c>
      <c r="L95" s="12" t="n"/>
      <c r="M95">
        <f>VLOOKUP(J95,P$7:Q$4000,2,0)</f>
        <v/>
      </c>
      <c r="N95">
        <f>VLOOKUP(K95,P$7:R$4000,2,0)</f>
        <v/>
      </c>
      <c r="P95" s="24" t="n"/>
      <c r="Q95" s="24" t="inlineStr">
        <is>
          <t>100-02 Главный корпус (флотация)</t>
        </is>
      </c>
    </row>
    <row r="96" hidden="1" outlineLevel="1" ht="22.45" customHeight="1" s="171">
      <c r="B96" s="166" t="n"/>
      <c r="C96" s="166" t="n"/>
      <c r="D96" s="153" t="n"/>
      <c r="E96" s="10" t="n"/>
      <c r="F96" s="11" t="n"/>
      <c r="G96" s="10" t="n"/>
      <c r="H96" s="11" t="n"/>
      <c r="I96" s="12" t="n"/>
      <c r="J96" s="13" t="inlineStr">
        <is>
          <t>001-001-0177 Куртка летняя "KAZ Minerals Bozymchak" (ткань 65%ПЭ/35%ХБ, плотность 250 гр/м2, разм.48-50)</t>
        </is>
      </c>
      <c r="K96" s="13" t="inlineStr">
        <is>
          <t>001-001-0177 Куртка летняя "KAZ Minerals Bozymchak" (ткань 65%ПЭ/35%ХБ, плотность 250 гр/м2, разм.48-50)</t>
        </is>
      </c>
      <c r="L96" s="135" t="n"/>
      <c r="M96">
        <f>VLOOKUP(J96,P$7:Q$4000,2,0)</f>
        <v/>
      </c>
      <c r="N96">
        <f>VLOOKUP(K96,P$7:R$4000,2,0)</f>
        <v/>
      </c>
      <c r="P96" s="24" t="n"/>
      <c r="Q96" s="24" t="inlineStr">
        <is>
          <t>127-001- Служба охраны и режима</t>
        </is>
      </c>
    </row>
    <row r="97" hidden="1" outlineLevel="1" ht="32.9" customFormat="1" customHeight="1" s="71" thickBot="1">
      <c r="B97" s="167" t="n"/>
      <c r="C97" s="167" t="n"/>
      <c r="D97" s="14" t="inlineStr">
        <is>
          <t>Количество</t>
        </is>
      </c>
      <c r="E97" s="15" t="n"/>
      <c r="F97" s="175" t="n">
        <v>1</v>
      </c>
      <c r="G97" s="15" t="n"/>
      <c r="H97" s="175" t="n">
        <v>1</v>
      </c>
      <c r="I97" s="135" t="n"/>
      <c r="J97" s="154" t="inlineStr">
        <is>
          <t>Поступление ТМЦ и услуг 0003314 от 27.08.2024 10:00:00</t>
        </is>
      </c>
      <c r="K97" s="154" t="inlineStr">
        <is>
          <t>Поступление ТМЦ и услуг 0003314 от 27.08.2024 10:00:00</t>
        </is>
      </c>
      <c r="L97" s="9" t="n"/>
      <c r="M97">
        <f>VLOOKUP(J97,P$7:Q$4000,2,0)</f>
        <v/>
      </c>
      <c r="N97">
        <f>VLOOKUP(K97,P$7:R$4000,2,0)</f>
        <v/>
      </c>
      <c r="P97" s="24" t="n"/>
      <c r="Q97" s="24" t="inlineStr">
        <is>
          <t>119-02-Автотранспортный цех - грузовой транспорт</t>
        </is>
      </c>
    </row>
    <row r="98" hidden="1" outlineLevel="1" ht="32.9" customFormat="1" customHeight="1" s="71" thickBot="1">
      <c r="B98" s="165" t="inlineStr">
        <is>
          <t>02.09.2024 8:18:39</t>
        </is>
      </c>
      <c r="C98" s="165" t="inlineStr">
        <is>
          <t>Внутреннее перемещение ОМТС 221-748 от 02.09.2024 8:18:39</t>
        </is>
      </c>
      <c r="D98" s="152" t="inlineStr">
        <is>
          <t>Внутренее перемещение ТМЦ</t>
        </is>
      </c>
      <c r="E98" s="163" t="n">
        <v>1750</v>
      </c>
      <c r="F98" s="164" t="n"/>
      <c r="G98" s="163" t="n">
        <v>1750</v>
      </c>
      <c r="H98" s="164" t="n"/>
      <c r="I98" s="7" t="n">
        <v>4950</v>
      </c>
      <c r="J98" s="8" t="inlineStr">
        <is>
          <t>Шатман уулу Бүркүталы</t>
        </is>
      </c>
      <c r="K98" s="8" t="inlineStr">
        <is>
          <t>Склад Бозымчак № 7 СИЗ (/Касымов А,Адылбек у Э.</t>
        </is>
      </c>
      <c r="L98" s="12" t="n"/>
      <c r="M98">
        <f>VLOOKUP(J98,P$7:Q$4000,2,0)</f>
        <v/>
      </c>
      <c r="N98">
        <f>VLOOKUP(K98,P$7:R$4000,2,0)</f>
        <v/>
      </c>
      <c r="P98" s="24" t="n"/>
      <c r="Q98" s="24" t="inlineStr">
        <is>
          <t>100-03 Участок фильтрации (хвосты)</t>
        </is>
      </c>
    </row>
    <row r="99" hidden="1" outlineLevel="1" ht="22.45" customHeight="1" s="171">
      <c r="B99" s="166" t="n"/>
      <c r="C99" s="166" t="n"/>
      <c r="D99" s="153" t="n"/>
      <c r="E99" s="10" t="n"/>
      <c r="F99" s="11" t="n"/>
      <c r="G99" s="10" t="n"/>
      <c r="H99" s="11" t="n"/>
      <c r="I99" s="12" t="n"/>
      <c r="J99" s="13" t="inlineStr">
        <is>
          <t>001-002-0091 Сапоги ПВХ Dunlop Protomastor (МП, МБС)</t>
        </is>
      </c>
      <c r="K99" s="13" t="inlineStr">
        <is>
          <t>001-002-0091 Сапоги ПВХ Dunlop Protomastor (МП, МБС)</t>
        </is>
      </c>
      <c r="L99" s="135" t="n"/>
      <c r="M99">
        <f>VLOOKUP(J99,P$7:Q$4000,2,0)</f>
        <v/>
      </c>
      <c r="N99">
        <f>VLOOKUP(K99,P$7:R$4000,2,0)</f>
        <v/>
      </c>
      <c r="P99" s="24" t="n"/>
      <c r="Q99" s="24" t="inlineStr">
        <is>
          <t>101-05-Отвал</t>
        </is>
      </c>
    </row>
    <row r="100" hidden="1" outlineLevel="1" ht="32.9" customFormat="1" customHeight="1" s="71" thickBot="1">
      <c r="B100" s="167" t="n"/>
      <c r="C100" s="167" t="n"/>
      <c r="D100" s="14" t="inlineStr">
        <is>
          <t>Количество</t>
        </is>
      </c>
      <c r="E100" s="15" t="n"/>
      <c r="F100" s="175" t="n">
        <v>1</v>
      </c>
      <c r="G100" s="15" t="n"/>
      <c r="H100" s="175" t="n">
        <v>1</v>
      </c>
      <c r="I100" s="135" t="n"/>
      <c r="J100" s="154" t="inlineStr">
        <is>
          <t>Поступление ТМЦ и услуг 0001508 от 16.04.2024 10:00:00</t>
        </is>
      </c>
      <c r="K100" s="154" t="inlineStr">
        <is>
          <t>Поступление ТМЦ и услуг 0001508 от 16.04.2024 10:00:00</t>
        </is>
      </c>
      <c r="L100" s="9" t="n"/>
      <c r="M100">
        <f>VLOOKUP(J100,P$7:Q$4000,2,0)</f>
        <v/>
      </c>
      <c r="N100">
        <f>VLOOKUP(K100,P$7:R$4000,2,0)</f>
        <v/>
      </c>
      <c r="P100" s="24" t="n"/>
      <c r="Q100" s="24" t="n"/>
    </row>
    <row r="101" hidden="1" outlineLevel="1" ht="32.9" customFormat="1" customHeight="1" s="71" thickBot="1">
      <c r="B101" s="165" t="inlineStr">
        <is>
          <t>02.09.2024 8:20:18</t>
        </is>
      </c>
      <c r="C101" s="165" t="inlineStr">
        <is>
          <t>Внутреннее перемещение ОМТС 221-749 от 02.09.2024 8:20:18</t>
        </is>
      </c>
      <c r="D101" s="152" t="inlineStr">
        <is>
          <t>Внутренее перемещение ТМЦ</t>
        </is>
      </c>
      <c r="E101" s="163" t="n">
        <v>1750</v>
      </c>
      <c r="F101" s="164" t="n"/>
      <c r="G101" s="163" t="n">
        <v>1750</v>
      </c>
      <c r="H101" s="164" t="n"/>
      <c r="I101" s="7" t="n">
        <v>7000</v>
      </c>
      <c r="J101" s="8" t="inlineStr">
        <is>
          <t>Халдаров Абдисалам Ахмадалиевич</t>
        </is>
      </c>
      <c r="K101" s="8" t="inlineStr">
        <is>
          <t>Склад Бозымчак № 7 СИЗ (/Касымов А,Адылбек у Э.</t>
        </is>
      </c>
      <c r="L101" s="12" t="n"/>
      <c r="M101">
        <f>VLOOKUP(J101,P$7:Q$4000,2,0)</f>
        <v/>
      </c>
      <c r="N101">
        <f>VLOOKUP(K101,P$7:R$4000,2,0)</f>
        <v/>
      </c>
      <c r="P101" s="24" t="n"/>
      <c r="Q101" s="24" t="inlineStr">
        <is>
          <t>112-ИТР-офис</t>
        </is>
      </c>
    </row>
    <row r="102" hidden="1" outlineLevel="1" ht="22.45" customHeight="1" s="171">
      <c r="B102" s="166" t="n"/>
      <c r="C102" s="166" t="n"/>
      <c r="D102" s="153" t="n"/>
      <c r="E102" s="10" t="n"/>
      <c r="F102" s="11" t="n"/>
      <c r="G102" s="10" t="n"/>
      <c r="H102" s="11" t="n"/>
      <c r="I102" s="12" t="n"/>
      <c r="J102" s="13" t="inlineStr">
        <is>
          <t>001-001-0198 Куртка демисезонная "KAZ Minerals Bozymchak" (ткань 65%ПЭ/35%ХБ, плотность 250 гр/м2, подкл.флис. 52-54)</t>
        </is>
      </c>
      <c r="K102" s="13" t="inlineStr">
        <is>
          <t>001-001-0198 Куртка демисезонная "KAZ Minerals Bozymchak" (ткань 65%ПЭ/35%ХБ, плотность 250 гр/м2, подкл.флис. 52-54)</t>
        </is>
      </c>
      <c r="L102" s="135" t="n"/>
      <c r="M102">
        <f>VLOOKUP(J102,P$7:Q$4000,2,0)</f>
        <v/>
      </c>
      <c r="N102">
        <f>VLOOKUP(K102,P$7:R$4000,2,0)</f>
        <v/>
      </c>
      <c r="P102" s="24" t="n"/>
      <c r="Q102" s="24" t="inlineStr">
        <is>
          <t>114-Офис Управления Проектом - Бозымчак</t>
        </is>
      </c>
    </row>
    <row r="103" hidden="1" outlineLevel="1" ht="22.45" customFormat="1" customHeight="1" s="71" thickBot="1">
      <c r="B103" s="167" t="n"/>
      <c r="C103" s="167" t="n"/>
      <c r="D103" s="14" t="inlineStr">
        <is>
          <t>Количество</t>
        </is>
      </c>
      <c r="E103" s="15" t="n"/>
      <c r="F103" s="175" t="n">
        <v>1</v>
      </c>
      <c r="G103" s="15" t="n"/>
      <c r="H103" s="175" t="n">
        <v>1</v>
      </c>
      <c r="I103" s="135" t="n"/>
      <c r="J103" s="154" t="inlineStr">
        <is>
          <t>Поступление ТМЦ и услуг 0002734 от 16.07.2024 10:00:00</t>
        </is>
      </c>
      <c r="K103" s="154" t="inlineStr">
        <is>
          <t>Поступление ТМЦ и услуг 0002734 от 16.07.2024 10:00:00</t>
        </is>
      </c>
      <c r="L103" s="9" t="n"/>
      <c r="M103">
        <f>VLOOKUP(J103,P$7:Q$4000,2,0)</f>
        <v/>
      </c>
      <c r="N103">
        <f>VLOOKUP(K103,P$7:R$4000,2,0)</f>
        <v/>
      </c>
      <c r="P103" s="24" t="n"/>
      <c r="Q103" s="24" t="inlineStr">
        <is>
          <t>114-Офис Управления Проектом - Бозымчак</t>
        </is>
      </c>
    </row>
    <row r="104" hidden="1" outlineLevel="1" ht="32.9" customFormat="1" customHeight="1" s="71" thickBot="1">
      <c r="B104" s="165" t="inlineStr">
        <is>
          <t>02.09.2024 8:27:06</t>
        </is>
      </c>
      <c r="C104" s="165" t="inlineStr">
        <is>
          <t>Внутреннее перемещение ОМТС 221-750 от 02.09.2024 8:27:06</t>
        </is>
      </c>
      <c r="D104" s="152" t="inlineStr">
        <is>
          <t>Внутренее перемещение ТМЦ</t>
        </is>
      </c>
      <c r="E104" s="163" t="n">
        <v>1750</v>
      </c>
      <c r="F104" s="164" t="n"/>
      <c r="G104" s="163" t="n">
        <v>1750</v>
      </c>
      <c r="H104" s="164" t="n"/>
      <c r="I104" s="7" t="n">
        <v>7000</v>
      </c>
      <c r="J104" s="8" t="inlineStr">
        <is>
          <t>Термечиков Кадырбек Чынарбекович</t>
        </is>
      </c>
      <c r="K104" s="8" t="inlineStr">
        <is>
          <t>Склад Бозымчак № 7 СИЗ (/Касымов А,Адылбек у Э.</t>
        </is>
      </c>
      <c r="L104" s="12" t="n"/>
      <c r="M104">
        <f>VLOOKUP(J104,P$7:Q$4000,2,0)</f>
        <v/>
      </c>
      <c r="N104">
        <f>VLOOKUP(K104,P$7:R$4000,2,0)</f>
        <v/>
      </c>
      <c r="P104" s="24" t="n"/>
      <c r="Q104" s="24" t="inlineStr">
        <is>
          <t>112-ИТР-офис</t>
        </is>
      </c>
    </row>
    <row r="105" hidden="1" outlineLevel="1" ht="22.45" customHeight="1" s="171">
      <c r="B105" s="166" t="n"/>
      <c r="C105" s="166" t="n"/>
      <c r="D105" s="153" t="n"/>
      <c r="E105" s="10" t="n"/>
      <c r="F105" s="11" t="n"/>
      <c r="G105" s="10" t="n"/>
      <c r="H105" s="11" t="n"/>
      <c r="I105" s="12" t="n"/>
      <c r="J105" s="13" t="inlineStr">
        <is>
          <t>001-001-0197 Куртка демисезонная "KAZ Minerals Bozymchak" (ткань 65%ПЭ/35%ХБ, плотность 250 гр/м2, подкл.флис. 48-50)</t>
        </is>
      </c>
      <c r="K105" s="13" t="inlineStr">
        <is>
          <t>001-001-0197 Куртка демисезонная "KAZ Minerals Bozymchak" (ткань 65%ПЭ/35%ХБ, плотность 250 гр/м2, подкл.флис. 48-50)</t>
        </is>
      </c>
      <c r="L105" s="135" t="n"/>
      <c r="M105">
        <f>VLOOKUP(J105,P$7:Q$4000,2,0)</f>
        <v/>
      </c>
      <c r="N105">
        <f>VLOOKUP(K105,P$7:R$4000,2,0)</f>
        <v/>
      </c>
      <c r="P105" s="24" t="n"/>
      <c r="Q105" s="24" t="inlineStr">
        <is>
          <t>127-001- Служба охраны и режима</t>
        </is>
      </c>
    </row>
    <row r="106" hidden="1" outlineLevel="1" ht="22.45" customFormat="1" customHeight="1" s="71" thickBot="1">
      <c r="B106" s="167" t="n"/>
      <c r="C106" s="167" t="n"/>
      <c r="D106" s="14" t="inlineStr">
        <is>
          <t>Количество</t>
        </is>
      </c>
      <c r="E106" s="15" t="n"/>
      <c r="F106" s="175" t="n">
        <v>1</v>
      </c>
      <c r="G106" s="15" t="n"/>
      <c r="H106" s="175" t="n">
        <v>1</v>
      </c>
      <c r="I106" s="135" t="n"/>
      <c r="J106" s="154" t="inlineStr">
        <is>
          <t>Поступление ТМЦ и услуг 0002734 от 16.07.2024 10:00:00</t>
        </is>
      </c>
      <c r="K106" s="154" t="inlineStr">
        <is>
          <t>Поступление ТМЦ и услуг 0002734 от 16.07.2024 10:00:00</t>
        </is>
      </c>
      <c r="L106" s="9" t="n"/>
      <c r="M106">
        <f>VLOOKUP(J106,P$7:Q$4000,2,0)</f>
        <v/>
      </c>
      <c r="N106">
        <f>VLOOKUP(K106,P$7:R$4000,2,0)</f>
        <v/>
      </c>
      <c r="P106" s="24" t="n"/>
      <c r="Q106" s="24" t="n"/>
    </row>
    <row r="107" hidden="1" outlineLevel="1" ht="32.9" customFormat="1" customHeight="1" s="71" thickBot="1">
      <c r="B107" s="165" t="inlineStr">
        <is>
          <t>02.09.2024 8:28:05</t>
        </is>
      </c>
      <c r="C107" s="165" t="inlineStr">
        <is>
          <t>Внутреннее перемещение ОМТС 221-751 от 02.09.2024 8:28:05</t>
        </is>
      </c>
      <c r="D107" s="152" t="inlineStr">
        <is>
          <t>Внутренее перемещение ТМЦ</t>
        </is>
      </c>
      <c r="E107" s="163" t="n">
        <v>1750</v>
      </c>
      <c r="F107" s="164" t="n"/>
      <c r="G107" s="163" t="n">
        <v>1750</v>
      </c>
      <c r="H107" s="164" t="n"/>
      <c r="I107" s="7" t="n">
        <v>7000</v>
      </c>
      <c r="J107" s="8" t="inlineStr">
        <is>
          <t>Смайылов Элдияр Эмилбекович</t>
        </is>
      </c>
      <c r="K107" s="8" t="inlineStr">
        <is>
          <t>Склад Бозымчак № 7 СИЗ (/Касымов А,Адылбек у Э.</t>
        </is>
      </c>
      <c r="L107" s="12" t="n"/>
      <c r="M107">
        <f>VLOOKUP(J107,P$7:Q$4000,2,0)</f>
        <v/>
      </c>
      <c r="N107">
        <f>VLOOKUP(K107,P$7:R$4000,2,0)</f>
        <v/>
      </c>
      <c r="P107" s="24" t="n"/>
      <c r="Q107" s="24" t="inlineStr">
        <is>
          <t>112-01-ИТР-производство</t>
        </is>
      </c>
    </row>
    <row r="108" hidden="1" outlineLevel="1" ht="22.45" customHeight="1" s="171">
      <c r="B108" s="166" t="n"/>
      <c r="C108" s="166" t="n"/>
      <c r="D108" s="153" t="n"/>
      <c r="E108" s="10" t="n"/>
      <c r="F108" s="11" t="n"/>
      <c r="G108" s="10" t="n"/>
      <c r="H108" s="11" t="n"/>
      <c r="I108" s="12" t="n"/>
      <c r="J108" s="13" t="inlineStr">
        <is>
          <t>001-001-0197 Куртка демисезонная "KAZ Minerals Bozymchak" (ткань 65%ПЭ/35%ХБ, плотность 250 гр/м2, подкл.флис. 48-50)</t>
        </is>
      </c>
      <c r="K108" s="13" t="inlineStr">
        <is>
          <t>001-001-0197 Куртка демисезонная "KAZ Minerals Bozymchak" (ткань 65%ПЭ/35%ХБ, плотность 250 гр/м2, подкл.флис. 48-50)</t>
        </is>
      </c>
      <c r="L108" s="135" t="n"/>
      <c r="M108">
        <f>VLOOKUP(J108,P$7:Q$4000,2,0)</f>
        <v/>
      </c>
      <c r="N108">
        <f>VLOOKUP(K108,P$7:R$4000,2,0)</f>
        <v/>
      </c>
      <c r="P108" s="24" t="n"/>
      <c r="Q108" s="24" t="inlineStr">
        <is>
          <t>112-01-ИТР-производство</t>
        </is>
      </c>
    </row>
    <row r="109" hidden="1" outlineLevel="1" ht="22.45" customFormat="1" customHeight="1" s="71" thickBot="1">
      <c r="B109" s="167" t="n"/>
      <c r="C109" s="167" t="n"/>
      <c r="D109" s="14" t="inlineStr">
        <is>
          <t>Количество</t>
        </is>
      </c>
      <c r="E109" s="15" t="n"/>
      <c r="F109" s="175" t="n">
        <v>1</v>
      </c>
      <c r="G109" s="15" t="n"/>
      <c r="H109" s="175" t="n">
        <v>1</v>
      </c>
      <c r="I109" s="135" t="n"/>
      <c r="J109" s="154" t="inlineStr">
        <is>
          <t>Поступление ТМЦ и услуг 0002734 от 16.07.2024 10:00:00</t>
        </is>
      </c>
      <c r="K109" s="154" t="inlineStr">
        <is>
          <t>Поступление ТМЦ и услуг 0002734 от 16.07.2024 10:00:00</t>
        </is>
      </c>
      <c r="L109" s="9" t="n"/>
      <c r="M109">
        <f>VLOOKUP(J109,P$7:Q$4000,2,0)</f>
        <v/>
      </c>
      <c r="N109">
        <f>VLOOKUP(K109,P$7:R$4000,2,0)</f>
        <v/>
      </c>
      <c r="P109" s="24" t="n"/>
      <c r="Q109" s="24" t="inlineStr">
        <is>
          <t>119-04-Автотранспортный цех - спецтранспорт</t>
        </is>
      </c>
    </row>
    <row r="110" hidden="1" outlineLevel="1" ht="22.45" customFormat="1" customHeight="1" s="71" thickBot="1">
      <c r="B110" s="165" t="inlineStr">
        <is>
          <t>02.09.2024 8:30:25</t>
        </is>
      </c>
      <c r="C110" s="165" t="inlineStr">
        <is>
          <t>Внутреннее перемещение ОМТС 221-752 от 02.09.2024 8:30:25</t>
        </is>
      </c>
      <c r="D110" s="152" t="inlineStr">
        <is>
          <t>Внутренее перемещение ТМЦ</t>
        </is>
      </c>
      <c r="E110" s="163" t="n">
        <v>1750</v>
      </c>
      <c r="F110" s="164" t="n"/>
      <c r="G110" s="163" t="n">
        <v>1750</v>
      </c>
      <c r="H110" s="164" t="n"/>
      <c r="I110" s="7" t="n">
        <v>7000</v>
      </c>
      <c r="J110" s="8" t="inlineStr">
        <is>
          <t>Токтогулов Зарипбек Токторалиевич(Контролер СКК)</t>
        </is>
      </c>
      <c r="K110" s="8" t="inlineStr">
        <is>
          <t>Склад Бозымчак № 7 СИЗ (/Касымов А,Адылбек у Э.</t>
        </is>
      </c>
      <c r="L110" s="12" t="n"/>
      <c r="M110">
        <f>VLOOKUP(J110,P$7:Q$4000,2,0)</f>
        <v/>
      </c>
      <c r="N110">
        <f>VLOOKUP(K110,P$7:R$4000,2,0)</f>
        <v/>
      </c>
      <c r="P110" s="24" t="n"/>
      <c r="Q110" s="24" t="inlineStr">
        <is>
          <t>101-02-ЭКБУ - Карьер</t>
        </is>
      </c>
    </row>
    <row r="111" hidden="1" outlineLevel="1" ht="22.45" customHeight="1" s="171">
      <c r="B111" s="166" t="n"/>
      <c r="C111" s="166" t="n"/>
      <c r="D111" s="153" t="n"/>
      <c r="E111" s="10" t="n"/>
      <c r="F111" s="11" t="n"/>
      <c r="G111" s="10" t="n"/>
      <c r="H111" s="11" t="n"/>
      <c r="I111" s="12" t="n"/>
      <c r="J111" s="13" t="inlineStr">
        <is>
          <t>001-001-0197 Куртка демисезонная "KAZ Minerals Bozymchak" (ткань 65%ПЭ/35%ХБ, плотность 250 гр/м2, подкл.флис. 48-50)</t>
        </is>
      </c>
      <c r="K111" s="13" t="inlineStr">
        <is>
          <t>001-001-0197 Куртка демисезонная "KAZ Minerals Bozymchak" (ткань 65%ПЭ/35%ХБ, плотность 250 гр/м2, подкл.флис. 48-50)</t>
        </is>
      </c>
      <c r="L111" s="135" t="n"/>
      <c r="M111">
        <f>VLOOKUP(J111,P$7:Q$4000,2,0)</f>
        <v/>
      </c>
      <c r="N111">
        <f>VLOOKUP(K111,P$7:R$4000,2,0)</f>
        <v/>
      </c>
      <c r="P111" s="24" t="n"/>
      <c r="Q111" s="24" t="inlineStr">
        <is>
          <t>101-06-Общепроизводственные расходы - Карьер</t>
        </is>
      </c>
    </row>
    <row r="112" hidden="1" outlineLevel="1" ht="22.45" customFormat="1" customHeight="1" s="71" thickBot="1">
      <c r="B112" s="167" t="n"/>
      <c r="C112" s="167" t="n"/>
      <c r="D112" s="14" t="inlineStr">
        <is>
          <t>Количество</t>
        </is>
      </c>
      <c r="E112" s="15" t="n"/>
      <c r="F112" s="175" t="n">
        <v>1</v>
      </c>
      <c r="G112" s="15" t="n"/>
      <c r="H112" s="175" t="n">
        <v>1</v>
      </c>
      <c r="I112" s="135" t="n"/>
      <c r="J112" s="154" t="inlineStr">
        <is>
          <t>Поступление ТМЦ и услуг 0003271 от 27.08.2024 10:00:00</t>
        </is>
      </c>
      <c r="K112" s="154" t="inlineStr">
        <is>
          <t>Поступление ТМЦ и услуг 0003271 от 27.08.2024 10:00:00</t>
        </is>
      </c>
      <c r="L112" s="9" t="n"/>
      <c r="M112">
        <f>VLOOKUP(J112,P$7:Q$4000,2,0)</f>
        <v/>
      </c>
      <c r="N112">
        <f>VLOOKUP(K112,P$7:R$4000,2,0)</f>
        <v/>
      </c>
      <c r="P112" s="24" t="n"/>
      <c r="Q112" s="24" t="inlineStr">
        <is>
          <t>101-03-участок БВР</t>
        </is>
      </c>
    </row>
    <row r="113" hidden="1" outlineLevel="1" ht="22.45" customFormat="1" customHeight="1" s="71" thickBot="1">
      <c r="B113" s="165" t="inlineStr">
        <is>
          <t>02.09.2024 8:32:06</t>
        </is>
      </c>
      <c r="C113" s="165" t="inlineStr">
        <is>
          <t>Внутреннее перемещение ОМТС 221-753 от 02.09.2024 8:32:06</t>
        </is>
      </c>
      <c r="D113" s="152" t="inlineStr">
        <is>
          <t>Внутренее перемещение ТМЦ</t>
        </is>
      </c>
      <c r="E113" s="163" t="n">
        <v>1750</v>
      </c>
      <c r="F113" s="164" t="n"/>
      <c r="G113" s="163" t="n">
        <v>1750</v>
      </c>
      <c r="H113" s="164" t="n"/>
      <c r="I113" s="7" t="n">
        <v>7000</v>
      </c>
      <c r="J113" s="8" t="inlineStr">
        <is>
          <t>Жунушев Эльдияр Турдугулович</t>
        </is>
      </c>
      <c r="K113" s="8" t="inlineStr">
        <is>
          <t>Склад Бозымчак № 7 СИЗ (/Касымов А,Адылбек у Э.</t>
        </is>
      </c>
      <c r="L113" s="12" t="n"/>
      <c r="M113">
        <f>VLOOKUP(J113,P$7:Q$4000,2,0)</f>
        <v/>
      </c>
      <c r="N113">
        <f>VLOOKUP(K113,P$7:R$4000,2,0)</f>
        <v/>
      </c>
      <c r="P113" s="24" t="n"/>
      <c r="Q113" s="24" t="inlineStr">
        <is>
          <t>120-03-ОМТС</t>
        </is>
      </c>
    </row>
    <row r="114" hidden="1" outlineLevel="1" ht="22.45" customHeight="1" s="171">
      <c r="B114" s="166" t="n"/>
      <c r="C114" s="166" t="n"/>
      <c r="D114" s="153" t="n"/>
      <c r="E114" s="10" t="n"/>
      <c r="F114" s="11" t="n"/>
      <c r="G114" s="10" t="n"/>
      <c r="H114" s="11" t="n"/>
      <c r="I114" s="12" t="n"/>
      <c r="J114" s="13" t="inlineStr">
        <is>
          <t>001-001-0198 Куртка демисезонная "KAZ Minerals Bozymchak" (ткань 65%ПЭ/35%ХБ, плотность 250 гр/м2, подкл.флис. 52-54)</t>
        </is>
      </c>
      <c r="K114" s="13" t="inlineStr">
        <is>
          <t>001-001-0198 Куртка демисезонная "KAZ Minerals Bozymchak" (ткань 65%ПЭ/35%ХБ, плотность 250 гр/м2, подкл.флис. 52-54)</t>
        </is>
      </c>
      <c r="L114" s="135" t="n"/>
      <c r="M114">
        <f>VLOOKUP(J114,P$7:Q$4000,2,0)</f>
        <v/>
      </c>
      <c r="N114">
        <f>VLOOKUP(K114,P$7:R$4000,2,0)</f>
        <v/>
      </c>
      <c r="P114" s="24" t="n"/>
      <c r="Q114" s="24" t="inlineStr">
        <is>
          <t>100-02 Главный корпус (флотация)</t>
        </is>
      </c>
    </row>
    <row r="115" hidden="1" outlineLevel="1" ht="32.9" customFormat="1" customHeight="1" s="71" thickBot="1">
      <c r="B115" s="167" t="n"/>
      <c r="C115" s="167" t="n"/>
      <c r="D115" s="14" t="inlineStr">
        <is>
          <t>Количество</t>
        </is>
      </c>
      <c r="E115" s="15" t="n"/>
      <c r="F115" s="175" t="n">
        <v>1</v>
      </c>
      <c r="G115" s="15" t="n"/>
      <c r="H115" s="175" t="n">
        <v>1</v>
      </c>
      <c r="I115" s="135" t="n"/>
      <c r="J115" s="154" t="inlineStr">
        <is>
          <t>Поступление ТМЦ и услуг 0002734 от 16.07.2024 10:00:00</t>
        </is>
      </c>
      <c r="K115" s="154" t="inlineStr">
        <is>
          <t>Поступление ТМЦ и услуг 0002734 от 16.07.2024 10:00:00</t>
        </is>
      </c>
      <c r="L115" s="9" t="n"/>
      <c r="M115">
        <f>VLOOKUP(J115,P$7:Q$4000,2,0)</f>
        <v/>
      </c>
      <c r="N115">
        <f>VLOOKUP(K115,P$7:R$4000,2,0)</f>
        <v/>
      </c>
      <c r="P115" s="24" t="n"/>
      <c r="Q115" s="24" t="inlineStr">
        <is>
          <t>100-02 Главный корпус (флотация)</t>
        </is>
      </c>
    </row>
    <row r="116" hidden="1" outlineLevel="1" ht="22.45" customFormat="1" customHeight="1" s="71">
      <c r="B116" s="165" t="inlineStr">
        <is>
          <t>02.09.2024 8:34:23</t>
        </is>
      </c>
      <c r="C116" s="165" t="inlineStr">
        <is>
          <t>Внутреннее перемещение ОМТС 221-754 от 02.09.2024 8:34:23</t>
        </is>
      </c>
      <c r="D116" s="152" t="inlineStr">
        <is>
          <t>Внутренее перемещение ТМЦ</t>
        </is>
      </c>
      <c r="E116" s="163" t="n">
        <v>1750</v>
      </c>
      <c r="F116" s="164" t="n"/>
      <c r="G116" s="163" t="n">
        <v>1750</v>
      </c>
      <c r="H116" s="164" t="n"/>
      <c r="I116" s="7" t="n">
        <v>4375</v>
      </c>
      <c r="J116" s="8" t="inlineStr">
        <is>
          <t>Склад Бозымчак № 7/1 СИЗ БУ</t>
        </is>
      </c>
      <c r="K116" s="8" t="inlineStr">
        <is>
          <t>Тайирбеков Абдирашид Кулматович</t>
        </is>
      </c>
      <c r="L116" s="12" t="n"/>
      <c r="M116">
        <f>VLOOKUP(J116,P$7:Q$4000,2,0)</f>
        <v/>
      </c>
      <c r="N116">
        <f>VLOOKUP(K116,P$7:R$4000,2,0)</f>
        <v/>
      </c>
      <c r="P116" s="24" t="n"/>
      <c r="Q116" s="24" t="inlineStr">
        <is>
          <t>109-Химлаборатория</t>
        </is>
      </c>
    </row>
    <row r="117" hidden="1" outlineLevel="1" ht="22.45" customHeight="1" s="171">
      <c r="B117" s="166" t="n"/>
      <c r="C117" s="166" t="n"/>
      <c r="D117" s="153" t="n"/>
      <c r="E117" s="10" t="n"/>
      <c r="F117" s="11" t="n"/>
      <c r="G117" s="10" t="n"/>
      <c r="H117" s="11" t="n"/>
      <c r="I117" s="12" t="n"/>
      <c r="J117" s="13" t="inlineStr">
        <is>
          <t>001-001-0132 Костюм летний "KAZ Minerals Bozymchak" (100% ХБ, плотность 250-260гр/м2, логотип вышивка, 60р.)</t>
        </is>
      </c>
      <c r="K117" s="13" t="inlineStr">
        <is>
          <t>001-001-0132 Костюм летний "KAZ Minerals Bozymchak" (100% ХБ, плотность 250-260гр/м2, логотип вышивка, 60р.)</t>
        </is>
      </c>
      <c r="L117" s="135" t="n"/>
      <c r="M117">
        <f>VLOOKUP(J117,P$7:Q$4000,2,0)</f>
        <v/>
      </c>
      <c r="N117">
        <f>VLOOKUP(K117,P$7:R$4000,2,0)</f>
        <v/>
      </c>
      <c r="P117" s="24" t="n"/>
      <c r="Q117" s="24" t="inlineStr">
        <is>
          <t>120-01-Геолого-маркшейдерская служба. отдел</t>
        </is>
      </c>
    </row>
    <row r="118" hidden="1" outlineLevel="1" ht="32.9" customFormat="1" customHeight="1" s="71" thickBot="1">
      <c r="B118" s="167" t="n"/>
      <c r="C118" s="167" t="n"/>
      <c r="D118" s="14" t="inlineStr">
        <is>
          <t>Количество</t>
        </is>
      </c>
      <c r="E118" s="15" t="n"/>
      <c r="F118" s="175" t="n">
        <v>1</v>
      </c>
      <c r="G118" s="15" t="n"/>
      <c r="H118" s="175" t="n">
        <v>1</v>
      </c>
      <c r="I118" s="135" t="n"/>
      <c r="J118" s="154" t="inlineStr">
        <is>
          <t>Поступление ТМЦ и услуг 0001955 от 25.05.2022 10:00:00</t>
        </is>
      </c>
      <c r="K118" s="154" t="inlineStr">
        <is>
          <t>Поступление ТМЦ и услуг 0001955 от 25.05.2022 10:00:00</t>
        </is>
      </c>
      <c r="L118" s="9" t="n"/>
      <c r="M118">
        <f>VLOOKUP(J118,P$7:Q$4000,2,0)</f>
        <v/>
      </c>
      <c r="N118">
        <f>VLOOKUP(K118,P$7:R$4000,2,0)</f>
        <v/>
      </c>
      <c r="P118" s="24" t="n"/>
      <c r="Q118" s="24" t="inlineStr">
        <is>
          <t>123-08-АБК-АХО-Строители</t>
        </is>
      </c>
    </row>
    <row r="119" hidden="1" outlineLevel="1" ht="22.45" customFormat="1" customHeight="1" s="71" thickBot="1">
      <c r="B119" s="165" t="inlineStr">
        <is>
          <t>02.09.2024 8:36:56</t>
        </is>
      </c>
      <c r="C119" s="165" t="inlineStr">
        <is>
          <t>Внутреннее перемещение ОМТС 221-755 от 02.09.2024 8:36:56</t>
        </is>
      </c>
      <c r="D119" s="152" t="inlineStr">
        <is>
          <t>Внутренее перемещение ТМЦ</t>
        </is>
      </c>
      <c r="E119" s="163" t="n">
        <v>1750</v>
      </c>
      <c r="F119" s="164" t="n"/>
      <c r="G119" s="163" t="n">
        <v>1750</v>
      </c>
      <c r="H119" s="164" t="n"/>
      <c r="I119" s="7" t="n">
        <v>3000</v>
      </c>
      <c r="J119" s="8" t="inlineStr">
        <is>
          <t>Тайирбеков Абдирашид Кулматович</t>
        </is>
      </c>
      <c r="K119" s="8" t="inlineStr">
        <is>
          <t>Склад Бозымчак № 7 СИЗ (/Касымов А,Адылбек у Э.</t>
        </is>
      </c>
      <c r="L119" s="12" t="n"/>
      <c r="M119">
        <f>VLOOKUP(J119,P$7:Q$4000,2,0)</f>
        <v/>
      </c>
      <c r="N119">
        <f>VLOOKUP(K119,P$7:R$4000,2,0)</f>
        <v/>
      </c>
      <c r="P119" s="24" t="n"/>
      <c r="Q119" s="24" t="n"/>
    </row>
    <row r="120" hidden="1" outlineLevel="1" ht="22.45" customHeight="1" s="171">
      <c r="B120" s="166" t="n"/>
      <c r="C120" s="166" t="n"/>
      <c r="D120" s="153" t="n"/>
      <c r="E120" s="10" t="n"/>
      <c r="F120" s="11" t="n"/>
      <c r="G120" s="10" t="n"/>
      <c r="H120" s="11" t="n"/>
      <c r="I120" s="12" t="n"/>
      <c r="J120" s="13" t="inlineStr">
        <is>
          <t>001-001-0184 Брюки летние "KAZ Minerals Bozymchak" (ткань 65%ПЭ/35%ХБ, плотность 250 гр/м2, разм.56-58)</t>
        </is>
      </c>
      <c r="K120" s="13" t="inlineStr">
        <is>
          <t>001-001-0184 Брюки летние "KAZ Minerals Bozymchak" (ткань 65%ПЭ/35%ХБ, плотность 250 гр/м2, разм.56-58)</t>
        </is>
      </c>
      <c r="L120" s="135" t="n"/>
      <c r="M120">
        <f>VLOOKUP(J120,P$7:Q$4000,2,0)</f>
        <v/>
      </c>
      <c r="N120">
        <f>VLOOKUP(K120,P$7:R$4000,2,0)</f>
        <v/>
      </c>
      <c r="P120" s="24" t="n"/>
      <c r="Q120" s="24" t="inlineStr">
        <is>
          <t>123-08-АБК-АХО-Строители</t>
        </is>
      </c>
    </row>
    <row r="121" hidden="1" outlineLevel="1" ht="32.9" customFormat="1" customHeight="1" s="71" thickBot="1">
      <c r="B121" s="167" t="n"/>
      <c r="C121" s="167" t="n"/>
      <c r="D121" s="14" t="inlineStr">
        <is>
          <t>Количество</t>
        </is>
      </c>
      <c r="E121" s="15" t="n"/>
      <c r="F121" s="175" t="n">
        <v>1</v>
      </c>
      <c r="G121" s="15" t="n"/>
      <c r="H121" s="175" t="n">
        <v>1</v>
      </c>
      <c r="I121" s="135" t="n"/>
      <c r="J121" s="154" t="inlineStr">
        <is>
          <t>Поступление ТМЦ и услуг 0001494 от 19.04.2024 10:00:00</t>
        </is>
      </c>
      <c r="K121" s="154" t="inlineStr">
        <is>
          <t>Поступление ТМЦ и услуг 0001494 от 19.04.2024 10:00:00</t>
        </is>
      </c>
      <c r="L121" s="9" t="n"/>
      <c r="M121">
        <f>VLOOKUP(J121,P$7:Q$4000,2,0)</f>
        <v/>
      </c>
      <c r="N121">
        <f>VLOOKUP(K121,P$7:R$4000,2,0)</f>
        <v/>
      </c>
      <c r="P121" s="24" t="n"/>
      <c r="Q121" s="24" t="inlineStr">
        <is>
          <t>100-08  ИТР Производство ОФ</t>
        </is>
      </c>
    </row>
    <row r="122" hidden="1" outlineLevel="1" ht="22.45" customFormat="1" customHeight="1" s="71" thickBot="1">
      <c r="B122" s="165" t="inlineStr">
        <is>
          <t>02.09.2024 8:36:56</t>
        </is>
      </c>
      <c r="C122" s="165" t="inlineStr">
        <is>
          <t>Внутреннее перемещение ОМТС 221-755 от 02.09.2024 8:36:56</t>
        </is>
      </c>
      <c r="D122" s="152" t="inlineStr">
        <is>
          <t>Внутренее перемещение ТМЦ</t>
        </is>
      </c>
      <c r="E122" s="163" t="n">
        <v>1750</v>
      </c>
      <c r="F122" s="164" t="n"/>
      <c r="G122" s="163" t="n">
        <v>1750</v>
      </c>
      <c r="H122" s="164" t="n"/>
      <c r="I122" s="7" t="n">
        <v>5500</v>
      </c>
      <c r="J122" s="8" t="inlineStr">
        <is>
          <t>Тайирбеков Абдирашид Кулматович</t>
        </is>
      </c>
      <c r="K122" s="8" t="inlineStr">
        <is>
          <t>Склад Бозымчак № 7 СИЗ (/Касымов А,Адылбек у Э.</t>
        </is>
      </c>
      <c r="L122" s="12" t="n"/>
      <c r="M122">
        <f>VLOOKUP(J122,P$7:Q$4000,2,0)</f>
        <v/>
      </c>
      <c r="N122">
        <f>VLOOKUP(K122,P$7:R$4000,2,0)</f>
        <v/>
      </c>
      <c r="P122" s="24" t="n"/>
      <c r="Q122" s="24" t="inlineStr">
        <is>
          <t>100-09 РММ</t>
        </is>
      </c>
    </row>
    <row r="123" hidden="1" outlineLevel="1" ht="22.45" customHeight="1" s="171">
      <c r="B123" s="166" t="n"/>
      <c r="C123" s="166" t="n"/>
      <c r="D123" s="153" t="n"/>
      <c r="E123" s="10" t="n"/>
      <c r="F123" s="11" t="n"/>
      <c r="G123" s="10" t="n"/>
      <c r="H123" s="11" t="n"/>
      <c r="I123" s="12" t="n"/>
      <c r="J123" s="13" t="inlineStr">
        <is>
          <t>001-001-0179 Куртка летняя "KAZ Minerals Bozymchak" (ткань 65%ПЭ/35%ХБ, плотность 250 гр/м2, разм.56-58)</t>
        </is>
      </c>
      <c r="K123" s="13" t="inlineStr">
        <is>
          <t>001-001-0179 Куртка летняя "KAZ Minerals Bozymchak" (ткань 65%ПЭ/35%ХБ, плотность 250 гр/м2, разм.56-58)</t>
        </is>
      </c>
      <c r="L123" s="135" t="n"/>
      <c r="M123">
        <f>VLOOKUP(J123,P$7:Q$4000,2,0)</f>
        <v/>
      </c>
      <c r="N123">
        <f>VLOOKUP(K123,P$7:R$4000,2,0)</f>
        <v/>
      </c>
      <c r="P123" s="24" t="n"/>
      <c r="Q123" s="24" t="inlineStr">
        <is>
          <t>100-02 Главный корпус (флотация)</t>
        </is>
      </c>
    </row>
    <row r="124" hidden="1" outlineLevel="1" ht="22.45" customFormat="1" customHeight="1" s="71" thickBot="1">
      <c r="B124" s="167" t="n"/>
      <c r="C124" s="167" t="n"/>
      <c r="D124" s="14" t="inlineStr">
        <is>
          <t>Количество</t>
        </is>
      </c>
      <c r="E124" s="15" t="n"/>
      <c r="F124" s="175" t="n">
        <v>1</v>
      </c>
      <c r="G124" s="15" t="n"/>
      <c r="H124" s="175" t="n">
        <v>1</v>
      </c>
      <c r="I124" s="135" t="n"/>
      <c r="J124" s="154" t="inlineStr">
        <is>
          <t>Поступление ТМЦ и услуг 0001858 от 13.05.2024 10:00:00</t>
        </is>
      </c>
      <c r="K124" s="154" t="inlineStr">
        <is>
          <t>Поступление ТМЦ и услуг 0001858 от 13.05.2024 10:00:00</t>
        </is>
      </c>
      <c r="L124" s="9" t="n"/>
      <c r="M124">
        <f>VLOOKUP(J124,P$7:Q$4000,2,0)</f>
        <v/>
      </c>
      <c r="N124">
        <f>VLOOKUP(K124,P$7:R$4000,2,0)</f>
        <v/>
      </c>
      <c r="P124" s="24" t="n"/>
      <c r="Q124" s="24" t="inlineStr">
        <is>
          <t>100-01 Участок дробления</t>
        </is>
      </c>
    </row>
    <row r="125" hidden="1" outlineLevel="1" ht="22.45" customFormat="1" customHeight="1" s="71" thickBot="1">
      <c r="B125" s="165" t="inlineStr">
        <is>
          <t>02.09.2024 8:43:25</t>
        </is>
      </c>
      <c r="C125" s="165" t="inlineStr">
        <is>
          <t>Внутреннее перемещение ОМТС 221-757 от 02.09.2024 8:43:25</t>
        </is>
      </c>
      <c r="D125" s="152" t="inlineStr">
        <is>
          <t>Внутренее перемещение ТМЦ</t>
        </is>
      </c>
      <c r="E125" s="163" t="n">
        <v>1750</v>
      </c>
      <c r="F125" s="164" t="n"/>
      <c r="G125" s="163" t="n">
        <v>1750</v>
      </c>
      <c r="H125" s="164" t="n"/>
      <c r="I125" s="7" t="n">
        <v>6068.94</v>
      </c>
      <c r="J125" s="8" t="inlineStr">
        <is>
          <t>Рыскулов Кундузбек Нурмаматович автомойщик</t>
        </is>
      </c>
      <c r="K125" s="8" t="inlineStr">
        <is>
          <t>Склад Бозымчак № 7 СИЗ (/Касымов А,Адылбек у Э.</t>
        </is>
      </c>
      <c r="L125" s="12" t="n"/>
      <c r="M125">
        <f>VLOOKUP(J125,P$7:Q$4000,2,0)</f>
        <v/>
      </c>
      <c r="N125">
        <f>VLOOKUP(K125,P$7:R$4000,2,0)</f>
        <v/>
      </c>
      <c r="P125" s="24" t="n"/>
      <c r="Q125" s="24" t="inlineStr">
        <is>
          <t>119-05-Автотранспортный цех - общепроизводственные</t>
        </is>
      </c>
    </row>
    <row r="126" hidden="1" outlineLevel="1" ht="22.45" customHeight="1" s="171">
      <c r="B126" s="166" t="n"/>
      <c r="C126" s="166" t="n"/>
      <c r="D126" s="153" t="n"/>
      <c r="E126" s="10" t="n"/>
      <c r="F126" s="11" t="n"/>
      <c r="G126" s="10" t="n"/>
      <c r="H126" s="11" t="n"/>
      <c r="I126" s="12" t="n"/>
      <c r="J126" s="13" t="inlineStr">
        <is>
          <t>001-002-0085 Сапоги Pezzol Artic 271E-050</t>
        </is>
      </c>
      <c r="K126" s="13" t="inlineStr">
        <is>
          <t>001-002-0085 Сапоги Pezzol Artic 271E-050</t>
        </is>
      </c>
      <c r="L126" s="135" t="n"/>
      <c r="M126">
        <f>VLOOKUP(J126,P$7:Q$4000,2,0)</f>
        <v/>
      </c>
      <c r="N126">
        <f>VLOOKUP(K126,P$7:R$4000,2,0)</f>
        <v/>
      </c>
      <c r="P126" s="24" t="n"/>
      <c r="Q126" s="24" t="inlineStr">
        <is>
          <t>126-001 ОТК Общепроизводственные расходы</t>
        </is>
      </c>
    </row>
    <row r="127" hidden="1" outlineLevel="1" ht="22.45" customFormat="1" customHeight="1" s="71" thickBot="1">
      <c r="B127" s="167" t="n"/>
      <c r="C127" s="167" t="n"/>
      <c r="D127" s="14" t="inlineStr">
        <is>
          <t>Количество</t>
        </is>
      </c>
      <c r="E127" s="15" t="n"/>
      <c r="F127" s="175" t="n">
        <v>1</v>
      </c>
      <c r="G127" s="15" t="n"/>
      <c r="H127" s="175" t="n">
        <v>1</v>
      </c>
      <c r="I127" s="135" t="n"/>
      <c r="J127" s="154" t="inlineStr">
        <is>
          <t>Поступление ТМЦ и услуг 0000155 от 17.01.2024 10:00:00</t>
        </is>
      </c>
      <c r="K127" s="154" t="inlineStr">
        <is>
          <t>Поступление ТМЦ и услуг 0000155 от 17.01.2024 10:00:00</t>
        </is>
      </c>
      <c r="L127" s="9" t="n"/>
      <c r="M127">
        <f>VLOOKUP(J127,P$7:Q$4000,2,0)</f>
        <v/>
      </c>
      <c r="N127">
        <f>VLOOKUP(K127,P$7:R$4000,2,0)</f>
        <v/>
      </c>
      <c r="P127" s="24" t="n"/>
      <c r="Q127" s="24" t="inlineStr">
        <is>
          <t>126-001 ОТК Общепроизводственные расходы</t>
        </is>
      </c>
    </row>
    <row r="128" hidden="1" outlineLevel="1" ht="22.45" customFormat="1" customHeight="1" s="71" thickBot="1">
      <c r="B128" s="165" t="inlineStr">
        <is>
          <t>02.09.2024 8:43:25</t>
        </is>
      </c>
      <c r="C128" s="165" t="inlineStr">
        <is>
          <t>Внутреннее перемещение ОМТС 221-757 от 02.09.2024 8:43:25</t>
        </is>
      </c>
      <c r="D128" s="152" t="inlineStr">
        <is>
          <t>Внутренее перемещение ТМЦ</t>
        </is>
      </c>
      <c r="E128" s="163" t="n">
        <v>1750</v>
      </c>
      <c r="F128" s="164" t="n"/>
      <c r="G128" s="163" t="n">
        <v>1750</v>
      </c>
      <c r="H128" s="164" t="n"/>
      <c r="I128" s="7" t="n">
        <v>5500</v>
      </c>
      <c r="J128" s="8" t="inlineStr">
        <is>
          <t>Рыскулов Кундузбек Нурмаматович автомойщик</t>
        </is>
      </c>
      <c r="K128" s="8" t="inlineStr">
        <is>
          <t>Склад Бозымчак № 7 СИЗ (/Касымов А,Адылбек у Э.</t>
        </is>
      </c>
      <c r="L128" s="12" t="n"/>
      <c r="M128">
        <f>VLOOKUP(J128,P$7:Q$4000,2,0)</f>
        <v/>
      </c>
      <c r="N128">
        <f>VLOOKUP(K128,P$7:R$4000,2,0)</f>
        <v/>
      </c>
      <c r="P128" s="24" t="n"/>
      <c r="Q128" s="24" t="n"/>
    </row>
    <row r="129" hidden="1" outlineLevel="1" ht="22.45" customHeight="1" s="171">
      <c r="B129" s="166" t="n"/>
      <c r="C129" s="166" t="n"/>
      <c r="D129" s="153" t="n"/>
      <c r="E129" s="10" t="n"/>
      <c r="F129" s="11" t="n"/>
      <c r="G129" s="10" t="n"/>
      <c r="H129" s="11" t="n"/>
      <c r="I129" s="12" t="n"/>
      <c r="J129" s="13" t="inlineStr">
        <is>
          <t>001-001-0179 Куртка летняя "KAZ Minerals Bozymchak" (ткань 65%ПЭ/35%ХБ, плотность 250 гр/м2, разм.56-58)</t>
        </is>
      </c>
      <c r="K129" s="13" t="inlineStr">
        <is>
          <t>001-001-0179 Куртка летняя "KAZ Minerals Bozymchak" (ткань 65%ПЭ/35%ХБ, плотность 250 гр/м2, разм.56-58)</t>
        </is>
      </c>
      <c r="L129" s="135" t="n"/>
      <c r="M129">
        <f>VLOOKUP(J129,P$7:Q$4000,2,0)</f>
        <v/>
      </c>
      <c r="N129">
        <f>VLOOKUP(K129,P$7:R$4000,2,0)</f>
        <v/>
      </c>
      <c r="P129" s="24" t="n"/>
      <c r="Q129" s="24" t="inlineStr">
        <is>
          <t>109-Химлаборатория</t>
        </is>
      </c>
    </row>
    <row r="130" hidden="1" outlineLevel="1" ht="22.45" customFormat="1" customHeight="1" s="71" thickBot="1">
      <c r="B130" s="167" t="n"/>
      <c r="C130" s="167" t="n"/>
      <c r="D130" s="14" t="inlineStr">
        <is>
          <t>Количество</t>
        </is>
      </c>
      <c r="E130" s="15" t="n"/>
      <c r="F130" s="175" t="n">
        <v>1</v>
      </c>
      <c r="G130" s="15" t="n"/>
      <c r="H130" s="175" t="n">
        <v>1</v>
      </c>
      <c r="I130" s="135" t="n"/>
      <c r="J130" s="154" t="inlineStr">
        <is>
          <t>Поступление ТМЦ и услуг 0001858 от 13.05.2024 10:00:00</t>
        </is>
      </c>
      <c r="K130" s="154" t="inlineStr">
        <is>
          <t>Поступление ТМЦ и услуг 0001858 от 13.05.2024 10:00:00</t>
        </is>
      </c>
      <c r="L130" s="9" t="n"/>
      <c r="M130">
        <f>VLOOKUP(J130,P$7:Q$4000,2,0)</f>
        <v/>
      </c>
      <c r="N130">
        <f>VLOOKUP(K130,P$7:R$4000,2,0)</f>
        <v/>
      </c>
      <c r="P130" s="24" t="n"/>
      <c r="Q130" s="24" t="n"/>
    </row>
    <row r="131" hidden="1" outlineLevel="1" ht="22.45" customFormat="1" customHeight="1" s="71" thickBot="1">
      <c r="B131" s="165" t="inlineStr">
        <is>
          <t>02.09.2024 8:43:25</t>
        </is>
      </c>
      <c r="C131" s="165" t="inlineStr">
        <is>
          <t>Внутреннее перемещение ОМТС 221-757 от 02.09.2024 8:43:25</t>
        </is>
      </c>
      <c r="D131" s="152" t="inlineStr">
        <is>
          <t>Внутренее перемещение ТМЦ</t>
        </is>
      </c>
      <c r="E131" s="163" t="n">
        <v>1750</v>
      </c>
      <c r="F131" s="164" t="n"/>
      <c r="G131" s="163" t="n">
        <v>1750</v>
      </c>
      <c r="H131" s="164" t="n"/>
      <c r="I131" s="7" t="n">
        <v>3000</v>
      </c>
      <c r="J131" s="8" t="inlineStr">
        <is>
          <t>Рыскулов Кундузбек Нурмаматович автомойщик</t>
        </is>
      </c>
      <c r="K131" s="8" t="inlineStr">
        <is>
          <t>Склад Бозымчак № 7 СИЗ (/Касымов А,Адылбек у Э.</t>
        </is>
      </c>
      <c r="L131" s="12" t="n"/>
      <c r="M131">
        <f>VLOOKUP(J131,P$7:Q$4000,2,0)</f>
        <v/>
      </c>
      <c r="N131">
        <f>VLOOKUP(K131,P$7:R$4000,2,0)</f>
        <v/>
      </c>
      <c r="P131" s="24" t="n"/>
      <c r="Q131" s="24" t="inlineStr">
        <is>
          <t>101-01-Технологический участок</t>
        </is>
      </c>
    </row>
    <row r="132" hidden="1" outlineLevel="1" ht="22.45" customHeight="1" s="171">
      <c r="B132" s="166" t="n"/>
      <c r="C132" s="166" t="n"/>
      <c r="D132" s="153" t="n"/>
      <c r="E132" s="10" t="n"/>
      <c r="F132" s="11" t="n"/>
      <c r="G132" s="10" t="n"/>
      <c r="H132" s="11" t="n"/>
      <c r="I132" s="12" t="n"/>
      <c r="J132" s="13" t="inlineStr">
        <is>
          <t>001-001-0184 Брюки летние "KAZ Minerals Bozymchak" (ткань 65%ПЭ/35%ХБ, плотность 250 гр/м2, разм.56-58)</t>
        </is>
      </c>
      <c r="K132" s="13" t="inlineStr">
        <is>
          <t>001-001-0184 Брюки летние "KAZ Minerals Bozymchak" (ткань 65%ПЭ/35%ХБ, плотность 250 гр/м2, разм.56-58)</t>
        </is>
      </c>
      <c r="L132" s="135" t="n"/>
      <c r="M132">
        <f>VLOOKUP(J132,P$7:Q$4000,2,0)</f>
        <v/>
      </c>
      <c r="N132">
        <f>VLOOKUP(K132,P$7:R$4000,2,0)</f>
        <v/>
      </c>
      <c r="P132" s="24" t="n"/>
      <c r="Q132" s="24" t="inlineStr">
        <is>
          <t>105-02-УТВС и НК</t>
        </is>
      </c>
    </row>
    <row r="133" hidden="1" outlineLevel="1" ht="22.45" customFormat="1" customHeight="1" s="71" thickBot="1">
      <c r="B133" s="167" t="n"/>
      <c r="C133" s="167" t="n"/>
      <c r="D133" s="14" t="inlineStr">
        <is>
          <t>Количество</t>
        </is>
      </c>
      <c r="E133" s="15" t="n"/>
      <c r="F133" s="175" t="n">
        <v>1</v>
      </c>
      <c r="G133" s="15" t="n"/>
      <c r="H133" s="175" t="n">
        <v>1</v>
      </c>
      <c r="I133" s="135" t="n"/>
      <c r="J133" s="154" t="inlineStr">
        <is>
          <t>Поступление ТМЦ и услуг 0001494 от 19.04.2024 10:00:00</t>
        </is>
      </c>
      <c r="K133" s="154" t="inlineStr">
        <is>
          <t>Поступление ТМЦ и услуг 0001494 от 19.04.2024 10:00:00</t>
        </is>
      </c>
      <c r="L133" s="9" t="n"/>
      <c r="M133">
        <f>VLOOKUP(J133,P$7:Q$4000,2,0)</f>
        <v/>
      </c>
      <c r="N133">
        <f>VLOOKUP(K133,P$7:R$4000,2,0)</f>
        <v/>
      </c>
      <c r="P133" s="24" t="n"/>
      <c r="Q133" s="24" t="inlineStr">
        <is>
          <t>119-06-Автотранспортный цех-РПП</t>
        </is>
      </c>
    </row>
    <row r="134" hidden="1" outlineLevel="1" ht="22.45" customFormat="1" customHeight="1" s="71">
      <c r="B134" s="165" t="inlineStr">
        <is>
          <t>02.09.2024 8:45:08</t>
        </is>
      </c>
      <c r="C134" s="165" t="inlineStr">
        <is>
          <t>Внутреннее перемещение ОМТС 221-758 от 02.09.2024 8:45:08</t>
        </is>
      </c>
      <c r="D134" s="152" t="inlineStr">
        <is>
          <t>Внутренее перемещение ТМЦ</t>
        </is>
      </c>
      <c r="E134" s="163" t="n">
        <v>1750</v>
      </c>
      <c r="F134" s="164" t="n"/>
      <c r="G134" s="163" t="n">
        <v>1750</v>
      </c>
      <c r="H134" s="164" t="n"/>
      <c r="I134" s="7" t="n">
        <v>7140</v>
      </c>
      <c r="J134" s="8" t="inlineStr">
        <is>
          <t>Склад Бозымчак № 7/1 СИЗ БУ</t>
        </is>
      </c>
      <c r="K134" s="8" t="inlineStr">
        <is>
          <t>Рыскулов Кундузбек Нурмаматович автомойщик</t>
        </is>
      </c>
      <c r="L134" s="12" t="n"/>
      <c r="M134">
        <f>VLOOKUP(J134,P$7:Q$4000,2,0)</f>
        <v/>
      </c>
      <c r="N134">
        <f>VLOOKUP(K134,P$7:R$4000,2,0)</f>
        <v/>
      </c>
      <c r="P134" s="24" t="n"/>
      <c r="Q134" s="24" t="inlineStr">
        <is>
          <t>100-02 Главный корпус (флотация)</t>
        </is>
      </c>
    </row>
    <row r="135" hidden="1" outlineLevel="1" ht="22.45" customHeight="1" s="171">
      <c r="B135" s="166" t="n"/>
      <c r="C135" s="166" t="n"/>
      <c r="D135" s="153" t="n"/>
      <c r="E135" s="10" t="n"/>
      <c r="F135" s="11" t="n"/>
      <c r="G135" s="10" t="n"/>
      <c r="H135" s="11" t="n"/>
      <c r="I135" s="12" t="n"/>
      <c r="J135" s="13" t="inlineStr">
        <is>
          <t>001-001-0124 Костюм летний "KAZ Minerals Bozymchak" (100% ХБ, плотность 250-260гр/м2, логотип вышивка, 44р.)</t>
        </is>
      </c>
      <c r="K135" s="13" t="inlineStr">
        <is>
          <t>001-001-0124 Костюм летний "KAZ Minerals Bozymchak" (100% ХБ, плотность 250-260гр/м2, логотип вышивка, 44р.)</t>
        </is>
      </c>
      <c r="L135" s="135" t="n"/>
      <c r="M135">
        <f>VLOOKUP(J135,P$7:Q$4000,2,0)</f>
        <v/>
      </c>
      <c r="N135">
        <f>VLOOKUP(K135,P$7:R$4000,2,0)</f>
        <v/>
      </c>
      <c r="P135" s="24" t="n"/>
      <c r="Q135" s="24" t="inlineStr">
        <is>
          <t>100-02 Главный корпус (флотация)</t>
        </is>
      </c>
    </row>
    <row r="136" hidden="1" outlineLevel="1" ht="22.45" customFormat="1" customHeight="1" s="71" thickBot="1">
      <c r="B136" s="167" t="n"/>
      <c r="C136" s="167" t="n"/>
      <c r="D136" s="14" t="inlineStr">
        <is>
          <t>Количество</t>
        </is>
      </c>
      <c r="E136" s="15" t="n"/>
      <c r="F136" s="175" t="n">
        <v>1</v>
      </c>
      <c r="G136" s="15" t="n"/>
      <c r="H136" s="175" t="n">
        <v>1</v>
      </c>
      <c r="I136" s="135" t="n"/>
      <c r="J136" s="154" t="inlineStr">
        <is>
          <t>Поступление ТМЦ и услуг 0002692 от 14.07.2023 10:00:00</t>
        </is>
      </c>
      <c r="K136" s="154" t="inlineStr">
        <is>
          <t>Поступление ТМЦ и услуг 0002692 от 14.07.2023 10:00:00</t>
        </is>
      </c>
      <c r="L136" s="9" t="n"/>
      <c r="M136">
        <f>VLOOKUP(J136,P$7:Q$4000,2,0)</f>
        <v/>
      </c>
      <c r="N136">
        <f>VLOOKUP(K136,P$7:R$4000,2,0)</f>
        <v/>
      </c>
      <c r="P136" s="24" t="n"/>
      <c r="Q136" s="24" t="n"/>
    </row>
    <row r="137" hidden="1" outlineLevel="1" ht="22.45" customFormat="1" customHeight="1" s="71">
      <c r="B137" s="165" t="inlineStr">
        <is>
          <t>02.09.2024 8:45:08</t>
        </is>
      </c>
      <c r="C137" s="165" t="inlineStr">
        <is>
          <t>Внутреннее перемещение ОМТС 221-758 от 02.09.2024 8:45:08</t>
        </is>
      </c>
      <c r="D137" s="152" t="inlineStr">
        <is>
          <t>Внутренее перемещение ТМЦ</t>
        </is>
      </c>
      <c r="E137" s="163" t="n">
        <v>1750</v>
      </c>
      <c r="F137" s="164" t="n"/>
      <c r="G137" s="163" t="n">
        <v>1750</v>
      </c>
      <c r="H137" s="164" t="n"/>
      <c r="I137" s="7" t="n">
        <v>5522.32</v>
      </c>
      <c r="J137" s="8" t="inlineStr">
        <is>
          <t>Склад Бозымчак № 7/1 СИЗ БУ</t>
        </is>
      </c>
      <c r="K137" s="8" t="inlineStr">
        <is>
          <t>Рыскулов Кундузбек Нурмаматович автомойщик</t>
        </is>
      </c>
      <c r="L137" s="12" t="n"/>
      <c r="M137">
        <f>VLOOKUP(J137,P$7:Q$4000,2,0)</f>
        <v/>
      </c>
      <c r="N137">
        <f>VLOOKUP(K137,P$7:R$4000,2,0)</f>
        <v/>
      </c>
      <c r="P137" s="24" t="n"/>
      <c r="Q137" s="24" t="inlineStr">
        <is>
          <t>119-06-Автотранспортный цех-РПП</t>
        </is>
      </c>
    </row>
    <row r="138" hidden="1" outlineLevel="1" ht="22.45" customHeight="1" s="171">
      <c r="B138" s="166" t="n"/>
      <c r="C138" s="166" t="n"/>
      <c r="D138" s="153" t="n"/>
      <c r="E138" s="10" t="n"/>
      <c r="F138" s="11" t="n"/>
      <c r="G138" s="10" t="n"/>
      <c r="H138" s="11" t="n"/>
      <c r="I138" s="12" t="n"/>
      <c r="J138" s="13" t="inlineStr">
        <is>
          <t>001-002-0060 Сапоги Oslo 271E Husky (Италия)</t>
        </is>
      </c>
      <c r="K138" s="13" t="inlineStr">
        <is>
          <t>001-002-0060 Сапоги Oslo 271E Husky (Италия)</t>
        </is>
      </c>
      <c r="L138" s="135" t="n"/>
      <c r="M138">
        <f>VLOOKUP(J138,P$7:Q$4000,2,0)</f>
        <v/>
      </c>
      <c r="N138">
        <f>VLOOKUP(K138,P$7:R$4000,2,0)</f>
        <v/>
      </c>
      <c r="P138" s="24" t="inlineStr">
        <is>
          <t xml:space="preserve"> Садвакасов Маргулан Калиевич</t>
        </is>
      </c>
      <c r="Q138" s="24" t="inlineStr">
        <is>
          <t>100-08  ИТР Производство ОФ</t>
        </is>
      </c>
    </row>
    <row r="139" hidden="1" outlineLevel="1" ht="22.45" customFormat="1" customHeight="1" s="71" thickBot="1">
      <c r="B139" s="167" t="n"/>
      <c r="C139" s="167" t="n"/>
      <c r="D139" s="14" t="inlineStr">
        <is>
          <t>Количество</t>
        </is>
      </c>
      <c r="E139" s="15" t="n"/>
      <c r="F139" s="175" t="n">
        <v>1</v>
      </c>
      <c r="G139" s="15" t="n"/>
      <c r="H139" s="175" t="n">
        <v>1</v>
      </c>
      <c r="I139" s="135" t="n"/>
      <c r="J139" s="154" t="inlineStr">
        <is>
          <t>Поступление ТМЦ и услуг 0004972 от 28.12.2022 10:00:00</t>
        </is>
      </c>
      <c r="K139" s="154" t="inlineStr">
        <is>
          <t>Поступление ТМЦ и услуг 0004972 от 28.12.2022 10:00:00</t>
        </is>
      </c>
      <c r="L139" s="9" t="n"/>
      <c r="M139">
        <f>VLOOKUP(J139,P$7:Q$4000,2,0)</f>
        <v/>
      </c>
      <c r="N139">
        <f>VLOOKUP(K139,P$7:R$4000,2,0)</f>
        <v/>
      </c>
      <c r="P139" s="24" t="inlineStr">
        <is>
          <t>Bozymchak Top Security</t>
        </is>
      </c>
      <c r="Q139" s="24" t="n"/>
    </row>
    <row r="140" hidden="1" outlineLevel="1" ht="22.45" customFormat="1" customHeight="1" s="71" thickBot="1">
      <c r="B140" s="165" t="inlineStr">
        <is>
          <t>02.09.2024 8:47:38</t>
        </is>
      </c>
      <c r="C140" s="165" t="inlineStr">
        <is>
          <t>Внутреннее перемещение ОМТС 221-759 от 02.09.2024 8:47:38</t>
        </is>
      </c>
      <c r="D140" s="152" t="inlineStr">
        <is>
          <t>Внутренее перемещение ТМЦ</t>
        </is>
      </c>
      <c r="E140" s="163" t="n">
        <v>1750</v>
      </c>
      <c r="F140" s="164" t="n"/>
      <c r="G140" s="163" t="n">
        <v>1750</v>
      </c>
      <c r="H140" s="164" t="n"/>
      <c r="I140" s="7" t="n">
        <v>7000</v>
      </c>
      <c r="J140" s="8" t="inlineStr">
        <is>
          <t>Мамабаев Саатбек Сонункулович</t>
        </is>
      </c>
      <c r="K140" s="8" t="inlineStr">
        <is>
          <t>Склад Бозымчак № 7 СИЗ (/Касымов А,Адылбек у Э.</t>
        </is>
      </c>
      <c r="L140" s="12" t="n"/>
      <c r="M140">
        <f>VLOOKUP(J140,P$7:Q$4000,2,0)</f>
        <v/>
      </c>
      <c r="N140">
        <f>VLOOKUP(K140,P$7:R$4000,2,0)</f>
        <v/>
      </c>
      <c r="P140" s="24" t="inlineStr">
        <is>
          <t>China Nonferrous Metal Industry's Foreign Engineer</t>
        </is>
      </c>
      <c r="Q140" s="24" t="n"/>
    </row>
    <row r="141" hidden="1" outlineLevel="1" ht="22.45" customHeight="1" s="171">
      <c r="B141" s="166" t="n"/>
      <c r="C141" s="166" t="n"/>
      <c r="D141" s="153" t="n"/>
      <c r="E141" s="10" t="n"/>
      <c r="F141" s="11" t="n"/>
      <c r="G141" s="10" t="n"/>
      <c r="H141" s="11" t="n"/>
      <c r="I141" s="12" t="n"/>
      <c r="J141" s="13" t="inlineStr">
        <is>
          <t>001-001-0198 Куртка демисезонная "KAZ Minerals Bozymchak" (ткань 65%ПЭ/35%ХБ, плотность 250 гр/м2, подкл.флис. 52-54)</t>
        </is>
      </c>
      <c r="K141" s="13" t="inlineStr">
        <is>
          <t>001-001-0198 Куртка демисезонная "KAZ Minerals Bozymchak" (ткань 65%ПЭ/35%ХБ, плотность 250 гр/м2, подкл.флис. 52-54)</t>
        </is>
      </c>
      <c r="L141" s="135" t="n"/>
      <c r="M141">
        <f>VLOOKUP(J141,P$7:Q$4000,2,0)</f>
        <v/>
      </c>
      <c r="N141">
        <f>VLOOKUP(K141,P$7:R$4000,2,0)</f>
        <v/>
      </c>
      <c r="P141" s="24" t="inlineStr">
        <is>
          <t>Cубанкулов Уланбек Жаныбекович</t>
        </is>
      </c>
      <c r="Q141" s="24" t="inlineStr">
        <is>
          <t>105-05-Общепроизводственные - Энергохозяйство</t>
        </is>
      </c>
    </row>
    <row r="142" hidden="1" outlineLevel="1" ht="22.45" customFormat="1" customHeight="1" s="71" thickBot="1">
      <c r="B142" s="167" t="n"/>
      <c r="C142" s="167" t="n"/>
      <c r="D142" s="14" t="inlineStr">
        <is>
          <t>Количество</t>
        </is>
      </c>
      <c r="E142" s="15" t="n"/>
      <c r="F142" s="175" t="n">
        <v>1</v>
      </c>
      <c r="G142" s="15" t="n"/>
      <c r="H142" s="175" t="n">
        <v>1</v>
      </c>
      <c r="I142" s="135" t="n"/>
      <c r="J142" s="154" t="inlineStr">
        <is>
          <t>Поступление ТМЦ и услуг 0002734 от 16.07.2024 10:00:00</t>
        </is>
      </c>
      <c r="K142" s="154" t="inlineStr">
        <is>
          <t>Поступление ТМЦ и услуг 0002734 от 16.07.2024 10:00:00</t>
        </is>
      </c>
      <c r="L142" s="9" t="n"/>
      <c r="M142">
        <f>VLOOKUP(J142,P$7:Q$4000,2,0)</f>
        <v/>
      </c>
      <c r="N142">
        <f>VLOOKUP(K142,P$7:R$4000,2,0)</f>
        <v/>
      </c>
      <c r="P142" s="24" t="inlineStr">
        <is>
          <t>FLS</t>
        </is>
      </c>
      <c r="Q142" s="24" t="n"/>
    </row>
    <row r="143" hidden="1" outlineLevel="1" ht="22.45" customFormat="1" customHeight="1" s="71" thickBot="1">
      <c r="B143" s="165" t="inlineStr">
        <is>
          <t>02.09.2024 8:47:38</t>
        </is>
      </c>
      <c r="C143" s="165" t="inlineStr">
        <is>
          <t>Внутреннее перемещение ОМТС 221-759 от 02.09.2024 8:47:38</t>
        </is>
      </c>
      <c r="D143" s="152" t="inlineStr">
        <is>
          <t>Внутренее перемещение ТМЦ</t>
        </is>
      </c>
      <c r="E143" s="163" t="n">
        <v>1750</v>
      </c>
      <c r="F143" s="164" t="n"/>
      <c r="G143" s="163" t="n">
        <v>1750</v>
      </c>
      <c r="H143" s="164" t="n"/>
      <c r="I143" s="176" t="n">
        <v>435</v>
      </c>
      <c r="J143" s="8" t="inlineStr">
        <is>
          <t>Мамабаев Саатбек Сонункулович</t>
        </is>
      </c>
      <c r="K143" s="8" t="inlineStr">
        <is>
          <t>Склад Бозымчак № 7 СИЗ (/Касымов А,Адылбек у Э.</t>
        </is>
      </c>
      <c r="L143" s="12" t="n"/>
      <c r="M143">
        <f>VLOOKUP(J143,P$7:Q$4000,2,0)</f>
        <v/>
      </c>
      <c r="N143">
        <f>VLOOKUP(K143,P$7:R$4000,2,0)</f>
        <v/>
      </c>
      <c r="P143" s="24" t="inlineStr">
        <is>
          <t>Grant Start ОсОО</t>
        </is>
      </c>
      <c r="Q143" s="24" t="n"/>
    </row>
    <row r="144" hidden="1" outlineLevel="1" ht="22.45" customHeight="1" s="171">
      <c r="B144" s="166" t="n"/>
      <c r="C144" s="166" t="n"/>
      <c r="D144" s="153" t="n"/>
      <c r="E144" s="10" t="n"/>
      <c r="F144" s="11" t="n"/>
      <c r="G144" s="10" t="n"/>
      <c r="H144" s="11" t="n"/>
      <c r="I144" s="12" t="n"/>
      <c r="J144" s="13" t="inlineStr">
        <is>
          <t>010-004-0015 Каска  СОМ3-55 Favorit Hammer</t>
        </is>
      </c>
      <c r="K144" s="13" t="inlineStr">
        <is>
          <t>010-004-0015 Каска  СОМ3-55 Favorit Hammer</t>
        </is>
      </c>
      <c r="L144" s="135" t="n"/>
      <c r="M144">
        <f>VLOOKUP(J144,P$7:Q$4000,2,0)</f>
        <v/>
      </c>
      <c r="N144">
        <f>VLOOKUP(K144,P$7:R$4000,2,0)</f>
        <v/>
      </c>
      <c r="P144" s="24" t="inlineStr">
        <is>
          <t>NFC</t>
        </is>
      </c>
      <c r="Q144" s="24" t="n"/>
    </row>
    <row r="145" hidden="1" outlineLevel="1" ht="22.45" customFormat="1" customHeight="1" s="71" thickBot="1">
      <c r="B145" s="167" t="n"/>
      <c r="C145" s="167" t="n"/>
      <c r="D145" s="14" t="inlineStr">
        <is>
          <t>Количество</t>
        </is>
      </c>
      <c r="E145" s="15" t="n"/>
      <c r="F145" s="175" t="n">
        <v>1</v>
      </c>
      <c r="G145" s="15" t="n"/>
      <c r="H145" s="175" t="n">
        <v>1</v>
      </c>
      <c r="I145" s="135" t="n"/>
      <c r="J145" s="154" t="inlineStr">
        <is>
          <t>Поступление ТМЦ и услуг 0001190 от 29.03.2024 10:00:00</t>
        </is>
      </c>
      <c r="K145" s="154" t="inlineStr">
        <is>
          <t>Поступление ТМЦ и услуг 0001190 от 29.03.2024 10:00:00</t>
        </is>
      </c>
      <c r="L145" s="9" t="n"/>
      <c r="M145">
        <f>VLOOKUP(J145,P$7:Q$4000,2,0)</f>
        <v/>
      </c>
      <c r="N145">
        <f>VLOOKUP(K145,P$7:R$4000,2,0)</f>
        <v/>
      </c>
      <c r="P145" s="24" t="inlineStr">
        <is>
          <t>OcOO"Asian Technolodgis"</t>
        </is>
      </c>
      <c r="Q145" s="24" t="n"/>
    </row>
    <row r="146" hidden="1" outlineLevel="1" ht="22.45" customFormat="1" customHeight="1" s="71" thickBot="1">
      <c r="B146" s="165" t="inlineStr">
        <is>
          <t>02.09.2024 9:05:46</t>
        </is>
      </c>
      <c r="C146" s="165" t="inlineStr">
        <is>
          <t>Внутреннее перемещение ОМТС 221-760 от 02.09.2024 9:05:46</t>
        </is>
      </c>
      <c r="D146" s="152" t="inlineStr">
        <is>
          <t>Внутренее перемещение ТМЦ</t>
        </is>
      </c>
      <c r="E146" s="163" t="n">
        <v>1750</v>
      </c>
      <c r="F146" s="164" t="n"/>
      <c r="G146" s="163" t="n">
        <v>1750</v>
      </c>
      <c r="H146" s="164" t="n"/>
      <c r="I146" s="7" t="n">
        <v>27450</v>
      </c>
      <c r="J146" s="8" t="inlineStr">
        <is>
          <t>Ирисалиев Арзыбек Болотбекович</t>
        </is>
      </c>
      <c r="K146" s="8" t="inlineStr">
        <is>
          <t>Склад Бозымчак № 7 СИЗ (/Касымов А,Адылбек у Э.</t>
        </is>
      </c>
      <c r="L146" s="12" t="n"/>
      <c r="M146">
        <f>VLOOKUP(J146,P$7:Q$4000,2,0)</f>
        <v/>
      </c>
      <c r="N146">
        <f>VLOOKUP(K146,P$7:R$4000,2,0)</f>
        <v/>
      </c>
      <c r="P146" s="24" t="inlineStr">
        <is>
          <t>Turkuaz Machinery ТОО</t>
        </is>
      </c>
      <c r="Q146" s="24" t="n"/>
    </row>
    <row r="147" hidden="1" outlineLevel="1" ht="22.45" customHeight="1" s="171">
      <c r="B147" s="166" t="n"/>
      <c r="C147" s="166" t="n"/>
      <c r="D147" s="153" t="n"/>
      <c r="E147" s="10" t="n"/>
      <c r="F147" s="11" t="n"/>
      <c r="G147" s="10" t="n"/>
      <c r="H147" s="11" t="n"/>
      <c r="I147" s="12" t="n"/>
      <c r="J147" s="13" t="inlineStr">
        <is>
          <t>001-001-0103 Комбинезон одноразовый Tecron (полипропилен)</t>
        </is>
      </c>
      <c r="K147" s="13" t="inlineStr">
        <is>
          <t>001-001-0103 Комбинезон одноразовый Tecron (полипропилен)</t>
        </is>
      </c>
      <c r="L147" s="135" t="n"/>
      <c r="M147">
        <f>VLOOKUP(J147,P$7:Q$4000,2,0)</f>
        <v/>
      </c>
      <c r="N147">
        <f>VLOOKUP(K147,P$7:R$4000,2,0)</f>
        <v/>
      </c>
      <c r="P147" s="24" t="inlineStr">
        <is>
          <t>Аалиев Кадыркул</t>
        </is>
      </c>
      <c r="Q147" s="24" t="inlineStr">
        <is>
          <t>100-01 Участок дробления</t>
        </is>
      </c>
    </row>
    <row r="148" hidden="1" outlineLevel="1" ht="22.45" customFormat="1" customHeight="1" s="71" thickBot="1">
      <c r="B148" s="167" t="n"/>
      <c r="C148" s="167" t="n"/>
      <c r="D148" s="14" t="inlineStr">
        <is>
          <t>Количество</t>
        </is>
      </c>
      <c r="E148" s="15" t="n"/>
      <c r="F148" s="175" t="n">
        <v>50</v>
      </c>
      <c r="G148" s="15" t="n"/>
      <c r="H148" s="175" t="n">
        <v>50</v>
      </c>
      <c r="I148" s="135" t="n"/>
      <c r="J148" s="154" t="inlineStr">
        <is>
          <t>Поступление ТМЦ и услуг 0002776 от 18.07.2024 10:00:00</t>
        </is>
      </c>
      <c r="K148" s="154" t="inlineStr">
        <is>
          <t>Поступление ТМЦ и услуг 0002776 от 18.07.2024 10:00:00</t>
        </is>
      </c>
      <c r="L148" s="9" t="n"/>
      <c r="M148">
        <f>VLOOKUP(J148,P$7:Q$4000,2,0)</f>
        <v/>
      </c>
      <c r="N148">
        <f>VLOOKUP(K148,P$7:R$4000,2,0)</f>
        <v/>
      </c>
      <c r="P148" s="24" t="inlineStr">
        <is>
          <t>Абазбеков Мирбек Жумабекович(Электрогазосварщик)</t>
        </is>
      </c>
      <c r="Q148" s="24" t="inlineStr">
        <is>
          <t>100-09 РММ</t>
        </is>
      </c>
    </row>
    <row r="149" hidden="1" outlineLevel="1" ht="22.45" customFormat="1" customHeight="1" s="71" thickBot="1">
      <c r="B149" s="165" t="inlineStr">
        <is>
          <t>02.09.2024 9:07:51</t>
        </is>
      </c>
      <c r="C149" s="165" t="inlineStr">
        <is>
          <t>Внутреннее перемещение ОМТС 221-762 от 02.09.2024 9:07:51</t>
        </is>
      </c>
      <c r="D149" s="152" t="inlineStr">
        <is>
          <t>Внутренее перемещение ТМЦ</t>
        </is>
      </c>
      <c r="E149" s="163" t="n">
        <v>1750</v>
      </c>
      <c r="F149" s="164" t="n"/>
      <c r="G149" s="163" t="n">
        <v>1750</v>
      </c>
      <c r="H149" s="164" t="n"/>
      <c r="I149" s="7" t="n">
        <v>1711</v>
      </c>
      <c r="J149" s="8" t="inlineStr">
        <is>
          <t>Склад МОЛ №25 Подземный рудник (ИсаковС/АсанбековК</t>
        </is>
      </c>
      <c r="K149" s="8" t="inlineStr">
        <is>
          <t>Склад Бозымчак № 9 ГОК (Нурмамбетов Н\Караев Ж.)</t>
        </is>
      </c>
      <c r="L149" s="12" t="n"/>
      <c r="M149">
        <f>VLOOKUP(J149,P$7:Q$4000,2,0)</f>
        <v/>
      </c>
      <c r="N149">
        <f>VLOOKUP(K149,P$7:R$4000,2,0)</f>
        <v/>
      </c>
      <c r="P149" s="24" t="inlineStr">
        <is>
          <t>Абас уулу Касымбек</t>
        </is>
      </c>
      <c r="Q149" s="24" t="inlineStr">
        <is>
          <t>109-Химлаборатория</t>
        </is>
      </c>
    </row>
    <row r="150" hidden="1" outlineLevel="1" ht="22.45" customHeight="1" s="171">
      <c r="B150" s="166" t="n"/>
      <c r="C150" s="166" t="n"/>
      <c r="D150" s="153" t="n"/>
      <c r="E150" s="10" t="n"/>
      <c r="F150" s="11" t="n"/>
      <c r="G150" s="10" t="n"/>
      <c r="H150" s="11" t="n"/>
      <c r="I150" s="12" t="n"/>
      <c r="J150" s="13" t="inlineStr">
        <is>
          <t>100-024-0081 Термоклей ROSSVIK, 1000гр. ROSSVIK</t>
        </is>
      </c>
      <c r="K150" s="13" t="inlineStr">
        <is>
          <t>100-024-0081 Термоклей ROSSVIK, 1000гр. ROSSVIK</t>
        </is>
      </c>
      <c r="L150" s="135" t="n"/>
      <c r="M150">
        <f>VLOOKUP(J150,P$7:Q$4000,2,0)</f>
        <v/>
      </c>
      <c r="N150">
        <f>VLOOKUP(K150,P$7:R$4000,2,0)</f>
        <v/>
      </c>
      <c r="P150" s="24" t="inlineStr">
        <is>
          <t>Абасов Асылбек Абдисаматович (строитель)</t>
        </is>
      </c>
      <c r="Q150" s="24" t="inlineStr">
        <is>
          <t>123-08-АБК-АХО-Строители</t>
        </is>
      </c>
    </row>
    <row r="151" hidden="1" outlineLevel="1" ht="22.45" customFormat="1" customHeight="1" s="71" thickBot="1">
      <c r="B151" s="167" t="n"/>
      <c r="C151" s="167" t="n"/>
      <c r="D151" s="14" t="inlineStr">
        <is>
          <t>Количество</t>
        </is>
      </c>
      <c r="E151" s="15" t="n"/>
      <c r="F151" s="175" t="n">
        <v>1</v>
      </c>
      <c r="G151" s="15" t="n"/>
      <c r="H151" s="175" t="n">
        <v>1</v>
      </c>
      <c r="I151" s="135" t="n"/>
      <c r="J151" s="154" t="inlineStr">
        <is>
          <t>Поступление ТМЦ и услуг 0003056 от 01.08.2024 10:00:00</t>
        </is>
      </c>
      <c r="K151" s="154" t="inlineStr">
        <is>
          <t>Поступление ТМЦ и услуг 0003056 от 01.08.2024 10:00:00</t>
        </is>
      </c>
      <c r="L151" s="9" t="n"/>
      <c r="M151">
        <f>VLOOKUP(J151,P$7:Q$4000,2,0)</f>
        <v/>
      </c>
      <c r="N151">
        <f>VLOOKUP(K151,P$7:R$4000,2,0)</f>
        <v/>
      </c>
      <c r="P151" s="24" t="inlineStr">
        <is>
          <t>Абдакимов Исхак Жоомартович(слесарь по рем оборудо</t>
        </is>
      </c>
      <c r="Q151" s="24" t="inlineStr">
        <is>
          <t>101-02-ЭКБУ - Карьер</t>
        </is>
      </c>
    </row>
    <row r="152" hidden="1" outlineLevel="1" ht="22.45" customFormat="1" customHeight="1" s="71" thickBot="1">
      <c r="B152" s="165" t="inlineStr">
        <is>
          <t>02.09.2024 9:07:51</t>
        </is>
      </c>
      <c r="C152" s="165" t="inlineStr">
        <is>
          <t>Внутреннее перемещение ОМТС 221-762 от 02.09.2024 9:07:51</t>
        </is>
      </c>
      <c r="D152" s="152" t="inlineStr">
        <is>
          <t>Внутренее перемещение ТМЦ</t>
        </is>
      </c>
      <c r="E152" s="163" t="n">
        <v>1750</v>
      </c>
      <c r="F152" s="164" t="n"/>
      <c r="G152" s="163" t="n">
        <v>1750</v>
      </c>
      <c r="H152" s="164" t="n"/>
      <c r="I152" s="7" t="n">
        <v>2542</v>
      </c>
      <c r="J152" s="8" t="inlineStr">
        <is>
          <t>Склад МОЛ №25 Подземный рудник (ИсаковС/АсанбековК</t>
        </is>
      </c>
      <c r="K152" s="8" t="inlineStr">
        <is>
          <t>Склад Бозымчак № 9 ГОК (Нурмамбетов Н\Караев Ж.)</t>
        </is>
      </c>
      <c r="L152" s="12" t="n"/>
      <c r="M152">
        <f>VLOOKUP(J152,P$7:Q$4000,2,0)</f>
        <v/>
      </c>
      <c r="N152">
        <f>VLOOKUP(K152,P$7:R$4000,2,0)</f>
        <v/>
      </c>
      <c r="P152" s="24" t="inlineStr">
        <is>
          <t>Абдиашим уулу Абдыкасым</t>
        </is>
      </c>
      <c r="Q152" s="24" t="inlineStr">
        <is>
          <t>100-09 РММ</t>
        </is>
      </c>
    </row>
    <row r="153" hidden="1" outlineLevel="1" ht="22.45" customHeight="1" s="171">
      <c r="B153" s="166" t="n"/>
      <c r="C153" s="166" t="n"/>
      <c r="D153" s="153" t="n"/>
      <c r="E153" s="10" t="n"/>
      <c r="F153" s="11" t="n"/>
      <c r="G153" s="10" t="n"/>
      <c r="H153" s="11" t="n"/>
      <c r="I153" s="12" t="n"/>
      <c r="J153" s="13" t="inlineStr">
        <is>
          <t>100-024-0264 Универсальные латки U MIN (40), 100 ШТ. ROSSVIK Артикул: U.min.K.100.</t>
        </is>
      </c>
      <c r="K153" s="13" t="inlineStr">
        <is>
          <t>100-024-0264 Универсальные латки U MIN (40), 100 ШТ. ROSSVIK Артикул: U.min.K.100.</t>
        </is>
      </c>
      <c r="L153" s="135" t="n"/>
      <c r="M153">
        <f>VLOOKUP(J153,P$7:Q$4000,2,0)</f>
        <v/>
      </c>
      <c r="N153">
        <f>VLOOKUP(K153,P$7:R$4000,2,0)</f>
        <v/>
      </c>
      <c r="P153" s="24" t="inlineStr">
        <is>
          <t>Абдиев Ныязалы Раимбердиевич Электрогазосварщик</t>
        </is>
      </c>
      <c r="Q153" s="24" t="inlineStr">
        <is>
          <t>101-06-Общепроизводственные расходы - Карьер</t>
        </is>
      </c>
    </row>
    <row r="154" hidden="1" outlineLevel="1" ht="32.9" customFormat="1" customHeight="1" s="71" thickBot="1">
      <c r="B154" s="167" t="n"/>
      <c r="C154" s="167" t="n"/>
      <c r="D154" s="14" t="inlineStr">
        <is>
          <t>Количество</t>
        </is>
      </c>
      <c r="E154" s="15" t="n"/>
      <c r="F154" s="175" t="n">
        <v>2</v>
      </c>
      <c r="G154" s="15" t="n"/>
      <c r="H154" s="175" t="n">
        <v>2</v>
      </c>
      <c r="I154" s="135" t="n"/>
      <c r="J154" s="154" t="inlineStr">
        <is>
          <t>Поступление ТМЦ и услуг 0003157 от 12.08.2024 10:00:00</t>
        </is>
      </c>
      <c r="K154" s="154" t="inlineStr">
        <is>
          <t>Поступление ТМЦ и услуг 0003157 от 12.08.2024 10:00:00</t>
        </is>
      </c>
      <c r="L154" s="9" t="n"/>
      <c r="M154">
        <f>VLOOKUP(J154,P$7:Q$4000,2,0)</f>
        <v/>
      </c>
      <c r="N154">
        <f>VLOOKUP(K154,P$7:R$4000,2,0)</f>
        <v/>
      </c>
      <c r="P154" s="24" t="inlineStr">
        <is>
          <t>Абдиев Рысбек Жапарович(Шиноремонтник)</t>
        </is>
      </c>
      <c r="Q154" s="24" t="inlineStr">
        <is>
          <t>119-06-Автотранспортный цех-РПП</t>
        </is>
      </c>
    </row>
    <row r="155" hidden="1" outlineLevel="1" ht="22.45" customFormat="1" customHeight="1" s="71" thickBot="1">
      <c r="B155" s="165" t="inlineStr">
        <is>
          <t>02.09.2024 9:07:51</t>
        </is>
      </c>
      <c r="C155" s="165" t="inlineStr">
        <is>
          <t>Внутреннее перемещение ОМТС 221-762 от 02.09.2024 9:07:51</t>
        </is>
      </c>
      <c r="D155" s="152" t="inlineStr">
        <is>
          <t>Внутренее перемещение ТМЦ</t>
        </is>
      </c>
      <c r="E155" s="163" t="n">
        <v>1750</v>
      </c>
      <c r="F155" s="164" t="n"/>
      <c r="G155" s="163" t="n">
        <v>1750</v>
      </c>
      <c r="H155" s="164" t="n"/>
      <c r="I155" s="7" t="n">
        <v>33800</v>
      </c>
      <c r="J155" s="8" t="inlineStr">
        <is>
          <t>Склад МОЛ №25 Подземный рудник (ИсаковС/АсанбековК</t>
        </is>
      </c>
      <c r="K155" s="8" t="inlineStr">
        <is>
          <t>Склад Бозымчак № 9 ГОК (Нурмамбетов Н\Караев Ж.)</t>
        </is>
      </c>
      <c r="L155" s="12" t="n"/>
      <c r="M155">
        <f>VLOOKUP(J155,P$7:Q$4000,2,0)</f>
        <v/>
      </c>
      <c r="N155">
        <f>VLOOKUP(K155,P$7:R$4000,2,0)</f>
        <v/>
      </c>
      <c r="P155" s="24" t="inlineStr">
        <is>
          <t>Абдиев Сталбек Алижанович</t>
        </is>
      </c>
      <c r="Q155" s="24" t="inlineStr">
        <is>
          <t>101-02-ЭКБУ - Карьер</t>
        </is>
      </c>
    </row>
    <row r="156" hidden="1" outlineLevel="1" ht="22.45" customHeight="1" s="171">
      <c r="B156" s="166" t="n"/>
      <c r="C156" s="166" t="n"/>
      <c r="D156" s="153" t="n"/>
      <c r="E156" s="10" t="n"/>
      <c r="F156" s="11" t="n"/>
      <c r="G156" s="10" t="n"/>
      <c r="H156" s="11" t="n"/>
      <c r="I156" s="12" t="n"/>
      <c r="J156" s="13" t="inlineStr">
        <is>
          <t>100-024-0271 ЛАТКИ КРУГЛЫЕ Ф32, ROSSVIK, 100 ШТ. коробка. Артикул: F.32.K.100.</t>
        </is>
      </c>
      <c r="K156" s="13" t="inlineStr">
        <is>
          <t>100-024-0271 ЛАТКИ КРУГЛЫЕ Ф32, ROSSVIK, 100 ШТ. коробка. Артикул: F.32.K.100.</t>
        </is>
      </c>
      <c r="L156" s="135" t="n"/>
      <c r="M156">
        <f>VLOOKUP(J156,P$7:Q$4000,2,0)</f>
        <v/>
      </c>
      <c r="N156">
        <f>VLOOKUP(K156,P$7:R$4000,2,0)</f>
        <v/>
      </c>
      <c r="P156" s="24" t="inlineStr">
        <is>
          <t>Абдиев Таалайбек Муратович</t>
        </is>
      </c>
      <c r="Q156" s="24" t="inlineStr">
        <is>
          <t>123-08-АБК-АХО-Строители</t>
        </is>
      </c>
    </row>
    <row r="157" hidden="1" outlineLevel="1" ht="22.45" customFormat="1" customHeight="1" s="71" thickBot="1">
      <c r="B157" s="167" t="n"/>
      <c r="C157" s="167" t="n"/>
      <c r="D157" s="14" t="inlineStr">
        <is>
          <t>Количество</t>
        </is>
      </c>
      <c r="E157" s="15" t="n"/>
      <c r="F157" s="175" t="n">
        <v>50</v>
      </c>
      <c r="G157" s="15" t="n"/>
      <c r="H157" s="175" t="n">
        <v>50</v>
      </c>
      <c r="I157" s="135" t="n"/>
      <c r="J157" s="154" t="inlineStr">
        <is>
          <t>Поступление ТМЦ и услуг 0003056 от 01.08.2024 10:00:00</t>
        </is>
      </c>
      <c r="K157" s="154" t="inlineStr">
        <is>
          <t>Поступление ТМЦ и услуг 0003056 от 01.08.2024 10:00:00</t>
        </is>
      </c>
      <c r="L157" s="9" t="n"/>
      <c r="M157">
        <f>VLOOKUP(J157,P$7:Q$4000,2,0)</f>
        <v/>
      </c>
      <c r="N157">
        <f>VLOOKUP(K157,P$7:R$4000,2,0)</f>
        <v/>
      </c>
      <c r="P157" s="24" t="inlineStr">
        <is>
          <t>Абдиев Талантбек Микиевич</t>
        </is>
      </c>
      <c r="Q157" s="24" t="inlineStr">
        <is>
          <t>114-Офис Управления Проектом - Бозымчак</t>
        </is>
      </c>
    </row>
    <row r="158" hidden="1" outlineLevel="1" ht="22.45" customFormat="1" customHeight="1" s="71" thickBot="1">
      <c r="B158" s="165" t="inlineStr">
        <is>
          <t>02.09.2024 9:07:51</t>
        </is>
      </c>
      <c r="C158" s="165" t="inlineStr">
        <is>
          <t>Внутреннее перемещение ОМТС 221-762 от 02.09.2024 9:07:51</t>
        </is>
      </c>
      <c r="D158" s="152" t="inlineStr">
        <is>
          <t>Внутренее перемещение ТМЦ</t>
        </is>
      </c>
      <c r="E158" s="163" t="n">
        <v>1750</v>
      </c>
      <c r="F158" s="164" t="n"/>
      <c r="G158" s="163" t="n">
        <v>1750</v>
      </c>
      <c r="H158" s="164" t="n"/>
      <c r="I158" s="7" t="n">
        <v>39620</v>
      </c>
      <c r="J158" s="8" t="inlineStr">
        <is>
          <t>Склад МОЛ №25 Подземный рудник (ИсаковС/АсанбековК</t>
        </is>
      </c>
      <c r="K158" s="8" t="inlineStr">
        <is>
          <t>Склад Бозымчак № 9 ГОК (Нурмамбетов Н\Караев Ж.)</t>
        </is>
      </c>
      <c r="L158" s="12" t="n"/>
      <c r="M158">
        <f>VLOOKUP(J158,P$7:Q$4000,2,0)</f>
        <v/>
      </c>
      <c r="N158">
        <f>VLOOKUP(K158,P$7:R$4000,2,0)</f>
        <v/>
      </c>
      <c r="P158" s="24" t="inlineStr">
        <is>
          <t>Абдиев Умараалы Турдукулович (нач. горн. участка)</t>
        </is>
      </c>
      <c r="Q158" s="24" t="inlineStr">
        <is>
          <t>101-06-Общепроизводственные расходы - Карьер</t>
        </is>
      </c>
    </row>
    <row r="159" hidden="1" outlineLevel="1" ht="22.45" customHeight="1" s="171">
      <c r="B159" s="166" t="n"/>
      <c r="C159" s="166" t="n"/>
      <c r="D159" s="153" t="n"/>
      <c r="E159" s="10" t="n"/>
      <c r="F159" s="11" t="n"/>
      <c r="G159" s="10" t="n"/>
      <c r="H159" s="11" t="n"/>
      <c r="I159" s="12" t="n"/>
      <c r="J159" s="13" t="inlineStr">
        <is>
          <t>100-024-0273 "Rossvik" клей для вулканизации 250 мл.</t>
        </is>
      </c>
      <c r="K159" s="13" t="inlineStr">
        <is>
          <t>100-024-0273 "Rossvik" клей для вулканизации 250 мл.</t>
        </is>
      </c>
      <c r="L159" s="135" t="n"/>
      <c r="M159">
        <f>VLOOKUP(J159,P$7:Q$4000,2,0)</f>
        <v/>
      </c>
      <c r="N159">
        <f>VLOOKUP(K159,P$7:R$4000,2,0)</f>
        <v/>
      </c>
      <c r="P159" s="24" t="inlineStr">
        <is>
          <t>Абдиев Эркинбек Жапарович</t>
        </is>
      </c>
      <c r="Q159" s="24" t="inlineStr">
        <is>
          <t>127-001- Служба охраны и режима</t>
        </is>
      </c>
    </row>
    <row r="160" hidden="1" outlineLevel="1" ht="22.45" customFormat="1" customHeight="1" s="71" thickBot="1">
      <c r="B160" s="167" t="n"/>
      <c r="C160" s="167" t="n"/>
      <c r="D160" s="14" t="inlineStr">
        <is>
          <t>Количество</t>
        </is>
      </c>
      <c r="E160" s="15" t="n"/>
      <c r="F160" s="175" t="n">
        <v>20</v>
      </c>
      <c r="G160" s="15" t="n"/>
      <c r="H160" s="175" t="n">
        <v>20</v>
      </c>
      <c r="I160" s="135" t="n"/>
      <c r="J160" s="154" t="inlineStr">
        <is>
          <t>Поступление ТМЦ и услуг 0003157 от 12.08.2024 10:00:00</t>
        </is>
      </c>
      <c r="K160" s="154" t="inlineStr">
        <is>
          <t>Поступление ТМЦ и услуг 0003157 от 12.08.2024 10:00:00</t>
        </is>
      </c>
      <c r="L160" s="9" t="n"/>
      <c r="M160">
        <f>VLOOKUP(J160,P$7:Q$4000,2,0)</f>
        <v/>
      </c>
      <c r="N160">
        <f>VLOOKUP(K160,P$7:R$4000,2,0)</f>
        <v/>
      </c>
      <c r="P160" s="24" t="inlineStr">
        <is>
          <t>Абдиева Сонунбүү Муратовна</t>
        </is>
      </c>
      <c r="Q160" s="24" t="inlineStr">
        <is>
          <t>123-02-АБК-АХО-Столовая</t>
        </is>
      </c>
    </row>
    <row r="161" hidden="1" outlineLevel="1" ht="22.45" customFormat="1" customHeight="1" s="71" thickBot="1">
      <c r="B161" s="165" t="inlineStr">
        <is>
          <t>02.09.2024 9:07:51</t>
        </is>
      </c>
      <c r="C161" s="165" t="inlineStr">
        <is>
          <t>Внутреннее перемещение ОМТС 221-762 от 02.09.2024 9:07:51</t>
        </is>
      </c>
      <c r="D161" s="152" t="inlineStr">
        <is>
          <t>Внутренее перемещение ТМЦ</t>
        </is>
      </c>
      <c r="E161" s="163" t="n">
        <v>1750</v>
      </c>
      <c r="F161" s="164" t="n"/>
      <c r="G161" s="163" t="n">
        <v>1750</v>
      </c>
      <c r="H161" s="164" t="n"/>
      <c r="I161" s="7" t="n">
        <v>18320</v>
      </c>
      <c r="J161" s="8" t="inlineStr">
        <is>
          <t>Склад МОЛ №25 Подземный рудник (ИсаковС/АсанбековК</t>
        </is>
      </c>
      <c r="K161" s="8" t="inlineStr">
        <is>
          <t>Склад Бозымчак № 9 ГОК (Нурмамбетов Н\Караев Ж.)</t>
        </is>
      </c>
      <c r="L161" s="12" t="n"/>
      <c r="M161">
        <f>VLOOKUP(J161,P$7:Q$4000,2,0)</f>
        <v/>
      </c>
      <c r="N161">
        <f>VLOOKUP(K161,P$7:R$4000,2,0)</f>
        <v/>
      </c>
      <c r="P161" s="24" t="inlineStr">
        <is>
          <t>Абдижалил уулу Арзыбек</t>
        </is>
      </c>
      <c r="Q161" s="24" t="inlineStr">
        <is>
          <t>119-05-Автотранспортный цех - общепроизводственные</t>
        </is>
      </c>
    </row>
    <row r="162" hidden="1" outlineLevel="1" ht="22.45" customHeight="1" s="171">
      <c r="B162" s="166" t="n"/>
      <c r="C162" s="166" t="n"/>
      <c r="D162" s="153" t="n"/>
      <c r="E162" s="10" t="n"/>
      <c r="F162" s="11" t="n"/>
      <c r="G162" s="10" t="n"/>
      <c r="H162" s="11" t="n"/>
      <c r="I162" s="12" t="n"/>
      <c r="J162" s="13" t="inlineStr">
        <is>
          <t>020-002-0168 КЛЕЙ-АКТИВАТОР, 250мл. (БАНКА С КИСТЬЮ) ROSSVIK Артикул: K.025.K.2</t>
        </is>
      </c>
      <c r="K162" s="13" t="inlineStr">
        <is>
          <t>020-002-0168 КЛЕЙ-АКТИВАТОР, 250мл. (БАНКА С КИСТЬЮ) ROSSVIK Артикул: K.025.K.2</t>
        </is>
      </c>
      <c r="L162" s="135" t="n"/>
      <c r="M162">
        <f>VLOOKUP(J162,P$7:Q$4000,2,0)</f>
        <v/>
      </c>
      <c r="N162">
        <f>VLOOKUP(K162,P$7:R$4000,2,0)</f>
        <v/>
      </c>
      <c r="P162" s="24" t="inlineStr">
        <is>
          <t>Абдижалил уулу Арзыбек(слесарь по рем ГО)</t>
        </is>
      </c>
      <c r="Q162" s="24" t="inlineStr">
        <is>
          <t>101-06-Общепроизводственные расходы - Карьер</t>
        </is>
      </c>
    </row>
    <row r="163" hidden="1" outlineLevel="1" ht="22.45" customFormat="1" customHeight="1" s="71" thickBot="1">
      <c r="B163" s="167" t="n"/>
      <c r="C163" s="167" t="n"/>
      <c r="D163" s="14" t="inlineStr">
        <is>
          <t>Количество</t>
        </is>
      </c>
      <c r="E163" s="15" t="n"/>
      <c r="F163" s="175" t="n">
        <v>20</v>
      </c>
      <c r="G163" s="15" t="n"/>
      <c r="H163" s="175" t="n">
        <v>20</v>
      </c>
      <c r="I163" s="135" t="n"/>
      <c r="J163" s="154" t="inlineStr">
        <is>
          <t>Поступление ТМЦ и услуг 0001623 от 15.04.2024 10:00:00</t>
        </is>
      </c>
      <c r="K163" s="154" t="inlineStr">
        <is>
          <t>Поступление ТМЦ и услуг 0001623 от 15.04.2024 10:00:00</t>
        </is>
      </c>
      <c r="L163" s="9" t="n"/>
      <c r="M163">
        <f>VLOOKUP(J163,P$7:Q$4000,2,0)</f>
        <v/>
      </c>
      <c r="N163">
        <f>VLOOKUP(K163,P$7:R$4000,2,0)</f>
        <v/>
      </c>
      <c r="P163" s="24" t="inlineStr">
        <is>
          <t>Абдикаимов Ергали Дадаханович</t>
        </is>
      </c>
      <c r="Q163" s="24" t="inlineStr">
        <is>
          <t>111-01-АУП - Гараж</t>
        </is>
      </c>
    </row>
    <row r="164" hidden="1" outlineLevel="1" ht="22.45" customFormat="1" customHeight="1" s="71" thickBot="1">
      <c r="B164" s="165" t="inlineStr">
        <is>
          <t>02.09.2024 9:10:06</t>
        </is>
      </c>
      <c r="C164" s="165" t="inlineStr">
        <is>
          <t>Внутреннее перемещение ОМТС 221-764 от 02.09.2024 9:10:06</t>
        </is>
      </c>
      <c r="D164" s="152" t="inlineStr">
        <is>
          <t>Внутренее перемещение ТМЦ</t>
        </is>
      </c>
      <c r="E164" s="163" t="n">
        <v>1750</v>
      </c>
      <c r="F164" s="164" t="n"/>
      <c r="G164" s="163" t="n">
        <v>1750</v>
      </c>
      <c r="H164" s="164" t="n"/>
      <c r="I164" s="7" t="n">
        <v>3000</v>
      </c>
      <c r="J164" s="8" t="inlineStr">
        <is>
          <t>Алишер уулу Тумонбай (контолер СКК )</t>
        </is>
      </c>
      <c r="K164" s="8" t="inlineStr">
        <is>
          <t>Склад Бозымчак № 7 СИЗ (/Касымов А,Адылбек у Э.</t>
        </is>
      </c>
      <c r="L164" s="12" t="n"/>
      <c r="M164">
        <f>VLOOKUP(J164,P$7:Q$4000,2,0)</f>
        <v/>
      </c>
      <c r="N164">
        <f>VLOOKUP(K164,P$7:R$4000,2,0)</f>
        <v/>
      </c>
      <c r="P164" s="24" t="inlineStr">
        <is>
          <t>Абдиллаев Мунарбек Кубанычбекович( Водит)</t>
        </is>
      </c>
      <c r="Q164" s="24" t="inlineStr">
        <is>
          <t>119-02-Автотранспортный цех - грузовой транспорт</t>
        </is>
      </c>
    </row>
    <row r="165" hidden="1" outlineLevel="1" ht="22.45" customHeight="1" s="171">
      <c r="B165" s="166" t="n"/>
      <c r="C165" s="166" t="n"/>
      <c r="D165" s="153" t="n"/>
      <c r="E165" s="10" t="n"/>
      <c r="F165" s="11" t="n"/>
      <c r="G165" s="10" t="n"/>
      <c r="H165" s="11" t="n"/>
      <c r="I165" s="12" t="n"/>
      <c r="J165" s="13" t="inlineStr">
        <is>
          <t>001-001-0182 Брюки летние "KAZ Minerals Bozymchak" (ткань 65%ПЭ/35%ХБ, плотность 250 гр/м2, разм.48-50)</t>
        </is>
      </c>
      <c r="K165" s="13" t="inlineStr">
        <is>
          <t>001-001-0182 Брюки летние "KAZ Minerals Bozymchak" (ткань 65%ПЭ/35%ХБ, плотность 250 гр/м2, разм.48-50)</t>
        </is>
      </c>
      <c r="L165" s="135" t="n"/>
      <c r="M165">
        <f>VLOOKUP(J165,P$7:Q$4000,2,0)</f>
        <v/>
      </c>
      <c r="N165">
        <f>VLOOKUP(K165,P$7:R$4000,2,0)</f>
        <v/>
      </c>
      <c r="P165" s="24" t="inlineStr">
        <is>
          <t>Абдимамат уулу Азаматалы</t>
        </is>
      </c>
      <c r="Q165" s="24" t="inlineStr">
        <is>
          <t>119-05-Автотранспортный цех - общепроизводственные</t>
        </is>
      </c>
    </row>
    <row r="166" hidden="1" outlineLevel="1" ht="22.45" customFormat="1" customHeight="1" s="71" thickBot="1">
      <c r="B166" s="167" t="n"/>
      <c r="C166" s="167" t="n"/>
      <c r="D166" s="14" t="inlineStr">
        <is>
          <t>Количество</t>
        </is>
      </c>
      <c r="E166" s="15" t="n"/>
      <c r="F166" s="175" t="n">
        <v>1</v>
      </c>
      <c r="G166" s="15" t="n"/>
      <c r="H166" s="175" t="n">
        <v>1</v>
      </c>
      <c r="I166" s="135" t="n"/>
      <c r="J166" s="154" t="inlineStr">
        <is>
          <t>Поступление ТМЦ и услуг 0001876 от 16.05.2024 10:00:00</t>
        </is>
      </c>
      <c r="K166" s="154" t="inlineStr">
        <is>
          <t>Поступление ТМЦ и услуг 0001876 от 16.05.2024 10:00:00</t>
        </is>
      </c>
      <c r="L166" s="9" t="n"/>
      <c r="M166">
        <f>VLOOKUP(J166,P$7:Q$4000,2,0)</f>
        <v/>
      </c>
      <c r="N166">
        <f>VLOOKUP(K166,P$7:R$4000,2,0)</f>
        <v/>
      </c>
      <c r="P166" s="24" t="inlineStr">
        <is>
          <t>Абдимамат уулу Данияр слесарь ремонтник</t>
        </is>
      </c>
      <c r="Q166" s="24" t="inlineStr">
        <is>
          <t>100-02 Главный корпус (флотация)</t>
        </is>
      </c>
    </row>
    <row r="167" hidden="1" outlineLevel="1" ht="22.45" customFormat="1" customHeight="1" s="71" thickBot="1">
      <c r="B167" s="165" t="inlineStr">
        <is>
          <t>02.09.2024 9:10:06</t>
        </is>
      </c>
      <c r="C167" s="165" t="inlineStr">
        <is>
          <t>Внутреннее перемещение ОМТС 221-764 от 02.09.2024 9:10:06</t>
        </is>
      </c>
      <c r="D167" s="152" t="inlineStr">
        <is>
          <t>Внутренее перемещение ТМЦ</t>
        </is>
      </c>
      <c r="E167" s="163" t="n">
        <v>1750</v>
      </c>
      <c r="F167" s="164" t="n"/>
      <c r="G167" s="163" t="n">
        <v>1750</v>
      </c>
      <c r="H167" s="164" t="n"/>
      <c r="I167" s="7" t="n">
        <v>5500</v>
      </c>
      <c r="J167" s="8" t="inlineStr">
        <is>
          <t>Алишер уулу Тумонбай (контолер СКК )</t>
        </is>
      </c>
      <c r="K167" s="8" t="inlineStr">
        <is>
          <t>Склад Бозымчак № 7 СИЗ (/Касымов А,Адылбек у Э.</t>
        </is>
      </c>
      <c r="L167" s="12" t="n"/>
      <c r="M167">
        <f>VLOOKUP(J167,P$7:Q$4000,2,0)</f>
        <v/>
      </c>
      <c r="N167">
        <f>VLOOKUP(K167,P$7:R$4000,2,0)</f>
        <v/>
      </c>
      <c r="P167" s="24" t="inlineStr">
        <is>
          <t>Абдимислам уулу Бектур (Машинист конвеера)</t>
        </is>
      </c>
      <c r="Q167" s="24" t="inlineStr">
        <is>
          <t>100-01 Участок дробления</t>
        </is>
      </c>
    </row>
    <row r="168" hidden="1" outlineLevel="1" ht="22.45" customHeight="1" s="171">
      <c r="B168" s="166" t="n"/>
      <c r="C168" s="166" t="n"/>
      <c r="D168" s="153" t="n"/>
      <c r="E168" s="10" t="n"/>
      <c r="F168" s="11" t="n"/>
      <c r="G168" s="10" t="n"/>
      <c r="H168" s="11" t="n"/>
      <c r="I168" s="12" t="n"/>
      <c r="J168" s="13" t="inlineStr">
        <is>
          <t>001-001-0177 Куртка летняя "KAZ Minerals Bozymchak" (ткань 65%ПЭ/35%ХБ, плотность 250 гр/м2, разм.48-50)</t>
        </is>
      </c>
      <c r="K168" s="13" t="inlineStr">
        <is>
          <t>001-001-0177 Куртка летняя "KAZ Minerals Bozymchak" (ткань 65%ПЭ/35%ХБ, плотность 250 гр/м2, разм.48-50)</t>
        </is>
      </c>
      <c r="L168" s="135" t="n"/>
      <c r="M168">
        <f>VLOOKUP(J168,P$7:Q$4000,2,0)</f>
        <v/>
      </c>
      <c r="N168">
        <f>VLOOKUP(K168,P$7:R$4000,2,0)</f>
        <v/>
      </c>
      <c r="P168" s="24" t="inlineStr">
        <is>
          <t>Абдимиталип уулу Эркин</t>
        </is>
      </c>
      <c r="Q168" s="24" t="inlineStr">
        <is>
          <t>119-01-автотранспортный  цех - легковой транспорт</t>
        </is>
      </c>
    </row>
    <row r="169" hidden="1" outlineLevel="1" ht="22.45" customFormat="1" customHeight="1" s="71" thickBot="1">
      <c r="B169" s="167" t="n"/>
      <c r="C169" s="167" t="n"/>
      <c r="D169" s="14" t="inlineStr">
        <is>
          <t>Количество</t>
        </is>
      </c>
      <c r="E169" s="15" t="n"/>
      <c r="F169" s="175" t="n">
        <v>1</v>
      </c>
      <c r="G169" s="15" t="n"/>
      <c r="H169" s="175" t="n">
        <v>1</v>
      </c>
      <c r="I169" s="135" t="n"/>
      <c r="J169" s="154" t="inlineStr">
        <is>
          <t>Поступление ТМЦ и услуг 0003314 от 27.08.2024 10:00:00</t>
        </is>
      </c>
      <c r="K169" s="154" t="inlineStr">
        <is>
          <t>Поступление ТМЦ и услуг 0003314 от 27.08.2024 10:00:00</t>
        </is>
      </c>
      <c r="L169" s="9" t="n"/>
      <c r="M169">
        <f>VLOOKUP(J169,P$7:Q$4000,2,0)</f>
        <v/>
      </c>
      <c r="N169">
        <f>VLOOKUP(K169,P$7:R$4000,2,0)</f>
        <v/>
      </c>
      <c r="P169" s="24" t="inlineStr">
        <is>
          <t>Абдимыктар уулу Шибербек</t>
        </is>
      </c>
      <c r="Q169" s="24" t="inlineStr">
        <is>
          <t>119-05-Автотранспортный цех - общепроизводственные</t>
        </is>
      </c>
    </row>
    <row r="170" hidden="1" outlineLevel="1" ht="22.45" customFormat="1" customHeight="1" s="71" thickBot="1">
      <c r="B170" s="165" t="inlineStr">
        <is>
          <t>02.09.2024 9:10:06</t>
        </is>
      </c>
      <c r="C170" s="165" t="inlineStr">
        <is>
          <t>Внутреннее перемещение ОМТС 221-764 от 02.09.2024 9:10:06</t>
        </is>
      </c>
      <c r="D170" s="152" t="inlineStr">
        <is>
          <t>Внутренее перемещение ТМЦ</t>
        </is>
      </c>
      <c r="E170" s="163" t="n">
        <v>1750</v>
      </c>
      <c r="F170" s="164" t="n"/>
      <c r="G170" s="163" t="n">
        <v>1750</v>
      </c>
      <c r="H170" s="164" t="n"/>
      <c r="I170" s="7" t="n">
        <v>7000</v>
      </c>
      <c r="J170" s="8" t="inlineStr">
        <is>
          <t>Алишер уулу Тумонбай (контолер СКК )</t>
        </is>
      </c>
      <c r="K170" s="8" t="inlineStr">
        <is>
          <t>Склад Бозымчак № 7 СИЗ (/Касымов А,Адылбек у Э.</t>
        </is>
      </c>
      <c r="L170" s="12" t="n"/>
      <c r="M170">
        <f>VLOOKUP(J170,P$7:Q$4000,2,0)</f>
        <v/>
      </c>
      <c r="N170">
        <f>VLOOKUP(K170,P$7:R$4000,2,0)</f>
        <v/>
      </c>
      <c r="P170" s="24" t="inlineStr">
        <is>
          <t>Абдиназаров Мирлан Абдимуктарович  машинист конв</t>
        </is>
      </c>
      <c r="Q170" s="24" t="inlineStr">
        <is>
          <t>100-01 Участок дробления</t>
        </is>
      </c>
    </row>
    <row r="171" hidden="1" outlineLevel="1" ht="22.45" customHeight="1" s="171">
      <c r="B171" s="166" t="n"/>
      <c r="C171" s="166" t="n"/>
      <c r="D171" s="153" t="n"/>
      <c r="E171" s="10" t="n"/>
      <c r="F171" s="11" t="n"/>
      <c r="G171" s="10" t="n"/>
      <c r="H171" s="11" t="n"/>
      <c r="I171" s="12" t="n"/>
      <c r="J171" s="13" t="inlineStr">
        <is>
          <t>001-001-0197 Куртка демисезонная "KAZ Minerals Bozymchak" (ткань 65%ПЭ/35%ХБ, плотность 250 гр/м2, подкл.флис. 48-50)</t>
        </is>
      </c>
      <c r="K171" s="13" t="inlineStr">
        <is>
          <t>001-001-0197 Куртка демисезонная "KAZ Minerals Bozymchak" (ткань 65%ПЭ/35%ХБ, плотность 250 гр/м2, подкл.флис. 48-50)</t>
        </is>
      </c>
      <c r="L171" s="135" t="n"/>
      <c r="M171">
        <f>VLOOKUP(J171,P$7:Q$4000,2,0)</f>
        <v/>
      </c>
      <c r="N171">
        <f>VLOOKUP(K171,P$7:R$4000,2,0)</f>
        <v/>
      </c>
      <c r="P171" s="24" t="inlineStr">
        <is>
          <t>Абдиназаров Уларбек Денисбекович(машин эксоват)</t>
        </is>
      </c>
      <c r="Q171" s="24" t="inlineStr">
        <is>
          <t>101-06-Общепроизводственные расходы - Карьер</t>
        </is>
      </c>
    </row>
    <row r="172" hidden="1" outlineLevel="1" ht="22.45" customFormat="1" customHeight="1" s="71" thickBot="1">
      <c r="B172" s="167" t="n"/>
      <c r="C172" s="167" t="n"/>
      <c r="D172" s="14" t="inlineStr">
        <is>
          <t>Количество</t>
        </is>
      </c>
      <c r="E172" s="15" t="n"/>
      <c r="F172" s="175" t="n">
        <v>1</v>
      </c>
      <c r="G172" s="15" t="n"/>
      <c r="H172" s="175" t="n">
        <v>1</v>
      </c>
      <c r="I172" s="135" t="n"/>
      <c r="J172" s="154" t="inlineStr">
        <is>
          <t>Поступление ТМЦ и услуг 0003271 от 27.08.2024 10:00:00</t>
        </is>
      </c>
      <c r="K172" s="154" t="inlineStr">
        <is>
          <t>Поступление ТМЦ и услуг 0003271 от 27.08.2024 10:00:00</t>
        </is>
      </c>
      <c r="L172" s="9" t="n"/>
      <c r="M172">
        <f>VLOOKUP(J172,P$7:Q$4000,2,0)</f>
        <v/>
      </c>
      <c r="N172">
        <f>VLOOKUP(K172,P$7:R$4000,2,0)</f>
        <v/>
      </c>
      <c r="P172" s="24" t="inlineStr">
        <is>
          <t>Абдипатта уулу Бекмамат</t>
        </is>
      </c>
      <c r="Q172" s="24" t="inlineStr">
        <is>
          <t>130-18 Технические службы</t>
        </is>
      </c>
    </row>
    <row r="173" hidden="1" outlineLevel="1" ht="22.45" customFormat="1" customHeight="1" s="71" thickBot="1">
      <c r="B173" s="165" t="inlineStr">
        <is>
          <t>02.09.2024 9:15:20</t>
        </is>
      </c>
      <c r="C173" s="165" t="inlineStr">
        <is>
          <t>Внутреннее перемещение ОМТС 221-765 от 02.09.2024 9:15:20</t>
        </is>
      </c>
      <c r="D173" s="152" t="inlineStr">
        <is>
          <t>Внутренее перемещение ТМЦ</t>
        </is>
      </c>
      <c r="E173" s="163" t="n">
        <v>1750</v>
      </c>
      <c r="F173" s="164" t="n"/>
      <c r="G173" s="163" t="n">
        <v>1750</v>
      </c>
      <c r="H173" s="164" t="n"/>
      <c r="I173" s="7" t="n">
        <v>7000</v>
      </c>
      <c r="J173" s="8" t="inlineStr">
        <is>
          <t>Молдоболотов Кубатбек Токтосунович (водитель)</t>
        </is>
      </c>
      <c r="K173" s="8" t="inlineStr">
        <is>
          <t>Склад Бозымчак № 7 СИЗ (/Касымов А,Адылбек у Э.</t>
        </is>
      </c>
      <c r="L173" s="12" t="n"/>
      <c r="M173">
        <f>VLOOKUP(J173,P$7:Q$4000,2,0)</f>
        <v/>
      </c>
      <c r="N173">
        <f>VLOOKUP(K173,P$7:R$4000,2,0)</f>
        <v/>
      </c>
      <c r="P173" s="24" t="inlineStr">
        <is>
          <t>Абдраев Джумакалык Кадырович (Элктрогазосварщик)</t>
        </is>
      </c>
      <c r="Q173" s="24" t="inlineStr">
        <is>
          <t>100-02 Главный корпус (флотация)</t>
        </is>
      </c>
    </row>
    <row r="174" hidden="1" outlineLevel="1" ht="22.45" customHeight="1" s="171">
      <c r="B174" s="166" t="n"/>
      <c r="C174" s="166" t="n"/>
      <c r="D174" s="153" t="n"/>
      <c r="E174" s="10" t="n"/>
      <c r="F174" s="11" t="n"/>
      <c r="G174" s="10" t="n"/>
      <c r="H174" s="11" t="n"/>
      <c r="I174" s="12" t="n"/>
      <c r="J174" s="13" t="inlineStr">
        <is>
          <t>001-001-0197 Куртка демисезонная "KAZ Minerals Bozymchak" (ткань 65%ПЭ/35%ХБ, плотность 250 гр/м2, подкл.флис. 48-50)</t>
        </is>
      </c>
      <c r="K174" s="13" t="inlineStr">
        <is>
          <t>001-001-0197 Куртка демисезонная "KAZ Minerals Bozymchak" (ткань 65%ПЭ/35%ХБ, плотность 250 гр/м2, подкл.флис. 48-50)</t>
        </is>
      </c>
      <c r="L174" s="135" t="n"/>
      <c r="M174">
        <f>VLOOKUP(J174,P$7:Q$4000,2,0)</f>
        <v/>
      </c>
      <c r="N174">
        <f>VLOOKUP(K174,P$7:R$4000,2,0)</f>
        <v/>
      </c>
      <c r="P174" s="24" t="inlineStr">
        <is>
          <t>Абдрахманов Арман Амангельдиевич</t>
        </is>
      </c>
      <c r="Q174" s="24" t="inlineStr">
        <is>
          <t>112-01-ИТР-производство</t>
        </is>
      </c>
    </row>
    <row r="175" hidden="1" outlineLevel="1" ht="22.45" customFormat="1" customHeight="1" s="71" thickBot="1">
      <c r="B175" s="167" t="n"/>
      <c r="C175" s="167" t="n"/>
      <c r="D175" s="14" t="inlineStr">
        <is>
          <t>Количество</t>
        </is>
      </c>
      <c r="E175" s="15" t="n"/>
      <c r="F175" s="175" t="n">
        <v>1</v>
      </c>
      <c r="G175" s="15" t="n"/>
      <c r="H175" s="175" t="n">
        <v>1</v>
      </c>
      <c r="I175" s="135" t="n"/>
      <c r="J175" s="154" t="inlineStr">
        <is>
          <t>Поступление ТМЦ и услуг 0003271 от 27.08.2024 10:00:00</t>
        </is>
      </c>
      <c r="K175" s="154" t="inlineStr">
        <is>
          <t>Поступление ТМЦ и услуг 0003271 от 27.08.2024 10:00:00</t>
        </is>
      </c>
      <c r="L175" s="9" t="n"/>
      <c r="M175">
        <f>VLOOKUP(J175,P$7:Q$4000,2,0)</f>
        <v/>
      </c>
      <c r="N175">
        <f>VLOOKUP(K175,P$7:R$4000,2,0)</f>
        <v/>
      </c>
      <c r="P175" s="150" t="inlineStr">
        <is>
          <t>Абдрахманов Жаныбек Таалайбекович</t>
        </is>
      </c>
      <c r="Q175" s="40" t="inlineStr">
        <is>
          <t>119-05-Автотранспортный цех - общепроизводственные</t>
        </is>
      </c>
    </row>
    <row r="176" hidden="1" outlineLevel="1" ht="22.45" customFormat="1" customHeight="1" s="71" thickBot="1">
      <c r="B176" s="165" t="inlineStr">
        <is>
          <t>02.09.2024 9:15:20</t>
        </is>
      </c>
      <c r="C176" s="165" t="inlineStr">
        <is>
          <t>Внутреннее перемещение ОМТС 221-765 от 02.09.2024 9:15:20</t>
        </is>
      </c>
      <c r="D176" s="152" t="inlineStr">
        <is>
          <t>Внутренее перемещение ТМЦ</t>
        </is>
      </c>
      <c r="E176" s="163" t="n">
        <v>1750</v>
      </c>
      <c r="F176" s="164" t="n"/>
      <c r="G176" s="163" t="n">
        <v>1750</v>
      </c>
      <c r="H176" s="164" t="n"/>
      <c r="I176" s="7" t="n">
        <v>5500</v>
      </c>
      <c r="J176" s="8" t="inlineStr">
        <is>
          <t>Молдоболотов Кубатбек Токтосунович (водитель)</t>
        </is>
      </c>
      <c r="K176" s="8" t="inlineStr">
        <is>
          <t>Склад Бозымчак № 7 СИЗ (/Касымов А,Адылбек у Э.</t>
        </is>
      </c>
      <c r="L176" s="12" t="n"/>
      <c r="M176">
        <f>VLOOKUP(J176,P$7:Q$4000,2,0)</f>
        <v/>
      </c>
      <c r="N176">
        <f>VLOOKUP(K176,P$7:R$4000,2,0)</f>
        <v/>
      </c>
      <c r="P176" s="24" t="inlineStr">
        <is>
          <t>Абдрахманов Канатбек Аскарович(Обходчик)</t>
        </is>
      </c>
      <c r="Q176" s="24" t="inlineStr">
        <is>
          <t>100-03-03 Фильтрация хвостов</t>
        </is>
      </c>
    </row>
    <row r="177" hidden="1" outlineLevel="1" ht="22.45" customHeight="1" s="171">
      <c r="B177" s="166" t="n"/>
      <c r="C177" s="166" t="n"/>
      <c r="D177" s="153" t="n"/>
      <c r="E177" s="10" t="n"/>
      <c r="F177" s="11" t="n"/>
      <c r="G177" s="10" t="n"/>
      <c r="H177" s="11" t="n"/>
      <c r="I177" s="12" t="n"/>
      <c r="J177" s="13" t="inlineStr">
        <is>
          <t>001-001-0177 Куртка летняя "KAZ Minerals Bozymchak" (ткань 65%ПЭ/35%ХБ, плотность 250 гр/м2, разм.48-50)</t>
        </is>
      </c>
      <c r="K177" s="13" t="inlineStr">
        <is>
          <t>001-001-0177 Куртка летняя "KAZ Minerals Bozymchak" (ткань 65%ПЭ/35%ХБ, плотность 250 гр/м2, разм.48-50)</t>
        </is>
      </c>
      <c r="L177" s="135" t="n"/>
      <c r="M177">
        <f>VLOOKUP(J177,P$7:Q$4000,2,0)</f>
        <v/>
      </c>
      <c r="N177">
        <f>VLOOKUP(K177,P$7:R$4000,2,0)</f>
        <v/>
      </c>
      <c r="P177" s="24" t="inlineStr">
        <is>
          <t>Абдрахманов Орозахун Карыпович</t>
        </is>
      </c>
      <c r="Q177" s="24" t="inlineStr">
        <is>
          <t>106-02-Горный участок (ГРР-Бозымчак)</t>
        </is>
      </c>
    </row>
    <row r="178" hidden="1" outlineLevel="1" ht="22.45" customFormat="1" customHeight="1" s="71" thickBot="1">
      <c r="B178" s="167" t="n"/>
      <c r="C178" s="167" t="n"/>
      <c r="D178" s="14" t="inlineStr">
        <is>
          <t>Количество</t>
        </is>
      </c>
      <c r="E178" s="15" t="n"/>
      <c r="F178" s="175" t="n">
        <v>1</v>
      </c>
      <c r="G178" s="15" t="n"/>
      <c r="H178" s="175" t="n">
        <v>1</v>
      </c>
      <c r="I178" s="135" t="n"/>
      <c r="J178" s="154" t="inlineStr">
        <is>
          <t>Поступление ТМЦ и услуг 0003314 от 27.08.2024 10:00:00</t>
        </is>
      </c>
      <c r="K178" s="154" t="inlineStr">
        <is>
          <t>Поступление ТМЦ и услуг 0003314 от 27.08.2024 10:00:00</t>
        </is>
      </c>
      <c r="L178" s="9" t="n"/>
      <c r="M178">
        <f>VLOOKUP(J178,P$7:Q$4000,2,0)</f>
        <v/>
      </c>
      <c r="N178">
        <f>VLOOKUP(K178,P$7:R$4000,2,0)</f>
        <v/>
      </c>
      <c r="P178" s="24" t="inlineStr">
        <is>
          <t>Абдрахманова Толкун Садырбековна</t>
        </is>
      </c>
      <c r="Q178" s="24" t="inlineStr">
        <is>
          <t>112-01-ИТР-производство</t>
        </is>
      </c>
    </row>
    <row r="179" hidden="1" outlineLevel="1" ht="22.45" customFormat="1" customHeight="1" s="71" thickBot="1">
      <c r="B179" s="165" t="inlineStr">
        <is>
          <t>02.09.2024 9:15:20</t>
        </is>
      </c>
      <c r="C179" s="165" t="inlineStr">
        <is>
          <t>Внутреннее перемещение ОМТС 221-765 от 02.09.2024 9:15:20</t>
        </is>
      </c>
      <c r="D179" s="152" t="inlineStr">
        <is>
          <t>Внутренее перемещение ТМЦ</t>
        </is>
      </c>
      <c r="E179" s="163" t="n">
        <v>1750</v>
      </c>
      <c r="F179" s="164" t="n"/>
      <c r="G179" s="163" t="n">
        <v>1750</v>
      </c>
      <c r="H179" s="164" t="n"/>
      <c r="I179" s="7" t="n">
        <v>3000</v>
      </c>
      <c r="J179" s="8" t="inlineStr">
        <is>
          <t>Молдоболотов Кубатбек Токтосунович (водитель)</t>
        </is>
      </c>
      <c r="K179" s="8" t="inlineStr">
        <is>
          <t>Склад Бозымчак № 7 СИЗ (/Касымов А,Адылбек у Э.</t>
        </is>
      </c>
      <c r="L179" s="12" t="n"/>
      <c r="M179">
        <f>VLOOKUP(J179,P$7:Q$4000,2,0)</f>
        <v/>
      </c>
      <c r="N179">
        <f>VLOOKUP(K179,P$7:R$4000,2,0)</f>
        <v/>
      </c>
      <c r="P179" s="24" t="inlineStr">
        <is>
          <t>Абдукадыров Фархат Махмутович</t>
        </is>
      </c>
      <c r="Q179" s="24" t="inlineStr">
        <is>
          <t>119-05-Автотранспортный цех - общепроизводственные</t>
        </is>
      </c>
    </row>
    <row r="180" hidden="1" outlineLevel="1" ht="22.45" customHeight="1" s="171">
      <c r="B180" s="166" t="n"/>
      <c r="C180" s="166" t="n"/>
      <c r="D180" s="153" t="n"/>
      <c r="E180" s="10" t="n"/>
      <c r="F180" s="11" t="n"/>
      <c r="G180" s="10" t="n"/>
      <c r="H180" s="11" t="n"/>
      <c r="I180" s="12" t="n"/>
      <c r="J180" s="13" t="inlineStr">
        <is>
          <t>001-001-0181 Брюки летние "KAZ Minerals Bozymchak" (ткань 65%ПЭ/35%ХБ, плотность 250 гр/м2, разм.44-46)</t>
        </is>
      </c>
      <c r="K180" s="13" t="inlineStr">
        <is>
          <t>001-001-0181 Брюки летние "KAZ Minerals Bozymchak" (ткань 65%ПЭ/35%ХБ, плотность 250 гр/м2, разм.44-46)</t>
        </is>
      </c>
      <c r="L180" s="135" t="n"/>
      <c r="M180">
        <f>VLOOKUP(J180,P$7:Q$4000,2,0)</f>
        <v/>
      </c>
      <c r="N180">
        <f>VLOOKUP(K180,P$7:R$4000,2,0)</f>
        <v/>
      </c>
      <c r="P180" s="24" t="inlineStr">
        <is>
          <t>Абдукарим уулу Нурланбек</t>
        </is>
      </c>
      <c r="Q180" s="24" t="inlineStr">
        <is>
          <t>117-Перевалочная база</t>
        </is>
      </c>
    </row>
    <row r="181" hidden="1" outlineLevel="1" ht="32.9" customFormat="1" customHeight="1" s="71" thickBot="1">
      <c r="B181" s="167" t="n"/>
      <c r="C181" s="167" t="n"/>
      <c r="D181" s="14" t="inlineStr">
        <is>
          <t>Количество</t>
        </is>
      </c>
      <c r="E181" s="15" t="n"/>
      <c r="F181" s="175" t="n">
        <v>1</v>
      </c>
      <c r="G181" s="15" t="n"/>
      <c r="H181" s="175" t="n">
        <v>1</v>
      </c>
      <c r="I181" s="135" t="n"/>
      <c r="J181" s="154" t="inlineStr">
        <is>
          <t>Поступление ТМЦ и услуг 0001342 от 04.04.2024 10:00:00</t>
        </is>
      </c>
      <c r="K181" s="154" t="inlineStr">
        <is>
          <t>Поступление ТМЦ и услуг 0001342 от 04.04.2024 10:00:00</t>
        </is>
      </c>
      <c r="L181" s="9" t="n"/>
      <c r="M181">
        <f>VLOOKUP(J181,P$7:Q$4000,2,0)</f>
        <v/>
      </c>
      <c r="N181">
        <f>VLOOKUP(K181,P$7:R$4000,2,0)</f>
        <v/>
      </c>
      <c r="P181" s="24" t="inlineStr">
        <is>
          <t>Абдулаев Асылбек Шаматович()Слесарь -ремонтник)</t>
        </is>
      </c>
      <c r="Q181" s="24" t="inlineStr">
        <is>
          <t>119-06-Автотранспортный цех-РПП</t>
        </is>
      </c>
    </row>
    <row r="182" hidden="1" outlineLevel="1" ht="22.45" customFormat="1" customHeight="1" s="71" thickBot="1">
      <c r="B182" s="165" t="inlineStr">
        <is>
          <t>02.09.2024 9:17:50</t>
        </is>
      </c>
      <c r="C182" s="165" t="inlineStr">
        <is>
          <t>Внутреннее перемещение ОМТС 221-766 от 02.09.2024 9:17:50</t>
        </is>
      </c>
      <c r="D182" s="152" t="inlineStr">
        <is>
          <t>Внутренее перемещение ТМЦ</t>
        </is>
      </c>
      <c r="E182" s="163" t="n">
        <v>1750</v>
      </c>
      <c r="F182" s="164" t="n"/>
      <c r="G182" s="163" t="n">
        <v>1750</v>
      </c>
      <c r="H182" s="164" t="n"/>
      <c r="I182" s="7" t="n">
        <v>7000</v>
      </c>
      <c r="J182" s="8" t="inlineStr">
        <is>
          <t>Рахманберди уулу Руслан</t>
        </is>
      </c>
      <c r="K182" s="8" t="inlineStr">
        <is>
          <t>Склад Бозымчак № 7 СИЗ (/Касымов А,Адылбек у Э.</t>
        </is>
      </c>
      <c r="L182" s="12" t="n"/>
      <c r="M182">
        <f>VLOOKUP(J182,P$7:Q$4000,2,0)</f>
        <v/>
      </c>
      <c r="N182">
        <f>VLOOKUP(K182,P$7:R$4000,2,0)</f>
        <v/>
      </c>
      <c r="P182" s="24" t="inlineStr">
        <is>
          <t>Абдулаев И.Т.</t>
        </is>
      </c>
      <c r="Q182" s="24" t="n"/>
    </row>
    <row r="183" hidden="1" outlineLevel="1" ht="22.45" customHeight="1" s="171">
      <c r="B183" s="166" t="n"/>
      <c r="C183" s="166" t="n"/>
      <c r="D183" s="153" t="n"/>
      <c r="E183" s="10" t="n"/>
      <c r="F183" s="11" t="n"/>
      <c r="G183" s="10" t="n"/>
      <c r="H183" s="11" t="n"/>
      <c r="I183" s="12" t="n"/>
      <c r="J183" s="13" t="inlineStr">
        <is>
          <t>001-001-0197 Куртка демисезонная "KAZ Minerals Bozymchak" (ткань 65%ПЭ/35%ХБ, плотность 250 гр/м2, подкл.флис. 48-50)</t>
        </is>
      </c>
      <c r="K183" s="13" t="inlineStr">
        <is>
          <t>001-001-0197 Куртка демисезонная "KAZ Minerals Bozymchak" (ткань 65%ПЭ/35%ХБ, плотность 250 гр/м2, подкл.флис. 48-50)</t>
        </is>
      </c>
      <c r="L183" s="135" t="n"/>
      <c r="M183">
        <f>VLOOKUP(J183,P$7:Q$4000,2,0)</f>
        <v/>
      </c>
      <c r="N183">
        <f>VLOOKUP(K183,P$7:R$4000,2,0)</f>
        <v/>
      </c>
      <c r="P183" s="24" t="inlineStr">
        <is>
          <t>Абдулаев Чыныбек Темирбекович</t>
        </is>
      </c>
      <c r="Q183" s="24" t="inlineStr">
        <is>
          <t>106-01-04-Буровой участок ГРР - Восточный</t>
        </is>
      </c>
    </row>
    <row r="184" hidden="1" outlineLevel="1" ht="22.45" customFormat="1" customHeight="1" s="71" thickBot="1">
      <c r="B184" s="167" t="n"/>
      <c r="C184" s="167" t="n"/>
      <c r="D184" s="14" t="inlineStr">
        <is>
          <t>Количество</t>
        </is>
      </c>
      <c r="E184" s="15" t="n"/>
      <c r="F184" s="175" t="n">
        <v>1</v>
      </c>
      <c r="G184" s="15" t="n"/>
      <c r="H184" s="175" t="n">
        <v>1</v>
      </c>
      <c r="I184" s="135" t="n"/>
      <c r="J184" s="154" t="inlineStr">
        <is>
          <t>Поступление ТМЦ и услуг 0003271 от 27.08.2024 10:00:00</t>
        </is>
      </c>
      <c r="K184" s="154" t="inlineStr">
        <is>
          <t>Поступление ТМЦ и услуг 0003271 от 27.08.2024 10:00:00</t>
        </is>
      </c>
      <c r="L184" s="9" t="n"/>
      <c r="M184">
        <f>VLOOKUP(J184,P$7:Q$4000,2,0)</f>
        <v/>
      </c>
      <c r="N184">
        <f>VLOOKUP(K184,P$7:R$4000,2,0)</f>
        <v/>
      </c>
      <c r="P184" s="24" t="inlineStr">
        <is>
          <t>Абдулаева Алтынай Касымовна (уборщица)</t>
        </is>
      </c>
      <c r="Q184" s="24" t="inlineStr">
        <is>
          <t>123-01-АБК-АХО-вахтовый поселок</t>
        </is>
      </c>
    </row>
    <row r="185" hidden="1" outlineLevel="1" ht="22.45" customFormat="1" customHeight="1" s="71" thickBot="1">
      <c r="B185" s="165" t="inlineStr">
        <is>
          <t>02.09.2024 9:25:55</t>
        </is>
      </c>
      <c r="C185" s="165" t="inlineStr">
        <is>
          <t>Внутреннее перемещение ОМТС 221-761 от 02.09.2024 9:25:55</t>
        </is>
      </c>
      <c r="D185" s="152" t="inlineStr">
        <is>
          <t>Внутренее перемещение ТМЦ</t>
        </is>
      </c>
      <c r="E185" s="163" t="n">
        <v>1750</v>
      </c>
      <c r="F185" s="164" t="n"/>
      <c r="G185" s="163" t="n">
        <v>1750</v>
      </c>
      <c r="H185" s="164" t="n"/>
      <c r="I185" s="7" t="n">
        <v>27450</v>
      </c>
      <c r="J185" s="8" t="inlineStr">
        <is>
          <t>Нусуроталы уулу Бекболсун</t>
        </is>
      </c>
      <c r="K185" s="8" t="inlineStr">
        <is>
          <t>Склад Бозымчак № 7 СИЗ (/Касымов А,Адылбек у Э.</t>
        </is>
      </c>
      <c r="L185" s="12" t="n"/>
      <c r="M185">
        <f>VLOOKUP(J185,P$7:Q$4000,2,0)</f>
        <v/>
      </c>
      <c r="N185">
        <f>VLOOKUP(K185,P$7:R$4000,2,0)</f>
        <v/>
      </c>
      <c r="P185" s="24" t="inlineStr">
        <is>
          <t>Абдулдаев Медер Эсенкулович</t>
        </is>
      </c>
      <c r="Q185" s="24" t="inlineStr">
        <is>
          <t>111-02-АУП</t>
        </is>
      </c>
    </row>
    <row r="186" hidden="1" outlineLevel="1" ht="22.45" customHeight="1" s="171">
      <c r="B186" s="166" t="n"/>
      <c r="C186" s="166" t="n"/>
      <c r="D186" s="153" t="n"/>
      <c r="E186" s="10" t="n"/>
      <c r="F186" s="11" t="n"/>
      <c r="G186" s="10" t="n"/>
      <c r="H186" s="11" t="n"/>
      <c r="I186" s="12" t="n"/>
      <c r="J186" s="13" t="inlineStr">
        <is>
          <t>001-001-0103 Комбинезон одноразовый Tecron (полипропилен)</t>
        </is>
      </c>
      <c r="K186" s="13" t="inlineStr">
        <is>
          <t>001-001-0103 Комбинезон одноразовый Tecron (полипропилен)</t>
        </is>
      </c>
      <c r="L186" s="135" t="n"/>
      <c r="M186">
        <f>VLOOKUP(J186,P$7:Q$4000,2,0)</f>
        <v/>
      </c>
      <c r="N186">
        <f>VLOOKUP(K186,P$7:R$4000,2,0)</f>
        <v/>
      </c>
      <c r="P186" s="24" t="inlineStr">
        <is>
          <t>Абдуллаев Абдукадиржан Умарович (Механик КТТ)</t>
        </is>
      </c>
      <c r="Q186" s="24" t="inlineStr">
        <is>
          <t>119-05-Автотранспортный цех - общепроизводственные</t>
        </is>
      </c>
    </row>
    <row r="187" hidden="1" outlineLevel="1" ht="32.9" customFormat="1" customHeight="1" s="71" thickBot="1">
      <c r="B187" s="167" t="n"/>
      <c r="C187" s="167" t="n"/>
      <c r="D187" s="14" t="inlineStr">
        <is>
          <t>Количество</t>
        </is>
      </c>
      <c r="E187" s="15" t="n"/>
      <c r="F187" s="175" t="n">
        <v>50</v>
      </c>
      <c r="G187" s="15" t="n"/>
      <c r="H187" s="175" t="n">
        <v>50</v>
      </c>
      <c r="I187" s="135" t="n"/>
      <c r="J187" s="154" t="inlineStr">
        <is>
          <t>Поступление ТМЦ и услуг 0002776 от 18.07.2024 10:00:00</t>
        </is>
      </c>
      <c r="K187" s="154" t="inlineStr">
        <is>
          <t>Поступление ТМЦ и услуг 0002776 от 18.07.2024 10:00:00</t>
        </is>
      </c>
      <c r="L187" s="9" t="n"/>
      <c r="M187">
        <f>VLOOKUP(J187,P$7:Q$4000,2,0)</f>
        <v/>
      </c>
      <c r="N187">
        <f>VLOOKUP(K187,P$7:R$4000,2,0)</f>
        <v/>
      </c>
      <c r="P187" s="24" t="inlineStr">
        <is>
          <t>Абдуллаев Максат Токтогулович</t>
        </is>
      </c>
      <c r="Q187" s="24" t="inlineStr">
        <is>
          <t>100-04 Участок упаковки концентрата</t>
        </is>
      </c>
    </row>
    <row r="188" outlineLevel="1" ht="22.45" customFormat="1" customHeight="1" s="71" thickBot="1">
      <c r="B188" s="165" t="inlineStr">
        <is>
          <t>02.09.2024 9:31:50</t>
        </is>
      </c>
      <c r="C188" s="165" t="inlineStr">
        <is>
          <t>Внутреннее перемещение ОМТС 221-767 от 02.09.2024 9:31:50</t>
        </is>
      </c>
      <c r="D188" s="152" t="inlineStr">
        <is>
          <t>Внутренее перемещение ТМЦ</t>
        </is>
      </c>
      <c r="E188" s="163" t="n">
        <v>1750</v>
      </c>
      <c r="F188" s="164" t="n"/>
      <c r="G188" s="163" t="n">
        <v>1750</v>
      </c>
      <c r="H188" s="164" t="n"/>
      <c r="I188" s="7" t="n">
        <v>7000</v>
      </c>
      <c r="J188" s="8" t="inlineStr">
        <is>
          <t>Мараимбеков Бекболот Жоноралыевич(маркшейдер)</t>
        </is>
      </c>
      <c r="K188" s="8" t="inlineStr">
        <is>
          <t>Склад Бозымчак № 7 СИЗ (/Касымов А,Адылбек у Э.</t>
        </is>
      </c>
      <c r="L188" s="12" t="n"/>
      <c r="M188">
        <f>VLOOKUP(J188,P$7:Q$4000,2,0)</f>
        <v/>
      </c>
      <c r="N188">
        <f>VLOOKUP(K188,P$7:R$4000,2,0)</f>
        <v/>
      </c>
      <c r="P188" s="24" t="inlineStr">
        <is>
          <t>Абдуллаев Эмилбек Туранович</t>
        </is>
      </c>
      <c r="Q188" s="24" t="inlineStr">
        <is>
          <t>114-Офис Управления Проектом - Бозымчак</t>
        </is>
      </c>
    </row>
    <row r="189" hidden="1" outlineLevel="1" ht="22.45" customHeight="1" s="171">
      <c r="B189" s="166" t="n"/>
      <c r="C189" s="166" t="n"/>
      <c r="D189" s="153" t="n"/>
      <c r="E189" s="10" t="n"/>
      <c r="F189" s="11" t="n"/>
      <c r="G189" s="10" t="n"/>
      <c r="H189" s="11" t="n"/>
      <c r="I189" s="12" t="n"/>
      <c r="J189" s="13" t="inlineStr">
        <is>
          <t>001-001-0198 Куртка демисезонная "KAZ Minerals Bozymchak" (ткань 65%ПЭ/35%ХБ, плотность 250 гр/м2, подкл.флис. 52-54)</t>
        </is>
      </c>
      <c r="K189" s="13" t="inlineStr">
        <is>
          <t>001-001-0198 Куртка демисезонная "KAZ Minerals Bozymchak" (ткань 65%ПЭ/35%ХБ, плотность 250 гр/м2, подкл.флис. 52-54)</t>
        </is>
      </c>
      <c r="L189" s="135" t="n"/>
      <c r="M189">
        <f>VLOOKUP(J189,P$7:Q$4000,2,0)</f>
        <v/>
      </c>
      <c r="N189">
        <f>VLOOKUP(K189,P$7:R$4000,2,0)</f>
        <v/>
      </c>
      <c r="P189" s="24" t="inlineStr">
        <is>
          <t>Абдумалик уулу Орозмамат</t>
        </is>
      </c>
      <c r="Q189" s="24" t="inlineStr">
        <is>
          <t>106-02-03-Горный участок ГРР Подземный рудник</t>
        </is>
      </c>
    </row>
    <row r="190" hidden="1" outlineLevel="1" ht="22.45" customFormat="1" customHeight="1" s="71" thickBot="1">
      <c r="B190" s="167" t="n"/>
      <c r="C190" s="167" t="n"/>
      <c r="D190" s="14" t="inlineStr">
        <is>
          <t>Количество</t>
        </is>
      </c>
      <c r="E190" s="15" t="n"/>
      <c r="F190" s="175" t="n">
        <v>1</v>
      </c>
      <c r="G190" s="15" t="n"/>
      <c r="H190" s="175" t="n">
        <v>1</v>
      </c>
      <c r="I190" s="135" t="n"/>
      <c r="J190" s="154" t="inlineStr">
        <is>
          <t>Поступление ТМЦ и услуг 0002734 от 16.07.2024 10:00:00</t>
        </is>
      </c>
      <c r="K190" s="154" t="inlineStr">
        <is>
          <t>Поступление ТМЦ и услуг 0002734 от 16.07.2024 10:00:00</t>
        </is>
      </c>
      <c r="L190" s="9" t="n"/>
      <c r="M190">
        <f>VLOOKUP(J190,P$7:Q$4000,2,0)</f>
        <v/>
      </c>
      <c r="N190">
        <f>VLOOKUP(K190,P$7:R$4000,2,0)</f>
        <v/>
      </c>
      <c r="P190" s="24" t="inlineStr">
        <is>
          <t>Абдурасулов Таштанбек Сулейманович(Машинист бульдо</t>
        </is>
      </c>
      <c r="Q190" s="24" t="inlineStr">
        <is>
          <t>119-03-Автотранспортный цех - ЭКБУ</t>
        </is>
      </c>
    </row>
    <row r="191" outlineLevel="1" ht="22.45" customFormat="1" customHeight="1" s="71" thickBot="1">
      <c r="B191" s="165" t="inlineStr">
        <is>
          <t>02.09.2024 9:31:50</t>
        </is>
      </c>
      <c r="C191" s="165" t="inlineStr">
        <is>
          <t>Внутреннее перемещение ОМТС 221-767 от 02.09.2024 9:31:50</t>
        </is>
      </c>
      <c r="D191" s="152" t="inlineStr">
        <is>
          <t>Внутренее перемещение ТМЦ</t>
        </is>
      </c>
      <c r="E191" s="163" t="n">
        <v>1750</v>
      </c>
      <c r="F191" s="164" t="n"/>
      <c r="G191" s="163" t="n">
        <v>1750</v>
      </c>
      <c r="H191" s="164" t="n"/>
      <c r="I191" s="7" t="n">
        <v>10600</v>
      </c>
      <c r="J191" s="8" t="inlineStr">
        <is>
          <t>Мараимбеков Бекболот Жоноралыевич(маркшейдер)</t>
        </is>
      </c>
      <c r="K191" s="8" t="inlineStr">
        <is>
          <t>Склад Бозымчак № 7 СИЗ (/Касымов А,Адылбек у Э.</t>
        </is>
      </c>
      <c r="L191" s="12" t="n"/>
      <c r="M191">
        <f>VLOOKUP(J191,P$7:Q$4000,2,0)</f>
        <v/>
      </c>
      <c r="N191">
        <f>VLOOKUP(K191,P$7:R$4000,2,0)</f>
        <v/>
      </c>
      <c r="P191" s="24" t="inlineStr">
        <is>
          <t>Абдурахман уулу Асан (Стропальщик)</t>
        </is>
      </c>
      <c r="Q191" s="24" t="inlineStr">
        <is>
          <t>117-Перевалочная база</t>
        </is>
      </c>
    </row>
    <row r="192" hidden="1" outlineLevel="1" ht="22.45" customHeight="1" s="171">
      <c r="B192" s="166" t="n"/>
      <c r="C192" s="166" t="n"/>
      <c r="D192" s="153" t="n"/>
      <c r="E192" s="10" t="n"/>
      <c r="F192" s="11" t="n"/>
      <c r="G192" s="10" t="n"/>
      <c r="H192" s="11" t="n"/>
      <c r="I192" s="12" t="n"/>
      <c r="J192" s="13" t="inlineStr">
        <is>
          <t>001-001-0188 Куртка зимняя "KAZ Minerals Bozymchak" (ткань 65%ПЭ/35%ХБ, плотность 250 гр/м2, 52-54)</t>
        </is>
      </c>
      <c r="K192" s="13" t="inlineStr">
        <is>
          <t>001-001-0188 Куртка зимняя "KAZ Minerals Bozymchak" (ткань 65%ПЭ/35%ХБ, плотность 250 гр/м2, 52-54)</t>
        </is>
      </c>
      <c r="L192" s="135" t="n"/>
      <c r="M192">
        <f>VLOOKUP(J192,P$7:Q$4000,2,0)</f>
        <v/>
      </c>
      <c r="N192">
        <f>VLOOKUP(K192,P$7:R$4000,2,0)</f>
        <v/>
      </c>
      <c r="P192" s="24" t="inlineStr">
        <is>
          <t>Абдусаматов Абдикалил Абдурасулович (Строитель)</t>
        </is>
      </c>
      <c r="Q192" s="24" t="inlineStr">
        <is>
          <t>107-Отдел Капитального Строительства</t>
        </is>
      </c>
    </row>
    <row r="193" hidden="1" outlineLevel="1" ht="22.45" customFormat="1" customHeight="1" s="71" thickBot="1">
      <c r="B193" s="167" t="n"/>
      <c r="C193" s="167" t="n"/>
      <c r="D193" s="14" t="inlineStr">
        <is>
          <t>Количество</t>
        </is>
      </c>
      <c r="E193" s="15" t="n"/>
      <c r="F193" s="175" t="n">
        <v>1</v>
      </c>
      <c r="G193" s="15" t="n"/>
      <c r="H193" s="175" t="n">
        <v>1</v>
      </c>
      <c r="I193" s="135" t="n"/>
      <c r="J193" s="154" t="inlineStr">
        <is>
          <t>Поступление ТМЦ и услуг 0003061 от 02.08.2024 10:00:00</t>
        </is>
      </c>
      <c r="K193" s="154" t="inlineStr">
        <is>
          <t>Поступление ТМЦ и услуг 0003061 от 02.08.2024 10:00:00</t>
        </is>
      </c>
      <c r="L193" s="9" t="n"/>
      <c r="M193">
        <f>VLOOKUP(J193,P$7:Q$4000,2,0)</f>
        <v/>
      </c>
      <c r="N193">
        <f>VLOOKUP(K193,P$7:R$4000,2,0)</f>
        <v/>
      </c>
      <c r="P193" s="24" t="inlineStr">
        <is>
          <t>Абдусатторова Замира Хасанбай кизи (Уборщица)</t>
        </is>
      </c>
      <c r="Q193" s="24" t="inlineStr">
        <is>
          <t>123-02-АБК-АХО-Столовая</t>
        </is>
      </c>
    </row>
    <row r="194" outlineLevel="1" ht="22.45" customFormat="1" customHeight="1" s="71" thickBot="1">
      <c r="B194" s="165" t="inlineStr">
        <is>
          <t>02.09.2024 9:31:50</t>
        </is>
      </c>
      <c r="C194" s="165" t="inlineStr">
        <is>
          <t>Внутреннее перемещение ОМТС 221-767 от 02.09.2024 9:31:50</t>
        </is>
      </c>
      <c r="D194" s="152" t="inlineStr">
        <is>
          <t>Внутренее перемещение ТМЦ</t>
        </is>
      </c>
      <c r="E194" s="163" t="n">
        <v>1750</v>
      </c>
      <c r="F194" s="164" t="n"/>
      <c r="G194" s="163" t="n">
        <v>1750</v>
      </c>
      <c r="H194" s="164" t="n"/>
      <c r="I194" s="7" t="n">
        <v>3900</v>
      </c>
      <c r="J194" s="8" t="inlineStr">
        <is>
          <t>Мараимбеков Бекболот Жоноралыевич(маркшейдер)</t>
        </is>
      </c>
      <c r="K194" s="8" t="inlineStr">
        <is>
          <t>Склад Бозымчак № 7 СИЗ (/Касымов А,Адылбек у Э.</t>
        </is>
      </c>
      <c r="L194" s="12" t="n"/>
      <c r="M194">
        <f>VLOOKUP(J194,P$7:Q$4000,2,0)</f>
        <v/>
      </c>
      <c r="N194">
        <f>VLOOKUP(K194,P$7:R$4000,2,0)</f>
        <v/>
      </c>
      <c r="P194" s="24" t="inlineStr">
        <is>
          <t>Абдыбачаев Кадырбек Саткеевич</t>
        </is>
      </c>
      <c r="Q194" s="24" t="inlineStr">
        <is>
          <t>100-06 Участок  измельчения</t>
        </is>
      </c>
    </row>
    <row r="195" hidden="1" outlineLevel="1" ht="22.45" customHeight="1" s="171">
      <c r="B195" s="166" t="n"/>
      <c r="C195" s="166" t="n"/>
      <c r="D195" s="153" t="n"/>
      <c r="E195" s="10" t="n"/>
      <c r="F195" s="11" t="n"/>
      <c r="G195" s="10" t="n"/>
      <c r="H195" s="11" t="n"/>
      <c r="I195" s="12" t="n"/>
      <c r="J195" s="13" t="inlineStr">
        <is>
          <t>001-001-0193 Брюки зимние "KAZ Minerals Bozymchak" (ткань 65%ПЭ/35%ХБ, плотность 250 гр/м2, утепл.синтеп, разм.52-54)</t>
        </is>
      </c>
      <c r="K195" s="13" t="inlineStr">
        <is>
          <t>001-001-0193 Брюки зимние "KAZ Minerals Bozymchak" (ткань 65%ПЭ/35%ХБ, плотность 250 гр/м2, утепл.синтеп, разм.52-54)</t>
        </is>
      </c>
      <c r="L195" s="135" t="n"/>
      <c r="M195">
        <f>VLOOKUP(J195,P$7:Q$4000,2,0)</f>
        <v/>
      </c>
      <c r="N195">
        <f>VLOOKUP(K195,P$7:R$4000,2,0)</f>
        <v/>
      </c>
      <c r="P195" s="24" t="inlineStr">
        <is>
          <t>Абдыганы уулу Умотбек  Гатц</t>
        </is>
      </c>
      <c r="Q195" s="24" t="inlineStr">
        <is>
          <t>119-03-Автотранспортный цех - ЭКБУ</t>
        </is>
      </c>
    </row>
    <row r="196" hidden="1" outlineLevel="1" ht="22.45" customFormat="1" customHeight="1" s="71" thickBot="1">
      <c r="B196" s="167" t="n"/>
      <c r="C196" s="167" t="n"/>
      <c r="D196" s="14" t="inlineStr">
        <is>
          <t>Количество</t>
        </is>
      </c>
      <c r="E196" s="15" t="n"/>
      <c r="F196" s="175" t="n">
        <v>1</v>
      </c>
      <c r="G196" s="15" t="n"/>
      <c r="H196" s="175" t="n">
        <v>1</v>
      </c>
      <c r="I196" s="135" t="n"/>
      <c r="J196" s="154" t="inlineStr">
        <is>
          <t>Поступление ТМЦ и услуг 0001041 от 19.03.2024 10:00:00</t>
        </is>
      </c>
      <c r="K196" s="154" t="inlineStr">
        <is>
          <t>Поступление ТМЦ и услуг 0001041 от 19.03.2024 10:00:00</t>
        </is>
      </c>
      <c r="L196" s="9" t="n"/>
      <c r="M196">
        <f>VLOOKUP(J196,P$7:Q$4000,2,0)</f>
        <v/>
      </c>
      <c r="N196">
        <f>VLOOKUP(K196,P$7:R$4000,2,0)</f>
        <v/>
      </c>
      <c r="P196" s="24" t="inlineStr">
        <is>
          <t>Абдыгапар уулу Калысбек</t>
        </is>
      </c>
      <c r="Q196" s="24" t="inlineStr">
        <is>
          <t>106-02-02-Горный участок - Штольня №6</t>
        </is>
      </c>
    </row>
    <row r="197" hidden="1" outlineLevel="1" ht="22.45" customFormat="1" customHeight="1" s="71" thickBot="1">
      <c r="B197" s="165" t="inlineStr">
        <is>
          <t>02.09.2024 9:38:05</t>
        </is>
      </c>
      <c r="C197" s="165" t="inlineStr">
        <is>
          <t>Внутреннее перемещение ОМТС 221-769 от 02.09.2024 9:38:05</t>
        </is>
      </c>
      <c r="D197" s="152" t="inlineStr">
        <is>
          <t>Внутренее перемещение ТМЦ</t>
        </is>
      </c>
      <c r="E197" s="163" t="n">
        <v>1750</v>
      </c>
      <c r="F197" s="164" t="n"/>
      <c r="G197" s="163" t="n">
        <v>1750</v>
      </c>
      <c r="H197" s="164" t="n"/>
      <c r="I197" s="7" t="n">
        <v>5500</v>
      </c>
      <c r="J197" s="8" t="inlineStr">
        <is>
          <t>Абдиашим уулу Абдыкасым</t>
        </is>
      </c>
      <c r="K197" s="8" t="inlineStr">
        <is>
          <t>Склад Бозымчак № 7 СИЗ (/Касымов А,Адылбек у Э.</t>
        </is>
      </c>
      <c r="L197" s="12" t="n"/>
      <c r="M197">
        <f>VLOOKUP(J197,P$7:Q$4000,2,0)</f>
        <v/>
      </c>
      <c r="N197">
        <f>VLOOKUP(K197,P$7:R$4000,2,0)</f>
        <v/>
      </c>
      <c r="P197" s="24" t="inlineStr">
        <is>
          <t>Абдыжапаров Джамалбек Сатымбекович</t>
        </is>
      </c>
      <c r="Q197" s="24" t="inlineStr">
        <is>
          <t>114-Офис Управления Проектом - Бозымчак</t>
        </is>
      </c>
    </row>
    <row r="198" hidden="1" outlineLevel="1" ht="22.45" customHeight="1" s="171">
      <c r="B198" s="166" t="n"/>
      <c r="C198" s="166" t="n"/>
      <c r="D198" s="153" t="n"/>
      <c r="E198" s="10" t="n"/>
      <c r="F198" s="11" t="n"/>
      <c r="G198" s="10" t="n"/>
      <c r="H198" s="11" t="n"/>
      <c r="I198" s="12" t="n"/>
      <c r="J198" s="13" t="inlineStr">
        <is>
          <t>001-001-0177 Куртка летняя "KAZ Minerals Bozymchak" (ткань 65%ПЭ/35%ХБ, плотность 250 гр/м2, разм.48-50)</t>
        </is>
      </c>
      <c r="K198" s="13" t="inlineStr">
        <is>
          <t>001-001-0177 Куртка летняя "KAZ Minerals Bozymchak" (ткань 65%ПЭ/35%ХБ, плотность 250 гр/м2, разм.48-50)</t>
        </is>
      </c>
      <c r="L198" s="135" t="n"/>
      <c r="M198">
        <f>VLOOKUP(J198,P$7:Q$4000,2,0)</f>
        <v/>
      </c>
      <c r="N198">
        <f>VLOOKUP(K198,P$7:R$4000,2,0)</f>
        <v/>
      </c>
      <c r="P198" s="24" t="inlineStr">
        <is>
          <t>Абдыжапаров Сатыбалды Жусупович</t>
        </is>
      </c>
      <c r="Q198" s="24" t="inlineStr">
        <is>
          <t>100-02 Главный корпус (флотация)</t>
        </is>
      </c>
    </row>
    <row r="199" hidden="1" outlineLevel="1" ht="22.45" customFormat="1" customHeight="1" s="71" thickBot="1">
      <c r="B199" s="167" t="n"/>
      <c r="C199" s="167" t="n"/>
      <c r="D199" s="14" t="inlineStr">
        <is>
          <t>Количество</t>
        </is>
      </c>
      <c r="E199" s="15" t="n"/>
      <c r="F199" s="175" t="n">
        <v>1</v>
      </c>
      <c r="G199" s="15" t="n"/>
      <c r="H199" s="175" t="n">
        <v>1</v>
      </c>
      <c r="I199" s="135" t="n"/>
      <c r="J199" s="154" t="inlineStr">
        <is>
          <t>Поступление ТМЦ и услуг 0003314 от 27.08.2024 10:00:00</t>
        </is>
      </c>
      <c r="K199" s="154" t="inlineStr">
        <is>
          <t>Поступление ТМЦ и услуг 0003314 от 27.08.2024 10:00:00</t>
        </is>
      </c>
      <c r="L199" s="9" t="n"/>
      <c r="M199">
        <f>VLOOKUP(J199,P$7:Q$4000,2,0)</f>
        <v/>
      </c>
      <c r="N199">
        <f>VLOOKUP(K199,P$7:R$4000,2,0)</f>
        <v/>
      </c>
      <c r="P199" s="24" t="inlineStr">
        <is>
          <t>Абдыжапаров Темирлан Джамалбекович</t>
        </is>
      </c>
      <c r="Q199" s="24" t="inlineStr">
        <is>
          <t>126-001 ОТК Общепроизводственные расходы</t>
        </is>
      </c>
    </row>
    <row r="200" hidden="1" outlineLevel="1" ht="32.9" customFormat="1" customHeight="1" s="71" thickBot="1">
      <c r="B200" s="165" t="inlineStr">
        <is>
          <t>02.09.2024 9:38:05</t>
        </is>
      </c>
      <c r="C200" s="165" t="inlineStr">
        <is>
          <t>Внутреннее перемещение ОМТС 221-769 от 02.09.2024 9:38:05</t>
        </is>
      </c>
      <c r="D200" s="152" t="inlineStr">
        <is>
          <t>Внутренее перемещение ТМЦ</t>
        </is>
      </c>
      <c r="E200" s="163" t="n">
        <v>1750</v>
      </c>
      <c r="F200" s="164" t="n"/>
      <c r="G200" s="163" t="n">
        <v>1750</v>
      </c>
      <c r="H200" s="164" t="n"/>
      <c r="I200" s="7" t="n">
        <v>3000</v>
      </c>
      <c r="J200" s="8" t="inlineStr">
        <is>
          <t>Абдиашим уулу Абдыкасым</t>
        </is>
      </c>
      <c r="K200" s="8" t="inlineStr">
        <is>
          <t>Склад Бозымчак № 7 СИЗ (/Касымов А,Адылбек у Э.</t>
        </is>
      </c>
      <c r="L200" s="12" t="n"/>
      <c r="M200">
        <f>VLOOKUP(J200,P$7:Q$4000,2,0)</f>
        <v/>
      </c>
      <c r="N200">
        <f>VLOOKUP(K200,P$7:R$4000,2,0)</f>
        <v/>
      </c>
      <c r="P200" s="24" t="inlineStr">
        <is>
          <t>Абдыкадыров Ильяс</t>
        </is>
      </c>
      <c r="Q200" s="24" t="inlineStr">
        <is>
          <t>112-01-ИТР-производство</t>
        </is>
      </c>
    </row>
    <row r="201" hidden="1" outlineLevel="1" ht="22.45" customHeight="1" s="171">
      <c r="B201" s="166" t="n"/>
      <c r="C201" s="166" t="n"/>
      <c r="D201" s="153" t="n"/>
      <c r="E201" s="10" t="n"/>
      <c r="F201" s="11" t="n"/>
      <c r="G201" s="10" t="n"/>
      <c r="H201" s="11" t="n"/>
      <c r="I201" s="12" t="n"/>
      <c r="J201" s="13" t="inlineStr">
        <is>
          <t>001-001-0182 Брюки летние "KAZ Minerals Bozymchak" (ткань 65%ПЭ/35%ХБ, плотность 250 гр/м2, разм.48-50)</t>
        </is>
      </c>
      <c r="K201" s="13" t="inlineStr">
        <is>
          <t>001-001-0182 Брюки летние "KAZ Minerals Bozymchak" (ткань 65%ПЭ/35%ХБ, плотность 250 гр/м2, разм.48-50)</t>
        </is>
      </c>
      <c r="L201" s="135" t="n"/>
      <c r="M201">
        <f>VLOOKUP(J201,P$7:Q$4000,2,0)</f>
        <v/>
      </c>
      <c r="N201">
        <f>VLOOKUP(K201,P$7:R$4000,2,0)</f>
        <v/>
      </c>
      <c r="P201" s="24" t="inlineStr">
        <is>
          <t>Абдыкалык уулу Абдыганы(Водитель вилочного погрузч</t>
        </is>
      </c>
      <c r="Q201" s="24" t="inlineStr">
        <is>
          <t>119-01-автотранспортный  цех - легковой транспорт</t>
        </is>
      </c>
    </row>
    <row r="202" hidden="1" outlineLevel="1" ht="22.45" customFormat="1" customHeight="1" s="71" thickBot="1">
      <c r="B202" s="167" t="n"/>
      <c r="C202" s="167" t="n"/>
      <c r="D202" s="14" t="inlineStr">
        <is>
          <t>Количество</t>
        </is>
      </c>
      <c r="E202" s="15" t="n"/>
      <c r="F202" s="175" t="n">
        <v>1</v>
      </c>
      <c r="G202" s="15" t="n"/>
      <c r="H202" s="175" t="n">
        <v>1</v>
      </c>
      <c r="I202" s="135" t="n"/>
      <c r="J202" s="154" t="inlineStr">
        <is>
          <t>Поступление ТМЦ и услуг 0001876 от 16.05.2024 10:00:00</t>
        </is>
      </c>
      <c r="K202" s="154" t="inlineStr">
        <is>
          <t>Поступление ТМЦ и услуг 0001876 от 16.05.2024 10:00:00</t>
        </is>
      </c>
      <c r="L202" s="9" t="n"/>
      <c r="M202">
        <f>VLOOKUP(J202,P$7:Q$4000,2,0)</f>
        <v/>
      </c>
      <c r="N202">
        <f>VLOOKUP(K202,P$7:R$4000,2,0)</f>
        <v/>
      </c>
      <c r="P202" s="24" t="inlineStr">
        <is>
          <t>Абдыкалыков Бектурсун</t>
        </is>
      </c>
      <c r="Q202" s="24" t="inlineStr">
        <is>
          <t>119-06-Автотранспортный цех-РПП</t>
        </is>
      </c>
    </row>
    <row r="203" hidden="1" outlineLevel="1" ht="22.45" customFormat="1" customHeight="1" s="71" thickBot="1">
      <c r="B203" s="165" t="inlineStr">
        <is>
          <t>02.09.2024 9:38:05</t>
        </is>
      </c>
      <c r="C203" s="165" t="inlineStr">
        <is>
          <t>Внутреннее перемещение ОМТС 221-769 от 02.09.2024 9:38:05</t>
        </is>
      </c>
      <c r="D203" s="152" t="inlineStr">
        <is>
          <t>Внутренее перемещение ТМЦ</t>
        </is>
      </c>
      <c r="E203" s="163" t="n">
        <v>1750</v>
      </c>
      <c r="F203" s="164" t="n"/>
      <c r="G203" s="163" t="n">
        <v>1750</v>
      </c>
      <c r="H203" s="164" t="n"/>
      <c r="I203" s="7" t="n">
        <v>7000</v>
      </c>
      <c r="J203" s="8" t="inlineStr">
        <is>
          <t>Абдиашим уулу Абдыкасым</t>
        </is>
      </c>
      <c r="K203" s="8" t="inlineStr">
        <is>
          <t>Склад Бозымчак № 7 СИЗ (/Касымов А,Адылбек у Э.</t>
        </is>
      </c>
      <c r="L203" s="12" t="n"/>
      <c r="M203">
        <f>VLOOKUP(J203,P$7:Q$4000,2,0)</f>
        <v/>
      </c>
      <c r="N203">
        <f>VLOOKUP(K203,P$7:R$4000,2,0)</f>
        <v/>
      </c>
      <c r="P203" s="24" t="inlineStr">
        <is>
          <t>Абдыкасым уулу Омурбек</t>
        </is>
      </c>
      <c r="Q203" s="24" t="inlineStr">
        <is>
          <t>101-04 - Дорожный участок - карьер</t>
        </is>
      </c>
    </row>
    <row r="204" hidden="1" outlineLevel="1" ht="22.45" customHeight="1" s="171">
      <c r="B204" s="166" t="n"/>
      <c r="C204" s="166" t="n"/>
      <c r="D204" s="153" t="n"/>
      <c r="E204" s="10" t="n"/>
      <c r="F204" s="11" t="n"/>
      <c r="G204" s="10" t="n"/>
      <c r="H204" s="11" t="n"/>
      <c r="I204" s="12" t="n"/>
      <c r="J204" s="13" t="inlineStr">
        <is>
          <t>001-001-0197 Куртка демисезонная "KAZ Minerals Bozymchak" (ткань 65%ПЭ/35%ХБ, плотность 250 гр/м2, подкл.флис. 48-50)</t>
        </is>
      </c>
      <c r="K204" s="13" t="inlineStr">
        <is>
          <t>001-001-0197 Куртка демисезонная "KAZ Minerals Bozymchak" (ткань 65%ПЭ/35%ХБ, плотность 250 гр/м2, подкл.флис. 48-50)</t>
        </is>
      </c>
      <c r="L204" s="135" t="n"/>
      <c r="M204">
        <f>VLOOKUP(J204,P$7:Q$4000,2,0)</f>
        <v/>
      </c>
      <c r="N204">
        <f>VLOOKUP(K204,P$7:R$4000,2,0)</f>
        <v/>
      </c>
      <c r="P204" s="24" t="inlineStr">
        <is>
          <t>Абдыкерим уулу Лачынбек (Слесарь-ремонтник)</t>
        </is>
      </c>
      <c r="Q204" s="24" t="inlineStr">
        <is>
          <t>100-02 Главный корпус (флотация)</t>
        </is>
      </c>
    </row>
    <row r="205" hidden="1" outlineLevel="1" ht="22.45" customFormat="1" customHeight="1" s="71" thickBot="1">
      <c r="B205" s="167" t="n"/>
      <c r="C205" s="167" t="n"/>
      <c r="D205" s="14" t="inlineStr">
        <is>
          <t>Количество</t>
        </is>
      </c>
      <c r="E205" s="15" t="n"/>
      <c r="F205" s="175" t="n">
        <v>1</v>
      </c>
      <c r="G205" s="15" t="n"/>
      <c r="H205" s="175" t="n">
        <v>1</v>
      </c>
      <c r="I205" s="135" t="n"/>
      <c r="J205" s="154" t="inlineStr">
        <is>
          <t>Поступление ТМЦ и услуг 0003271 от 27.08.2024 10:00:00</t>
        </is>
      </c>
      <c r="K205" s="154" t="inlineStr">
        <is>
          <t>Поступление ТМЦ и услуг 0003271 от 27.08.2024 10:00:00</t>
        </is>
      </c>
      <c r="L205" s="9" t="n"/>
      <c r="M205">
        <f>VLOOKUP(J205,P$7:Q$4000,2,0)</f>
        <v/>
      </c>
      <c r="N205">
        <f>VLOOKUP(K205,P$7:R$4000,2,0)</f>
        <v/>
      </c>
      <c r="P205" s="24" t="inlineStr">
        <is>
          <t>Абдыкеримов Азирет Ниязбекович</t>
        </is>
      </c>
      <c r="Q205" s="24" t="inlineStr">
        <is>
          <t>130-16 Энергохозяйство</t>
        </is>
      </c>
    </row>
    <row r="206" hidden="1" outlineLevel="1" ht="22.45" customFormat="1" customHeight="1" s="71" thickBot="1">
      <c r="B206" s="165" t="inlineStr">
        <is>
          <t>02.09.2024 9:38:05</t>
        </is>
      </c>
      <c r="C206" s="165" t="inlineStr">
        <is>
          <t>Внутреннее перемещение ОМТС 221-769 от 02.09.2024 9:38:05</t>
        </is>
      </c>
      <c r="D206" s="152" t="inlineStr">
        <is>
          <t>Внутренее перемещение ТМЦ</t>
        </is>
      </c>
      <c r="E206" s="163" t="n">
        <v>1750</v>
      </c>
      <c r="F206" s="164" t="n"/>
      <c r="G206" s="163" t="n">
        <v>1750</v>
      </c>
      <c r="H206" s="164" t="n"/>
      <c r="I206" s="7" t="n">
        <v>4558.41</v>
      </c>
      <c r="J206" s="8" t="inlineStr">
        <is>
          <t>Абдиашим уулу Абдыкасым</t>
        </is>
      </c>
      <c r="K206" s="8" t="inlineStr">
        <is>
          <t>Склад Бозымчак № 7 СИЗ (/Касымов А,Адылбек у Э.</t>
        </is>
      </c>
      <c r="L206" s="12" t="n"/>
      <c r="M206">
        <f>VLOOKUP(J206,P$7:Q$4000,2,0)</f>
        <v/>
      </c>
      <c r="N206">
        <f>VLOOKUP(K206,P$7:R$4000,2,0)</f>
        <v/>
      </c>
      <c r="P206" s="24" t="inlineStr">
        <is>
          <t>Абдыкеримов Арзымат Мадынович</t>
        </is>
      </c>
      <c r="Q206" s="24" t="inlineStr">
        <is>
          <t>111-02-АУП</t>
        </is>
      </c>
    </row>
    <row r="207" hidden="1" outlineLevel="1" ht="22.45" customHeight="1" s="171">
      <c r="B207" s="166" t="n"/>
      <c r="C207" s="166" t="n"/>
      <c r="D207" s="153" t="n"/>
      <c r="E207" s="10" t="n"/>
      <c r="F207" s="11" t="n"/>
      <c r="G207" s="10" t="n"/>
      <c r="H207" s="11" t="n"/>
      <c r="I207" s="12" t="n"/>
      <c r="J207" s="13" t="inlineStr">
        <is>
          <t>001-002-0061 Ботинки Kynox Nomad 417E-064 (Италия)</t>
        </is>
      </c>
      <c r="K207" s="13" t="inlineStr">
        <is>
          <t>001-002-0061 Ботинки Kynox Nomad 417E-064 (Италия)</t>
        </is>
      </c>
      <c r="L207" s="135" t="n"/>
      <c r="M207">
        <f>VLOOKUP(J207,P$7:Q$4000,2,0)</f>
        <v/>
      </c>
      <c r="N207">
        <f>VLOOKUP(K207,P$7:R$4000,2,0)</f>
        <v/>
      </c>
      <c r="P207" s="24" t="inlineStr">
        <is>
          <t>Абдыкеримов Аскарбек Кубанычбекович</t>
        </is>
      </c>
      <c r="Q207" s="24" t="inlineStr">
        <is>
          <t>119-05-Автотранспортный цех - общепроизводственные</t>
        </is>
      </c>
    </row>
    <row r="208" hidden="1" outlineLevel="1" ht="22.45" customFormat="1" customHeight="1" s="71" thickBot="1">
      <c r="B208" s="167" t="n"/>
      <c r="C208" s="167" t="n"/>
      <c r="D208" s="14" t="inlineStr">
        <is>
          <t>Количество</t>
        </is>
      </c>
      <c r="E208" s="15" t="n"/>
      <c r="F208" s="175" t="n">
        <v>1</v>
      </c>
      <c r="G208" s="15" t="n"/>
      <c r="H208" s="175" t="n">
        <v>1</v>
      </c>
      <c r="I208" s="135" t="n"/>
      <c r="J208" s="154" t="inlineStr">
        <is>
          <t>Поступление ТМЦ и услуг 0001148 от 27.03.2024 10:00:00</t>
        </is>
      </c>
      <c r="K208" s="154" t="inlineStr">
        <is>
          <t>Поступление ТМЦ и услуг 0001148 от 27.03.2024 10:00:00</t>
        </is>
      </c>
      <c r="L208" s="9" t="n"/>
      <c r="M208">
        <f>VLOOKUP(J208,P$7:Q$4000,2,0)</f>
        <v/>
      </c>
      <c r="N208">
        <f>VLOOKUP(K208,P$7:R$4000,2,0)</f>
        <v/>
      </c>
      <c r="P208" s="24" t="inlineStr">
        <is>
          <t>Абдыкеримов Калыбек Абделович</t>
        </is>
      </c>
      <c r="Q208" s="24" t="inlineStr">
        <is>
          <t>100-03 Участок фильтрации (хвосты)</t>
        </is>
      </c>
    </row>
    <row r="209" hidden="1" outlineLevel="1" ht="22.45" customFormat="1" customHeight="1" s="71" thickBot="1">
      <c r="B209" s="165" t="inlineStr">
        <is>
          <t>02.09.2024 9:38:05</t>
        </is>
      </c>
      <c r="C209" s="165" t="inlineStr">
        <is>
          <t>Внутреннее перемещение ОМТС 221-769 от 02.09.2024 9:38:05</t>
        </is>
      </c>
      <c r="D209" s="152" t="inlineStr">
        <is>
          <t>Внутренее перемещение ТМЦ</t>
        </is>
      </c>
      <c r="E209" s="163" t="n">
        <v>1750</v>
      </c>
      <c r="F209" s="164" t="n"/>
      <c r="G209" s="163" t="n">
        <v>1750</v>
      </c>
      <c r="H209" s="164" t="n"/>
      <c r="I209" s="7" t="n">
        <v>2349</v>
      </c>
      <c r="J209" s="8" t="inlineStr">
        <is>
          <t>Абдиашим уулу Абдыкасым</t>
        </is>
      </c>
      <c r="K209" s="8" t="inlineStr">
        <is>
          <t>Склад Бозымчак № 7 СИЗ (/Касымов А,Адылбек у Э.</t>
        </is>
      </c>
      <c r="L209" s="12" t="n"/>
      <c r="M209">
        <f>VLOOKUP(J209,P$7:Q$4000,2,0)</f>
        <v/>
      </c>
      <c r="N209">
        <f>VLOOKUP(K209,P$7:R$4000,2,0)</f>
        <v/>
      </c>
      <c r="P209" s="24" t="inlineStr">
        <is>
          <t>Абдыкеримова Гульнара Усенбаевна</t>
        </is>
      </c>
      <c r="Q209" s="24" t="inlineStr">
        <is>
          <t>100-08  ИТР Производство ОФ</t>
        </is>
      </c>
    </row>
    <row r="210" hidden="1" outlineLevel="1" ht="22.45" customHeight="1" s="171">
      <c r="B210" s="166" t="n"/>
      <c r="C210" s="166" t="n"/>
      <c r="D210" s="153" t="n"/>
      <c r="E210" s="10" t="n"/>
      <c r="F210" s="11" t="n"/>
      <c r="G210" s="10" t="n"/>
      <c r="H210" s="11" t="n"/>
      <c r="I210" s="12" t="n"/>
      <c r="J210" s="13" t="inlineStr">
        <is>
          <t>010-004-0018 Каска Baseball Diamond (синяя)</t>
        </is>
      </c>
      <c r="K210" s="13" t="inlineStr">
        <is>
          <t>010-004-0018 Каска Baseball Diamond (синяя)</t>
        </is>
      </c>
      <c r="L210" s="135" t="n"/>
      <c r="M210">
        <f>VLOOKUP(J210,P$7:Q$4000,2,0)</f>
        <v/>
      </c>
      <c r="N210">
        <f>VLOOKUP(K210,P$7:R$4000,2,0)</f>
        <v/>
      </c>
      <c r="P210" s="24" t="inlineStr">
        <is>
          <t>Абдыласов Бактыгул Усонбекович (Машинист Конвеерои</t>
        </is>
      </c>
      <c r="Q210" s="24" t="inlineStr">
        <is>
          <t>100-01 Участок дробления</t>
        </is>
      </c>
    </row>
    <row r="211" hidden="1" outlineLevel="1" ht="22.45" customFormat="1" customHeight="1" s="71" thickBot="1">
      <c r="B211" s="167" t="n"/>
      <c r="C211" s="167" t="n"/>
      <c r="D211" s="14" t="inlineStr">
        <is>
          <t>Количество</t>
        </is>
      </c>
      <c r="E211" s="15" t="n"/>
      <c r="F211" s="175" t="n">
        <v>1</v>
      </c>
      <c r="G211" s="15" t="n"/>
      <c r="H211" s="175" t="n">
        <v>1</v>
      </c>
      <c r="I211" s="135" t="n"/>
      <c r="J211" s="154" t="inlineStr">
        <is>
          <t>Поступление ТМЦ и услуг 0004566 от 03.11.2023 10:00:00</t>
        </is>
      </c>
      <c r="K211" s="154" t="inlineStr">
        <is>
          <t>Поступление ТМЦ и услуг 0004566 от 03.11.2023 10:00:00</t>
        </is>
      </c>
      <c r="L211" s="9" t="n"/>
      <c r="M211">
        <f>VLOOKUP(J211,P$7:Q$4000,2,0)</f>
        <v/>
      </c>
      <c r="N211">
        <f>VLOOKUP(K211,P$7:R$4000,2,0)</f>
        <v/>
      </c>
      <c r="P211" s="24" t="inlineStr">
        <is>
          <t>Абдылдабеков Каныбек Жусупбекович</t>
        </is>
      </c>
      <c r="Q211" s="24" t="inlineStr">
        <is>
          <t>111-02-АУП</t>
        </is>
      </c>
    </row>
    <row r="212" hidden="1" outlineLevel="1" ht="22.45" customFormat="1" customHeight="1" s="71" thickBot="1">
      <c r="B212" s="165" t="inlineStr">
        <is>
          <t>02.09.2024 9:38:05</t>
        </is>
      </c>
      <c r="C212" s="165" t="inlineStr">
        <is>
          <t>Внутреннее перемещение ОМТС 221-769 от 02.09.2024 9:38:05</t>
        </is>
      </c>
      <c r="D212" s="152" t="inlineStr">
        <is>
          <t>Внутренее перемещение ТМЦ</t>
        </is>
      </c>
      <c r="E212" s="163" t="n">
        <v>1750</v>
      </c>
      <c r="F212" s="164" t="n"/>
      <c r="G212" s="163" t="n">
        <v>1750</v>
      </c>
      <c r="H212" s="164" t="n"/>
      <c r="I212" s="7" t="n">
        <v>1350</v>
      </c>
      <c r="J212" s="8" t="inlineStr">
        <is>
          <t>Абдиашим уулу Абдыкасым</t>
        </is>
      </c>
      <c r="K212" s="8" t="inlineStr">
        <is>
          <t>Склад Бозымчак № 7 СИЗ (/Касымов А,Адылбек у Э.</t>
        </is>
      </c>
      <c r="L212" s="12" t="n"/>
      <c r="M212">
        <f>VLOOKUP(J212,P$7:Q$4000,2,0)</f>
        <v/>
      </c>
      <c r="N212">
        <f>VLOOKUP(K212,P$7:R$4000,2,0)</f>
        <v/>
      </c>
      <c r="P212" s="24" t="inlineStr">
        <is>
          <t>Абдылдаев Нурбек Жумакадырович (механик ГАТЦ)</t>
        </is>
      </c>
      <c r="Q212" s="24" t="inlineStr">
        <is>
          <t>119-05-Автотранспортный цех - общепроизводственные</t>
        </is>
      </c>
    </row>
    <row r="213" hidden="1" outlineLevel="1" ht="22.45" customHeight="1" s="171">
      <c r="B213" s="166" t="n"/>
      <c r="C213" s="166" t="n"/>
      <c r="D213" s="153" t="n"/>
      <c r="E213" s="10" t="n"/>
      <c r="F213" s="11" t="n"/>
      <c r="G213" s="10" t="n"/>
      <c r="H213" s="11" t="n"/>
      <c r="I213" s="12" t="n"/>
      <c r="J213" s="13" t="inlineStr">
        <is>
          <t>001-003-0047 Постельное белье 100% Х/Б сатин/бязь (простынь 150*215см, пододеяльник 150*215см, наволочка 70*50 см</t>
        </is>
      </c>
      <c r="K213" s="13" t="inlineStr">
        <is>
          <t>001-003-0047 Постельное белье 100% Х/Б сатин/бязь (простынь 150*215см, пододеяльник 150*215см, наволочка 70*50 см</t>
        </is>
      </c>
      <c r="L213" s="135" t="n"/>
      <c r="M213">
        <f>VLOOKUP(J213,P$7:Q$4000,2,0)</f>
        <v/>
      </c>
      <c r="N213">
        <f>VLOOKUP(K213,P$7:R$4000,2,0)</f>
        <v/>
      </c>
      <c r="P213" s="24" t="inlineStr">
        <is>
          <t>Абдылдаев Раимжан слесарь-ремонтник ПБ Шамалды-Сай</t>
        </is>
      </c>
      <c r="Q213" s="24" t="inlineStr">
        <is>
          <t>117-Перевалочная база</t>
        </is>
      </c>
    </row>
    <row r="214" hidden="1" outlineLevel="1" ht="22.45" customFormat="1" customHeight="1" s="71" thickBot="1">
      <c r="B214" s="167" t="n"/>
      <c r="C214" s="167" t="n"/>
      <c r="D214" s="14" t="inlineStr">
        <is>
          <t>Количество</t>
        </is>
      </c>
      <c r="E214" s="15" t="n"/>
      <c r="F214" s="175" t="n">
        <v>1</v>
      </c>
      <c r="G214" s="15" t="n"/>
      <c r="H214" s="175" t="n">
        <v>1</v>
      </c>
      <c r="I214" s="135" t="n"/>
      <c r="J214" s="154" t="inlineStr">
        <is>
          <t>Поступление ТМЦ и услуг 0000373 от 30.01.2024 10:00:00</t>
        </is>
      </c>
      <c r="K214" s="154" t="inlineStr">
        <is>
          <t>Поступление ТМЦ и услуг 0000373 от 30.01.2024 10:00:00</t>
        </is>
      </c>
      <c r="L214" s="9" t="n"/>
      <c r="M214">
        <f>VLOOKUP(J214,P$7:Q$4000,2,0)</f>
        <v/>
      </c>
      <c r="N214">
        <f>VLOOKUP(K214,P$7:R$4000,2,0)</f>
        <v/>
      </c>
      <c r="P214" s="24" t="inlineStr">
        <is>
          <t>Абдылдаев Урмат Муратович</t>
        </is>
      </c>
      <c r="Q214" s="24" t="inlineStr">
        <is>
          <t>111-02-АУП</t>
        </is>
      </c>
    </row>
    <row r="215" hidden="1" outlineLevel="1" ht="11.95" customFormat="1" customHeight="1" s="71" thickBot="1">
      <c r="B215" s="165" t="inlineStr">
        <is>
          <t>02.09.2024 9:38:05</t>
        </is>
      </c>
      <c r="C215" s="165" t="inlineStr">
        <is>
          <t>Внутреннее перемещение ОМТС 221-769 от 02.09.2024 9:38:05</t>
        </is>
      </c>
      <c r="D215" s="152" t="inlineStr">
        <is>
          <t>Внутренее перемещение ТМЦ</t>
        </is>
      </c>
      <c r="E215" s="163" t="n">
        <v>1750</v>
      </c>
      <c r="F215" s="164" t="n"/>
      <c r="G215" s="163" t="n">
        <v>1750</v>
      </c>
      <c r="H215" s="164" t="n"/>
      <c r="I215" s="7" t="n">
        <v>1200</v>
      </c>
      <c r="J215" s="8" t="inlineStr">
        <is>
          <t>Абдиашим уулу Абдыкасым</t>
        </is>
      </c>
      <c r="K215" s="8" t="inlineStr">
        <is>
          <t>Склад Бозымчак № 7 СИЗ (/Касымов А,Адылбек у Э.</t>
        </is>
      </c>
      <c r="L215" s="12" t="n"/>
      <c r="M215">
        <f>VLOOKUP(J215,P$7:Q$4000,2,0)</f>
        <v/>
      </c>
      <c r="N215">
        <f>VLOOKUP(K215,P$7:R$4000,2,0)</f>
        <v/>
      </c>
      <c r="P215" s="24" t="inlineStr">
        <is>
          <t>Абдылдаев Эсенкул Шаршеевич</t>
        </is>
      </c>
      <c r="Q215" s="24" t="inlineStr">
        <is>
          <t>107-Отдел Капитального Строительства</t>
        </is>
      </c>
    </row>
    <row r="216" hidden="1" outlineLevel="1" ht="22.45" customHeight="1" s="171">
      <c r="B216" s="166" t="n"/>
      <c r="C216" s="166" t="n"/>
      <c r="D216" s="153" t="n"/>
      <c r="E216" s="10" t="n"/>
      <c r="F216" s="11" t="n"/>
      <c r="G216" s="10" t="n"/>
      <c r="H216" s="11" t="n"/>
      <c r="I216" s="12" t="n"/>
      <c r="J216" s="13" t="inlineStr">
        <is>
          <t>001-001-0007 Жилет сигнальный</t>
        </is>
      </c>
      <c r="K216" s="13" t="inlineStr">
        <is>
          <t>001-001-0007 Жилет сигнальный</t>
        </is>
      </c>
      <c r="L216" s="135" t="n"/>
      <c r="M216">
        <f>VLOOKUP(J216,P$7:Q$4000,2,0)</f>
        <v/>
      </c>
      <c r="N216">
        <f>VLOOKUP(K216,P$7:R$4000,2,0)</f>
        <v/>
      </c>
      <c r="P216" s="24" t="inlineStr">
        <is>
          <t>Абдыллаев Абдинаби Абдыжапарович</t>
        </is>
      </c>
      <c r="Q216" s="24" t="inlineStr">
        <is>
          <t>100-02 Главный корпус (флотация)</t>
        </is>
      </c>
    </row>
    <row r="217" hidden="1" outlineLevel="1" ht="22.45" customFormat="1" customHeight="1" s="71" thickBot="1">
      <c r="B217" s="167" t="n"/>
      <c r="C217" s="167" t="n"/>
      <c r="D217" s="14" t="inlineStr">
        <is>
          <t>Количество</t>
        </is>
      </c>
      <c r="E217" s="15" t="n"/>
      <c r="F217" s="175" t="n">
        <v>1</v>
      </c>
      <c r="G217" s="15" t="n"/>
      <c r="H217" s="175" t="n">
        <v>1</v>
      </c>
      <c r="I217" s="135" t="n"/>
      <c r="J217" s="154" t="inlineStr">
        <is>
          <t>Поступление ТМЦ и услуг 0003126 от 07.08.2024 10:00:00</t>
        </is>
      </c>
      <c r="K217" s="154" t="inlineStr">
        <is>
          <t>Поступление ТМЦ и услуг 0003126 от 07.08.2024 10:00:00</t>
        </is>
      </c>
      <c r="L217" s="9" t="n"/>
      <c r="M217">
        <f>VLOOKUP(J217,P$7:Q$4000,2,0)</f>
        <v/>
      </c>
      <c r="N217">
        <f>VLOOKUP(K217,P$7:R$4000,2,0)</f>
        <v/>
      </c>
      <c r="P217" s="24" t="inlineStr">
        <is>
          <t>Абдыллаева Венера Жолдошовна(техничка)</t>
        </is>
      </c>
      <c r="Q217" s="24" t="inlineStr">
        <is>
          <t>111-03-Офис Ала-Бука</t>
        </is>
      </c>
    </row>
    <row r="218" hidden="1" outlineLevel="1" ht="22.45" customFormat="1" customHeight="1" s="71">
      <c r="B218" s="165" t="inlineStr">
        <is>
          <t>02.09.2024 9:44:12</t>
        </is>
      </c>
      <c r="C218" s="165" t="inlineStr">
        <is>
          <t>Внутреннее перемещение ОМТС 221-771 от 02.09.2024 9:44:12</t>
        </is>
      </c>
      <c r="D218" s="152" t="inlineStr">
        <is>
          <t>Внутренее перемещение ТМЦ</t>
        </is>
      </c>
      <c r="E218" s="163" t="n">
        <v>1750</v>
      </c>
      <c r="F218" s="164" t="n"/>
      <c r="G218" s="163" t="n">
        <v>1750</v>
      </c>
      <c r="H218" s="164" t="n"/>
      <c r="I218" s="7" t="n">
        <v>1000</v>
      </c>
      <c r="J218" s="8" t="inlineStr">
        <is>
          <t>Склад Бозымчак № 7/1 СИЗ БУ</t>
        </is>
      </c>
      <c r="K218" s="8" t="inlineStr">
        <is>
          <t>Шабданов Нусуроталы Касымович (Слесарь-ремонтник)</t>
        </is>
      </c>
      <c r="L218" s="12" t="n"/>
      <c r="M218">
        <f>VLOOKUP(J218,P$7:Q$4000,2,0)</f>
        <v/>
      </c>
      <c r="N218">
        <f>VLOOKUP(K218,P$7:R$4000,2,0)</f>
        <v/>
      </c>
      <c r="P218" s="24" t="inlineStr">
        <is>
          <t>Абдыраев Алмазбек Эркинович</t>
        </is>
      </c>
      <c r="Q218" s="24" t="inlineStr">
        <is>
          <t>111-02-АУП</t>
        </is>
      </c>
    </row>
    <row r="219" hidden="1" outlineLevel="1" ht="22.45" customHeight="1" s="171">
      <c r="B219" s="166" t="n"/>
      <c r="C219" s="166" t="n"/>
      <c r="D219" s="153" t="n"/>
      <c r="E219" s="10" t="n"/>
      <c r="F219" s="11" t="n"/>
      <c r="G219" s="10" t="n"/>
      <c r="H219" s="11" t="n"/>
      <c r="I219" s="12" t="n"/>
      <c r="J219" s="13" t="inlineStr">
        <is>
          <t>001-003-0047 Постельное белье 100% Х/Б сатин/бязь (простынь 150*215см, пододеяльник 150*215см, наволочка 70*50 см</t>
        </is>
      </c>
      <c r="K219" s="13" t="inlineStr">
        <is>
          <t>001-003-0047 Постельное белье 100% Х/Б сатин/бязь (простынь 150*215см, пододеяльник 150*215см, наволочка 70*50 см</t>
        </is>
      </c>
      <c r="L219" s="135" t="n"/>
      <c r="M219">
        <f>VLOOKUP(J219,P$7:Q$4000,2,0)</f>
        <v/>
      </c>
      <c r="N219">
        <f>VLOOKUP(K219,P$7:R$4000,2,0)</f>
        <v/>
      </c>
      <c r="P219" s="24" t="inlineStr">
        <is>
          <t>Абдыраев Алмазбек Эркинович инженер УКС</t>
        </is>
      </c>
      <c r="Q219" s="24" t="inlineStr">
        <is>
          <t>111-02-АУП</t>
        </is>
      </c>
    </row>
    <row r="220" hidden="1" outlineLevel="1" ht="22.45" customFormat="1" customHeight="1" s="71" thickBot="1">
      <c r="B220" s="167" t="n"/>
      <c r="C220" s="167" t="n"/>
      <c r="D220" s="14" t="inlineStr">
        <is>
          <t>Количество</t>
        </is>
      </c>
      <c r="E220" s="15" t="n"/>
      <c r="F220" s="175" t="n">
        <v>1</v>
      </c>
      <c r="G220" s="15" t="n"/>
      <c r="H220" s="175" t="n">
        <v>1</v>
      </c>
      <c r="I220" s="135" t="n"/>
      <c r="J220" s="154" t="inlineStr">
        <is>
          <t>Поступление ТМЦ и услуг 0000954 от 23.03.2022 23:59:59</t>
        </is>
      </c>
      <c r="K220" s="154" t="inlineStr">
        <is>
          <t>Поступление ТМЦ и услуг 0000954 от 23.03.2022 23:59:59</t>
        </is>
      </c>
      <c r="L220" s="9" t="n"/>
      <c r="M220">
        <f>VLOOKUP(J220,P$7:Q$4000,2,0)</f>
        <v/>
      </c>
      <c r="N220">
        <f>VLOOKUP(K220,P$7:R$4000,2,0)</f>
        <v/>
      </c>
      <c r="P220" s="24" t="inlineStr">
        <is>
          <t>Абдыразаков Жыпарбек Сагынбаевич</t>
        </is>
      </c>
      <c r="Q220" s="24" t="inlineStr">
        <is>
          <t>125-01-Редакция газеты "Бозумчак"</t>
        </is>
      </c>
    </row>
    <row r="221" hidden="1" outlineLevel="1" ht="22.45" customFormat="1" customHeight="1" s="71">
      <c r="B221" s="165" t="inlineStr">
        <is>
          <t>02.09.2024 9:44:12</t>
        </is>
      </c>
      <c r="C221" s="165" t="inlineStr">
        <is>
          <t>Внутреннее перемещение ОМТС 221-771 от 02.09.2024 9:44:12</t>
        </is>
      </c>
      <c r="D221" s="152" t="inlineStr">
        <is>
          <t>Внутренее перемещение ТМЦ</t>
        </is>
      </c>
      <c r="E221" s="163" t="n">
        <v>1750</v>
      </c>
      <c r="F221" s="164" t="n"/>
      <c r="G221" s="163" t="n">
        <v>1750</v>
      </c>
      <c r="H221" s="164" t="n"/>
      <c r="I221" s="7" t="n">
        <v>1168</v>
      </c>
      <c r="J221" s="8" t="inlineStr">
        <is>
          <t>Склад Бозымчак № 7/1 СИЗ БУ</t>
        </is>
      </c>
      <c r="K221" s="8" t="inlineStr">
        <is>
          <t>Шабданов Нусуроталы Касымович (Слесарь-ремонтник)</t>
        </is>
      </c>
      <c r="L221" s="12" t="n"/>
      <c r="M221">
        <f>VLOOKUP(J221,P$7:Q$4000,2,0)</f>
        <v/>
      </c>
      <c r="N221">
        <f>VLOOKUP(K221,P$7:R$4000,2,0)</f>
        <v/>
      </c>
      <c r="P221" s="24" t="inlineStr">
        <is>
          <t>Абдыразаков Эрмек Шамшарбекович</t>
        </is>
      </c>
      <c r="Q221" s="24" t="n"/>
    </row>
    <row r="222" hidden="1" outlineLevel="1" ht="22.45" customHeight="1" s="171">
      <c r="B222" s="166" t="n"/>
      <c r="C222" s="166" t="n"/>
      <c r="D222" s="153" t="n"/>
      <c r="E222" s="10" t="n"/>
      <c r="F222" s="11" t="n"/>
      <c r="G222" s="10" t="n"/>
      <c r="H222" s="11" t="n"/>
      <c r="I222" s="12" t="n"/>
      <c r="J222" s="13" t="inlineStr">
        <is>
          <t>001-001-0032 Плащ-дождевик</t>
        </is>
      </c>
      <c r="K222" s="13" t="inlineStr">
        <is>
          <t>001-001-0032 Плащ-дождевик</t>
        </is>
      </c>
      <c r="L222" s="135" t="n"/>
      <c r="M222">
        <f>VLOOKUP(J222,P$7:Q$4000,2,0)</f>
        <v/>
      </c>
      <c r="N222">
        <f>VLOOKUP(K222,P$7:R$4000,2,0)</f>
        <v/>
      </c>
      <c r="P222" s="24" t="inlineStr">
        <is>
          <t>Абдыразаков Эрмек Шамшарбекович( машинист Мельниц)</t>
        </is>
      </c>
      <c r="Q222" s="24" t="inlineStr">
        <is>
          <t>100-02 Главный корпус (флотация)</t>
        </is>
      </c>
    </row>
    <row r="223" hidden="1" outlineLevel="1" ht="22.45" customFormat="1" customHeight="1" s="71" thickBot="1">
      <c r="B223" s="167" t="n"/>
      <c r="C223" s="167" t="n"/>
      <c r="D223" s="14" t="inlineStr">
        <is>
          <t>Количество</t>
        </is>
      </c>
      <c r="E223" s="15" t="n"/>
      <c r="F223" s="175" t="n">
        <v>1</v>
      </c>
      <c r="G223" s="15" t="n"/>
      <c r="H223" s="175" t="n">
        <v>1</v>
      </c>
      <c r="I223" s="135" t="n"/>
      <c r="J223" s="154" t="inlineStr">
        <is>
          <t>Операция ФИФО1750 от 31.03.2015 0:00:00</t>
        </is>
      </c>
      <c r="K223" s="154" t="inlineStr">
        <is>
          <t>Операция ФИФО1750 от 31.03.2015 0:00:00</t>
        </is>
      </c>
      <c r="L223" s="9" t="n"/>
      <c r="M223">
        <f>VLOOKUP(J223,P$7:Q$4000,2,0)</f>
        <v/>
      </c>
      <c r="N223">
        <f>VLOOKUP(K223,P$7:R$4000,2,0)</f>
        <v/>
      </c>
      <c r="P223" s="24" t="inlineStr">
        <is>
          <t>Абдыраимов Рыспек</t>
        </is>
      </c>
      <c r="Q223" s="24" t="inlineStr">
        <is>
          <t>111-01-АУП - Гараж</t>
        </is>
      </c>
    </row>
    <row r="224" hidden="1" outlineLevel="1" ht="22.45" customFormat="1" customHeight="1" s="71">
      <c r="B224" s="165" t="inlineStr">
        <is>
          <t>02.09.2024 9:44:12</t>
        </is>
      </c>
      <c r="C224" s="165" t="inlineStr">
        <is>
          <t>Внутреннее перемещение ОМТС 221-771 от 02.09.2024 9:44:12</t>
        </is>
      </c>
      <c r="D224" s="152" t="inlineStr">
        <is>
          <t>Внутренее перемещение ТМЦ</t>
        </is>
      </c>
      <c r="E224" s="163" t="n">
        <v>1750</v>
      </c>
      <c r="F224" s="164" t="n"/>
      <c r="G224" s="163" t="n">
        <v>1750</v>
      </c>
      <c r="H224" s="164" t="n"/>
      <c r="I224" s="7" t="n">
        <v>1168</v>
      </c>
      <c r="J224" s="8" t="inlineStr">
        <is>
          <t>Склад Бозымчак № 7/1 СИЗ БУ</t>
        </is>
      </c>
      <c r="K224" s="8" t="inlineStr">
        <is>
          <t>Шабданов Нусуроталы Касымович (Слесарь-ремонтник)</t>
        </is>
      </c>
      <c r="L224" s="12" t="n"/>
      <c r="M224">
        <f>VLOOKUP(J224,P$7:Q$4000,2,0)</f>
        <v/>
      </c>
      <c r="N224">
        <f>VLOOKUP(K224,P$7:R$4000,2,0)</f>
        <v/>
      </c>
      <c r="P224" s="24" t="inlineStr">
        <is>
          <t>Абдырайымов Курсанбек Абдыганыевич</t>
        </is>
      </c>
      <c r="Q224" s="24" t="inlineStr">
        <is>
          <t>105-02-УТВС и НК</t>
        </is>
      </c>
    </row>
    <row r="225" hidden="1" outlineLevel="1" ht="22.45" customHeight="1" s="171">
      <c r="B225" s="166" t="n"/>
      <c r="C225" s="166" t="n"/>
      <c r="D225" s="153" t="n"/>
      <c r="E225" s="10" t="n"/>
      <c r="F225" s="11" t="n"/>
      <c r="G225" s="10" t="n"/>
      <c r="H225" s="11" t="n"/>
      <c r="I225" s="12" t="n"/>
      <c r="J225" s="13" t="inlineStr">
        <is>
          <t>001-001-0032 Плащ-дождевик</t>
        </is>
      </c>
      <c r="K225" s="13" t="inlineStr">
        <is>
          <t>001-001-0032 Плащ-дождевик</t>
        </is>
      </c>
      <c r="L225" s="135" t="n"/>
      <c r="M225">
        <f>VLOOKUP(J225,P$7:Q$4000,2,0)</f>
        <v/>
      </c>
      <c r="N225">
        <f>VLOOKUP(K225,P$7:R$4000,2,0)</f>
        <v/>
      </c>
      <c r="P225" s="24" t="inlineStr">
        <is>
          <t>Абдыраков Тилек Темирбекович</t>
        </is>
      </c>
      <c r="Q225" s="24" t="inlineStr">
        <is>
          <t>100-03 Участок фильтрации (хвосты)</t>
        </is>
      </c>
    </row>
    <row r="226" hidden="1" outlineLevel="1" ht="22.45" customFormat="1" customHeight="1" s="71" thickBot="1">
      <c r="B226" s="167" t="n"/>
      <c r="C226" s="167" t="n"/>
      <c r="D226" s="14" t="inlineStr">
        <is>
          <t>Количество</t>
        </is>
      </c>
      <c r="E226" s="15" t="n"/>
      <c r="F226" s="175" t="n">
        <v>1</v>
      </c>
      <c r="G226" s="15" t="n"/>
      <c r="H226" s="175" t="n">
        <v>1</v>
      </c>
      <c r="I226" s="135" t="n"/>
      <c r="J226" s="154" t="inlineStr">
        <is>
          <t>Поступление ТМЦ и услуг 0005427 от 20.02.2017 10:00:00</t>
        </is>
      </c>
      <c r="K226" s="154" t="inlineStr">
        <is>
          <t>Поступление ТМЦ и услуг 0005427 от 20.02.2017 10:00:00</t>
        </is>
      </c>
      <c r="L226" s="9" t="n"/>
      <c r="M226">
        <f>VLOOKUP(J226,P$7:Q$4000,2,0)</f>
        <v/>
      </c>
      <c r="N226">
        <f>VLOOKUP(K226,P$7:R$4000,2,0)</f>
        <v/>
      </c>
      <c r="P226" s="24" t="inlineStr">
        <is>
          <t>Абдырасаков Марат Болотбекович</t>
        </is>
      </c>
      <c r="Q226" s="24" t="inlineStr">
        <is>
          <t>111-02-АУП</t>
        </is>
      </c>
    </row>
    <row r="227" hidden="1" outlineLevel="1" ht="22.45" customFormat="1" customHeight="1" s="71" thickBot="1">
      <c r="B227" s="165" t="inlineStr">
        <is>
          <t>02.09.2024 9:45:36</t>
        </is>
      </c>
      <c r="C227" s="165" t="inlineStr">
        <is>
          <t>Внутреннее перемещение ОМТС 221-772 от 02.09.2024 9:45:36</t>
        </is>
      </c>
      <c r="D227" s="152" t="inlineStr">
        <is>
          <t>Внутренее перемещение ТМЦ</t>
        </is>
      </c>
      <c r="E227" s="163" t="n">
        <v>1750</v>
      </c>
      <c r="F227" s="164" t="n"/>
      <c r="G227" s="163" t="n">
        <v>1750</v>
      </c>
      <c r="H227" s="164" t="n"/>
      <c r="I227" s="7" t="n">
        <v>7000</v>
      </c>
      <c r="J227" s="8" t="inlineStr">
        <is>
          <t>Шабданов Нусуроталы Касымович (Слесарь-ремонтник)</t>
        </is>
      </c>
      <c r="K227" s="8" t="inlineStr">
        <is>
          <t>Склад Бозымчак № 7 СИЗ (/Касымов А,Адылбек у Э.</t>
        </is>
      </c>
      <c r="L227" s="12" t="n"/>
      <c r="M227">
        <f>VLOOKUP(J227,P$7:Q$4000,2,0)</f>
        <v/>
      </c>
      <c r="N227">
        <f>VLOOKUP(K227,P$7:R$4000,2,0)</f>
        <v/>
      </c>
      <c r="P227" s="24" t="inlineStr">
        <is>
          <t>Абдырасул уулу Абдилазиз</t>
        </is>
      </c>
      <c r="Q227" s="24" t="inlineStr">
        <is>
          <t>123-08-АБК-АХО-Строители</t>
        </is>
      </c>
    </row>
    <row r="228" hidden="1" outlineLevel="1" ht="22.45" customHeight="1" s="171">
      <c r="B228" s="166" t="n"/>
      <c r="C228" s="166" t="n"/>
      <c r="D228" s="153" t="n"/>
      <c r="E228" s="10" t="n"/>
      <c r="F228" s="11" t="n"/>
      <c r="G228" s="10" t="n"/>
      <c r="H228" s="11" t="n"/>
      <c r="I228" s="12" t="n"/>
      <c r="J228" s="13" t="inlineStr">
        <is>
          <t>001-001-0197 Куртка демисезонная "KAZ Minerals Bozymchak" (ткань 65%ПЭ/35%ХБ, плотность 250 гр/м2, подкл.флис. 48-50)</t>
        </is>
      </c>
      <c r="K228" s="13" t="inlineStr">
        <is>
          <t>001-001-0197 Куртка демисезонная "KAZ Minerals Bozymchak" (ткань 65%ПЭ/35%ХБ, плотность 250 гр/м2, подкл.флис. 48-50)</t>
        </is>
      </c>
      <c r="L228" s="135" t="n"/>
      <c r="M228">
        <f>VLOOKUP(J228,P$7:Q$4000,2,0)</f>
        <v/>
      </c>
      <c r="N228">
        <f>VLOOKUP(K228,P$7:R$4000,2,0)</f>
        <v/>
      </c>
      <c r="P228" s="24" t="inlineStr">
        <is>
          <t>Абдырасул уулу Бектурсун</t>
        </is>
      </c>
      <c r="Q228" s="24" t="inlineStr">
        <is>
          <t>101-06-Общепроизводственные расходы - Карьер</t>
        </is>
      </c>
    </row>
    <row r="229" hidden="1" outlineLevel="1" ht="22.45" customFormat="1" customHeight="1" s="71" thickBot="1">
      <c r="B229" s="167" t="n"/>
      <c r="C229" s="167" t="n"/>
      <c r="D229" s="14" t="inlineStr">
        <is>
          <t>Количество</t>
        </is>
      </c>
      <c r="E229" s="15" t="n"/>
      <c r="F229" s="175" t="n">
        <v>1</v>
      </c>
      <c r="G229" s="15" t="n"/>
      <c r="H229" s="175" t="n">
        <v>1</v>
      </c>
      <c r="I229" s="135" t="n"/>
      <c r="J229" s="154" t="inlineStr">
        <is>
          <t>Поступление ТМЦ и услуг 0003271 от 27.08.2024 10:00:00</t>
        </is>
      </c>
      <c r="K229" s="154" t="inlineStr">
        <is>
          <t>Поступление ТМЦ и услуг 0003271 от 27.08.2024 10:00:00</t>
        </is>
      </c>
      <c r="L229" s="9" t="n"/>
      <c r="M229">
        <f>VLOOKUP(J229,P$7:Q$4000,2,0)</f>
        <v/>
      </c>
      <c r="N229">
        <f>VLOOKUP(K229,P$7:R$4000,2,0)</f>
        <v/>
      </c>
      <c r="P229" s="24" t="inlineStr">
        <is>
          <t>Абдырасул уулу Бектурсун(Машинист автогрейдера)</t>
        </is>
      </c>
      <c r="Q229" s="24" t="inlineStr">
        <is>
          <t>119-04-Автотранспортный цех - спецтранспорт</t>
        </is>
      </c>
    </row>
    <row r="230" hidden="1" outlineLevel="1" ht="22.45" customFormat="1" customHeight="1" s="71" thickBot="1">
      <c r="B230" s="165" t="inlineStr">
        <is>
          <t>02.09.2024 9:48:08</t>
        </is>
      </c>
      <c r="C230" s="165" t="inlineStr">
        <is>
          <t>Внутреннее перемещение ОМТС 221-773 от 02.09.2024 9:48:08</t>
        </is>
      </c>
      <c r="D230" s="152" t="inlineStr">
        <is>
          <t>Внутренее перемещение ТМЦ</t>
        </is>
      </c>
      <c r="E230" s="163" t="n">
        <v>1750</v>
      </c>
      <c r="F230" s="164" t="n"/>
      <c r="G230" s="163" t="n">
        <v>1750</v>
      </c>
      <c r="H230" s="164" t="n"/>
      <c r="I230" s="7" t="n">
        <v>7000</v>
      </c>
      <c r="J230" s="8" t="inlineStr">
        <is>
          <t>Олжобаев Медетбек Кылычбекович</t>
        </is>
      </c>
      <c r="K230" s="8" t="inlineStr">
        <is>
          <t>Склад Бозымчак № 7 СИЗ (/Касымов А,Адылбек у Э.</t>
        </is>
      </c>
      <c r="L230" s="12" t="n"/>
      <c r="M230">
        <f>VLOOKUP(J230,P$7:Q$4000,2,0)</f>
        <v/>
      </c>
      <c r="N230">
        <f>VLOOKUP(K230,P$7:R$4000,2,0)</f>
        <v/>
      </c>
      <c r="P230" s="139" t="inlineStr">
        <is>
          <t>Абдырасул уулу Сталбек</t>
        </is>
      </c>
      <c r="Q230" s="24" t="inlineStr">
        <is>
          <t>119-06-Автотранспортный цех-РПП</t>
        </is>
      </c>
    </row>
    <row r="231" hidden="1" outlineLevel="1" ht="22.45" customHeight="1" s="171">
      <c r="B231" s="166" t="n"/>
      <c r="C231" s="166" t="n"/>
      <c r="D231" s="153" t="n"/>
      <c r="E231" s="10" t="n"/>
      <c r="F231" s="11" t="n"/>
      <c r="G231" s="10" t="n"/>
      <c r="H231" s="11" t="n"/>
      <c r="I231" s="12" t="n"/>
      <c r="J231" s="13" t="inlineStr">
        <is>
          <t>001-001-0198 Куртка демисезонная "KAZ Minerals Bozymchak" (ткань 65%ПЭ/35%ХБ, плотность 250 гр/м2, подкл.флис. 52-54)</t>
        </is>
      </c>
      <c r="K231" s="13" t="inlineStr">
        <is>
          <t>001-001-0198 Куртка демисезонная "KAZ Minerals Bozymchak" (ткань 65%ПЭ/35%ХБ, плотность 250 гр/м2, подкл.флис. 52-54)</t>
        </is>
      </c>
      <c r="L231" s="135" t="n"/>
      <c r="M231">
        <f>VLOOKUP(J231,P$7:Q$4000,2,0)</f>
        <v/>
      </c>
      <c r="N231">
        <f>VLOOKUP(K231,P$7:R$4000,2,0)</f>
        <v/>
      </c>
      <c r="P231" s="24" t="inlineStr">
        <is>
          <t>Абдырахманова Салима Джумабековна</t>
        </is>
      </c>
      <c r="Q231" s="24" t="inlineStr">
        <is>
          <t>111-02-АУП</t>
        </is>
      </c>
    </row>
    <row r="232" hidden="1" outlineLevel="1" ht="22.45" customFormat="1" customHeight="1" s="71" thickBot="1">
      <c r="B232" s="167" t="n"/>
      <c r="C232" s="167" t="n"/>
      <c r="D232" s="14" t="inlineStr">
        <is>
          <t>Количество</t>
        </is>
      </c>
      <c r="E232" s="15" t="n"/>
      <c r="F232" s="175" t="n">
        <v>1</v>
      </c>
      <c r="G232" s="15" t="n"/>
      <c r="H232" s="175" t="n">
        <v>1</v>
      </c>
      <c r="I232" s="135" t="n"/>
      <c r="J232" s="154" t="inlineStr">
        <is>
          <t>Поступление ТМЦ и услуг 0002734 от 16.07.2024 10:00:00</t>
        </is>
      </c>
      <c r="K232" s="154" t="inlineStr">
        <is>
          <t>Поступление ТМЦ и услуг 0002734 от 16.07.2024 10:00:00</t>
        </is>
      </c>
      <c r="L232" s="9" t="n"/>
      <c r="M232">
        <f>VLOOKUP(J232,P$7:Q$4000,2,0)</f>
        <v/>
      </c>
      <c r="N232">
        <f>VLOOKUP(K232,P$7:R$4000,2,0)</f>
        <v/>
      </c>
      <c r="P232" s="24" t="inlineStr">
        <is>
          <t>Абдырешев Арген Курманбекович</t>
        </is>
      </c>
      <c r="Q232" s="24" t="inlineStr">
        <is>
          <t>126-001 ОТК Общепроизводственные расходы</t>
        </is>
      </c>
    </row>
    <row r="233" hidden="1" outlineLevel="1" ht="22.45" customFormat="1" customHeight="1" s="71" thickBot="1">
      <c r="B233" s="165" t="inlineStr">
        <is>
          <t>02.09.2024 9:49:54</t>
        </is>
      </c>
      <c r="C233" s="165" t="inlineStr">
        <is>
          <t>Внутреннее перемещение ОМТС 221-774 от 02.09.2024 9:49:54</t>
        </is>
      </c>
      <c r="D233" s="152" t="inlineStr">
        <is>
          <t>Внутренее перемещение ТМЦ</t>
        </is>
      </c>
      <c r="E233" s="163" t="n">
        <v>1750</v>
      </c>
      <c r="F233" s="164" t="n"/>
      <c r="G233" s="163" t="n">
        <v>1750</v>
      </c>
      <c r="H233" s="164" t="n"/>
      <c r="I233" s="7" t="n">
        <v>5500</v>
      </c>
      <c r="J233" s="8" t="inlineStr">
        <is>
          <t>Курманкулов Жолдошбек Арапович (маш.бур.установки)</t>
        </is>
      </c>
      <c r="K233" s="8" t="inlineStr">
        <is>
          <t>Склад Бозымчак № 7 СИЗ (/Касымов А,Адылбек у Э.</t>
        </is>
      </c>
      <c r="L233" s="12" t="n"/>
      <c r="M233">
        <f>VLOOKUP(J233,P$7:Q$4000,2,0)</f>
        <v/>
      </c>
      <c r="N233">
        <f>VLOOKUP(K233,P$7:R$4000,2,0)</f>
        <v/>
      </c>
      <c r="P233" s="24" t="inlineStr">
        <is>
          <t>Абдысадыков Бакыт Русланович</t>
        </is>
      </c>
      <c r="Q233" s="24" t="inlineStr">
        <is>
          <t>100-10 Общепроизводственные расходы</t>
        </is>
      </c>
    </row>
    <row r="234" hidden="1" outlineLevel="1" ht="22.45" customHeight="1" s="171">
      <c r="B234" s="166" t="n"/>
      <c r="C234" s="166" t="n"/>
      <c r="D234" s="153" t="n"/>
      <c r="E234" s="10" t="n"/>
      <c r="F234" s="11" t="n"/>
      <c r="G234" s="10" t="n"/>
      <c r="H234" s="11" t="n"/>
      <c r="I234" s="12" t="n"/>
      <c r="J234" s="13" t="inlineStr">
        <is>
          <t>001-001-0177 Куртка летняя "KAZ Minerals Bozymchak" (ткань 65%ПЭ/35%ХБ, плотность 250 гр/м2, разм.48-50)</t>
        </is>
      </c>
      <c r="K234" s="13" t="inlineStr">
        <is>
          <t>001-001-0177 Куртка летняя "KAZ Minerals Bozymchak" (ткань 65%ПЭ/35%ХБ, плотность 250 гр/м2, разм.48-50)</t>
        </is>
      </c>
      <c r="L234" s="135" t="n"/>
      <c r="M234">
        <f>VLOOKUP(J234,P$7:Q$4000,2,0)</f>
        <v/>
      </c>
      <c r="N234">
        <f>VLOOKUP(K234,P$7:R$4000,2,0)</f>
        <v/>
      </c>
      <c r="P234" s="24" t="inlineStr">
        <is>
          <t>Абдысаматов Самарбек Талантбекович</t>
        </is>
      </c>
      <c r="Q234" s="24" t="inlineStr">
        <is>
          <t>100-06 Участок  измельчения</t>
        </is>
      </c>
    </row>
    <row r="235" hidden="1" outlineLevel="1" ht="22.45" customFormat="1" customHeight="1" s="71" thickBot="1">
      <c r="B235" s="167" t="n"/>
      <c r="C235" s="167" t="n"/>
      <c r="D235" s="14" t="inlineStr">
        <is>
          <t>Количество</t>
        </is>
      </c>
      <c r="E235" s="15" t="n"/>
      <c r="F235" s="175" t="n">
        <v>1</v>
      </c>
      <c r="G235" s="15" t="n"/>
      <c r="H235" s="175" t="n">
        <v>1</v>
      </c>
      <c r="I235" s="135" t="n"/>
      <c r="J235" s="154" t="inlineStr">
        <is>
          <t>Поступление ТМЦ и услуг 0003314 от 27.08.2024 10:00:00</t>
        </is>
      </c>
      <c r="K235" s="154" t="inlineStr">
        <is>
          <t>Поступление ТМЦ и услуг 0003314 от 27.08.2024 10:00:00</t>
        </is>
      </c>
      <c r="L235" s="9" t="n"/>
      <c r="M235">
        <f>VLOOKUP(J235,P$7:Q$4000,2,0)</f>
        <v/>
      </c>
      <c r="N235">
        <f>VLOOKUP(K235,P$7:R$4000,2,0)</f>
        <v/>
      </c>
      <c r="P235" s="24" t="inlineStr">
        <is>
          <t>Абдышев Санжарбек Турдалиевич</t>
        </is>
      </c>
      <c r="Q235" s="24" t="inlineStr">
        <is>
          <t>117-Перевалочная база</t>
        </is>
      </c>
    </row>
    <row r="236" hidden="1" outlineLevel="1" ht="22.45" customFormat="1" customHeight="1" s="71" thickBot="1">
      <c r="B236" s="165" t="inlineStr">
        <is>
          <t>02.09.2024 9:53:08</t>
        </is>
      </c>
      <c r="C236" s="165" t="inlineStr">
        <is>
          <t>Внутреннее перемещение ОМТС 221-775 от 02.09.2024 9:53:08</t>
        </is>
      </c>
      <c r="D236" s="152" t="inlineStr">
        <is>
          <t>Внутренее перемещение ТМЦ</t>
        </is>
      </c>
      <c r="E236" s="163" t="n">
        <v>1750</v>
      </c>
      <c r="F236" s="164" t="n"/>
      <c r="G236" s="163" t="n">
        <v>1750</v>
      </c>
      <c r="H236" s="164" t="n"/>
      <c r="I236" s="7" t="n">
        <v>5500</v>
      </c>
      <c r="J236" s="8" t="inlineStr">
        <is>
          <t>Кожобеков Чынарбек Токтогулович(Водитель  Хайлюкс)</t>
        </is>
      </c>
      <c r="K236" s="8" t="inlineStr">
        <is>
          <t>Склад Бозымчак № 7 СИЗ (/Касымов А,Адылбек у Э.</t>
        </is>
      </c>
      <c r="L236" s="12" t="n"/>
      <c r="M236">
        <f>VLOOKUP(J236,P$7:Q$4000,2,0)</f>
        <v/>
      </c>
      <c r="N236">
        <f>VLOOKUP(K236,P$7:R$4000,2,0)</f>
        <v/>
      </c>
      <c r="P236" s="24" t="inlineStr">
        <is>
          <t>Абенов Канат Боранбаевич</t>
        </is>
      </c>
      <c r="Q236" s="24" t="inlineStr">
        <is>
          <t>120-01-Геолого-маркшейдерская служба. отдел</t>
        </is>
      </c>
    </row>
    <row r="237" hidden="1" outlineLevel="1" ht="22.45" customHeight="1" s="171">
      <c r="B237" s="166" t="n"/>
      <c r="C237" s="166" t="n"/>
      <c r="D237" s="153" t="n"/>
      <c r="E237" s="10" t="n"/>
      <c r="F237" s="11" t="n"/>
      <c r="G237" s="10" t="n"/>
      <c r="H237" s="11" t="n"/>
      <c r="I237" s="12" t="n"/>
      <c r="J237" s="13" t="inlineStr">
        <is>
          <t>001-001-0177 Куртка летняя "KAZ Minerals Bozymchak" (ткань 65%ПЭ/35%ХБ, плотность 250 гр/м2, разм.48-50)</t>
        </is>
      </c>
      <c r="K237" s="13" t="inlineStr">
        <is>
          <t>001-001-0177 Куртка летняя "KAZ Minerals Bozymchak" (ткань 65%ПЭ/35%ХБ, плотность 250 гр/м2, разм.48-50)</t>
        </is>
      </c>
      <c r="L237" s="135" t="n"/>
      <c r="M237">
        <f>VLOOKUP(J237,P$7:Q$4000,2,0)</f>
        <v/>
      </c>
      <c r="N237">
        <f>VLOOKUP(K237,P$7:R$4000,2,0)</f>
        <v/>
      </c>
      <c r="P237" s="24" t="inlineStr">
        <is>
          <t>Абилов Жумагул Баймуратович</t>
        </is>
      </c>
      <c r="Q237" s="24" t="inlineStr">
        <is>
          <t>123-02-АБК-АХО-Столовая</t>
        </is>
      </c>
    </row>
    <row r="238" hidden="1" outlineLevel="1" ht="22.45" customFormat="1" customHeight="1" s="71" thickBot="1">
      <c r="B238" s="167" t="n"/>
      <c r="C238" s="167" t="n"/>
      <c r="D238" s="14" t="inlineStr">
        <is>
          <t>Количество</t>
        </is>
      </c>
      <c r="E238" s="15" t="n"/>
      <c r="F238" s="175" t="n">
        <v>1</v>
      </c>
      <c r="G238" s="15" t="n"/>
      <c r="H238" s="175" t="n">
        <v>1</v>
      </c>
      <c r="I238" s="135" t="n"/>
      <c r="J238" s="154" t="inlineStr">
        <is>
          <t>Поступление ТМЦ и услуг 0003314 от 27.08.2024 10:00:00</t>
        </is>
      </c>
      <c r="K238" s="154" t="inlineStr">
        <is>
          <t>Поступление ТМЦ и услуг 0003314 от 27.08.2024 10:00:00</t>
        </is>
      </c>
      <c r="L238" s="9" t="n"/>
      <c r="M238">
        <f>VLOOKUP(J238,P$7:Q$4000,2,0)</f>
        <v/>
      </c>
      <c r="N238">
        <f>VLOOKUP(K238,P$7:R$4000,2,0)</f>
        <v/>
      </c>
      <c r="P238" s="24" t="inlineStr">
        <is>
          <t>Аброскина Виктория Олеговна</t>
        </is>
      </c>
      <c r="Q238" s="24" t="inlineStr">
        <is>
          <t>111-02-АУП</t>
        </is>
      </c>
    </row>
    <row r="239" hidden="1" outlineLevel="1" ht="22.45" customFormat="1" customHeight="1" s="71" thickBot="1">
      <c r="B239" s="165" t="inlineStr">
        <is>
          <t>02.09.2024 9:53:08</t>
        </is>
      </c>
      <c r="C239" s="165" t="inlineStr">
        <is>
          <t>Внутреннее перемещение ОМТС 221-775 от 02.09.2024 9:53:08</t>
        </is>
      </c>
      <c r="D239" s="152" t="inlineStr">
        <is>
          <t>Внутренее перемещение ТМЦ</t>
        </is>
      </c>
      <c r="E239" s="163" t="n">
        <v>1750</v>
      </c>
      <c r="F239" s="164" t="n"/>
      <c r="G239" s="163" t="n">
        <v>1750</v>
      </c>
      <c r="H239" s="164" t="n"/>
      <c r="I239" s="7" t="n">
        <v>7000</v>
      </c>
      <c r="J239" s="8" t="inlineStr">
        <is>
          <t>Кожобеков Чынарбек Токтогулович(Водитель  Хайлюкс)</t>
        </is>
      </c>
      <c r="K239" s="8" t="inlineStr">
        <is>
          <t>Склад Бозымчак № 7 СИЗ (/Касымов А,Адылбек у Э.</t>
        </is>
      </c>
      <c r="L239" s="12" t="n"/>
      <c r="M239">
        <f>VLOOKUP(J239,P$7:Q$4000,2,0)</f>
        <v/>
      </c>
      <c r="N239">
        <f>VLOOKUP(K239,P$7:R$4000,2,0)</f>
        <v/>
      </c>
      <c r="P239" s="24" t="inlineStr">
        <is>
          <t>Абсатар уулу Ибрахим</t>
        </is>
      </c>
      <c r="Q239" s="24" t="inlineStr">
        <is>
          <t>130-01 Проект подземный рудник</t>
        </is>
      </c>
    </row>
    <row r="240" hidden="1" outlineLevel="1" ht="22.45" customHeight="1" s="171">
      <c r="B240" s="166" t="n"/>
      <c r="C240" s="166" t="n"/>
      <c r="D240" s="153" t="n"/>
      <c r="E240" s="10" t="n"/>
      <c r="F240" s="11" t="n"/>
      <c r="G240" s="10" t="n"/>
      <c r="H240" s="11" t="n"/>
      <c r="I240" s="12" t="n"/>
      <c r="J240" s="13" t="inlineStr">
        <is>
          <t>001-001-0197 Куртка демисезонная "KAZ Minerals Bozymchak" (ткань 65%ПЭ/35%ХБ, плотность 250 гр/м2, подкл.флис. 48-50)</t>
        </is>
      </c>
      <c r="K240" s="13" t="inlineStr">
        <is>
          <t>001-001-0197 Куртка демисезонная "KAZ Minerals Bozymchak" (ткань 65%ПЭ/35%ХБ, плотность 250 гр/м2, подкл.флис. 48-50)</t>
        </is>
      </c>
      <c r="L240" s="135" t="n"/>
      <c r="M240">
        <f>VLOOKUP(J240,P$7:Q$4000,2,0)</f>
        <v/>
      </c>
      <c r="N240">
        <f>VLOOKUP(K240,P$7:R$4000,2,0)</f>
        <v/>
      </c>
      <c r="P240" s="24" t="inlineStr">
        <is>
          <t>Абыканов Марат Качкынбаевич</t>
        </is>
      </c>
      <c r="Q240" s="24" t="inlineStr">
        <is>
          <t>111-01-АУП - Гараж</t>
        </is>
      </c>
    </row>
    <row r="241" hidden="1" outlineLevel="1" ht="22.45" customFormat="1" customHeight="1" s="71" thickBot="1">
      <c r="B241" s="167" t="n"/>
      <c r="C241" s="167" t="n"/>
      <c r="D241" s="14" t="inlineStr">
        <is>
          <t>Количество</t>
        </is>
      </c>
      <c r="E241" s="15" t="n"/>
      <c r="F241" s="175" t="n">
        <v>1</v>
      </c>
      <c r="G241" s="15" t="n"/>
      <c r="H241" s="175" t="n">
        <v>1</v>
      </c>
      <c r="I241" s="135" t="n"/>
      <c r="J241" s="154" t="inlineStr">
        <is>
          <t>Поступление ТМЦ и услуг 0003271 от 27.08.2024 10:00:00</t>
        </is>
      </c>
      <c r="K241" s="154" t="inlineStr">
        <is>
          <t>Поступление ТМЦ и услуг 0003271 от 27.08.2024 10:00:00</t>
        </is>
      </c>
      <c r="L241" s="9" t="n"/>
      <c r="M241">
        <f>VLOOKUP(J241,P$7:Q$4000,2,0)</f>
        <v/>
      </c>
      <c r="N241">
        <f>VLOOKUP(K241,P$7:R$4000,2,0)</f>
        <v/>
      </c>
      <c r="P241" s="24" t="inlineStr">
        <is>
          <t>Абылаев Жаныбек Таалайбекович</t>
        </is>
      </c>
      <c r="Q241" s="24" t="inlineStr">
        <is>
          <t>100-02 Главный корпус (флотация)</t>
        </is>
      </c>
    </row>
    <row r="242" hidden="1" outlineLevel="1" ht="32.9" customFormat="1" customHeight="1" s="71" thickBot="1">
      <c r="B242" s="165" t="inlineStr">
        <is>
          <t>02.09.2024 9:53:08</t>
        </is>
      </c>
      <c r="C242" s="165" t="inlineStr">
        <is>
          <t>Внутреннее перемещение ОМТС 221-775 от 02.09.2024 9:53:08</t>
        </is>
      </c>
      <c r="D242" s="152" t="inlineStr">
        <is>
          <t>Внутренее перемещение ТМЦ</t>
        </is>
      </c>
      <c r="E242" s="163" t="n">
        <v>1750</v>
      </c>
      <c r="F242" s="164" t="n"/>
      <c r="G242" s="163" t="n">
        <v>1750</v>
      </c>
      <c r="H242" s="164" t="n"/>
      <c r="I242" s="7" t="n">
        <v>4558.41</v>
      </c>
      <c r="J242" s="8" t="inlineStr">
        <is>
          <t>Кожобеков Чынарбек Токтогулович(Водитель  Хайлюкс)</t>
        </is>
      </c>
      <c r="K242" s="8" t="inlineStr">
        <is>
          <t>Склад Бозымчак № 7 СИЗ (/Касымов А,Адылбек у Э.</t>
        </is>
      </c>
      <c r="L242" s="12" t="n"/>
      <c r="M242">
        <f>VLOOKUP(J242,P$7:Q$4000,2,0)</f>
        <v/>
      </c>
      <c r="N242">
        <f>VLOOKUP(K242,P$7:R$4000,2,0)</f>
        <v/>
      </c>
      <c r="P242" s="24" t="inlineStr">
        <is>
          <t>Абылаев Улан Кенешбекович</t>
        </is>
      </c>
      <c r="Q242" s="24" t="inlineStr">
        <is>
          <t>100-08  ИТР Производство ОФ</t>
        </is>
      </c>
    </row>
    <row r="243" hidden="1" outlineLevel="1" ht="22.45" customHeight="1" s="171">
      <c r="B243" s="166" t="n"/>
      <c r="C243" s="166" t="n"/>
      <c r="D243" s="153" t="n"/>
      <c r="E243" s="10" t="n"/>
      <c r="F243" s="11" t="n"/>
      <c r="G243" s="10" t="n"/>
      <c r="H243" s="11" t="n"/>
      <c r="I243" s="12" t="n"/>
      <c r="J243" s="13" t="inlineStr">
        <is>
          <t>001-002-0061 Ботинки Kynox Nomad 417E-064 (Италия)</t>
        </is>
      </c>
      <c r="K243" s="13" t="inlineStr">
        <is>
          <t>001-002-0061 Ботинки Kynox Nomad 417E-064 (Италия)</t>
        </is>
      </c>
      <c r="L243" s="135" t="n"/>
      <c r="M243">
        <f>VLOOKUP(J243,P$7:Q$4000,2,0)</f>
        <v/>
      </c>
      <c r="N243">
        <f>VLOOKUP(K243,P$7:R$4000,2,0)</f>
        <v/>
      </c>
      <c r="P243" s="24" t="inlineStr">
        <is>
          <t>Абылгазиев Эмиль Асанканович</t>
        </is>
      </c>
      <c r="Q243" s="24" t="inlineStr">
        <is>
          <t>117-Перевалочная база</t>
        </is>
      </c>
    </row>
    <row r="244" hidden="1" outlineLevel="1" ht="22.45" customFormat="1" customHeight="1" s="71" thickBot="1">
      <c r="B244" s="167" t="n"/>
      <c r="C244" s="167" t="n"/>
      <c r="D244" s="14" t="inlineStr">
        <is>
          <t>Количество</t>
        </is>
      </c>
      <c r="E244" s="15" t="n"/>
      <c r="F244" s="175" t="n">
        <v>1</v>
      </c>
      <c r="G244" s="15" t="n"/>
      <c r="H244" s="175" t="n">
        <v>1</v>
      </c>
      <c r="I244" s="135" t="n"/>
      <c r="J244" s="154" t="inlineStr">
        <is>
          <t>Поступление ТМЦ и услуг 0001148 от 27.03.2024 10:00:00</t>
        </is>
      </c>
      <c r="K244" s="154" t="inlineStr">
        <is>
          <t>Поступление ТМЦ и услуг 0001148 от 27.03.2024 10:00:00</t>
        </is>
      </c>
      <c r="L244" s="9" t="n"/>
      <c r="M244">
        <f>VLOOKUP(J244,P$7:Q$4000,2,0)</f>
        <v/>
      </c>
      <c r="N244">
        <f>VLOOKUP(K244,P$7:R$4000,2,0)</f>
        <v/>
      </c>
      <c r="P244" s="24" t="inlineStr">
        <is>
          <t>Абылов Раимкул  Алишерович</t>
        </is>
      </c>
      <c r="Q244" s="24" t="inlineStr">
        <is>
          <t>100-03 Участок фильтрации (хвосты)</t>
        </is>
      </c>
    </row>
    <row r="245" hidden="1" outlineLevel="1" ht="22.45" customFormat="1" customHeight="1" s="71">
      <c r="B245" s="165" t="inlineStr">
        <is>
          <t>02.09.2024 9:53:58</t>
        </is>
      </c>
      <c r="C245" s="165" t="inlineStr">
        <is>
          <t>Внутреннее перемещение ОМТС 221-776 от 02.09.2024 9:53:58</t>
        </is>
      </c>
      <c r="D245" s="152" t="inlineStr">
        <is>
          <t>Внутренее перемещение ТМЦ</t>
        </is>
      </c>
      <c r="E245" s="163" t="n">
        <v>1750</v>
      </c>
      <c r="F245" s="164" t="n"/>
      <c r="G245" s="163" t="n">
        <v>1750</v>
      </c>
      <c r="H245" s="164" t="n"/>
      <c r="I245" s="7" t="n">
        <v>4147.32</v>
      </c>
      <c r="J245" s="8" t="inlineStr">
        <is>
          <t>Склад Бозымчак № 7/1 СИЗ БУ</t>
        </is>
      </c>
      <c r="K245" s="8" t="inlineStr">
        <is>
          <t>Кожобеков Чынарбек Токтогулович(Водитель  Хайлюкс)</t>
        </is>
      </c>
      <c r="L245" s="12" t="n"/>
      <c r="M245">
        <f>VLOOKUP(J245,P$7:Q$4000,2,0)</f>
        <v/>
      </c>
      <c r="N245">
        <f>VLOOKUP(K245,P$7:R$4000,2,0)</f>
        <v/>
      </c>
      <c r="P245" s="24" t="inlineStr">
        <is>
          <t>Абышева Сайкал Советбековна</t>
        </is>
      </c>
      <c r="Q245" s="24" t="inlineStr">
        <is>
          <t>113-Офис Управления Проектом - Бишкек</t>
        </is>
      </c>
    </row>
    <row r="246" hidden="1" outlineLevel="1" ht="22.45" customHeight="1" s="171">
      <c r="B246" s="166" t="n"/>
      <c r="C246" s="166" t="n"/>
      <c r="D246" s="153" t="n"/>
      <c r="E246" s="10" t="n"/>
      <c r="F246" s="11" t="n"/>
      <c r="G246" s="10" t="n"/>
      <c r="H246" s="11" t="n"/>
      <c r="I246" s="12" t="n"/>
      <c r="J246" s="13" t="inlineStr">
        <is>
          <t>001-002-0061 Ботинки Kynox Nomad 417E-064 (Италия)</t>
        </is>
      </c>
      <c r="K246" s="13" t="inlineStr">
        <is>
          <t>001-002-0061 Ботинки Kynox Nomad 417E-064 (Италия)</t>
        </is>
      </c>
      <c r="L246" s="135" t="n"/>
      <c r="M246">
        <f>VLOOKUP(J246,P$7:Q$4000,2,0)</f>
        <v/>
      </c>
      <c r="N246">
        <f>VLOOKUP(K246,P$7:R$4000,2,0)</f>
        <v/>
      </c>
      <c r="P246" s="24" t="inlineStr">
        <is>
          <t>Абышова С.</t>
        </is>
      </c>
      <c r="Q246" s="24" t="inlineStr">
        <is>
          <t>113-Офис Управления Проектом - Бишкек</t>
        </is>
      </c>
    </row>
    <row r="247" hidden="1" outlineLevel="1" ht="22.45" customFormat="1" customHeight="1" s="71" thickBot="1">
      <c r="B247" s="167" t="n"/>
      <c r="C247" s="167" t="n"/>
      <c r="D247" s="14" t="inlineStr">
        <is>
          <t>Количество</t>
        </is>
      </c>
      <c r="E247" s="15" t="n"/>
      <c r="F247" s="175" t="n">
        <v>1</v>
      </c>
      <c r="G247" s="15" t="n"/>
      <c r="H247" s="175" t="n">
        <v>1</v>
      </c>
      <c r="I247" s="135" t="n"/>
      <c r="J247" s="154" t="inlineStr">
        <is>
          <t>Поступление ТМЦ и услуг 0002209 от 16.06.2022 10:00:00</t>
        </is>
      </c>
      <c r="K247" s="154" t="inlineStr">
        <is>
          <t>Поступление ТМЦ и услуг 0002209 от 16.06.2022 10:00:00</t>
        </is>
      </c>
      <c r="L247" s="9" t="n"/>
      <c r="M247">
        <f>VLOOKUP(J247,P$7:Q$4000,2,0)</f>
        <v/>
      </c>
      <c r="N247">
        <f>VLOOKUP(K247,P$7:R$4000,2,0)</f>
        <v/>
      </c>
      <c r="P247" s="24" t="inlineStr">
        <is>
          <t>Авиров Алтынбек Тилекович</t>
        </is>
      </c>
      <c r="Q247" s="24" t="inlineStr">
        <is>
          <t>128-01-Пожарное депо</t>
        </is>
      </c>
    </row>
    <row r="248" hidden="1" outlineLevel="1" ht="32.9" customFormat="1" customHeight="1" s="71" thickBot="1">
      <c r="B248" s="165" t="inlineStr">
        <is>
          <t>02.09.2024 10:01:13</t>
        </is>
      </c>
      <c r="C248" s="165" t="inlineStr">
        <is>
          <t>Внутреннее перемещение ОМТС 221-777 от 02.09.2024 10:01:13</t>
        </is>
      </c>
      <c r="D248" s="152" t="inlineStr">
        <is>
          <t>Внутренее перемещение ТМЦ</t>
        </is>
      </c>
      <c r="E248" s="163" t="n">
        <v>1750</v>
      </c>
      <c r="F248" s="164" t="n"/>
      <c r="G248" s="163" t="n">
        <v>1750</v>
      </c>
      <c r="H248" s="164" t="n"/>
      <c r="I248" s="7" t="n">
        <v>5500</v>
      </c>
      <c r="J248" s="8" t="inlineStr">
        <is>
          <t>Наркулов Медербек Жуманазарович Машинист эксковато</t>
        </is>
      </c>
      <c r="K248" s="8" t="inlineStr">
        <is>
          <t>Склад Бозымчак № 7 СИЗ (/Касымов А,Адылбек у Э.</t>
        </is>
      </c>
      <c r="L248" s="12" t="n"/>
      <c r="M248">
        <f>VLOOKUP(J248,P$7:Q$4000,2,0)</f>
        <v/>
      </c>
      <c r="N248">
        <f>VLOOKUP(K248,P$7:R$4000,2,0)</f>
        <v/>
      </c>
      <c r="P248" s="24" t="inlineStr">
        <is>
          <t>Адыл уулу Адилет</t>
        </is>
      </c>
      <c r="Q248" s="24" t="inlineStr">
        <is>
          <t>120-03-ОМТС</t>
        </is>
      </c>
    </row>
    <row r="249" hidden="1" outlineLevel="1" ht="22.45" customHeight="1" s="171">
      <c r="B249" s="166" t="n"/>
      <c r="C249" s="166" t="n"/>
      <c r="D249" s="153" t="n"/>
      <c r="E249" s="10" t="n"/>
      <c r="F249" s="11" t="n"/>
      <c r="G249" s="10" t="n"/>
      <c r="H249" s="11" t="n"/>
      <c r="I249" s="12" t="n"/>
      <c r="J249" s="13" t="inlineStr">
        <is>
          <t>001-001-0180 Куртка летняя "KAZ Minerals Bozymchak" (ткань 65%ПЭ/35%ХБ, плотность 250 гр/м2, разм.60-62)</t>
        </is>
      </c>
      <c r="K249" s="13" t="inlineStr">
        <is>
          <t>001-001-0180 Куртка летняя "KAZ Minerals Bozymchak" (ткань 65%ПЭ/35%ХБ, плотность 250 гр/м2, разм.60-62)</t>
        </is>
      </c>
      <c r="L249" s="135" t="n"/>
      <c r="M249">
        <f>VLOOKUP(J249,P$7:Q$4000,2,0)</f>
        <v/>
      </c>
      <c r="N249">
        <f>VLOOKUP(K249,P$7:R$4000,2,0)</f>
        <v/>
      </c>
      <c r="P249" s="24" t="inlineStr">
        <is>
          <t>Адылбек уулу Эрлан( кладовщик)</t>
        </is>
      </c>
      <c r="Q249" s="24" t="inlineStr">
        <is>
          <t>120-03-ОМТС</t>
        </is>
      </c>
    </row>
    <row r="250" hidden="1" outlineLevel="1" ht="22.45" customFormat="1" customHeight="1" s="71" thickBot="1">
      <c r="B250" s="167" t="n"/>
      <c r="C250" s="167" t="n"/>
      <c r="D250" s="14" t="inlineStr">
        <is>
          <t>Количество</t>
        </is>
      </c>
      <c r="E250" s="15" t="n"/>
      <c r="F250" s="175" t="n">
        <v>1</v>
      </c>
      <c r="G250" s="15" t="n"/>
      <c r="H250" s="175" t="n">
        <v>1</v>
      </c>
      <c r="I250" s="135" t="n"/>
      <c r="J250" s="154" t="inlineStr">
        <is>
          <t>Поступление ТМЦ и услуг 0001876 от 16.05.2024 10:00:00</t>
        </is>
      </c>
      <c r="K250" s="154" t="inlineStr">
        <is>
          <t>Поступление ТМЦ и услуг 0001876 от 16.05.2024 10:00:00</t>
        </is>
      </c>
      <c r="L250" s="9" t="n"/>
      <c r="M250">
        <f>VLOOKUP(J250,P$7:Q$4000,2,0)</f>
        <v/>
      </c>
      <c r="N250">
        <f>VLOOKUP(K250,P$7:R$4000,2,0)</f>
        <v/>
      </c>
      <c r="P250" s="24" t="inlineStr">
        <is>
          <t>Адылбеков Азамат Анарбекович</t>
        </is>
      </c>
      <c r="Q250" s="24" t="inlineStr">
        <is>
          <t>130-01 Проект подземный рудник</t>
        </is>
      </c>
    </row>
    <row r="251" hidden="1" outlineLevel="1" ht="32.9" customFormat="1" customHeight="1" s="71" thickBot="1">
      <c r="B251" s="165" t="inlineStr">
        <is>
          <t>02.09.2024 10:01:13</t>
        </is>
      </c>
      <c r="C251" s="165" t="inlineStr">
        <is>
          <t>Внутреннее перемещение ОМТС 221-777 от 02.09.2024 10:01:13</t>
        </is>
      </c>
      <c r="D251" s="152" t="inlineStr">
        <is>
          <t>Внутренее перемещение ТМЦ</t>
        </is>
      </c>
      <c r="E251" s="163" t="n">
        <v>1750</v>
      </c>
      <c r="F251" s="164" t="n"/>
      <c r="G251" s="163" t="n">
        <v>1750</v>
      </c>
      <c r="H251" s="164" t="n"/>
      <c r="I251" s="7" t="n">
        <v>3000</v>
      </c>
      <c r="J251" s="8" t="inlineStr">
        <is>
          <t>Наркулов Медербек Жуманазарович Машинист эксковато</t>
        </is>
      </c>
      <c r="K251" s="8" t="inlineStr">
        <is>
          <t>Склад Бозымчак № 7 СИЗ (/Касымов А,Адылбек у Э.</t>
        </is>
      </c>
      <c r="L251" s="12" t="n"/>
      <c r="M251">
        <f>VLOOKUP(J251,P$7:Q$4000,2,0)</f>
        <v/>
      </c>
      <c r="N251">
        <f>VLOOKUP(K251,P$7:R$4000,2,0)</f>
        <v/>
      </c>
      <c r="P251" s="24" t="inlineStr">
        <is>
          <t>Адылбекова Гулжан Адылбековна</t>
        </is>
      </c>
      <c r="Q251" s="24" t="inlineStr">
        <is>
          <t>112-01-ИТР-производство</t>
        </is>
      </c>
    </row>
    <row r="252" hidden="1" outlineLevel="1" ht="22.45" customHeight="1" s="171">
      <c r="B252" s="166" t="n"/>
      <c r="C252" s="166" t="n"/>
      <c r="D252" s="153" t="n"/>
      <c r="E252" s="10" t="n"/>
      <c r="F252" s="11" t="n"/>
      <c r="G252" s="10" t="n"/>
      <c r="H252" s="11" t="n"/>
      <c r="I252" s="12" t="n"/>
      <c r="J252" s="13" t="inlineStr">
        <is>
          <t>001-001-0185 Брюки летние "KAZ Minerals Bozymchak" (ткань 65%ПЭ/35%ХБ, плотность 250 гр/м2, разм.60-62)</t>
        </is>
      </c>
      <c r="K252" s="13" t="inlineStr">
        <is>
          <t>001-001-0185 Брюки летние "KAZ Minerals Bozymchak" (ткань 65%ПЭ/35%ХБ, плотность 250 гр/м2, разм.60-62)</t>
        </is>
      </c>
      <c r="L252" s="135" t="n"/>
      <c r="M252">
        <f>VLOOKUP(J252,P$7:Q$4000,2,0)</f>
        <v/>
      </c>
      <c r="N252">
        <f>VLOOKUP(K252,P$7:R$4000,2,0)</f>
        <v/>
      </c>
      <c r="P252" s="24" t="inlineStr">
        <is>
          <t>Адылов Марипбай</t>
        </is>
      </c>
      <c r="Q252" s="24" t="inlineStr">
        <is>
          <t>105-02-УТВС и НК</t>
        </is>
      </c>
    </row>
    <row r="253" hidden="1" outlineLevel="1" ht="22.45" customFormat="1" customHeight="1" s="71" thickBot="1">
      <c r="B253" s="167" t="n"/>
      <c r="C253" s="167" t="n"/>
      <c r="D253" s="14" t="inlineStr">
        <is>
          <t>Количество</t>
        </is>
      </c>
      <c r="E253" s="15" t="n"/>
      <c r="F253" s="175" t="n">
        <v>1</v>
      </c>
      <c r="G253" s="15" t="n"/>
      <c r="H253" s="175" t="n">
        <v>1</v>
      </c>
      <c r="I253" s="135" t="n"/>
      <c r="J253" s="154" t="inlineStr">
        <is>
          <t>Поступление ТМЦ и услуг 0001494 от 19.04.2024 10:00:00</t>
        </is>
      </c>
      <c r="K253" s="154" t="inlineStr">
        <is>
          <t>Поступление ТМЦ и услуг 0001494 от 19.04.2024 10:00:00</t>
        </is>
      </c>
      <c r="L253" s="9" t="n"/>
      <c r="M253">
        <f>VLOOKUP(J253,P$7:Q$4000,2,0)</f>
        <v/>
      </c>
      <c r="N253">
        <f>VLOOKUP(K253,P$7:R$4000,2,0)</f>
        <v/>
      </c>
      <c r="P253" s="24" t="inlineStr">
        <is>
          <t>Адылов Усонбай (пом взрывника)</t>
        </is>
      </c>
      <c r="Q253" s="24" t="inlineStr">
        <is>
          <t>101-03-участок БВР</t>
        </is>
      </c>
    </row>
    <row r="254" hidden="1" outlineLevel="1" ht="32.9" customFormat="1" customHeight="1" s="71" thickBot="1">
      <c r="B254" s="165" t="inlineStr">
        <is>
          <t>02.09.2024 10:01:13</t>
        </is>
      </c>
      <c r="C254" s="165" t="inlineStr">
        <is>
          <t>Внутреннее перемещение ОМТС 221-777 от 02.09.2024 10:01:13</t>
        </is>
      </c>
      <c r="D254" s="152" t="inlineStr">
        <is>
          <t>Внутренее перемещение ТМЦ</t>
        </is>
      </c>
      <c r="E254" s="163" t="n">
        <v>1750</v>
      </c>
      <c r="F254" s="164" t="n"/>
      <c r="G254" s="163" t="n">
        <v>1750</v>
      </c>
      <c r="H254" s="164" t="n"/>
      <c r="I254" s="176" t="n">
        <v>435</v>
      </c>
      <c r="J254" s="8" t="inlineStr">
        <is>
          <t>Наркулов Медербек Жуманазарович Машинист эксковато</t>
        </is>
      </c>
      <c r="K254" s="8" t="inlineStr">
        <is>
          <t>Склад Бозымчак № 7 СИЗ (/Касымов А,Адылбек у Э.</t>
        </is>
      </c>
      <c r="L254" s="12" t="n"/>
      <c r="M254">
        <f>VLOOKUP(J254,P$7:Q$4000,2,0)</f>
        <v/>
      </c>
      <c r="N254">
        <f>VLOOKUP(K254,P$7:R$4000,2,0)</f>
        <v/>
      </c>
      <c r="P254" s="24" t="inlineStr">
        <is>
          <t>Адылов Усубалы Адылович (машинист погрузчика 534С)</t>
        </is>
      </c>
      <c r="Q254" s="24" t="inlineStr">
        <is>
          <t>101-02-ЭКБУ - Карьер</t>
        </is>
      </c>
    </row>
    <row r="255" hidden="1" outlineLevel="1" ht="22.45" customHeight="1" s="171">
      <c r="B255" s="166" t="n"/>
      <c r="C255" s="166" t="n"/>
      <c r="D255" s="153" t="n"/>
      <c r="E255" s="10" t="n"/>
      <c r="F255" s="11" t="n"/>
      <c r="G255" s="10" t="n"/>
      <c r="H255" s="11" t="n"/>
      <c r="I255" s="12" t="n"/>
      <c r="J255" s="13" t="inlineStr">
        <is>
          <t>010-004-0015 Каска  СОМ3-55 Favorit Hammer</t>
        </is>
      </c>
      <c r="K255" s="13" t="inlineStr">
        <is>
          <t>010-004-0015 Каска  СОМ3-55 Favorit Hammer</t>
        </is>
      </c>
      <c r="L255" s="135" t="n"/>
      <c r="M255">
        <f>VLOOKUP(J255,P$7:Q$4000,2,0)</f>
        <v/>
      </c>
      <c r="N255">
        <f>VLOOKUP(K255,P$7:R$4000,2,0)</f>
        <v/>
      </c>
      <c r="P255" s="24" t="inlineStr">
        <is>
          <t>Ажибаев Карыбек Султаналиевич</t>
        </is>
      </c>
      <c r="Q255" s="24" t="inlineStr">
        <is>
          <t>113-Офис Управления Проектом - Бишкек</t>
        </is>
      </c>
    </row>
    <row r="256" hidden="1" outlineLevel="1" ht="22.45" customFormat="1" customHeight="1" s="71" thickBot="1">
      <c r="B256" s="167" t="n"/>
      <c r="C256" s="167" t="n"/>
      <c r="D256" s="14" t="inlineStr">
        <is>
          <t>Количество</t>
        </is>
      </c>
      <c r="E256" s="15" t="n"/>
      <c r="F256" s="175" t="n">
        <v>1</v>
      </c>
      <c r="G256" s="15" t="n"/>
      <c r="H256" s="175" t="n">
        <v>1</v>
      </c>
      <c r="I256" s="135" t="n"/>
      <c r="J256" s="154" t="inlineStr">
        <is>
          <t>Поступление ТМЦ и услуг 0001190 от 29.03.2024 10:00:00</t>
        </is>
      </c>
      <c r="K256" s="154" t="inlineStr">
        <is>
          <t>Поступление ТМЦ и услуг 0001190 от 29.03.2024 10:00:00</t>
        </is>
      </c>
      <c r="L256" s="9" t="n"/>
      <c r="M256">
        <f>VLOOKUP(J256,P$7:Q$4000,2,0)</f>
        <v/>
      </c>
      <c r="N256">
        <f>VLOOKUP(K256,P$7:R$4000,2,0)</f>
        <v/>
      </c>
      <c r="P256" s="24" t="inlineStr">
        <is>
          <t>Ажигулов Таалайбек Чолпонкулович</t>
        </is>
      </c>
      <c r="Q256" s="24" t="inlineStr">
        <is>
          <t>101-03-участок БВР</t>
        </is>
      </c>
    </row>
    <row r="257" hidden="1" outlineLevel="1" ht="22.45" customFormat="1" customHeight="1" s="71" thickBot="1">
      <c r="B257" s="165" t="inlineStr">
        <is>
          <t>02.09.2024 10:01:13</t>
        </is>
      </c>
      <c r="C257" s="165" t="inlineStr">
        <is>
          <t>Внутреннее перемещение ОМТС 221-777 от 02.09.2024 10:01:13</t>
        </is>
      </c>
      <c r="D257" s="152" t="inlineStr">
        <is>
          <t>Внутренее перемещение ТМЦ</t>
        </is>
      </c>
      <c r="E257" s="163" t="n">
        <v>1750</v>
      </c>
      <c r="F257" s="164" t="n"/>
      <c r="G257" s="163" t="n">
        <v>1750</v>
      </c>
      <c r="H257" s="164" t="n"/>
      <c r="I257" s="7" t="n">
        <v>7000</v>
      </c>
      <c r="J257" s="8" t="inlineStr">
        <is>
          <t>Наркулов Медербек Жуманазарович Машинист эксковато</t>
        </is>
      </c>
      <c r="K257" s="8" t="inlineStr">
        <is>
          <t>Склад Бозымчак № 7 СИЗ (/Касымов А,Адылбек у Э.</t>
        </is>
      </c>
      <c r="L257" s="12" t="n"/>
      <c r="M257">
        <f>VLOOKUP(J257,P$7:Q$4000,2,0)</f>
        <v/>
      </c>
      <c r="N257">
        <f>VLOOKUP(K257,P$7:R$4000,2,0)</f>
        <v/>
      </c>
      <c r="P257" s="24" t="inlineStr">
        <is>
          <t>Ажигулова Элеонора Таалайбековна</t>
        </is>
      </c>
      <c r="Q257" s="24" t="inlineStr">
        <is>
          <t>111-02-АУП</t>
        </is>
      </c>
    </row>
    <row r="258" hidden="1" outlineLevel="1" ht="22.45" customHeight="1" s="171">
      <c r="B258" s="166" t="n"/>
      <c r="C258" s="166" t="n"/>
      <c r="D258" s="153" t="n"/>
      <c r="E258" s="10" t="n"/>
      <c r="F258" s="11" t="n"/>
      <c r="G258" s="10" t="n"/>
      <c r="H258" s="11" t="n"/>
      <c r="I258" s="12" t="n"/>
      <c r="J258" s="13" t="inlineStr">
        <is>
          <t>001-001-0200 Куртка демисезонная "KAZ Minerals Bozymchak" (ткань 65%ПЭ/35%ХБ, плотность 250 гр/м2, подкл.флис. р60-62)</t>
        </is>
      </c>
      <c r="K258" s="13" t="inlineStr">
        <is>
          <t>001-001-0200 Куртка демисезонная "KAZ Minerals Bozymchak" (ткань 65%ПЭ/35%ХБ, плотность 250 гр/м2, подкл.флис. р60-62)</t>
        </is>
      </c>
      <c r="L258" s="135" t="n"/>
      <c r="M258">
        <f>VLOOKUP(J258,P$7:Q$4000,2,0)</f>
        <v/>
      </c>
      <c r="N258">
        <f>VLOOKUP(K258,P$7:R$4000,2,0)</f>
        <v/>
      </c>
      <c r="P258" s="24" t="inlineStr">
        <is>
          <t>Ажиев Аширбек Оролович(Машинист бульдозера)</t>
        </is>
      </c>
      <c r="Q258" s="24" t="inlineStr">
        <is>
          <t>119-03-Автотранспортный цех - ЭКБУ</t>
        </is>
      </c>
    </row>
    <row r="259" hidden="1" outlineLevel="1" ht="22.45" customFormat="1" customHeight="1" s="71" thickBot="1">
      <c r="B259" s="167" t="n"/>
      <c r="C259" s="167" t="n"/>
      <c r="D259" s="14" t="inlineStr">
        <is>
          <t>Количество</t>
        </is>
      </c>
      <c r="E259" s="15" t="n"/>
      <c r="F259" s="175" t="n">
        <v>1</v>
      </c>
      <c r="G259" s="15" t="n"/>
      <c r="H259" s="175" t="n">
        <v>1</v>
      </c>
      <c r="I259" s="135" t="n"/>
      <c r="J259" s="154" t="inlineStr">
        <is>
          <t>Поступление ТМЦ и услуг 0002671 от 09.07.2024 10:00:00</t>
        </is>
      </c>
      <c r="K259" s="154" t="inlineStr">
        <is>
          <t>Поступление ТМЦ и услуг 0002671 от 09.07.2024 10:00:00</t>
        </is>
      </c>
      <c r="L259" s="9" t="n"/>
      <c r="M259">
        <f>VLOOKUP(J259,P$7:Q$4000,2,0)</f>
        <v/>
      </c>
      <c r="N259">
        <f>VLOOKUP(K259,P$7:R$4000,2,0)</f>
        <v/>
      </c>
      <c r="P259" s="24" t="inlineStr">
        <is>
          <t>Ажимаматов Сергек Женишбаевич</t>
        </is>
      </c>
      <c r="Q259" s="24" t="inlineStr">
        <is>
          <t>111-01-АУП - Гараж</t>
        </is>
      </c>
    </row>
    <row r="260" hidden="1" outlineLevel="1" ht="22.45" customFormat="1" customHeight="1" s="71" thickBot="1">
      <c r="B260" s="165" t="inlineStr">
        <is>
          <t>02.09.2024 10:01:13</t>
        </is>
      </c>
      <c r="C260" s="165" t="inlineStr">
        <is>
          <t>Внутреннее перемещение ОМТС 221-777 от 02.09.2024 10:01:13</t>
        </is>
      </c>
      <c r="D260" s="152" t="inlineStr">
        <is>
          <t>Внутренее перемещение ТМЦ</t>
        </is>
      </c>
      <c r="E260" s="163" t="n">
        <v>1750</v>
      </c>
      <c r="F260" s="164" t="n"/>
      <c r="G260" s="163" t="n">
        <v>1750</v>
      </c>
      <c r="H260" s="164" t="n"/>
      <c r="I260" s="7" t="n">
        <v>4950</v>
      </c>
      <c r="J260" s="8" t="inlineStr">
        <is>
          <t>Наркулов Медербек Жуманазарович Машинист эксковато</t>
        </is>
      </c>
      <c r="K260" s="8" t="inlineStr">
        <is>
          <t>Склад Бозымчак № 7 СИЗ (/Касымов А,Адылбек у Э.</t>
        </is>
      </c>
      <c r="L260" s="12" t="n"/>
      <c r="M260">
        <f>VLOOKUP(J260,P$7:Q$4000,2,0)</f>
        <v/>
      </c>
      <c r="N260">
        <f>VLOOKUP(K260,P$7:R$4000,2,0)</f>
        <v/>
      </c>
      <c r="P260" s="24" t="inlineStr">
        <is>
          <t>Ажиматов Рустам Русланович</t>
        </is>
      </c>
      <c r="Q260" s="24" t="inlineStr">
        <is>
          <t>105-02-УТВС и НК</t>
        </is>
      </c>
    </row>
    <row r="261" hidden="1" outlineLevel="1" ht="22.45" customHeight="1" s="171">
      <c r="B261" s="166" t="n"/>
      <c r="C261" s="166" t="n"/>
      <c r="D261" s="153" t="n"/>
      <c r="E261" s="10" t="n"/>
      <c r="F261" s="11" t="n"/>
      <c r="G261" s="10" t="n"/>
      <c r="H261" s="11" t="n"/>
      <c r="I261" s="12" t="n"/>
      <c r="J261" s="13" t="inlineStr">
        <is>
          <t>001-002-0091 Сапоги ПВХ Dunlop Protomastor (МП, МБС)</t>
        </is>
      </c>
      <c r="K261" s="13" t="inlineStr">
        <is>
          <t>001-002-0091 Сапоги ПВХ Dunlop Protomastor (МП, МБС)</t>
        </is>
      </c>
      <c r="L261" s="135" t="n"/>
      <c r="M261">
        <f>VLOOKUP(J261,P$7:Q$4000,2,0)</f>
        <v/>
      </c>
      <c r="N261">
        <f>VLOOKUP(K261,P$7:R$4000,2,0)</f>
        <v/>
      </c>
      <c r="P261" s="24" t="inlineStr">
        <is>
          <t>Ажиматова Атыргуль Автандиловна</t>
        </is>
      </c>
      <c r="Q261" s="24" t="inlineStr">
        <is>
          <t>130-01 Проект подземный рудник</t>
        </is>
      </c>
    </row>
    <row r="262" hidden="1" outlineLevel="1" ht="22.45" customFormat="1" customHeight="1" s="71" thickBot="1">
      <c r="B262" s="167" t="n"/>
      <c r="C262" s="167" t="n"/>
      <c r="D262" s="14" t="inlineStr">
        <is>
          <t>Количество</t>
        </is>
      </c>
      <c r="E262" s="15" t="n"/>
      <c r="F262" s="175" t="n">
        <v>1</v>
      </c>
      <c r="G262" s="15" t="n"/>
      <c r="H262" s="175" t="n">
        <v>1</v>
      </c>
      <c r="I262" s="135" t="n"/>
      <c r="J262" s="154" t="inlineStr">
        <is>
          <t>Поступление ТМЦ и услуг 0001508 от 16.04.2024 10:00:00</t>
        </is>
      </c>
      <c r="K262" s="154" t="inlineStr">
        <is>
          <t>Поступление ТМЦ и услуг 0001508 от 16.04.2024 10:00:00</t>
        </is>
      </c>
      <c r="L262" s="9" t="n"/>
      <c r="M262">
        <f>VLOOKUP(J262,P$7:Q$4000,2,0)</f>
        <v/>
      </c>
      <c r="N262">
        <f>VLOOKUP(K262,P$7:R$4000,2,0)</f>
        <v/>
      </c>
      <c r="P262" s="24" t="inlineStr">
        <is>
          <t>Ажыбаев Карыбек Султаналиевич</t>
        </is>
      </c>
      <c r="Q262" s="24" t="inlineStr">
        <is>
          <t>113-Офис Управления Проектом - Бишкек</t>
        </is>
      </c>
    </row>
    <row r="263" outlineLevel="1" ht="32.9" customFormat="1" customHeight="1" s="71" thickBot="1">
      <c r="B263" s="165" t="inlineStr">
        <is>
          <t>02.09.2024 10:04:52</t>
        </is>
      </c>
      <c r="C263" s="165" t="inlineStr">
        <is>
          <t>Внутреннее перемещение ОМТС 221-778 от 02.09.2024 10:04:52</t>
        </is>
      </c>
      <c r="D263" s="152" t="inlineStr">
        <is>
          <t>Внутренее перемещение ТМЦ</t>
        </is>
      </c>
      <c r="E263" s="163" t="n">
        <v>1750</v>
      </c>
      <c r="F263" s="164" t="n"/>
      <c r="G263" s="163" t="n">
        <v>1750</v>
      </c>
      <c r="H263" s="164" t="n"/>
      <c r="I263" s="7" t="n">
        <v>1650</v>
      </c>
      <c r="J263" s="8" t="inlineStr">
        <is>
          <t>Убалиев Кочкорали Ташматович (геолого рабочий)</t>
        </is>
      </c>
      <c r="K263" s="8" t="inlineStr">
        <is>
          <t>Склад Бозымчак № 7 СИЗ (/Касымов А,Адылбек у Э.</t>
        </is>
      </c>
      <c r="L263" s="12" t="n"/>
      <c r="M263">
        <f>VLOOKUP(J263,P$7:Q$4000,2,0)</f>
        <v/>
      </c>
      <c r="N263">
        <f>VLOOKUP(K263,P$7:R$4000,2,0)</f>
        <v/>
      </c>
      <c r="P263" s="24" t="inlineStr">
        <is>
          <t>Ажыбекова Асель Тынчтыкбековна</t>
        </is>
      </c>
      <c r="Q263" s="24" t="inlineStr">
        <is>
          <t>109-Химлаборатория</t>
        </is>
      </c>
    </row>
    <row r="264" hidden="1" outlineLevel="1" ht="22.45" customHeight="1" s="171">
      <c r="B264" s="166" t="n"/>
      <c r="C264" s="166" t="n"/>
      <c r="D264" s="153" t="n"/>
      <c r="E264" s="10" t="n"/>
      <c r="F264" s="11" t="n"/>
      <c r="G264" s="10" t="n"/>
      <c r="H264" s="11" t="n"/>
      <c r="I264" s="12" t="n"/>
      <c r="J264" s="13" t="inlineStr">
        <is>
          <t>001-001-0032 Плащ-дождевик</t>
        </is>
      </c>
      <c r="K264" s="13" t="inlineStr">
        <is>
          <t>001-001-0032 Плащ-дождевик</t>
        </is>
      </c>
      <c r="L264" s="135" t="n"/>
      <c r="M264">
        <f>VLOOKUP(J264,P$7:Q$4000,2,0)</f>
        <v/>
      </c>
      <c r="N264">
        <f>VLOOKUP(K264,P$7:R$4000,2,0)</f>
        <v/>
      </c>
      <c r="P264" s="24" t="inlineStr">
        <is>
          <t>Азбаев Айбат Тургунбаевич</t>
        </is>
      </c>
      <c r="Q264" s="24" t="inlineStr">
        <is>
          <t>106-02-02-Горный участок - Штольня №6</t>
        </is>
      </c>
    </row>
    <row r="265" hidden="1" outlineLevel="1" ht="22.45" customFormat="1" customHeight="1" s="71" thickBot="1">
      <c r="B265" s="167" t="n"/>
      <c r="C265" s="167" t="n"/>
      <c r="D265" s="14" t="inlineStr">
        <is>
          <t>Количество</t>
        </is>
      </c>
      <c r="E265" s="15" t="n"/>
      <c r="F265" s="175" t="n">
        <v>1</v>
      </c>
      <c r="G265" s="15" t="n"/>
      <c r="H265" s="175" t="n">
        <v>1</v>
      </c>
      <c r="I265" s="135" t="n"/>
      <c r="J265" s="154" t="inlineStr">
        <is>
          <t>Поступление ТМЦ и услуг 0002669 от 10.07.2024 10:00:00</t>
        </is>
      </c>
      <c r="K265" s="154" t="inlineStr">
        <is>
          <t>Поступление ТМЦ и услуг 0002669 от 10.07.2024 10:00:00</t>
        </is>
      </c>
      <c r="L265" s="9" t="n"/>
      <c r="M265">
        <f>VLOOKUP(J265,P$7:Q$4000,2,0)</f>
        <v/>
      </c>
      <c r="N265">
        <f>VLOOKUP(K265,P$7:R$4000,2,0)</f>
        <v/>
      </c>
      <c r="P265" s="24" t="inlineStr">
        <is>
          <t>Азимбай уулу Бектемир (газосварщик)</t>
        </is>
      </c>
      <c r="Q265" s="24" t="inlineStr">
        <is>
          <t>101-06-Общепроизводственные расходы - Карьер</t>
        </is>
      </c>
    </row>
    <row r="266" outlineLevel="1" ht="32.9" customFormat="1" customHeight="1" s="71" thickBot="1">
      <c r="B266" s="165" t="inlineStr">
        <is>
          <t>02.09.2024 10:04:52</t>
        </is>
      </c>
      <c r="C266" s="165" t="inlineStr">
        <is>
          <t>Внутреннее перемещение ОМТС 221-778 от 02.09.2024 10:04:52</t>
        </is>
      </c>
      <c r="D266" s="152" t="inlineStr">
        <is>
          <t>Внутренее перемещение ТМЦ</t>
        </is>
      </c>
      <c r="E266" s="163" t="n">
        <v>1750</v>
      </c>
      <c r="F266" s="164" t="n"/>
      <c r="G266" s="163" t="n">
        <v>1750</v>
      </c>
      <c r="H266" s="164" t="n"/>
      <c r="I266" s="7" t="n">
        <v>7000</v>
      </c>
      <c r="J266" s="8" t="inlineStr">
        <is>
          <t>Убалиев Кочкорали Ташматович (геолого рабочий)</t>
        </is>
      </c>
      <c r="K266" s="8" t="inlineStr">
        <is>
          <t>Склад Бозымчак № 7 СИЗ (/Касымов А,Адылбек у Э.</t>
        </is>
      </c>
      <c r="L266" s="12" t="n"/>
      <c r="M266">
        <f>VLOOKUP(J266,P$7:Q$4000,2,0)</f>
        <v/>
      </c>
      <c r="N266">
        <f>VLOOKUP(K266,P$7:R$4000,2,0)</f>
        <v/>
      </c>
      <c r="P266" s="24" t="inlineStr">
        <is>
          <t>Азимбай уулу Эрнист(рабочий склада)</t>
        </is>
      </c>
      <c r="Q266" s="24" t="inlineStr">
        <is>
          <t>120-03-ОМТС</t>
        </is>
      </c>
    </row>
    <row r="267" hidden="1" outlineLevel="1" ht="22.45" customHeight="1" s="171">
      <c r="B267" s="166" t="n"/>
      <c r="C267" s="166" t="n"/>
      <c r="D267" s="153" t="n"/>
      <c r="E267" s="10" t="n"/>
      <c r="F267" s="11" t="n"/>
      <c r="G267" s="10" t="n"/>
      <c r="H267" s="11" t="n"/>
      <c r="I267" s="12" t="n"/>
      <c r="J267" s="13" t="inlineStr">
        <is>
          <t>001-001-0200 Куртка демисезонная "KAZ Minerals Bozymchak" (ткань 65%ПЭ/35%ХБ, плотность 250 гр/м2, подкл.флис. р60-62)</t>
        </is>
      </c>
      <c r="K267" s="13" t="inlineStr">
        <is>
          <t>001-001-0200 Куртка демисезонная "KAZ Minerals Bozymchak" (ткань 65%ПЭ/35%ХБ, плотность 250 гр/м2, подкл.флис. р60-62)</t>
        </is>
      </c>
      <c r="L267" s="135" t="n"/>
      <c r="M267">
        <f>VLOOKUP(J267,P$7:Q$4000,2,0)</f>
        <v/>
      </c>
      <c r="N267">
        <f>VLOOKUP(K267,P$7:R$4000,2,0)</f>
        <v/>
      </c>
      <c r="P267" s="24" t="inlineStr">
        <is>
          <t>Азимов Абдирашит Хусанбаевич</t>
        </is>
      </c>
      <c r="Q267" s="24" t="inlineStr">
        <is>
          <t>123-01-АБК-АХО-вахтовый поселок</t>
        </is>
      </c>
    </row>
    <row r="268" hidden="1" outlineLevel="1" ht="22.45" customFormat="1" customHeight="1" s="71" thickBot="1">
      <c r="B268" s="167" t="n"/>
      <c r="C268" s="167" t="n"/>
      <c r="D268" s="14" t="inlineStr">
        <is>
          <t>Количество</t>
        </is>
      </c>
      <c r="E268" s="15" t="n"/>
      <c r="F268" s="175" t="n">
        <v>1</v>
      </c>
      <c r="G268" s="15" t="n"/>
      <c r="H268" s="175" t="n">
        <v>1</v>
      </c>
      <c r="I268" s="135" t="n"/>
      <c r="J268" s="154" t="inlineStr">
        <is>
          <t>Поступление ТМЦ и услуг 0002671 от 09.07.2024 10:00:00</t>
        </is>
      </c>
      <c r="K268" s="154" t="inlineStr">
        <is>
          <t>Поступление ТМЦ и услуг 0002671 от 09.07.2024 10:00:00</t>
        </is>
      </c>
      <c r="L268" s="9" t="n"/>
      <c r="M268">
        <f>VLOOKUP(J268,P$7:Q$4000,2,0)</f>
        <v/>
      </c>
      <c r="N268">
        <f>VLOOKUP(K268,P$7:R$4000,2,0)</f>
        <v/>
      </c>
      <c r="P268" s="24" t="inlineStr">
        <is>
          <t>Азимов Искендер Токтосунович (ВМ)</t>
        </is>
      </c>
      <c r="Q268" s="24" t="inlineStr">
        <is>
          <t>101-03-участок БВР</t>
        </is>
      </c>
    </row>
    <row r="269" hidden="1" outlineLevel="1" ht="22.45" customFormat="1" customHeight="1" s="71" thickBot="1">
      <c r="B269" s="165" t="inlineStr">
        <is>
          <t>02.09.2024 10:06:58</t>
        </is>
      </c>
      <c r="C269" s="165" t="inlineStr">
        <is>
          <t>Внутреннее перемещение ОМТС 221-779 от 02.09.2024 10:06:58</t>
        </is>
      </c>
      <c r="D269" s="152" t="inlineStr">
        <is>
          <t>Внутренее перемещение ТМЦ</t>
        </is>
      </c>
      <c r="E269" s="163" t="n">
        <v>1750</v>
      </c>
      <c r="F269" s="164" t="n"/>
      <c r="G269" s="163" t="n">
        <v>1750</v>
      </c>
      <c r="H269" s="164" t="n"/>
      <c r="I269" s="7" t="n">
        <v>7000</v>
      </c>
      <c r="J269" s="8" t="inlineStr">
        <is>
          <t>Токонов Марат Дуйшеналиевич</t>
        </is>
      </c>
      <c r="K269" s="8" t="inlineStr">
        <is>
          <t>Склад Бозымчак № 7 СИЗ (/Касымов А,Адылбек у Э.</t>
        </is>
      </c>
      <c r="L269" s="12" t="n"/>
      <c r="M269">
        <f>VLOOKUP(J269,P$7:Q$4000,2,0)</f>
        <v/>
      </c>
      <c r="N269">
        <f>VLOOKUP(K269,P$7:R$4000,2,0)</f>
        <v/>
      </c>
      <c r="P269" s="24" t="inlineStr">
        <is>
          <t>Азимов Сапаралы Алибайевич (строитель)</t>
        </is>
      </c>
      <c r="Q269" s="24" t="inlineStr">
        <is>
          <t>123-08-АБК-АХО-Строители</t>
        </is>
      </c>
    </row>
    <row r="270" hidden="1" outlineLevel="1" ht="22.45" customHeight="1" s="171">
      <c r="B270" s="166" t="n"/>
      <c r="C270" s="166" t="n"/>
      <c r="D270" s="153" t="n"/>
      <c r="E270" s="10" t="n"/>
      <c r="F270" s="11" t="n"/>
      <c r="G270" s="10" t="n"/>
      <c r="H270" s="11" t="n"/>
      <c r="I270" s="12" t="n"/>
      <c r="J270" s="13" t="inlineStr">
        <is>
          <t>001-001-0197 Куртка демисезонная "KAZ Minerals Bozymchak" (ткань 65%ПЭ/35%ХБ, плотность 250 гр/м2, подкл.флис. 48-50)</t>
        </is>
      </c>
      <c r="K270" s="13" t="inlineStr">
        <is>
          <t>001-001-0197 Куртка демисезонная "KAZ Minerals Bozymchak" (ткань 65%ПЭ/35%ХБ, плотность 250 гр/м2, подкл.флис. 48-50)</t>
        </is>
      </c>
      <c r="L270" s="135" t="n"/>
      <c r="M270">
        <f>VLOOKUP(J270,P$7:Q$4000,2,0)</f>
        <v/>
      </c>
      <c r="N270">
        <f>VLOOKUP(K270,P$7:R$4000,2,0)</f>
        <v/>
      </c>
      <c r="P270" s="24" t="inlineStr">
        <is>
          <t>Азимов Тухтарали Омонгелдиевич</t>
        </is>
      </c>
      <c r="Q270" s="24" t="inlineStr">
        <is>
          <t>100-01 Участок дробления</t>
        </is>
      </c>
    </row>
    <row r="271" hidden="1" outlineLevel="1" ht="22.45" customFormat="1" customHeight="1" s="71" thickBot="1">
      <c r="B271" s="167" t="n"/>
      <c r="C271" s="167" t="n"/>
      <c r="D271" s="14" t="inlineStr">
        <is>
          <t>Количество</t>
        </is>
      </c>
      <c r="E271" s="15" t="n"/>
      <c r="F271" s="175" t="n">
        <v>1</v>
      </c>
      <c r="G271" s="15" t="n"/>
      <c r="H271" s="175" t="n">
        <v>1</v>
      </c>
      <c r="I271" s="135" t="n"/>
      <c r="J271" s="154" t="inlineStr">
        <is>
          <t>Поступление ТМЦ и услуг 0003271 от 27.08.2024 10:00:00</t>
        </is>
      </c>
      <c r="K271" s="154" t="inlineStr">
        <is>
          <t>Поступление ТМЦ и услуг 0003271 от 27.08.2024 10:00:00</t>
        </is>
      </c>
      <c r="L271" s="9" t="n"/>
      <c r="M271">
        <f>VLOOKUP(J271,P$7:Q$4000,2,0)</f>
        <v/>
      </c>
      <c r="N271">
        <f>VLOOKUP(K271,P$7:R$4000,2,0)</f>
        <v/>
      </c>
      <c r="P271" s="24" t="inlineStr">
        <is>
          <t>Азимова Малюда Усенбаевна (АХО)</t>
        </is>
      </c>
      <c r="Q271" s="24" t="inlineStr">
        <is>
          <t>123-01-АБК-АХО-вахтовый поселок</t>
        </is>
      </c>
    </row>
    <row r="272" hidden="1" outlineLevel="1" ht="22.45" customFormat="1" customHeight="1" s="71" thickBot="1">
      <c r="B272" s="165" t="inlineStr">
        <is>
          <t>02.09.2024 10:06:58</t>
        </is>
      </c>
      <c r="C272" s="165" t="inlineStr">
        <is>
          <t>Внутреннее перемещение ОМТС 221-779 от 02.09.2024 10:06:58</t>
        </is>
      </c>
      <c r="D272" s="152" t="inlineStr">
        <is>
          <t>Внутренее перемещение ТМЦ</t>
        </is>
      </c>
      <c r="E272" s="163" t="n">
        <v>1750</v>
      </c>
      <c r="F272" s="164" t="n"/>
      <c r="G272" s="163" t="n">
        <v>1750</v>
      </c>
      <c r="H272" s="164" t="n"/>
      <c r="I272" s="7" t="n">
        <v>1650</v>
      </c>
      <c r="J272" s="8" t="inlineStr">
        <is>
          <t>Токонов Марат Дуйшеналиевич</t>
        </is>
      </c>
      <c r="K272" s="8" t="inlineStr">
        <is>
          <t>Склад Бозымчак № 7 СИЗ (/Касымов А,Адылбек у Э.</t>
        </is>
      </c>
      <c r="L272" s="12" t="n"/>
      <c r="M272">
        <f>VLOOKUP(J272,P$7:Q$4000,2,0)</f>
        <v/>
      </c>
      <c r="N272">
        <f>VLOOKUP(K272,P$7:R$4000,2,0)</f>
        <v/>
      </c>
      <c r="P272" s="24" t="inlineStr">
        <is>
          <t>Азимова Суусар Чалдановна</t>
        </is>
      </c>
      <c r="Q272" s="24" t="inlineStr">
        <is>
          <t>123-01-АБК-АХО-вахтовый поселок</t>
        </is>
      </c>
    </row>
    <row r="273" hidden="1" outlineLevel="1" ht="22.45" customHeight="1" s="171">
      <c r="B273" s="166" t="n"/>
      <c r="C273" s="166" t="n"/>
      <c r="D273" s="153" t="n"/>
      <c r="E273" s="10" t="n"/>
      <c r="F273" s="11" t="n"/>
      <c r="G273" s="10" t="n"/>
      <c r="H273" s="11" t="n"/>
      <c r="I273" s="12" t="n"/>
      <c r="J273" s="13" t="inlineStr">
        <is>
          <t>001-001-0032 Плащ-дождевик</t>
        </is>
      </c>
      <c r="K273" s="13" t="inlineStr">
        <is>
          <t>001-001-0032 Плащ-дождевик</t>
        </is>
      </c>
      <c r="L273" s="135" t="n"/>
      <c r="M273">
        <f>VLOOKUP(J273,P$7:Q$4000,2,0)</f>
        <v/>
      </c>
      <c r="N273">
        <f>VLOOKUP(K273,P$7:R$4000,2,0)</f>
        <v/>
      </c>
      <c r="P273" s="24" t="inlineStr">
        <is>
          <t>АЗС Бозымчак</t>
        </is>
      </c>
      <c r="Q273" s="24" t="n"/>
    </row>
    <row r="274" hidden="1" outlineLevel="1" ht="22.45" customFormat="1" customHeight="1" s="71" thickBot="1">
      <c r="B274" s="167" t="n"/>
      <c r="C274" s="167" t="n"/>
      <c r="D274" s="14" t="inlineStr">
        <is>
          <t>Количество</t>
        </is>
      </c>
      <c r="E274" s="15" t="n"/>
      <c r="F274" s="175" t="n">
        <v>1</v>
      </c>
      <c r="G274" s="15" t="n"/>
      <c r="H274" s="175" t="n">
        <v>1</v>
      </c>
      <c r="I274" s="135" t="n"/>
      <c r="J274" s="154" t="inlineStr">
        <is>
          <t>Поступление ТМЦ и услуг 0002669 от 10.07.2024 10:00:00</t>
        </is>
      </c>
      <c r="K274" s="154" t="inlineStr">
        <is>
          <t>Поступление ТМЦ и услуг 0002669 от 10.07.2024 10:00:00</t>
        </is>
      </c>
      <c r="L274" s="9" t="n"/>
      <c r="M274">
        <f>VLOOKUP(J274,P$7:Q$4000,2,0)</f>
        <v/>
      </c>
      <c r="N274">
        <f>VLOOKUP(K274,P$7:R$4000,2,0)</f>
        <v/>
      </c>
      <c r="P274" s="24" t="inlineStr">
        <is>
          <t>Айбашов Иляз Шералдинович</t>
        </is>
      </c>
      <c r="Q274" s="24" t="inlineStr">
        <is>
          <t>123-03-АБК-АХО-медпункт</t>
        </is>
      </c>
    </row>
    <row r="275" hidden="1" outlineLevel="1" ht="22.45" customFormat="1" customHeight="1" s="71" thickBot="1">
      <c r="B275" s="165" t="inlineStr">
        <is>
          <t>02.09.2024 10:09:59</t>
        </is>
      </c>
      <c r="C275" s="165" t="inlineStr">
        <is>
          <t>Внутреннее перемещение ОМТС 221-780 от 02.09.2024 10:09:59</t>
        </is>
      </c>
      <c r="D275" s="152" t="inlineStr">
        <is>
          <t>Внутренее перемещение ТМЦ</t>
        </is>
      </c>
      <c r="E275" s="163" t="n">
        <v>1750</v>
      </c>
      <c r="F275" s="164" t="n"/>
      <c r="G275" s="163" t="n">
        <v>1750</v>
      </c>
      <c r="H275" s="164" t="n"/>
      <c r="I275" s="7" t="n">
        <v>1650</v>
      </c>
      <c r="J275" s="8" t="inlineStr">
        <is>
          <t>Самиев Эмильбек Кочкорович</t>
        </is>
      </c>
      <c r="K275" s="8" t="inlineStr">
        <is>
          <t>Склад Бозымчак № 7 СИЗ (/Касымов А,Адылбек у Э.</t>
        </is>
      </c>
      <c r="L275" s="12" t="n"/>
      <c r="M275">
        <f>VLOOKUP(J275,P$7:Q$4000,2,0)</f>
        <v/>
      </c>
      <c r="N275">
        <f>VLOOKUP(K275,P$7:R$4000,2,0)</f>
        <v/>
      </c>
      <c r="P275" s="24" t="inlineStr">
        <is>
          <t>Айбеков Нурмукамбет Бектурович</t>
        </is>
      </c>
      <c r="Q275" s="24" t="inlineStr">
        <is>
          <t>109-Химлаборатория</t>
        </is>
      </c>
    </row>
    <row r="276" hidden="1" outlineLevel="1" ht="22.45" customHeight="1" s="171">
      <c r="B276" s="166" t="n"/>
      <c r="C276" s="166" t="n"/>
      <c r="D276" s="153" t="n"/>
      <c r="E276" s="10" t="n"/>
      <c r="F276" s="11" t="n"/>
      <c r="G276" s="10" t="n"/>
      <c r="H276" s="11" t="n"/>
      <c r="I276" s="12" t="n"/>
      <c r="J276" s="13" t="inlineStr">
        <is>
          <t>001-001-0032 Плащ-дождевик</t>
        </is>
      </c>
      <c r="K276" s="13" t="inlineStr">
        <is>
          <t>001-001-0032 Плащ-дождевик</t>
        </is>
      </c>
      <c r="L276" s="135" t="n"/>
      <c r="M276">
        <f>VLOOKUP(J276,P$7:Q$4000,2,0)</f>
        <v/>
      </c>
      <c r="N276">
        <f>VLOOKUP(K276,P$7:R$4000,2,0)</f>
        <v/>
      </c>
      <c r="P276" s="24" t="inlineStr">
        <is>
          <t>Айдаралиев Бектур Абдыбекович (Машинист мельниц)</t>
        </is>
      </c>
      <c r="Q276" s="24" t="inlineStr">
        <is>
          <t>100-02 Главный корпус (флотация)</t>
        </is>
      </c>
    </row>
    <row r="277" hidden="1" outlineLevel="1" ht="22.45" customFormat="1" customHeight="1" s="71" thickBot="1">
      <c r="B277" s="167" t="n"/>
      <c r="C277" s="167" t="n"/>
      <c r="D277" s="14" t="inlineStr">
        <is>
          <t>Количество</t>
        </is>
      </c>
      <c r="E277" s="15" t="n"/>
      <c r="F277" s="175" t="n">
        <v>1</v>
      </c>
      <c r="G277" s="15" t="n"/>
      <c r="H277" s="175" t="n">
        <v>1</v>
      </c>
      <c r="I277" s="135" t="n"/>
      <c r="J277" s="154" t="inlineStr">
        <is>
          <t>Поступление ТМЦ и услуг 0002669 от 10.07.2024 10:00:00</t>
        </is>
      </c>
      <c r="K277" s="154" t="inlineStr">
        <is>
          <t>Поступление ТМЦ и услуг 0002669 от 10.07.2024 10:00:00</t>
        </is>
      </c>
      <c r="L277" s="9" t="n"/>
      <c r="M277">
        <f>VLOOKUP(J277,P$7:Q$4000,2,0)</f>
        <v/>
      </c>
      <c r="N277">
        <f>VLOOKUP(K277,P$7:R$4000,2,0)</f>
        <v/>
      </c>
      <c r="P277" s="24" t="inlineStr">
        <is>
          <t>Айдарбеков Уланбек Айдарбекович</t>
        </is>
      </c>
      <c r="Q277" s="24" t="inlineStr">
        <is>
          <t>119-06-Автотранспортный цех-РПП</t>
        </is>
      </c>
    </row>
    <row r="278" hidden="1" outlineLevel="1" ht="22.45" customFormat="1" customHeight="1" s="71" thickBot="1">
      <c r="B278" s="165" t="inlineStr">
        <is>
          <t>02.09.2024 10:09:59</t>
        </is>
      </c>
      <c r="C278" s="165" t="inlineStr">
        <is>
          <t>Внутреннее перемещение ОМТС 221-780 от 02.09.2024 10:09:59</t>
        </is>
      </c>
      <c r="D278" s="152" t="inlineStr">
        <is>
          <t>Внутренее перемещение ТМЦ</t>
        </is>
      </c>
      <c r="E278" s="163" t="n">
        <v>1750</v>
      </c>
      <c r="F278" s="164" t="n"/>
      <c r="G278" s="163" t="n">
        <v>1750</v>
      </c>
      <c r="H278" s="164" t="n"/>
      <c r="I278" s="7" t="n">
        <v>7000</v>
      </c>
      <c r="J278" s="8" t="inlineStr">
        <is>
          <t>Самиев Эмильбек Кочкорович</t>
        </is>
      </c>
      <c r="K278" s="8" t="inlineStr">
        <is>
          <t>Склад Бозымчак № 7 СИЗ (/Касымов А,Адылбек у Э.</t>
        </is>
      </c>
      <c r="L278" s="12" t="n"/>
      <c r="M278">
        <f>VLOOKUP(J278,P$7:Q$4000,2,0)</f>
        <v/>
      </c>
      <c r="N278">
        <f>VLOOKUP(K278,P$7:R$4000,2,0)</f>
        <v/>
      </c>
      <c r="P278" s="24" t="inlineStr">
        <is>
          <t>Айдарбекова Базаркүл Усенбаевна</t>
        </is>
      </c>
      <c r="Q278" s="24" t="inlineStr">
        <is>
          <t>123-01-АБК-АХО-вахтовый поселок</t>
        </is>
      </c>
    </row>
    <row r="279" hidden="1" outlineLevel="1" ht="22.45" customHeight="1" s="171">
      <c r="B279" s="166" t="n"/>
      <c r="C279" s="166" t="n"/>
      <c r="D279" s="153" t="n"/>
      <c r="E279" s="10" t="n"/>
      <c r="F279" s="11" t="n"/>
      <c r="G279" s="10" t="n"/>
      <c r="H279" s="11" t="n"/>
      <c r="I279" s="12" t="n"/>
      <c r="J279" s="13" t="inlineStr">
        <is>
          <t>001-001-0198 Куртка демисезонная "KAZ Minerals Bozymchak" (ткань 65%ПЭ/35%ХБ, плотность 250 гр/м2, подкл.флис. 52-54)</t>
        </is>
      </c>
      <c r="K279" s="13" t="inlineStr">
        <is>
          <t>001-001-0198 Куртка демисезонная "KAZ Minerals Bozymchak" (ткань 65%ПЭ/35%ХБ, плотность 250 гр/м2, подкл.флис. 52-54)</t>
        </is>
      </c>
      <c r="L279" s="135" t="n"/>
      <c r="M279">
        <f>VLOOKUP(J279,P$7:Q$4000,2,0)</f>
        <v/>
      </c>
      <c r="N279">
        <f>VLOOKUP(K279,P$7:R$4000,2,0)</f>
        <v/>
      </c>
      <c r="P279" s="24" t="inlineStr">
        <is>
          <t>Айдарова Жумагуль Наргозоевна</t>
        </is>
      </c>
      <c r="Q279" s="24" t="inlineStr">
        <is>
          <t>123-01-АБК-АХО-вахтовый поселок</t>
        </is>
      </c>
    </row>
    <row r="280" hidden="1" outlineLevel="1" ht="32.9" customFormat="1" customHeight="1" s="71" thickBot="1">
      <c r="B280" s="167" t="n"/>
      <c r="C280" s="167" t="n"/>
      <c r="D280" s="14" t="inlineStr">
        <is>
          <t>Количество</t>
        </is>
      </c>
      <c r="E280" s="15" t="n"/>
      <c r="F280" s="175" t="n">
        <v>1</v>
      </c>
      <c r="G280" s="15" t="n"/>
      <c r="H280" s="175" t="n">
        <v>1</v>
      </c>
      <c r="I280" s="135" t="n"/>
      <c r="J280" s="154" t="inlineStr">
        <is>
          <t>Поступление ТМЦ и услуг 0002734 от 16.07.2024 10:00:00</t>
        </is>
      </c>
      <c r="K280" s="154" t="inlineStr">
        <is>
          <t>Поступление ТМЦ и услуг 0002734 от 16.07.2024 10:00:00</t>
        </is>
      </c>
      <c r="L280" s="9" t="n"/>
      <c r="M280">
        <f>VLOOKUP(J280,P$7:Q$4000,2,0)</f>
        <v/>
      </c>
      <c r="N280">
        <f>VLOOKUP(K280,P$7:R$4000,2,0)</f>
        <v/>
      </c>
      <c r="P280" s="24" t="inlineStr">
        <is>
          <t>Айнабеков Тагарбек Талайбекович(карьер)</t>
        </is>
      </c>
      <c r="Q280" s="24" t="inlineStr">
        <is>
          <t>101-02-ЭКБУ - Карьер</t>
        </is>
      </c>
    </row>
    <row r="281" hidden="1" outlineLevel="1" ht="22.45" customFormat="1" customHeight="1" s="71">
      <c r="B281" s="165" t="inlineStr">
        <is>
          <t>02.09.2024 10:15:20</t>
        </is>
      </c>
      <c r="C281" s="165" t="inlineStr">
        <is>
          <t>Внутреннее перемещение ОМТС 221-781 от 02.09.2024 10:15:20</t>
        </is>
      </c>
      <c r="D281" s="152" t="inlineStr">
        <is>
          <t>Внутренее перемещение ТМЦ</t>
        </is>
      </c>
      <c r="E281" s="163" t="n">
        <v>1750</v>
      </c>
      <c r="F281" s="164" t="n"/>
      <c r="G281" s="163" t="n">
        <v>1750</v>
      </c>
      <c r="H281" s="164" t="n"/>
      <c r="I281" s="7" t="n">
        <v>2130</v>
      </c>
      <c r="J281" s="8" t="inlineStr">
        <is>
          <t>Склад Бозымчак № 7/1 СИЗ БУ</t>
        </is>
      </c>
      <c r="K281" s="8" t="inlineStr">
        <is>
          <t>Текенов Самат Абдыракманович</t>
        </is>
      </c>
      <c r="L281" s="12" t="n"/>
      <c r="M281">
        <f>VLOOKUP(J281,P$7:Q$4000,2,0)</f>
        <v/>
      </c>
      <c r="N281">
        <f>VLOOKUP(K281,P$7:R$4000,2,0)</f>
        <v/>
      </c>
      <c r="P281" s="24" t="inlineStr">
        <is>
          <t>Айнидинова Асель Төлөгөновна</t>
        </is>
      </c>
      <c r="Q281" s="24" t="inlineStr">
        <is>
          <t>123-01-АБК-АХО-вахтовый поселок</t>
        </is>
      </c>
    </row>
    <row r="282" hidden="1" outlineLevel="1" ht="22.45" customHeight="1" s="171">
      <c r="B282" s="166" t="n"/>
      <c r="C282" s="166" t="n"/>
      <c r="D282" s="153" t="n"/>
      <c r="E282" s="10" t="n"/>
      <c r="F282" s="11" t="n"/>
      <c r="G282" s="10" t="n"/>
      <c r="H282" s="11" t="n"/>
      <c r="I282" s="12" t="n"/>
      <c r="J282" s="13" t="inlineStr">
        <is>
          <t>010-004-0017 Каска Baseball Diamond (белая)</t>
        </is>
      </c>
      <c r="K282" s="13" t="inlineStr">
        <is>
          <t>010-004-0017 Каска Baseball Diamond (белая)</t>
        </is>
      </c>
      <c r="L282" s="135" t="n"/>
      <c r="M282">
        <f>VLOOKUP(J282,P$7:Q$4000,2,0)</f>
        <v/>
      </c>
      <c r="N282">
        <f>VLOOKUP(K282,P$7:R$4000,2,0)</f>
        <v/>
      </c>
      <c r="P282" s="139" t="inlineStr">
        <is>
          <t>Айсина Зульфия</t>
        </is>
      </c>
      <c r="Q282" s="24" t="inlineStr">
        <is>
          <t>126-001 ОТК Общепроизводственные расходы</t>
        </is>
      </c>
    </row>
    <row r="283" hidden="1" outlineLevel="1" ht="22.45" customFormat="1" customHeight="1" s="71" thickBot="1">
      <c r="B283" s="167" t="n"/>
      <c r="C283" s="167" t="n"/>
      <c r="D283" s="14" t="inlineStr">
        <is>
          <t>Количество</t>
        </is>
      </c>
      <c r="E283" s="15" t="n"/>
      <c r="F283" s="175" t="n">
        <v>1</v>
      </c>
      <c r="G283" s="15" t="n"/>
      <c r="H283" s="175" t="n">
        <v>1</v>
      </c>
      <c r="I283" s="135" t="n"/>
      <c r="J283" s="154" t="inlineStr">
        <is>
          <t>Поступление ТМЦ и услуг 0004388 от 25.11.2022 10:00:00</t>
        </is>
      </c>
      <c r="K283" s="154" t="inlineStr">
        <is>
          <t>Поступление ТМЦ и услуг 0004388 от 25.11.2022 10:00:00</t>
        </is>
      </c>
      <c r="L283" s="9" t="n"/>
      <c r="M283">
        <f>VLOOKUP(J283,P$7:Q$4000,2,0)</f>
        <v/>
      </c>
      <c r="N283">
        <f>VLOOKUP(K283,P$7:R$4000,2,0)</f>
        <v/>
      </c>
      <c r="P283" s="24" t="inlineStr">
        <is>
          <t>Айтбаев Сапарбек Адылбекович</t>
        </is>
      </c>
      <c r="Q283" s="24" t="inlineStr">
        <is>
          <t>119-05-Автотранспортный цех - общепроизводственные</t>
        </is>
      </c>
    </row>
    <row r="284" hidden="1" outlineLevel="1" ht="22.45" customFormat="1" customHeight="1" s="71">
      <c r="B284" s="165" t="inlineStr">
        <is>
          <t>02.09.2024 10:15:20</t>
        </is>
      </c>
      <c r="C284" s="165" t="inlineStr">
        <is>
          <t>Внутреннее перемещение ОМТС 221-781 от 02.09.2024 10:15:20</t>
        </is>
      </c>
      <c r="D284" s="152" t="inlineStr">
        <is>
          <t>Внутренее перемещение ТМЦ</t>
        </is>
      </c>
      <c r="E284" s="163" t="n">
        <v>1750</v>
      </c>
      <c r="F284" s="164" t="n"/>
      <c r="G284" s="163" t="n">
        <v>1750</v>
      </c>
      <c r="H284" s="164" t="n"/>
      <c r="I284" s="7" t="n">
        <v>6100</v>
      </c>
      <c r="J284" s="8" t="inlineStr">
        <is>
          <t>Склад Бозымчак № 7/1 СИЗ БУ</t>
        </is>
      </c>
      <c r="K284" s="8" t="inlineStr">
        <is>
          <t>Текенов Самат Абдыракманович</t>
        </is>
      </c>
      <c r="L284" s="12" t="n"/>
      <c r="M284">
        <f>VLOOKUP(J284,P$7:Q$4000,2,0)</f>
        <v/>
      </c>
      <c r="N284">
        <f>VLOOKUP(K284,P$7:R$4000,2,0)</f>
        <v/>
      </c>
      <c r="P284" s="24" t="inlineStr">
        <is>
          <t>Айтбаев Убайдуллы Кебекович</t>
        </is>
      </c>
      <c r="Q284" s="24" t="inlineStr">
        <is>
          <t>127-001- Служба охраны и режима</t>
        </is>
      </c>
    </row>
    <row r="285" hidden="1" outlineLevel="1" ht="22.45" customHeight="1" s="171">
      <c r="B285" s="166" t="n"/>
      <c r="C285" s="166" t="n"/>
      <c r="D285" s="153" t="n"/>
      <c r="E285" s="10" t="n"/>
      <c r="F285" s="11" t="n"/>
      <c r="G285" s="10" t="n"/>
      <c r="H285" s="11" t="n"/>
      <c r="I285" s="12" t="n"/>
      <c r="J285" s="13" t="inlineStr">
        <is>
          <t>001-001-0126 Костюм летний "KAZ Minerals Bozymchak" (100% ХБ, плотность 250-260гр/м2, логотип вышивка, 48р.)</t>
        </is>
      </c>
      <c r="K285" s="13" t="inlineStr">
        <is>
          <t>001-001-0126 Костюм летний "KAZ Minerals Bozymchak" (100% ХБ, плотность 250-260гр/м2, логотип вышивка, 48р.)</t>
        </is>
      </c>
      <c r="L285" s="135" t="n"/>
      <c r="M285">
        <f>VLOOKUP(J285,P$7:Q$4000,2,0)</f>
        <v/>
      </c>
      <c r="N285">
        <f>VLOOKUP(K285,P$7:R$4000,2,0)</f>
        <v/>
      </c>
      <c r="P285" s="24" t="inlineStr">
        <is>
          <t>Айтбаева Гулзат Садыгалиевна</t>
        </is>
      </c>
      <c r="Q285" s="24" t="inlineStr">
        <is>
          <t>113-Офис Управления Проектом - Бишкек</t>
        </is>
      </c>
    </row>
    <row r="286" hidden="1" outlineLevel="1" ht="22.45" customFormat="1" customHeight="1" s="71" thickBot="1">
      <c r="B286" s="167" t="n"/>
      <c r="C286" s="167" t="n"/>
      <c r="D286" s="14" t="inlineStr">
        <is>
          <t>Количество</t>
        </is>
      </c>
      <c r="E286" s="15" t="n"/>
      <c r="F286" s="175" t="n">
        <v>1</v>
      </c>
      <c r="G286" s="15" t="n"/>
      <c r="H286" s="175" t="n">
        <v>1</v>
      </c>
      <c r="I286" s="135" t="n"/>
      <c r="J286" s="154" t="inlineStr">
        <is>
          <t>Поступление ТМЦ и услуг 0004819 от 15.12.2022 10:00:00</t>
        </is>
      </c>
      <c r="K286" s="154" t="inlineStr">
        <is>
          <t>Поступление ТМЦ и услуг 0004819 от 15.12.2022 10:00:00</t>
        </is>
      </c>
      <c r="L286" s="9" t="n"/>
      <c r="M286">
        <f>VLOOKUP(J286,P$7:Q$4000,2,0)</f>
        <v/>
      </c>
      <c r="N286">
        <f>VLOOKUP(K286,P$7:R$4000,2,0)</f>
        <v/>
      </c>
      <c r="P286" s="24" t="inlineStr">
        <is>
          <t>Айтбаева Гулмайрам Адылбековна (кух. работник)</t>
        </is>
      </c>
      <c r="Q286" s="24" t="inlineStr">
        <is>
          <t>123-02-АБК-АХО-Столовая</t>
        </is>
      </c>
    </row>
    <row r="287" hidden="1" outlineLevel="1" ht="22.45" customFormat="1" customHeight="1" s="71">
      <c r="B287" s="165" t="inlineStr">
        <is>
          <t>02.09.2024 10:15:20</t>
        </is>
      </c>
      <c r="C287" s="165" t="inlineStr">
        <is>
          <t>Внутреннее перемещение ОМТС 221-781 от 02.09.2024 10:15:20</t>
        </is>
      </c>
      <c r="D287" s="152" t="inlineStr">
        <is>
          <t>Внутренее перемещение ТМЦ</t>
        </is>
      </c>
      <c r="E287" s="163" t="n">
        <v>1750</v>
      </c>
      <c r="F287" s="164" t="n"/>
      <c r="G287" s="163" t="n">
        <v>1750</v>
      </c>
      <c r="H287" s="164" t="n"/>
      <c r="I287" s="7" t="n">
        <v>8500</v>
      </c>
      <c r="J287" s="8" t="inlineStr">
        <is>
          <t>Склад Бозымчак № 7/1 СИЗ БУ</t>
        </is>
      </c>
      <c r="K287" s="8" t="inlineStr">
        <is>
          <t>Текенов Самат Абдыракманович</t>
        </is>
      </c>
      <c r="L287" s="12" t="n"/>
      <c r="M287">
        <f>VLOOKUP(J287,P$7:Q$4000,2,0)</f>
        <v/>
      </c>
      <c r="N287">
        <f>VLOOKUP(K287,P$7:R$4000,2,0)</f>
        <v/>
      </c>
      <c r="P287" s="24" t="inlineStr">
        <is>
          <t>Айтикеев Максат Жумабаевич</t>
        </is>
      </c>
      <c r="Q287" s="24" t="inlineStr">
        <is>
          <t>100-03 Участок фильтрации (хвосты)</t>
        </is>
      </c>
    </row>
    <row r="288" hidden="1" outlineLevel="1" ht="22.45" customHeight="1" s="171">
      <c r="B288" s="166" t="n"/>
      <c r="C288" s="166" t="n"/>
      <c r="D288" s="153" t="n"/>
      <c r="E288" s="10" t="n"/>
      <c r="F288" s="11" t="n"/>
      <c r="G288" s="10" t="n"/>
      <c r="H288" s="11" t="n"/>
      <c r="I288" s="12" t="n"/>
      <c r="J288" s="13" t="inlineStr">
        <is>
          <t>001-001-0126 Костюм летний "KAZ Minerals Bozymchak" (100% ХБ, плотность 250-260гр/м2, логотип вышивка, 48р.)</t>
        </is>
      </c>
      <c r="K288" s="13" t="inlineStr">
        <is>
          <t>001-001-0126 Костюм летний "KAZ Minerals Bozymchak" (100% ХБ, плотность 250-260гр/м2, логотип вышивка, 48р.)</t>
        </is>
      </c>
      <c r="L288" s="135" t="n"/>
      <c r="M288">
        <f>VLOOKUP(J288,P$7:Q$4000,2,0)</f>
        <v/>
      </c>
      <c r="N288">
        <f>VLOOKUP(K288,P$7:R$4000,2,0)</f>
        <v/>
      </c>
      <c r="P288" s="24" t="inlineStr">
        <is>
          <t>Айтимбет уулу Кенжебек (машинист ТД-25)</t>
        </is>
      </c>
      <c r="Q288" s="24" t="inlineStr">
        <is>
          <t>101-02-ЭКБУ - Карьер</t>
        </is>
      </c>
    </row>
    <row r="289" hidden="1" outlineLevel="1" ht="22.45" customFormat="1" customHeight="1" s="71" thickBot="1">
      <c r="B289" s="167" t="n"/>
      <c r="C289" s="167" t="n"/>
      <c r="D289" s="14" t="inlineStr">
        <is>
          <t>Количество</t>
        </is>
      </c>
      <c r="E289" s="15" t="n"/>
      <c r="F289" s="175" t="n">
        <v>1</v>
      </c>
      <c r="G289" s="15" t="n"/>
      <c r="H289" s="175" t="n">
        <v>1</v>
      </c>
      <c r="I289" s="135" t="n"/>
      <c r="J289" s="154" t="inlineStr">
        <is>
          <t>Поступление ТМЦ и услуг 0001040 от 19.03.2024 10:00:00</t>
        </is>
      </c>
      <c r="K289" s="154" t="inlineStr">
        <is>
          <t>Поступление ТМЦ и услуг 0001040 от 19.03.2024 10:00:00</t>
        </is>
      </c>
      <c r="L289" s="9" t="n"/>
      <c r="M289">
        <f>VLOOKUP(J289,P$7:Q$4000,2,0)</f>
        <v/>
      </c>
      <c r="N289">
        <f>VLOOKUP(K289,P$7:R$4000,2,0)</f>
        <v/>
      </c>
      <c r="P289" s="24" t="inlineStr">
        <is>
          <t>Айткулиев Нурлан Атайбекович</t>
        </is>
      </c>
      <c r="Q289" s="24" t="inlineStr">
        <is>
          <t>120-01-Геолого-маркшейдерская служба. отдел</t>
        </is>
      </c>
    </row>
    <row r="290" hidden="1" outlineLevel="1" ht="22.45" customFormat="1" customHeight="1" s="71">
      <c r="B290" s="165" t="inlineStr">
        <is>
          <t>02.09.2024 10:15:20</t>
        </is>
      </c>
      <c r="C290" s="165" t="inlineStr">
        <is>
          <t>Внутреннее перемещение ОМТС 221-781 от 02.09.2024 10:15:20</t>
        </is>
      </c>
      <c r="D290" s="152" t="inlineStr">
        <is>
          <t>Внутренее перемещение ТМЦ</t>
        </is>
      </c>
      <c r="E290" s="163" t="n">
        <v>1750</v>
      </c>
      <c r="F290" s="164" t="n"/>
      <c r="G290" s="163" t="n">
        <v>1750</v>
      </c>
      <c r="H290" s="164" t="n"/>
      <c r="I290" s="7" t="n">
        <v>10500</v>
      </c>
      <c r="J290" s="8" t="inlineStr">
        <is>
          <t>Склад Бозымчак № 7/1 СИЗ БУ</t>
        </is>
      </c>
      <c r="K290" s="8" t="inlineStr">
        <is>
          <t>Текенов Самат Абдыракманович</t>
        </is>
      </c>
      <c r="L290" s="12" t="n"/>
      <c r="M290">
        <f>VLOOKUP(J290,P$7:Q$4000,2,0)</f>
        <v/>
      </c>
      <c r="N290">
        <f>VLOOKUP(K290,P$7:R$4000,2,0)</f>
        <v/>
      </c>
      <c r="P290" s="24" t="inlineStr">
        <is>
          <t>Айткулов Абдиламит Абдувалович</t>
        </is>
      </c>
      <c r="Q290" s="24" t="inlineStr">
        <is>
          <t>111-02-АУП</t>
        </is>
      </c>
    </row>
    <row r="291" hidden="1" outlineLevel="1" ht="22.45" customHeight="1" s="171">
      <c r="B291" s="166" t="n"/>
      <c r="C291" s="166" t="n"/>
      <c r="D291" s="153" t="n"/>
      <c r="E291" s="10" t="n"/>
      <c r="F291" s="11" t="n"/>
      <c r="G291" s="10" t="n"/>
      <c r="H291" s="11" t="n"/>
      <c r="I291" s="12" t="n"/>
      <c r="J291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291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291" s="135" t="n"/>
      <c r="M291">
        <f>VLOOKUP(J291,P$7:Q$4000,2,0)</f>
        <v/>
      </c>
      <c r="N291">
        <f>VLOOKUP(K291,P$7:R$4000,2,0)</f>
        <v/>
      </c>
      <c r="P291" s="24" t="inlineStr">
        <is>
          <t>Айткулов Абдумиталип Кудайбердиевич</t>
        </is>
      </c>
      <c r="Q291" s="24" t="inlineStr">
        <is>
          <t>100-09 РММ</t>
        </is>
      </c>
    </row>
    <row r="292" hidden="1" outlineLevel="1" ht="22.45" customFormat="1" customHeight="1" s="71" thickBot="1">
      <c r="B292" s="167" t="n"/>
      <c r="C292" s="167" t="n"/>
      <c r="D292" s="14" t="inlineStr">
        <is>
          <t>Количество</t>
        </is>
      </c>
      <c r="E292" s="15" t="n"/>
      <c r="F292" s="175" t="n">
        <v>1</v>
      </c>
      <c r="G292" s="15" t="n"/>
      <c r="H292" s="175" t="n">
        <v>1</v>
      </c>
      <c r="I292" s="135" t="n"/>
      <c r="J292" s="154" t="inlineStr">
        <is>
          <t>Поступление ТМЦ и услуг 0004969 от 29.12.2022 10:00:00</t>
        </is>
      </c>
      <c r="K292" s="154" t="inlineStr">
        <is>
          <t>Поступление ТМЦ и услуг 0004969 от 29.12.2022 10:00:00</t>
        </is>
      </c>
      <c r="L292" s="9" t="n"/>
      <c r="M292">
        <f>VLOOKUP(J292,P$7:Q$4000,2,0)</f>
        <v/>
      </c>
      <c r="N292">
        <f>VLOOKUP(K292,P$7:R$4000,2,0)</f>
        <v/>
      </c>
      <c r="P292" s="24" t="inlineStr">
        <is>
          <t>Айтуваров Айбек Абдурахманович (ОУП)</t>
        </is>
      </c>
      <c r="Q292" s="24" t="inlineStr">
        <is>
          <t>113-Офис Управления Проектом - Бишкек</t>
        </is>
      </c>
    </row>
    <row r="293" hidden="1" outlineLevel="1" ht="22.45" customFormat="1" customHeight="1" s="71">
      <c r="B293" s="165" t="inlineStr">
        <is>
          <t>02.09.2024 10:15:20</t>
        </is>
      </c>
      <c r="C293" s="165" t="inlineStr">
        <is>
          <t>Внутреннее перемещение ОМТС 221-781 от 02.09.2024 10:15:20</t>
        </is>
      </c>
      <c r="D293" s="152" t="inlineStr">
        <is>
          <t>Внутренее перемещение ТМЦ</t>
        </is>
      </c>
      <c r="E293" s="163" t="n">
        <v>1750</v>
      </c>
      <c r="F293" s="164" t="n"/>
      <c r="G293" s="163" t="n">
        <v>1750</v>
      </c>
      <c r="H293" s="164" t="n"/>
      <c r="I293" s="7" t="n">
        <v>1000</v>
      </c>
      <c r="J293" s="8" t="inlineStr">
        <is>
          <t>Склад Бозымчак № 7/1 СИЗ БУ</t>
        </is>
      </c>
      <c r="K293" s="8" t="inlineStr">
        <is>
          <t>Текенов Самат Абдыракманович</t>
        </is>
      </c>
      <c r="L293" s="12" t="n"/>
      <c r="M293">
        <f>VLOOKUP(J293,P$7:Q$4000,2,0)</f>
        <v/>
      </c>
      <c r="N293">
        <f>VLOOKUP(K293,P$7:R$4000,2,0)</f>
        <v/>
      </c>
      <c r="P293" s="24" t="inlineStr">
        <is>
          <t>Айтуганов Талгат Аскарович</t>
        </is>
      </c>
      <c r="Q293" s="24" t="inlineStr">
        <is>
          <t>120-01-Геолого-маркшейдерская служба. отдел</t>
        </is>
      </c>
    </row>
    <row r="294" hidden="1" outlineLevel="1" ht="22.45" customHeight="1" s="171">
      <c r="B294" s="166" t="n"/>
      <c r="C294" s="166" t="n"/>
      <c r="D294" s="153" t="n"/>
      <c r="E294" s="10" t="n"/>
      <c r="F294" s="11" t="n"/>
      <c r="G294" s="10" t="n"/>
      <c r="H294" s="11" t="n"/>
      <c r="I294" s="12" t="n"/>
      <c r="J294" s="13" t="inlineStr">
        <is>
          <t>001-003-0047 Постельное белье 100% Х/Б сатин/бязь (простынь 150*215см, пододеяльник 150*215см, наволочка 70*50 см</t>
        </is>
      </c>
      <c r="K294" s="13" t="inlineStr">
        <is>
          <t>001-003-0047 Постельное белье 100% Х/Б сатин/бязь (простынь 150*215см, пододеяльник 150*215см, наволочка 70*50 см</t>
        </is>
      </c>
      <c r="L294" s="135" t="n"/>
      <c r="M294">
        <f>VLOOKUP(J294,P$7:Q$4000,2,0)</f>
        <v/>
      </c>
      <c r="N294">
        <f>VLOOKUP(K294,P$7:R$4000,2,0)</f>
        <v/>
      </c>
      <c r="P294" s="24" t="inlineStr">
        <is>
          <t>Айтходжаев Исаумитдин Низашиддинович</t>
        </is>
      </c>
      <c r="Q294" s="24" t="inlineStr">
        <is>
          <t>107-Отдел Капитального Строительства</t>
        </is>
      </c>
    </row>
    <row r="295" hidden="1" outlineLevel="1" ht="22.45" customFormat="1" customHeight="1" s="71" thickBot="1">
      <c r="B295" s="167" t="n"/>
      <c r="C295" s="167" t="n"/>
      <c r="D295" s="14" t="inlineStr">
        <is>
          <t>Количество</t>
        </is>
      </c>
      <c r="E295" s="15" t="n"/>
      <c r="F295" s="175" t="n">
        <v>1</v>
      </c>
      <c r="G295" s="15" t="n"/>
      <c r="H295" s="175" t="n">
        <v>1</v>
      </c>
      <c r="I295" s="135" t="n"/>
      <c r="J295" s="154" t="inlineStr">
        <is>
          <t>Поступление ТМЦ и услуг 0000240 от 27.01.2023 10:00:00</t>
        </is>
      </c>
      <c r="K295" s="154" t="inlineStr">
        <is>
          <t>Поступление ТМЦ и услуг 0000240 от 27.01.2023 10:00:00</t>
        </is>
      </c>
      <c r="L295" s="9" t="n"/>
      <c r="M295">
        <f>VLOOKUP(J295,P$7:Q$4000,2,0)</f>
        <v/>
      </c>
      <c r="N295">
        <f>VLOOKUP(K295,P$7:R$4000,2,0)</f>
        <v/>
      </c>
      <c r="P295" s="24" t="inlineStr">
        <is>
          <t>Айтыкеев Тологон Мухтарович</t>
        </is>
      </c>
      <c r="Q295" s="24" t="inlineStr">
        <is>
          <t>113-Офис Управления Проектом - Бишкек</t>
        </is>
      </c>
    </row>
    <row r="296" hidden="1" outlineLevel="1" ht="22.45" customFormat="1" customHeight="1" s="71">
      <c r="B296" s="165" t="inlineStr">
        <is>
          <t>02.09.2024 10:15:20</t>
        </is>
      </c>
      <c r="C296" s="165" t="inlineStr">
        <is>
          <t>Внутреннее перемещение ОМТС 221-781 от 02.09.2024 10:15:20</t>
        </is>
      </c>
      <c r="D296" s="152" t="inlineStr">
        <is>
          <t>Внутренее перемещение ТМЦ</t>
        </is>
      </c>
      <c r="E296" s="163" t="n">
        <v>1750</v>
      </c>
      <c r="F296" s="164" t="n"/>
      <c r="G296" s="163" t="n">
        <v>1750</v>
      </c>
      <c r="H296" s="164" t="n"/>
      <c r="I296" s="7" t="n">
        <v>5500</v>
      </c>
      <c r="J296" s="8" t="inlineStr">
        <is>
          <t>Склад Бозымчак № 7/1 СИЗ БУ</t>
        </is>
      </c>
      <c r="K296" s="8" t="inlineStr">
        <is>
          <t>Текенов Самат Абдыракманович</t>
        </is>
      </c>
      <c r="L296" s="12" t="n"/>
      <c r="M296">
        <f>VLOOKUP(J296,P$7:Q$4000,2,0)</f>
        <v/>
      </c>
      <c r="N296">
        <f>VLOOKUP(K296,P$7:R$4000,2,0)</f>
        <v/>
      </c>
      <c r="P296" s="24" t="inlineStr">
        <is>
          <t>Айтыкулов Нургазы Айтыкулович</t>
        </is>
      </c>
      <c r="Q296" s="24" t="inlineStr">
        <is>
          <t>100-03-03 Фильтрация хвостов</t>
        </is>
      </c>
    </row>
    <row r="297" hidden="1" outlineLevel="1" ht="22.45" customHeight="1" s="171">
      <c r="B297" s="166" t="n"/>
      <c r="C297" s="166" t="n"/>
      <c r="D297" s="153" t="n"/>
      <c r="E297" s="10" t="n"/>
      <c r="F297" s="11" t="n"/>
      <c r="G297" s="10" t="n"/>
      <c r="H297" s="11" t="n"/>
      <c r="I297" s="12" t="n"/>
      <c r="J297" s="13" t="inlineStr">
        <is>
          <t>001-001-0177 Куртка летняя "KAZ Minerals Bozymchak" (ткань 65%ПЭ/35%ХБ, плотность 250 гр/м2, разм.48-50)</t>
        </is>
      </c>
      <c r="K297" s="13" t="inlineStr">
        <is>
          <t>001-001-0177 Куртка летняя "KAZ Minerals Bozymchak" (ткань 65%ПЭ/35%ХБ, плотность 250 гр/м2, разм.48-50)</t>
        </is>
      </c>
      <c r="L297" s="135" t="n"/>
      <c r="M297">
        <f>VLOOKUP(J297,P$7:Q$4000,2,0)</f>
        <v/>
      </c>
      <c r="N297">
        <f>VLOOKUP(K297,P$7:R$4000,2,0)</f>
        <v/>
      </c>
      <c r="P297" s="24" t="inlineStr">
        <is>
          <t>Айтымбетов Алибек Эркинбекович</t>
        </is>
      </c>
      <c r="Q297" s="24" t="inlineStr">
        <is>
          <t>111-02-АУП</t>
        </is>
      </c>
    </row>
    <row r="298" hidden="1" outlineLevel="1" ht="22.45" customFormat="1" customHeight="1" s="71" thickBot="1">
      <c r="B298" s="167" t="n"/>
      <c r="C298" s="167" t="n"/>
      <c r="D298" s="14" t="inlineStr">
        <is>
          <t>Количество</t>
        </is>
      </c>
      <c r="E298" s="15" t="n"/>
      <c r="F298" s="175" t="n">
        <v>1</v>
      </c>
      <c r="G298" s="15" t="n"/>
      <c r="H298" s="175" t="n">
        <v>1</v>
      </c>
      <c r="I298" s="135" t="n"/>
      <c r="J298" s="154" t="inlineStr">
        <is>
          <t>Поступление ТМЦ и услуг 0001179 от 28.03.2024 10:00:00</t>
        </is>
      </c>
      <c r="K298" s="154" t="inlineStr">
        <is>
          <t>Поступление ТМЦ и услуг 0001179 от 28.03.2024 10:00:00</t>
        </is>
      </c>
      <c r="L298" s="9" t="n"/>
      <c r="M298">
        <f>VLOOKUP(J298,P$7:Q$4000,2,0)</f>
        <v/>
      </c>
      <c r="N298">
        <f>VLOOKUP(K298,P$7:R$4000,2,0)</f>
        <v/>
      </c>
      <c r="P298" s="24" t="inlineStr">
        <is>
          <t>Айыпов Нур Тургалиевич</t>
        </is>
      </c>
      <c r="Q298" s="24" t="inlineStr">
        <is>
          <t>113-Офис Управления Проектом - Бишкек</t>
        </is>
      </c>
    </row>
    <row r="299" hidden="1" outlineLevel="1" ht="22.45" customFormat="1" customHeight="1" s="71">
      <c r="B299" s="165" t="inlineStr">
        <is>
          <t>02.09.2024 10:15:20</t>
        </is>
      </c>
      <c r="C299" s="165" t="inlineStr">
        <is>
          <t>Внутреннее перемещение ОМТС 221-781 от 02.09.2024 10:15:20</t>
        </is>
      </c>
      <c r="D299" s="152" t="inlineStr">
        <is>
          <t>Внутренее перемещение ТМЦ</t>
        </is>
      </c>
      <c r="E299" s="163" t="n">
        <v>1750</v>
      </c>
      <c r="F299" s="164" t="n"/>
      <c r="G299" s="163" t="n">
        <v>1750</v>
      </c>
      <c r="H299" s="164" t="n"/>
      <c r="I299" s="7" t="n">
        <v>3000</v>
      </c>
      <c r="J299" s="8" t="inlineStr">
        <is>
          <t>Склад Бозымчак № 7/1 СИЗ БУ</t>
        </is>
      </c>
      <c r="K299" s="8" t="inlineStr">
        <is>
          <t>Текенов Самат Абдыракманович</t>
        </is>
      </c>
      <c r="L299" s="12" t="n"/>
      <c r="M299">
        <f>VLOOKUP(J299,P$7:Q$4000,2,0)</f>
        <v/>
      </c>
      <c r="N299">
        <f>VLOOKUP(K299,P$7:R$4000,2,0)</f>
        <v/>
      </c>
      <c r="P299" s="24" t="inlineStr">
        <is>
          <t>Акбуллаев Абдуханы Кумашевич</t>
        </is>
      </c>
      <c r="Q299" s="24" t="inlineStr">
        <is>
          <t>100-09 РММ</t>
        </is>
      </c>
    </row>
    <row r="300" hidden="1" outlineLevel="1" ht="22.45" customHeight="1" s="171">
      <c r="B300" s="166" t="n"/>
      <c r="C300" s="166" t="n"/>
      <c r="D300" s="153" t="n"/>
      <c r="E300" s="10" t="n"/>
      <c r="F300" s="11" t="n"/>
      <c r="G300" s="10" t="n"/>
      <c r="H300" s="11" t="n"/>
      <c r="I300" s="12" t="n"/>
      <c r="J300" s="13" t="inlineStr">
        <is>
          <t>001-001-0182 Брюки летние "KAZ Minerals Bozymchak" (ткань 65%ПЭ/35%ХБ, плотность 250 гр/м2, разм.48-50)</t>
        </is>
      </c>
      <c r="K300" s="13" t="inlineStr">
        <is>
          <t>001-001-0182 Брюки летние "KAZ Minerals Bozymchak" (ткань 65%ПЭ/35%ХБ, плотность 250 гр/м2, разм.48-50)</t>
        </is>
      </c>
      <c r="L300" s="135" t="n"/>
      <c r="M300">
        <f>VLOOKUP(J300,P$7:Q$4000,2,0)</f>
        <v/>
      </c>
      <c r="N300">
        <f>VLOOKUP(K300,P$7:R$4000,2,0)</f>
        <v/>
      </c>
      <c r="P300" s="24" t="inlineStr">
        <is>
          <t>Акжигитов Давирбек Токторалиевич</t>
        </is>
      </c>
      <c r="Q300" s="24" t="inlineStr">
        <is>
          <t>100-02 Главный корпус (флотация)</t>
        </is>
      </c>
    </row>
    <row r="301" hidden="1" outlineLevel="1" ht="22.45" customFormat="1" customHeight="1" s="71" thickBot="1">
      <c r="B301" s="167" t="n"/>
      <c r="C301" s="167" t="n"/>
      <c r="D301" s="14" t="inlineStr">
        <is>
          <t>Количество</t>
        </is>
      </c>
      <c r="E301" s="15" t="n"/>
      <c r="F301" s="175" t="n">
        <v>1</v>
      </c>
      <c r="G301" s="15" t="n"/>
      <c r="H301" s="175" t="n">
        <v>1</v>
      </c>
      <c r="I301" s="135" t="n"/>
      <c r="J301" s="154" t="inlineStr">
        <is>
          <t>Поступление ТМЦ и услуг 0001179 от 28.03.2024 10:00:00</t>
        </is>
      </c>
      <c r="K301" s="154" t="inlineStr">
        <is>
          <t>Поступление ТМЦ и услуг 0001179 от 28.03.2024 10:00:00</t>
        </is>
      </c>
      <c r="L301" s="9" t="n"/>
      <c r="M301">
        <f>VLOOKUP(J301,P$7:Q$4000,2,0)</f>
        <v/>
      </c>
      <c r="N301">
        <f>VLOOKUP(K301,P$7:R$4000,2,0)</f>
        <v/>
      </c>
      <c r="P301" s="24" t="inlineStr">
        <is>
          <t>Акжигитов Кенен Токторалыевич (пом.маш.бур.уст-ки)</t>
        </is>
      </c>
      <c r="Q301" s="24" t="inlineStr">
        <is>
          <t>106-01-Буровой участок ГРР</t>
        </is>
      </c>
    </row>
    <row r="302" hidden="1" outlineLevel="1" ht="22.45" customFormat="1" customHeight="1" s="71">
      <c r="B302" s="165" t="inlineStr">
        <is>
          <t>02.09.2024 10:15:20</t>
        </is>
      </c>
      <c r="C302" s="165" t="inlineStr">
        <is>
          <t>Внутреннее перемещение ОМТС 221-781 от 02.09.2024 10:15:20</t>
        </is>
      </c>
      <c r="D302" s="152" t="inlineStr">
        <is>
          <t>Внутренее перемещение ТМЦ</t>
        </is>
      </c>
      <c r="E302" s="163" t="n">
        <v>1750</v>
      </c>
      <c r="F302" s="164" t="n"/>
      <c r="G302" s="163" t="n">
        <v>1750</v>
      </c>
      <c r="H302" s="164" t="n"/>
      <c r="I302" s="7" t="n">
        <v>4147.32</v>
      </c>
      <c r="J302" s="8" t="inlineStr">
        <is>
          <t>Склад Бозымчак № 7/1 СИЗ БУ</t>
        </is>
      </c>
      <c r="K302" s="8" t="inlineStr">
        <is>
          <t>Текенов Самат Абдыракманович</t>
        </is>
      </c>
      <c r="L302" s="12" t="n"/>
      <c r="M302">
        <f>VLOOKUP(J302,P$7:Q$4000,2,0)</f>
        <v/>
      </c>
      <c r="N302">
        <f>VLOOKUP(K302,P$7:R$4000,2,0)</f>
        <v/>
      </c>
      <c r="P302" s="24" t="inlineStr">
        <is>
          <t>Акжигитов Кубанычбек Эргешович</t>
        </is>
      </c>
      <c r="Q302" s="24" t="inlineStr">
        <is>
          <t>100-02 Главный корпус (флотация)</t>
        </is>
      </c>
    </row>
    <row r="303" hidden="1" outlineLevel="1" ht="22.45" customHeight="1" s="171">
      <c r="B303" s="166" t="n"/>
      <c r="C303" s="166" t="n"/>
      <c r="D303" s="153" t="n"/>
      <c r="E303" s="10" t="n"/>
      <c r="F303" s="11" t="n"/>
      <c r="G303" s="10" t="n"/>
      <c r="H303" s="11" t="n"/>
      <c r="I303" s="12" t="n"/>
      <c r="J303" s="13" t="inlineStr">
        <is>
          <t>001-002-0061 Ботинки Kynox Nomad 417E-064 (Италия)</t>
        </is>
      </c>
      <c r="K303" s="13" t="inlineStr">
        <is>
          <t>001-002-0061 Ботинки Kynox Nomad 417E-064 (Италия)</t>
        </is>
      </c>
      <c r="L303" s="135" t="n"/>
      <c r="M303">
        <f>VLOOKUP(J303,P$7:Q$4000,2,0)</f>
        <v/>
      </c>
      <c r="N303">
        <f>VLOOKUP(K303,P$7:R$4000,2,0)</f>
        <v/>
      </c>
      <c r="P303" s="24" t="inlineStr">
        <is>
          <t>Аким уулу Азизбек</t>
        </is>
      </c>
      <c r="Q303" s="24" t="inlineStr">
        <is>
          <t>101-06-Общепроизводственные расходы - Карьер</t>
        </is>
      </c>
    </row>
    <row r="304" hidden="1" outlineLevel="1" ht="22.45" customFormat="1" customHeight="1" s="71" thickBot="1">
      <c r="B304" s="167" t="n"/>
      <c r="C304" s="167" t="n"/>
      <c r="D304" s="14" t="inlineStr">
        <is>
          <t>Количество</t>
        </is>
      </c>
      <c r="E304" s="15" t="n"/>
      <c r="F304" s="175" t="n">
        <v>1</v>
      </c>
      <c r="G304" s="15" t="n"/>
      <c r="H304" s="175" t="n">
        <v>1</v>
      </c>
      <c r="I304" s="135" t="n"/>
      <c r="J304" s="154" t="inlineStr">
        <is>
          <t>Поступление ТМЦ и услуг 0002209 от 16.06.2022 10:00:00</t>
        </is>
      </c>
      <c r="K304" s="154" t="inlineStr">
        <is>
          <t>Поступление ТМЦ и услуг 0002209 от 16.06.2022 10:00:00</t>
        </is>
      </c>
      <c r="L304" s="9" t="n"/>
      <c r="M304">
        <f>VLOOKUP(J304,P$7:Q$4000,2,0)</f>
        <v/>
      </c>
      <c r="N304">
        <f>VLOOKUP(K304,P$7:R$4000,2,0)</f>
        <v/>
      </c>
      <c r="P304" s="24" t="inlineStr">
        <is>
          <t>Акимбек кызы Динара (мойщик посуды)</t>
        </is>
      </c>
      <c r="Q304" s="24" t="inlineStr">
        <is>
          <t>123-02-АБК-АХО-Столовая</t>
        </is>
      </c>
    </row>
    <row r="305" hidden="1" outlineLevel="1" ht="22.45" customFormat="1" customHeight="1" s="71">
      <c r="B305" s="165" t="inlineStr">
        <is>
          <t>02.09.2024 10:15:20</t>
        </is>
      </c>
      <c r="C305" s="165" t="inlineStr">
        <is>
          <t>Внутреннее перемещение ОМТС 221-781 от 02.09.2024 10:15:20</t>
        </is>
      </c>
      <c r="D305" s="152" t="inlineStr">
        <is>
          <t>Внутренее перемещение ТМЦ</t>
        </is>
      </c>
      <c r="E305" s="163" t="n">
        <v>1750</v>
      </c>
      <c r="F305" s="164" t="n"/>
      <c r="G305" s="163" t="n">
        <v>1750</v>
      </c>
      <c r="H305" s="164" t="n"/>
      <c r="I305" s="7" t="n">
        <v>1200</v>
      </c>
      <c r="J305" s="8" t="inlineStr">
        <is>
          <t>Склад Бозымчак № 7/1 СИЗ БУ</t>
        </is>
      </c>
      <c r="K305" s="8" t="inlineStr">
        <is>
          <t>Текенов Самат Абдыракманович</t>
        </is>
      </c>
      <c r="L305" s="12" t="n"/>
      <c r="M305">
        <f>VLOOKUP(J305,P$7:Q$4000,2,0)</f>
        <v/>
      </c>
      <c r="N305">
        <f>VLOOKUP(K305,P$7:R$4000,2,0)</f>
        <v/>
      </c>
      <c r="P305" s="24" t="inlineStr">
        <is>
          <t>Акимбеков Валерий Эдикович</t>
        </is>
      </c>
      <c r="Q305" s="24" t="inlineStr">
        <is>
          <t>105-05-Общепроизводственные - Энергохозяйство</t>
        </is>
      </c>
    </row>
    <row r="306" hidden="1" outlineLevel="1" ht="22.45" customHeight="1" s="171">
      <c r="B306" s="166" t="n"/>
      <c r="C306" s="166" t="n"/>
      <c r="D306" s="153" t="n"/>
      <c r="E306" s="10" t="n"/>
      <c r="F306" s="11" t="n"/>
      <c r="G306" s="10" t="n"/>
      <c r="H306" s="11" t="n"/>
      <c r="I306" s="12" t="n"/>
      <c r="J306" s="13" t="inlineStr">
        <is>
          <t>001-001-0007 Жилет сигнальный</t>
        </is>
      </c>
      <c r="K306" s="13" t="inlineStr">
        <is>
          <t>001-001-0007 Жилет сигнальный</t>
        </is>
      </c>
      <c r="L306" s="135" t="n"/>
      <c r="M306">
        <f>VLOOKUP(J306,P$7:Q$4000,2,0)</f>
        <v/>
      </c>
      <c r="N306">
        <f>VLOOKUP(K306,P$7:R$4000,2,0)</f>
        <v/>
      </c>
      <c r="P306" s="24" t="inlineStr">
        <is>
          <t>Акимжан уулу Ильяс</t>
        </is>
      </c>
      <c r="Q306" s="24" t="inlineStr">
        <is>
          <t>119-05-Автотранспортный цех - общепроизводственные</t>
        </is>
      </c>
    </row>
    <row r="307" hidden="1" outlineLevel="1" ht="32.9" customFormat="1" customHeight="1" s="71" thickBot="1">
      <c r="B307" s="167" t="n"/>
      <c r="C307" s="167" t="n"/>
      <c r="D307" s="14" t="inlineStr">
        <is>
          <t>Количество</t>
        </is>
      </c>
      <c r="E307" s="15" t="n"/>
      <c r="F307" s="175" t="n">
        <v>1</v>
      </c>
      <c r="G307" s="15" t="n"/>
      <c r="H307" s="175" t="n">
        <v>1</v>
      </c>
      <c r="I307" s="135" t="n"/>
      <c r="J307" s="154" t="inlineStr">
        <is>
          <t>Поступление ТМЦ и услуг 0000626 от 16.02.2024 10:00:00</t>
        </is>
      </c>
      <c r="K307" s="154" t="inlineStr">
        <is>
          <t>Поступление ТМЦ и услуг 0000626 от 16.02.2024 10:00:00</t>
        </is>
      </c>
      <c r="L307" s="9" t="n"/>
      <c r="M307">
        <f>VLOOKUP(J307,P$7:Q$4000,2,0)</f>
        <v/>
      </c>
      <c r="N307">
        <f>VLOOKUP(K307,P$7:R$4000,2,0)</f>
        <v/>
      </c>
      <c r="P307" s="24" t="inlineStr">
        <is>
          <t>Акимжанов Жоомарт</t>
        </is>
      </c>
      <c r="Q307" s="24" t="inlineStr">
        <is>
          <t>114-Офис Управления Проектом - Бозымчак</t>
        </is>
      </c>
    </row>
    <row r="308" hidden="1" outlineLevel="1" ht="22.45" customFormat="1" customHeight="1" s="71" thickBot="1">
      <c r="B308" s="165" t="inlineStr">
        <is>
          <t>02.09.2024 10:17:53</t>
        </is>
      </c>
      <c r="C308" s="165" t="inlineStr">
        <is>
          <t>Внутреннее перемещение ОМТС 221-782 от 02.09.2024 10:17:53</t>
        </is>
      </c>
      <c r="D308" s="152" t="inlineStr">
        <is>
          <t>Внутренее перемещение ТМЦ</t>
        </is>
      </c>
      <c r="E308" s="163" t="n">
        <v>1750</v>
      </c>
      <c r="F308" s="164" t="n"/>
      <c r="G308" s="163" t="n">
        <v>1750</v>
      </c>
      <c r="H308" s="164" t="n"/>
      <c r="I308" s="7" t="n">
        <v>7000</v>
      </c>
      <c r="J308" s="8" t="inlineStr">
        <is>
          <t>Казыбаев Бегалы Турсунбаевич (водитель БеЛаза)</t>
        </is>
      </c>
      <c r="K308" s="8" t="inlineStr">
        <is>
          <t>Склад Бозымчак № 7 СИЗ (/Касымов А,Адылбек у Э.</t>
        </is>
      </c>
      <c r="L308" s="12" t="n"/>
      <c r="M308">
        <f>VLOOKUP(J308,P$7:Q$4000,2,0)</f>
        <v/>
      </c>
      <c r="N308">
        <f>VLOOKUP(K308,P$7:R$4000,2,0)</f>
        <v/>
      </c>
      <c r="P308" s="24" t="inlineStr">
        <is>
          <t>Акимова Ирина Анатольевна</t>
        </is>
      </c>
      <c r="Q308" s="24" t="inlineStr">
        <is>
          <t>113-Офис Управления Проектом - Бишкек</t>
        </is>
      </c>
    </row>
    <row r="309" hidden="1" outlineLevel="1" ht="22.45" customHeight="1" s="171">
      <c r="B309" s="166" t="n"/>
      <c r="C309" s="166" t="n"/>
      <c r="D309" s="153" t="n"/>
      <c r="E309" s="10" t="n"/>
      <c r="F309" s="11" t="n"/>
      <c r="G309" s="10" t="n"/>
      <c r="H309" s="11" t="n"/>
      <c r="I309" s="12" t="n"/>
      <c r="J309" s="13" t="inlineStr">
        <is>
          <t>001-001-0198 Куртка демисезонная "KAZ Minerals Bozymchak" (ткань 65%ПЭ/35%ХБ, плотность 250 гр/м2, подкл.флис. 52-54)</t>
        </is>
      </c>
      <c r="K309" s="13" t="inlineStr">
        <is>
          <t>001-001-0198 Куртка демисезонная "KAZ Minerals Bozymchak" (ткань 65%ПЭ/35%ХБ, плотность 250 гр/м2, подкл.флис. 52-54)</t>
        </is>
      </c>
      <c r="L309" s="135" t="n"/>
      <c r="M309">
        <f>VLOOKUP(J309,P$7:Q$4000,2,0)</f>
        <v/>
      </c>
      <c r="N309">
        <f>VLOOKUP(K309,P$7:R$4000,2,0)</f>
        <v/>
      </c>
      <c r="P309" s="24" t="inlineStr">
        <is>
          <t>Акишева Гульзада Мухамбетбековна</t>
        </is>
      </c>
      <c r="Q309" s="24" t="inlineStr">
        <is>
          <t>123-02-АБК-АХО-Столовая</t>
        </is>
      </c>
    </row>
    <row r="310" hidden="1" outlineLevel="1" ht="22.45" customFormat="1" customHeight="1" s="71" thickBot="1">
      <c r="B310" s="167" t="n"/>
      <c r="C310" s="167" t="n"/>
      <c r="D310" s="14" t="inlineStr">
        <is>
          <t>Количество</t>
        </is>
      </c>
      <c r="E310" s="15" t="n"/>
      <c r="F310" s="175" t="n">
        <v>1</v>
      </c>
      <c r="G310" s="15" t="n"/>
      <c r="H310" s="175" t="n">
        <v>1</v>
      </c>
      <c r="I310" s="135" t="n"/>
      <c r="J310" s="154" t="inlineStr">
        <is>
          <t>Поступление ТМЦ и услуг 0002734 от 16.07.2024 10:00:00</t>
        </is>
      </c>
      <c r="K310" s="154" t="inlineStr">
        <is>
          <t>Поступление ТМЦ и услуг 0002734 от 16.07.2024 10:00:00</t>
        </is>
      </c>
      <c r="L310" s="9" t="n"/>
      <c r="M310">
        <f>VLOOKUP(J310,P$7:Q$4000,2,0)</f>
        <v/>
      </c>
      <c r="N310">
        <f>VLOOKUP(K310,P$7:R$4000,2,0)</f>
        <v/>
      </c>
      <c r="P310" s="24" t="inlineStr">
        <is>
          <t>Аккийизов (Удаленный)</t>
        </is>
      </c>
      <c r="Q310" s="24" t="inlineStr">
        <is>
          <t>100-09 РММ</t>
        </is>
      </c>
    </row>
    <row r="311" hidden="1" outlineLevel="1" ht="22.45" customFormat="1" customHeight="1" s="71" thickBot="1">
      <c r="B311" s="165" t="inlineStr">
        <is>
          <t>02.09.2024 10:20:43</t>
        </is>
      </c>
      <c r="C311" s="165" t="inlineStr">
        <is>
          <t>Внутреннее перемещение ОМТС 221-785 от 02.09.2024 10:20:43</t>
        </is>
      </c>
      <c r="D311" s="152" t="inlineStr">
        <is>
          <t>Внутренее перемещение ТМЦ</t>
        </is>
      </c>
      <c r="E311" s="163" t="n">
        <v>1750</v>
      </c>
      <c r="F311" s="164" t="n"/>
      <c r="G311" s="163" t="n">
        <v>1750</v>
      </c>
      <c r="H311" s="164" t="n"/>
      <c r="I311" s="7" t="n">
        <v>7000</v>
      </c>
      <c r="J311" s="8" t="inlineStr">
        <is>
          <t>Маданбек уулу Марасулбек (Слесарь-ремонтник)</t>
        </is>
      </c>
      <c r="K311" s="8" t="inlineStr">
        <is>
          <t>Склад Бозымчак № 7 СИЗ (/Касымов А,Адылбек у Э.</t>
        </is>
      </c>
      <c r="L311" s="12" t="n"/>
      <c r="M311">
        <f>VLOOKUP(J311,P$7:Q$4000,2,0)</f>
        <v/>
      </c>
      <c r="N311">
        <f>VLOOKUP(K311,P$7:R$4000,2,0)</f>
        <v/>
      </c>
      <c r="P311" s="24" t="inlineStr">
        <is>
          <t>Аккийизов Улукбек Дамирбекович( мастер механик)</t>
        </is>
      </c>
      <c r="Q311" s="24" t="inlineStr">
        <is>
          <t>100-09 РММ</t>
        </is>
      </c>
    </row>
    <row r="312" hidden="1" outlineLevel="1" ht="22.45" customHeight="1" s="171">
      <c r="B312" s="166" t="n"/>
      <c r="C312" s="166" t="n"/>
      <c r="D312" s="153" t="n"/>
      <c r="E312" s="10" t="n"/>
      <c r="F312" s="11" t="n"/>
      <c r="G312" s="10" t="n"/>
      <c r="H312" s="11" t="n"/>
      <c r="I312" s="12" t="n"/>
      <c r="J312" s="13" t="inlineStr">
        <is>
          <t>001-001-0197 Куртка демисезонная "KAZ Minerals Bozymchak" (ткань 65%ПЭ/35%ХБ, плотность 250 гр/м2, подкл.флис. 48-50)</t>
        </is>
      </c>
      <c r="K312" s="13" t="inlineStr">
        <is>
          <t>001-001-0197 Куртка демисезонная "KAZ Minerals Bozymchak" (ткань 65%ПЭ/35%ХБ, плотность 250 гр/м2, подкл.флис. 48-50)</t>
        </is>
      </c>
      <c r="L312" s="135" t="n"/>
      <c r="M312">
        <f>VLOOKUP(J312,P$7:Q$4000,2,0)</f>
        <v/>
      </c>
      <c r="N312">
        <f>VLOOKUP(K312,P$7:R$4000,2,0)</f>
        <v/>
      </c>
      <c r="P312" s="24" t="inlineStr">
        <is>
          <t>Акматалы уулу Бекмамат оператор очист.соор.</t>
        </is>
      </c>
      <c r="Q312" s="24" t="inlineStr">
        <is>
          <t>105-02-УТВС и НК</t>
        </is>
      </c>
    </row>
    <row r="313" hidden="1" outlineLevel="1" ht="32.9" customFormat="1" customHeight="1" s="71" thickBot="1">
      <c r="B313" s="167" t="n"/>
      <c r="C313" s="167" t="n"/>
      <c r="D313" s="14" t="inlineStr">
        <is>
          <t>Количество</t>
        </is>
      </c>
      <c r="E313" s="15" t="n"/>
      <c r="F313" s="175" t="n">
        <v>1</v>
      </c>
      <c r="G313" s="15" t="n"/>
      <c r="H313" s="175" t="n">
        <v>1</v>
      </c>
      <c r="I313" s="135" t="n"/>
      <c r="J313" s="154" t="inlineStr">
        <is>
          <t>Поступление ТМЦ и услуг 0003271 от 27.08.2024 10:00:00</t>
        </is>
      </c>
      <c r="K313" s="154" t="inlineStr">
        <is>
          <t>Поступление ТМЦ и услуг 0003271 от 27.08.2024 10:00:00</t>
        </is>
      </c>
      <c r="L313" s="9" t="n"/>
      <c r="M313">
        <f>VLOOKUP(J313,P$7:Q$4000,2,0)</f>
        <v/>
      </c>
      <c r="N313">
        <f>VLOOKUP(K313,P$7:R$4000,2,0)</f>
        <v/>
      </c>
      <c r="P313" s="24" t="inlineStr">
        <is>
          <t>Акматов Алмаз Акылбекович</t>
        </is>
      </c>
      <c r="Q313" s="24" t="inlineStr">
        <is>
          <t>112-01-ИТР-производство</t>
        </is>
      </c>
    </row>
    <row r="314" hidden="1" outlineLevel="1" ht="22.45" customFormat="1" customHeight="1" s="71" thickBot="1">
      <c r="B314" s="165" t="inlineStr">
        <is>
          <t>02.09.2024 10:25:25</t>
        </is>
      </c>
      <c r="C314" s="165" t="inlineStr">
        <is>
          <t>Внутреннее перемещение ОМТС 221-787 от 02.09.2024 10:25:25</t>
        </is>
      </c>
      <c r="D314" s="152" t="inlineStr">
        <is>
          <t>Внутренее перемещение ТМЦ</t>
        </is>
      </c>
      <c r="E314" s="163" t="n">
        <v>1750</v>
      </c>
      <c r="F314" s="164" t="n"/>
      <c r="G314" s="163" t="n">
        <v>1750</v>
      </c>
      <c r="H314" s="164" t="n"/>
      <c r="I314" s="7" t="n">
        <v>7000</v>
      </c>
      <c r="J314" s="8" t="inlineStr">
        <is>
          <t>Рыскулов Анарбек Рысбекович</t>
        </is>
      </c>
      <c r="K314" s="8" t="inlineStr">
        <is>
          <t>Склад Бозымчак № 7 СИЗ (/Касымов А,Адылбек у Э.</t>
        </is>
      </c>
      <c r="L314" s="12" t="n"/>
      <c r="M314">
        <f>VLOOKUP(J314,P$7:Q$4000,2,0)</f>
        <v/>
      </c>
      <c r="N314">
        <f>VLOOKUP(K314,P$7:R$4000,2,0)</f>
        <v/>
      </c>
      <c r="P314" s="24" t="inlineStr">
        <is>
          <t>Акматов Асанбек  ТБ</t>
        </is>
      </c>
      <c r="Q314" s="24" t="inlineStr">
        <is>
          <t>120-02  - Главные специалисты ИТР</t>
        </is>
      </c>
    </row>
    <row r="315" hidden="1" outlineLevel="1" ht="22.45" customHeight="1" s="171">
      <c r="B315" s="166" t="n"/>
      <c r="C315" s="166" t="n"/>
      <c r="D315" s="153" t="n"/>
      <c r="E315" s="10" t="n"/>
      <c r="F315" s="11" t="n"/>
      <c r="G315" s="10" t="n"/>
      <c r="H315" s="11" t="n"/>
      <c r="I315" s="12" t="n"/>
      <c r="J315" s="13" t="inlineStr">
        <is>
          <t>001-001-0198 Куртка демисезонная "KAZ Minerals Bozymchak" (ткань 65%ПЭ/35%ХБ, плотность 250 гр/м2, подкл.флис. 52-54)</t>
        </is>
      </c>
      <c r="K315" s="13" t="inlineStr">
        <is>
          <t>001-001-0198 Куртка демисезонная "KAZ Minerals Bozymchak" (ткань 65%ПЭ/35%ХБ, плотность 250 гр/м2, подкл.флис. 52-54)</t>
        </is>
      </c>
      <c r="L315" s="135" t="n"/>
      <c r="M315">
        <f>VLOOKUP(J315,P$7:Q$4000,2,0)</f>
        <v/>
      </c>
      <c r="N315">
        <f>VLOOKUP(K315,P$7:R$4000,2,0)</f>
        <v/>
      </c>
      <c r="P315" s="24" t="inlineStr">
        <is>
          <t>Акматов Джергалбек Эсенгулович</t>
        </is>
      </c>
      <c r="Q315" s="24" t="inlineStr">
        <is>
          <t>130-18 Технические службы</t>
        </is>
      </c>
    </row>
    <row r="316" hidden="1" outlineLevel="1" ht="22.45" customFormat="1" customHeight="1" s="71" thickBot="1">
      <c r="B316" s="167" t="n"/>
      <c r="C316" s="167" t="n"/>
      <c r="D316" s="14" t="inlineStr">
        <is>
          <t>Количество</t>
        </is>
      </c>
      <c r="E316" s="15" t="n"/>
      <c r="F316" s="175" t="n">
        <v>1</v>
      </c>
      <c r="G316" s="15" t="n"/>
      <c r="H316" s="175" t="n">
        <v>1</v>
      </c>
      <c r="I316" s="135" t="n"/>
      <c r="J316" s="154" t="inlineStr">
        <is>
          <t>Поступление ТМЦ и услуг 0002734 от 16.07.2024 10:00:00</t>
        </is>
      </c>
      <c r="K316" s="154" t="inlineStr">
        <is>
          <t>Поступление ТМЦ и услуг 0002734 от 16.07.2024 10:00:00</t>
        </is>
      </c>
      <c r="L316" s="9" t="n"/>
      <c r="M316">
        <f>VLOOKUP(J316,P$7:Q$4000,2,0)</f>
        <v/>
      </c>
      <c r="N316">
        <f>VLOOKUP(K316,P$7:R$4000,2,0)</f>
        <v/>
      </c>
      <c r="P316" s="24" t="inlineStr">
        <is>
          <t>Акматов Максат Маратбекович</t>
        </is>
      </c>
      <c r="Q316" s="24" t="inlineStr">
        <is>
          <t>120-03-ОМТС</t>
        </is>
      </c>
    </row>
    <row r="317" hidden="1" outlineLevel="1" ht="22.45" customFormat="1" customHeight="1" s="71" thickBot="1">
      <c r="B317" s="165" t="inlineStr">
        <is>
          <t>02.09.2024 10:25:25</t>
        </is>
      </c>
      <c r="C317" s="165" t="inlineStr">
        <is>
          <t>Внутреннее перемещение ОМТС 221-787 от 02.09.2024 10:25:25</t>
        </is>
      </c>
      <c r="D317" s="152" t="inlineStr">
        <is>
          <t>Внутренее перемещение ТМЦ</t>
        </is>
      </c>
      <c r="E317" s="163" t="n">
        <v>1750</v>
      </c>
      <c r="F317" s="164" t="n"/>
      <c r="G317" s="163" t="n">
        <v>1750</v>
      </c>
      <c r="H317" s="164" t="n"/>
      <c r="I317" s="7" t="n">
        <v>3000</v>
      </c>
      <c r="J317" s="8" t="inlineStr">
        <is>
          <t>Рыскулов Анарбек Рысбекович</t>
        </is>
      </c>
      <c r="K317" s="8" t="inlineStr">
        <is>
          <t>Склад Бозымчак № 7 СИЗ (/Касымов А,Адылбек у Э.</t>
        </is>
      </c>
      <c r="L317" s="12" t="n"/>
      <c r="M317">
        <f>VLOOKUP(J317,P$7:Q$4000,2,0)</f>
        <v/>
      </c>
      <c r="N317">
        <f>VLOOKUP(K317,P$7:R$4000,2,0)</f>
        <v/>
      </c>
      <c r="P317" s="24" t="inlineStr">
        <is>
          <t>Акматов Нурпазыл Нурсултанович</t>
        </is>
      </c>
      <c r="Q317" s="24" t="inlineStr">
        <is>
          <t>100-09 РММ</t>
        </is>
      </c>
    </row>
    <row r="318" hidden="1" outlineLevel="1" ht="22.45" customHeight="1" s="171">
      <c r="B318" s="166" t="n"/>
      <c r="C318" s="166" t="n"/>
      <c r="D318" s="153" t="n"/>
      <c r="E318" s="10" t="n"/>
      <c r="F318" s="11" t="n"/>
      <c r="G318" s="10" t="n"/>
      <c r="H318" s="11" t="n"/>
      <c r="I318" s="12" t="n"/>
      <c r="J318" s="13" t="inlineStr">
        <is>
          <t>001-001-0183 Брюки летние "KAZ Minerals Bozymchak" (ткань 65%ПЭ/35%ХБ, плотность 250 гр/м2, разм.52-54)</t>
        </is>
      </c>
      <c r="K318" s="13" t="inlineStr">
        <is>
          <t>001-001-0183 Брюки летние "KAZ Minerals Bozymchak" (ткань 65%ПЭ/35%ХБ, плотность 250 гр/м2, разм.52-54)</t>
        </is>
      </c>
      <c r="L318" s="135" t="n"/>
      <c r="M318">
        <f>VLOOKUP(J318,P$7:Q$4000,2,0)</f>
        <v/>
      </c>
      <c r="N318">
        <f>VLOOKUP(K318,P$7:R$4000,2,0)</f>
        <v/>
      </c>
      <c r="P318" s="24" t="inlineStr">
        <is>
          <t>Акматов Сагынбек Полотович (плотник-столяр)</t>
        </is>
      </c>
      <c r="Q318" s="24" t="inlineStr">
        <is>
          <t>123-08-АБК-АХО-Строители</t>
        </is>
      </c>
    </row>
    <row r="319" hidden="1" outlineLevel="1" ht="32.9" customFormat="1" customHeight="1" s="71" thickBot="1">
      <c r="B319" s="167" t="n"/>
      <c r="C319" s="167" t="n"/>
      <c r="D319" s="14" t="inlineStr">
        <is>
          <t>Количество</t>
        </is>
      </c>
      <c r="E319" s="15" t="n"/>
      <c r="F319" s="175" t="n">
        <v>1</v>
      </c>
      <c r="G319" s="15" t="n"/>
      <c r="H319" s="175" t="n">
        <v>1</v>
      </c>
      <c r="I319" s="135" t="n"/>
      <c r="J319" s="154" t="inlineStr">
        <is>
          <t>Поступление ТМЦ и услуг 0001494 от 19.04.2024 10:00:00</t>
        </is>
      </c>
      <c r="K319" s="154" t="inlineStr">
        <is>
          <t>Поступление ТМЦ и услуг 0001494 от 19.04.2024 10:00:00</t>
        </is>
      </c>
      <c r="L319" s="9" t="n"/>
      <c r="M319">
        <f>VLOOKUP(J319,P$7:Q$4000,2,0)</f>
        <v/>
      </c>
      <c r="N319">
        <f>VLOOKUP(K319,P$7:R$4000,2,0)</f>
        <v/>
      </c>
      <c r="P319" s="24" t="inlineStr">
        <is>
          <t>Акматов Тургунбек</t>
        </is>
      </c>
      <c r="Q319" s="24" t="inlineStr">
        <is>
          <t>105-03-ЛЭП</t>
        </is>
      </c>
    </row>
    <row r="320" hidden="1" outlineLevel="1" ht="22.45" customFormat="1" customHeight="1" s="71" thickBot="1">
      <c r="B320" s="165" t="inlineStr">
        <is>
          <t>02.09.2024 10:25:25</t>
        </is>
      </c>
      <c r="C320" s="165" t="inlineStr">
        <is>
          <t>Внутреннее перемещение ОМТС 221-787 от 02.09.2024 10:25:25</t>
        </is>
      </c>
      <c r="D320" s="152" t="inlineStr">
        <is>
          <t>Внутренее перемещение ТМЦ</t>
        </is>
      </c>
      <c r="E320" s="163" t="n">
        <v>1750</v>
      </c>
      <c r="F320" s="164" t="n"/>
      <c r="G320" s="163" t="n">
        <v>1750</v>
      </c>
      <c r="H320" s="164" t="n"/>
      <c r="I320" s="7" t="n">
        <v>5500</v>
      </c>
      <c r="J320" s="8" t="inlineStr">
        <is>
          <t>Рыскулов Анарбек Рысбекович</t>
        </is>
      </c>
      <c r="K320" s="8" t="inlineStr">
        <is>
          <t>Склад Бозымчак № 7 СИЗ (/Касымов А,Адылбек у Э.</t>
        </is>
      </c>
      <c r="L320" s="12" t="n"/>
      <c r="M320">
        <f>VLOOKUP(J320,P$7:Q$4000,2,0)</f>
        <v/>
      </c>
      <c r="N320">
        <f>VLOOKUP(K320,P$7:R$4000,2,0)</f>
        <v/>
      </c>
      <c r="P320" s="24" t="inlineStr">
        <is>
          <t>Акматов Улукбек Юсупович (Слесарь электрик)</t>
        </is>
      </c>
      <c r="Q320" s="24" t="inlineStr">
        <is>
          <t>100-02 Главный корпус (флотация)</t>
        </is>
      </c>
    </row>
    <row r="321" hidden="1" outlineLevel="1" ht="22.45" customHeight="1" s="171">
      <c r="B321" s="166" t="n"/>
      <c r="C321" s="166" t="n"/>
      <c r="D321" s="153" t="n"/>
      <c r="E321" s="10" t="n"/>
      <c r="F321" s="11" t="n"/>
      <c r="G321" s="10" t="n"/>
      <c r="H321" s="11" t="n"/>
      <c r="I321" s="12" t="n"/>
      <c r="J321" s="13" t="inlineStr">
        <is>
          <t>001-001-0179 Куртка летняя "KAZ Minerals Bozymchak" (ткань 65%ПЭ/35%ХБ, плотность 250 гр/м2, разм.56-58)</t>
        </is>
      </c>
      <c r="K321" s="13" t="inlineStr">
        <is>
          <t>001-001-0179 Куртка летняя "KAZ Minerals Bozymchak" (ткань 65%ПЭ/35%ХБ, плотность 250 гр/м2, разм.56-58)</t>
        </is>
      </c>
      <c r="L321" s="135" t="n"/>
      <c r="M321">
        <f>VLOOKUP(J321,P$7:Q$4000,2,0)</f>
        <v/>
      </c>
      <c r="N321">
        <f>VLOOKUP(K321,P$7:R$4000,2,0)</f>
        <v/>
      </c>
      <c r="P321" s="24" t="inlineStr">
        <is>
          <t>Акматов Усонбай Тайырович (дорожный рабочий)</t>
        </is>
      </c>
      <c r="Q321" s="24" t="inlineStr">
        <is>
          <t>101-04 - Дорожный участок - карьер</t>
        </is>
      </c>
    </row>
    <row r="322" hidden="1" outlineLevel="1" ht="32.9" customFormat="1" customHeight="1" s="71" thickBot="1">
      <c r="B322" s="167" t="n"/>
      <c r="C322" s="167" t="n"/>
      <c r="D322" s="14" t="inlineStr">
        <is>
          <t>Количество</t>
        </is>
      </c>
      <c r="E322" s="15" t="n"/>
      <c r="F322" s="175" t="n">
        <v>1</v>
      </c>
      <c r="G322" s="15" t="n"/>
      <c r="H322" s="175" t="n">
        <v>1</v>
      </c>
      <c r="I322" s="135" t="n"/>
      <c r="J322" s="154" t="inlineStr">
        <is>
          <t>Поступление ТМЦ и услуг 0001858 от 13.05.2024 10:00:00</t>
        </is>
      </c>
      <c r="K322" s="154" t="inlineStr">
        <is>
          <t>Поступление ТМЦ и услуг 0001858 от 13.05.2024 10:00:00</t>
        </is>
      </c>
      <c r="L322" s="9" t="n"/>
      <c r="M322">
        <f>VLOOKUP(J322,P$7:Q$4000,2,0)</f>
        <v/>
      </c>
      <c r="N322">
        <f>VLOOKUP(K322,P$7:R$4000,2,0)</f>
        <v/>
      </c>
      <c r="P322" s="24" t="inlineStr">
        <is>
          <t>Акматов Чынгызбек Сагынбекович</t>
        </is>
      </c>
      <c r="Q322" s="24" t="inlineStr">
        <is>
          <t>123-01-АБК-АХО-вахтовый поселок</t>
        </is>
      </c>
    </row>
    <row r="323" hidden="1" outlineLevel="1" ht="22.45" customFormat="1" customHeight="1" s="71" thickBot="1">
      <c r="B323" s="165" t="inlineStr">
        <is>
          <t>02.09.2024 10:28:49</t>
        </is>
      </c>
      <c r="C323" s="165" t="inlineStr">
        <is>
          <t>Внутреннее перемещение ОМТС 221-789 от 02.09.2024 10:28:49</t>
        </is>
      </c>
      <c r="D323" s="152" t="inlineStr">
        <is>
          <t>Внутренее перемещение ТМЦ</t>
        </is>
      </c>
      <c r="E323" s="163" t="n">
        <v>1750</v>
      </c>
      <c r="F323" s="164" t="n"/>
      <c r="G323" s="163" t="n">
        <v>1750</v>
      </c>
      <c r="H323" s="164" t="n"/>
      <c r="I323" s="7" t="n">
        <v>7000</v>
      </c>
      <c r="J323" s="8" t="inlineStr">
        <is>
          <t>Мурсалиев Адис Мелисович</t>
        </is>
      </c>
      <c r="K323" s="8" t="inlineStr">
        <is>
          <t>Склад Бозымчак № 7 СИЗ (/Касымов А,Адылбек у Э.</t>
        </is>
      </c>
      <c r="L323" s="12" t="n"/>
      <c r="M323">
        <f>VLOOKUP(J323,P$7:Q$4000,2,0)</f>
        <v/>
      </c>
      <c r="N323">
        <f>VLOOKUP(K323,P$7:R$4000,2,0)</f>
        <v/>
      </c>
      <c r="P323" s="24" t="inlineStr">
        <is>
          <t>Акматова Акбермет Нурсултановна</t>
        </is>
      </c>
      <c r="Q323" s="24" t="inlineStr">
        <is>
          <t>123-01-АБК-АХО-вахтовый поселок</t>
        </is>
      </c>
    </row>
    <row r="324" hidden="1" outlineLevel="1" ht="22.45" customHeight="1" s="171">
      <c r="B324" s="166" t="n"/>
      <c r="C324" s="166" t="n"/>
      <c r="D324" s="153" t="n"/>
      <c r="E324" s="10" t="n"/>
      <c r="F324" s="11" t="n"/>
      <c r="G324" s="10" t="n"/>
      <c r="H324" s="11" t="n"/>
      <c r="I324" s="12" t="n"/>
      <c r="J324" s="13" t="inlineStr">
        <is>
          <t>001-001-0198 Куртка демисезонная "KAZ Minerals Bozymchak" (ткань 65%ПЭ/35%ХБ, плотность 250 гр/м2, подкл.флис. 52-54)</t>
        </is>
      </c>
      <c r="K324" s="13" t="inlineStr">
        <is>
          <t>001-001-0198 Куртка демисезонная "KAZ Minerals Bozymchak" (ткань 65%ПЭ/35%ХБ, плотность 250 гр/м2, подкл.флис. 52-54)</t>
        </is>
      </c>
      <c r="L324" s="135" t="n"/>
      <c r="M324">
        <f>VLOOKUP(J324,P$7:Q$4000,2,0)</f>
        <v/>
      </c>
      <c r="N324">
        <f>VLOOKUP(K324,P$7:R$4000,2,0)</f>
        <v/>
      </c>
      <c r="P324" s="24" t="inlineStr">
        <is>
          <t>Акматова Индира Озгорушевна</t>
        </is>
      </c>
      <c r="Q324" s="24" t="n"/>
    </row>
    <row r="325" hidden="1" outlineLevel="1" ht="22.45" customFormat="1" customHeight="1" s="71" thickBot="1">
      <c r="B325" s="167" t="n"/>
      <c r="C325" s="167" t="n"/>
      <c r="D325" s="14" t="inlineStr">
        <is>
          <t>Количество</t>
        </is>
      </c>
      <c r="E325" s="15" t="n"/>
      <c r="F325" s="175" t="n">
        <v>1</v>
      </c>
      <c r="G325" s="15" t="n"/>
      <c r="H325" s="175" t="n">
        <v>1</v>
      </c>
      <c r="I325" s="135" t="n"/>
      <c r="J325" s="154" t="inlineStr">
        <is>
          <t>Поступление ТМЦ и услуг 0002734 от 16.07.2024 10:00:00</t>
        </is>
      </c>
      <c r="K325" s="154" t="inlineStr">
        <is>
          <t>Поступление ТМЦ и услуг 0002734 от 16.07.2024 10:00:00</t>
        </is>
      </c>
      <c r="L325" s="9" t="n"/>
      <c r="M325">
        <f>VLOOKUP(J325,P$7:Q$4000,2,0)</f>
        <v/>
      </c>
      <c r="N325">
        <f>VLOOKUP(K325,P$7:R$4000,2,0)</f>
        <v/>
      </c>
      <c r="P325" s="24" t="inlineStr">
        <is>
          <t>Акмолдоева Гульсун</t>
        </is>
      </c>
      <c r="Q325" s="24" t="inlineStr">
        <is>
          <t>112-ИТР-офис</t>
        </is>
      </c>
    </row>
    <row r="326" hidden="1" outlineLevel="1" ht="22.45" customFormat="1" customHeight="1" s="71" thickBot="1">
      <c r="B326" s="165" t="inlineStr">
        <is>
          <t>02.09.2024 10:34:10</t>
        </is>
      </c>
      <c r="C326" s="165" t="inlineStr">
        <is>
          <t>Внутреннее перемещение ОМТС 221-790 от 02.09.2024 10:34:10</t>
        </is>
      </c>
      <c r="D326" s="152" t="inlineStr">
        <is>
          <t>Внутренее перемещение ТМЦ</t>
        </is>
      </c>
      <c r="E326" s="163" t="n">
        <v>1750</v>
      </c>
      <c r="F326" s="164" t="n"/>
      <c r="G326" s="163" t="n">
        <v>1750</v>
      </c>
      <c r="H326" s="164" t="n"/>
      <c r="I326" s="7" t="n">
        <v>3000</v>
      </c>
      <c r="J326" s="8" t="inlineStr">
        <is>
          <t>Досаев Самаган Табылдиевич (Растворщик реагентов)</t>
        </is>
      </c>
      <c r="K326" s="8" t="inlineStr">
        <is>
          <t>Склад Бозымчак № 7 СИЗ (/Касымов А,Адылбек у Э.</t>
        </is>
      </c>
      <c r="L326" s="12" t="n"/>
      <c r="M326">
        <f>VLOOKUP(J326,P$7:Q$4000,2,0)</f>
        <v/>
      </c>
      <c r="N326">
        <f>VLOOKUP(K326,P$7:R$4000,2,0)</f>
        <v/>
      </c>
      <c r="P326" s="24" t="inlineStr">
        <is>
          <t>Акмырзаев Мирбек Шерипович</t>
        </is>
      </c>
      <c r="Q326" s="24" t="inlineStr">
        <is>
          <t>101-02-ЭКБУ - Карьер</t>
        </is>
      </c>
    </row>
    <row r="327" hidden="1" outlineLevel="1" ht="22.45" customHeight="1" s="171">
      <c r="B327" s="166" t="n"/>
      <c r="C327" s="166" t="n"/>
      <c r="D327" s="153" t="n"/>
      <c r="E327" s="10" t="n"/>
      <c r="F327" s="11" t="n"/>
      <c r="G327" s="10" t="n"/>
      <c r="H327" s="11" t="n"/>
      <c r="I327" s="12" t="n"/>
      <c r="J327" s="13" t="inlineStr">
        <is>
          <t>001-001-0182 Брюки летние "KAZ Minerals Bozymchak" (ткань 65%ПЭ/35%ХБ, плотность 250 гр/м2, разм.48-50)</t>
        </is>
      </c>
      <c r="K327" s="13" t="inlineStr">
        <is>
          <t>001-001-0182 Брюки летние "KAZ Minerals Bozymchak" (ткань 65%ПЭ/35%ХБ, плотность 250 гр/м2, разм.48-50)</t>
        </is>
      </c>
      <c r="L327" s="135" t="n"/>
      <c r="M327">
        <f>VLOOKUP(J327,P$7:Q$4000,2,0)</f>
        <v/>
      </c>
      <c r="N327">
        <f>VLOOKUP(K327,P$7:R$4000,2,0)</f>
        <v/>
      </c>
      <c r="P327" s="24" t="inlineStr">
        <is>
          <t>Акмырзаев Санжарбек Валимырзаевич</t>
        </is>
      </c>
      <c r="Q327" s="24" t="inlineStr">
        <is>
          <t>105-02-УТВС и НК</t>
        </is>
      </c>
    </row>
    <row r="328" hidden="1" outlineLevel="1" ht="22.45" customFormat="1" customHeight="1" s="71" thickBot="1">
      <c r="B328" s="167" t="n"/>
      <c r="C328" s="167" t="n"/>
      <c r="D328" s="14" t="inlineStr">
        <is>
          <t>Количество</t>
        </is>
      </c>
      <c r="E328" s="15" t="n"/>
      <c r="F328" s="175" t="n">
        <v>1</v>
      </c>
      <c r="G328" s="15" t="n"/>
      <c r="H328" s="175" t="n">
        <v>1</v>
      </c>
      <c r="I328" s="135" t="n"/>
      <c r="J328" s="154" t="inlineStr">
        <is>
          <t>Поступление ТМЦ и услуг 0001876 от 16.05.2024 10:00:00</t>
        </is>
      </c>
      <c r="K328" s="154" t="inlineStr">
        <is>
          <t>Поступление ТМЦ и услуг 0001876 от 16.05.2024 10:00:00</t>
        </is>
      </c>
      <c r="L328" s="9" t="n"/>
      <c r="M328">
        <f>VLOOKUP(J328,P$7:Q$4000,2,0)</f>
        <v/>
      </c>
      <c r="N328">
        <f>VLOOKUP(K328,P$7:R$4000,2,0)</f>
        <v/>
      </c>
      <c r="P328" s="24" t="inlineStr">
        <is>
          <t>Акпаралиев Талгат Орозалиевич</t>
        </is>
      </c>
      <c r="Q328" s="24" t="inlineStr">
        <is>
          <t>100-02 Главный корпус (флотация)</t>
        </is>
      </c>
    </row>
    <row r="329" hidden="1" outlineLevel="1" ht="22.45" customFormat="1" customHeight="1" s="71" thickBot="1">
      <c r="B329" s="165" t="inlineStr">
        <is>
          <t>02.09.2024 10:34:10</t>
        </is>
      </c>
      <c r="C329" s="165" t="inlineStr">
        <is>
          <t>Внутреннее перемещение ОМТС 221-790 от 02.09.2024 10:34:10</t>
        </is>
      </c>
      <c r="D329" s="152" t="inlineStr">
        <is>
          <t>Внутренее перемещение ТМЦ</t>
        </is>
      </c>
      <c r="E329" s="163" t="n">
        <v>1750</v>
      </c>
      <c r="F329" s="164" t="n"/>
      <c r="G329" s="163" t="n">
        <v>1750</v>
      </c>
      <c r="H329" s="164" t="n"/>
      <c r="I329" s="7" t="n">
        <v>5500</v>
      </c>
      <c r="J329" s="8" t="inlineStr">
        <is>
          <t>Досаев Самаган Табылдиевич (Растворщик реагентов)</t>
        </is>
      </c>
      <c r="K329" s="8" t="inlineStr">
        <is>
          <t>Склад Бозымчак № 7 СИЗ (/Касымов А,Адылбек у Э.</t>
        </is>
      </c>
      <c r="L329" s="12" t="n"/>
      <c r="M329">
        <f>VLOOKUP(J329,P$7:Q$4000,2,0)</f>
        <v/>
      </c>
      <c r="N329">
        <f>VLOOKUP(K329,P$7:R$4000,2,0)</f>
        <v/>
      </c>
      <c r="P329" s="24" t="inlineStr">
        <is>
          <t>Акпаров Жамалидин Камалидинович (Мастер ГК)</t>
        </is>
      </c>
      <c r="Q329" s="24" t="inlineStr">
        <is>
          <t>100-02 Главный корпус (флотация)</t>
        </is>
      </c>
    </row>
    <row r="330" hidden="1" outlineLevel="1" ht="22.45" customHeight="1" s="171">
      <c r="B330" s="166" t="n"/>
      <c r="C330" s="166" t="n"/>
      <c r="D330" s="153" t="n"/>
      <c r="E330" s="10" t="n"/>
      <c r="F330" s="11" t="n"/>
      <c r="G330" s="10" t="n"/>
      <c r="H330" s="11" t="n"/>
      <c r="I330" s="12" t="n"/>
      <c r="J330" s="13" t="inlineStr">
        <is>
          <t>001-001-0177 Куртка летняя "KAZ Minerals Bozymchak" (ткань 65%ПЭ/35%ХБ, плотность 250 гр/м2, разм.48-50)</t>
        </is>
      </c>
      <c r="K330" s="13" t="inlineStr">
        <is>
          <t>001-001-0177 Куртка летняя "KAZ Minerals Bozymchak" (ткань 65%ПЭ/35%ХБ, плотность 250 гр/м2, разм.48-50)</t>
        </is>
      </c>
      <c r="L330" s="135" t="n"/>
      <c r="M330">
        <f>VLOOKUP(J330,P$7:Q$4000,2,0)</f>
        <v/>
      </c>
      <c r="N330">
        <f>VLOOKUP(K330,P$7:R$4000,2,0)</f>
        <v/>
      </c>
      <c r="P330" s="24" t="inlineStr">
        <is>
          <t>Акылбеков Гапар Абдымырзаевич</t>
        </is>
      </c>
      <c r="Q330" s="24" t="inlineStr">
        <is>
          <t>109-Химлаборатория</t>
        </is>
      </c>
    </row>
    <row r="331" hidden="1" outlineLevel="1" ht="22.45" customFormat="1" customHeight="1" s="71" thickBot="1">
      <c r="B331" s="167" t="n"/>
      <c r="C331" s="167" t="n"/>
      <c r="D331" s="14" t="inlineStr">
        <is>
          <t>Количество</t>
        </is>
      </c>
      <c r="E331" s="15" t="n"/>
      <c r="F331" s="175" t="n">
        <v>1</v>
      </c>
      <c r="G331" s="15" t="n"/>
      <c r="H331" s="175" t="n">
        <v>1</v>
      </c>
      <c r="I331" s="135" t="n"/>
      <c r="J331" s="154" t="inlineStr">
        <is>
          <t>Поступление ТМЦ и услуг 0003314 от 27.08.2024 10:00:00</t>
        </is>
      </c>
      <c r="K331" s="154" t="inlineStr">
        <is>
          <t>Поступление ТМЦ и услуг 0003314 от 27.08.2024 10:00:00</t>
        </is>
      </c>
      <c r="L331" s="9" t="n"/>
      <c r="M331">
        <f>VLOOKUP(J331,P$7:Q$4000,2,0)</f>
        <v/>
      </c>
      <c r="N331">
        <f>VLOOKUP(K331,P$7:R$4000,2,0)</f>
        <v/>
      </c>
      <c r="P331" s="24" t="inlineStr">
        <is>
          <t>Акылбеков Юсупбек</t>
        </is>
      </c>
      <c r="Q331" s="24" t="inlineStr">
        <is>
          <t>128-01-Пожарное депо</t>
        </is>
      </c>
    </row>
    <row r="332" hidden="1" outlineLevel="1" ht="22.45" customFormat="1" customHeight="1" s="71" thickBot="1">
      <c r="B332" s="165" t="inlineStr">
        <is>
          <t>02.09.2024 10:34:10</t>
        </is>
      </c>
      <c r="C332" s="165" t="inlineStr">
        <is>
          <t>Внутреннее перемещение ОМТС 221-790 от 02.09.2024 10:34:10</t>
        </is>
      </c>
      <c r="D332" s="152" t="inlineStr">
        <is>
          <t>Внутренее перемещение ТМЦ</t>
        </is>
      </c>
      <c r="E332" s="163" t="n">
        <v>1750</v>
      </c>
      <c r="F332" s="164" t="n"/>
      <c r="G332" s="163" t="n">
        <v>1750</v>
      </c>
      <c r="H332" s="164" t="n"/>
      <c r="I332" s="7" t="n">
        <v>7000</v>
      </c>
      <c r="J332" s="8" t="inlineStr">
        <is>
          <t>Досаев Самаган Табылдиевич (Растворщик реагентов)</t>
        </is>
      </c>
      <c r="K332" s="8" t="inlineStr">
        <is>
          <t>Склад Бозымчак № 7 СИЗ (/Касымов А,Адылбек у Э.</t>
        </is>
      </c>
      <c r="L332" s="12" t="n"/>
      <c r="M332">
        <f>VLOOKUP(J332,P$7:Q$4000,2,0)</f>
        <v/>
      </c>
      <c r="N332">
        <f>VLOOKUP(K332,P$7:R$4000,2,0)</f>
        <v/>
      </c>
      <c r="P332" s="24" t="inlineStr">
        <is>
          <t>Акымбеков Айдин Азаматович</t>
        </is>
      </c>
      <c r="Q332" s="24" t="inlineStr">
        <is>
          <t>112-ИТР-офис</t>
        </is>
      </c>
    </row>
    <row r="333" hidden="1" outlineLevel="1" ht="22.45" customHeight="1" s="171">
      <c r="B333" s="166" t="n"/>
      <c r="C333" s="166" t="n"/>
      <c r="D333" s="153" t="n"/>
      <c r="E333" s="10" t="n"/>
      <c r="F333" s="11" t="n"/>
      <c r="G333" s="10" t="n"/>
      <c r="H333" s="11" t="n"/>
      <c r="I333" s="12" t="n"/>
      <c r="J333" s="13" t="inlineStr">
        <is>
          <t>001-001-0198 Куртка демисезонная "KAZ Minerals Bozymchak" (ткань 65%ПЭ/35%ХБ, плотность 250 гр/м2, подкл.флис. 52-54)</t>
        </is>
      </c>
      <c r="K333" s="13" t="inlineStr">
        <is>
          <t>001-001-0198 Куртка демисезонная "KAZ Minerals Bozymchak" (ткань 65%ПЭ/35%ХБ, плотность 250 гр/м2, подкл.флис. 52-54)</t>
        </is>
      </c>
      <c r="L333" s="135" t="n"/>
      <c r="M333">
        <f>VLOOKUP(J333,P$7:Q$4000,2,0)</f>
        <v/>
      </c>
      <c r="N333">
        <f>VLOOKUP(K333,P$7:R$4000,2,0)</f>
        <v/>
      </c>
      <c r="P333" s="24" t="inlineStr">
        <is>
          <t>Акынов Султан Кубанычбекович</t>
        </is>
      </c>
      <c r="Q333" s="24" t="inlineStr">
        <is>
          <t>105-02-УТВС и НК</t>
        </is>
      </c>
    </row>
    <row r="334" hidden="1" outlineLevel="1" ht="32.9" customFormat="1" customHeight="1" s="71" thickBot="1">
      <c r="B334" s="167" t="n"/>
      <c r="C334" s="167" t="n"/>
      <c r="D334" s="14" t="inlineStr">
        <is>
          <t>Количество</t>
        </is>
      </c>
      <c r="E334" s="15" t="n"/>
      <c r="F334" s="175" t="n">
        <v>1</v>
      </c>
      <c r="G334" s="15" t="n"/>
      <c r="H334" s="175" t="n">
        <v>1</v>
      </c>
      <c r="I334" s="135" t="n"/>
      <c r="J334" s="154" t="inlineStr">
        <is>
          <t>Поступление ТМЦ и услуг 0002734 от 16.07.2024 10:00:00</t>
        </is>
      </c>
      <c r="K334" s="154" t="inlineStr">
        <is>
          <t>Поступление ТМЦ и услуг 0002734 от 16.07.2024 10:00:00</t>
        </is>
      </c>
      <c r="L334" s="9" t="n"/>
      <c r="M334">
        <f>VLOOKUP(J334,P$7:Q$4000,2,0)</f>
        <v/>
      </c>
      <c r="N334">
        <f>VLOOKUP(K334,P$7:R$4000,2,0)</f>
        <v/>
      </c>
      <c r="P334" s="24" t="inlineStr">
        <is>
          <t>Алай Анатолий Владимирович (Ведущий инженер Эн) ОФ</t>
        </is>
      </c>
      <c r="Q334" s="24" t="inlineStr">
        <is>
          <t>100-08  ИТР Производство ОФ</t>
        </is>
      </c>
    </row>
    <row r="335" hidden="1" outlineLevel="1" ht="22.45" customFormat="1" customHeight="1" s="71" thickBot="1">
      <c r="B335" s="165" t="inlineStr">
        <is>
          <t>02.09.2024 10:36:46</t>
        </is>
      </c>
      <c r="C335" s="165" t="inlineStr">
        <is>
          <t>Внутреннее перемещение ОМТС 221-791 от 02.09.2024 10:36:46</t>
        </is>
      </c>
      <c r="D335" s="152" t="inlineStr">
        <is>
          <t>Внутренее перемещение ТМЦ</t>
        </is>
      </c>
      <c r="E335" s="163" t="n">
        <v>1750</v>
      </c>
      <c r="F335" s="164" t="n"/>
      <c r="G335" s="163" t="n">
        <v>1750</v>
      </c>
      <c r="H335" s="164" t="n"/>
      <c r="I335" s="7" t="n">
        <v>4558.41</v>
      </c>
      <c r="J335" s="8" t="inlineStr">
        <is>
          <t>Асылбеков Султан Асылбекович(Котролер СКК)</t>
        </is>
      </c>
      <c r="K335" s="8" t="inlineStr">
        <is>
          <t>Склад Бозымчак № 7 СИЗ (/Касымов А,Адылбек у Э.</t>
        </is>
      </c>
      <c r="L335" s="12" t="n"/>
      <c r="M335">
        <f>VLOOKUP(J335,P$7:Q$4000,2,0)</f>
        <v/>
      </c>
      <c r="N335">
        <f>VLOOKUP(K335,P$7:R$4000,2,0)</f>
        <v/>
      </c>
      <c r="P335" s="24" t="inlineStr">
        <is>
          <t>Алай Юрий Анатольевич</t>
        </is>
      </c>
      <c r="Q335" s="24" t="inlineStr">
        <is>
          <t>100-08  ИТР Производство ОФ</t>
        </is>
      </c>
    </row>
    <row r="336" hidden="1" outlineLevel="1" ht="22.45" customHeight="1" s="171">
      <c r="B336" s="166" t="n"/>
      <c r="C336" s="166" t="n"/>
      <c r="D336" s="153" t="n"/>
      <c r="E336" s="10" t="n"/>
      <c r="F336" s="11" t="n"/>
      <c r="G336" s="10" t="n"/>
      <c r="H336" s="11" t="n"/>
      <c r="I336" s="12" t="n"/>
      <c r="J336" s="13" t="inlineStr">
        <is>
          <t>001-002-0061 Ботинки Kynox Nomad 417E-064 (Италия)</t>
        </is>
      </c>
      <c r="K336" s="13" t="inlineStr">
        <is>
          <t>001-002-0061 Ботинки Kynox Nomad 417E-064 (Италия)</t>
        </is>
      </c>
      <c r="L336" s="135" t="n"/>
      <c r="M336">
        <f>VLOOKUP(J336,P$7:Q$4000,2,0)</f>
        <v/>
      </c>
      <c r="N336">
        <f>VLOOKUP(K336,P$7:R$4000,2,0)</f>
        <v/>
      </c>
      <c r="P336" s="24" t="inlineStr">
        <is>
          <t>Албанова Аида Амантуровна</t>
        </is>
      </c>
      <c r="Q336" s="24" t="inlineStr">
        <is>
          <t>112-ИТР-офис</t>
        </is>
      </c>
    </row>
    <row r="337" hidden="1" outlineLevel="1" ht="32.9" customFormat="1" customHeight="1" s="71" thickBot="1">
      <c r="B337" s="167" t="n"/>
      <c r="C337" s="167" t="n"/>
      <c r="D337" s="14" t="inlineStr">
        <is>
          <t>Количество</t>
        </is>
      </c>
      <c r="E337" s="15" t="n"/>
      <c r="F337" s="175" t="n">
        <v>1</v>
      </c>
      <c r="G337" s="15" t="n"/>
      <c r="H337" s="175" t="n">
        <v>1</v>
      </c>
      <c r="I337" s="135" t="n"/>
      <c r="J337" s="154" t="inlineStr">
        <is>
          <t>Поступление ТМЦ и услуг 0001148 от 27.03.2024 10:00:00</t>
        </is>
      </c>
      <c r="K337" s="154" t="inlineStr">
        <is>
          <t>Поступление ТМЦ и услуг 0001148 от 27.03.2024 10:00:00</t>
        </is>
      </c>
      <c r="L337" s="9" t="n"/>
      <c r="M337">
        <f>VLOOKUP(J337,P$7:Q$4000,2,0)</f>
        <v/>
      </c>
      <c r="N337">
        <f>VLOOKUP(K337,P$7:R$4000,2,0)</f>
        <v/>
      </c>
      <c r="P337" s="24" t="inlineStr">
        <is>
          <t>Албеков Эрмек Абдраимович( строитель)</t>
        </is>
      </c>
      <c r="Q337" s="24" t="inlineStr">
        <is>
          <t>107-Отдел Капитального Строительства</t>
        </is>
      </c>
    </row>
    <row r="338" outlineLevel="1" ht="22.45" customFormat="1" customHeight="1" s="71" thickBot="1">
      <c r="B338" s="165" t="inlineStr">
        <is>
          <t>02.09.2024 10:43:26</t>
        </is>
      </c>
      <c r="C338" s="165" t="inlineStr">
        <is>
          <t>Внутреннее перемещение ОМТС 221-792 от 02.09.2024 10:43:26</t>
        </is>
      </c>
      <c r="D338" s="152" t="inlineStr">
        <is>
          <t>Внутренее перемещение ТМЦ</t>
        </is>
      </c>
      <c r="E338" s="163" t="n">
        <v>1750</v>
      </c>
      <c r="F338" s="164" t="n"/>
      <c r="G338" s="163" t="n">
        <v>1750</v>
      </c>
      <c r="H338" s="164" t="n"/>
      <c r="I338" s="7" t="n">
        <v>7000</v>
      </c>
      <c r="J338" s="8" t="inlineStr">
        <is>
          <t>Турдуматов Бекалмаз Абдижапарович</t>
        </is>
      </c>
      <c r="K338" s="8" t="inlineStr">
        <is>
          <t>Склад Бозымчак № 7 СИЗ (/Касымов А,Адылбек у Э.</t>
        </is>
      </c>
      <c r="L338" s="12" t="n"/>
      <c r="M338">
        <f>VLOOKUP(J338,P$7:Q$4000,2,0)</f>
        <v/>
      </c>
      <c r="N338">
        <f>VLOOKUP(K338,P$7:R$4000,2,0)</f>
        <v/>
      </c>
      <c r="P338" s="24" t="inlineStr">
        <is>
          <t>Алдаяров Азамат Суербекович(Контролер СКК)</t>
        </is>
      </c>
      <c r="Q338" s="24" t="inlineStr">
        <is>
          <t>126-001 ОТК Общепроизводственные расходы</t>
        </is>
      </c>
    </row>
    <row r="339" hidden="1" outlineLevel="1" ht="22.45" customHeight="1" s="171">
      <c r="B339" s="166" t="n"/>
      <c r="C339" s="166" t="n"/>
      <c r="D339" s="153" t="n"/>
      <c r="E339" s="10" t="n"/>
      <c r="F339" s="11" t="n"/>
      <c r="G339" s="10" t="n"/>
      <c r="H339" s="11" t="n"/>
      <c r="I339" s="12" t="n"/>
      <c r="J339" s="13" t="inlineStr">
        <is>
          <t>001-001-0198 Куртка демисезонная "KAZ Minerals Bozymchak" (ткань 65%ПЭ/35%ХБ, плотность 250 гр/м2, подкл.флис. 52-54)</t>
        </is>
      </c>
      <c r="K339" s="13" t="inlineStr">
        <is>
          <t>001-001-0198 Куртка демисезонная "KAZ Minerals Bozymchak" (ткань 65%ПЭ/35%ХБ, плотность 250 гр/м2, подкл.флис. 52-54)</t>
        </is>
      </c>
      <c r="L339" s="135" t="n"/>
      <c r="M339">
        <f>VLOOKUP(J339,P$7:Q$4000,2,0)</f>
        <v/>
      </c>
      <c r="N339">
        <f>VLOOKUP(K339,P$7:R$4000,2,0)</f>
        <v/>
      </c>
      <c r="P339" s="24" t="inlineStr">
        <is>
          <t>Алексеев Павел Иванович</t>
        </is>
      </c>
      <c r="Q339" s="24" t="inlineStr">
        <is>
          <t>130-10 Коммуникации</t>
        </is>
      </c>
    </row>
    <row r="340" hidden="1" outlineLevel="1" ht="32.9" customFormat="1" customHeight="1" s="71" thickBot="1">
      <c r="B340" s="167" t="n"/>
      <c r="C340" s="167" t="n"/>
      <c r="D340" s="14" t="inlineStr">
        <is>
          <t>Количество</t>
        </is>
      </c>
      <c r="E340" s="15" t="n"/>
      <c r="F340" s="175" t="n">
        <v>1</v>
      </c>
      <c r="G340" s="15" t="n"/>
      <c r="H340" s="175" t="n">
        <v>1</v>
      </c>
      <c r="I340" s="135" t="n"/>
      <c r="J340" s="154" t="inlineStr">
        <is>
          <t>Поступление ТМЦ и услуг 0002734 от 16.07.2024 10:00:00</t>
        </is>
      </c>
      <c r="K340" s="154" t="inlineStr">
        <is>
          <t>Поступление ТМЦ и услуг 0002734 от 16.07.2024 10:00:00</t>
        </is>
      </c>
      <c r="L340" s="9" t="n"/>
      <c r="M340">
        <f>VLOOKUP(J340,P$7:Q$4000,2,0)</f>
        <v/>
      </c>
      <c r="N340">
        <f>VLOOKUP(K340,P$7:R$4000,2,0)</f>
        <v/>
      </c>
      <c r="P340" s="24" t="inlineStr">
        <is>
          <t>Алексеева Ольга Ленстовна</t>
        </is>
      </c>
      <c r="Q340" s="24" t="inlineStr">
        <is>
          <t>113-Офис Управления Проектом - Бишкек</t>
        </is>
      </c>
    </row>
    <row r="341" outlineLevel="1" ht="22.45" customFormat="1" customHeight="1" s="71" thickBot="1">
      <c r="B341" s="165" t="inlineStr">
        <is>
          <t>02.09.2024 10:43:26</t>
        </is>
      </c>
      <c r="C341" s="165" t="inlineStr">
        <is>
          <t>Внутреннее перемещение ОМТС 221-792 от 02.09.2024 10:43:26</t>
        </is>
      </c>
      <c r="D341" s="152" t="inlineStr">
        <is>
          <t>Внутренее перемещение ТМЦ</t>
        </is>
      </c>
      <c r="E341" s="163" t="n">
        <v>1750</v>
      </c>
      <c r="F341" s="164" t="n"/>
      <c r="G341" s="163" t="n">
        <v>1750</v>
      </c>
      <c r="H341" s="164" t="n"/>
      <c r="I341" s="7" t="n">
        <v>4558.41</v>
      </c>
      <c r="J341" s="8" t="inlineStr">
        <is>
          <t>Турдуматов Бекалмаз Абдижапарович</t>
        </is>
      </c>
      <c r="K341" s="8" t="inlineStr">
        <is>
          <t>Склад Бозымчак № 7 СИЗ (/Касымов А,Адылбек у Э.</t>
        </is>
      </c>
      <c r="L341" s="12" t="n"/>
      <c r="M341">
        <f>VLOOKUP(J341,P$7:Q$4000,2,0)</f>
        <v/>
      </c>
      <c r="N341">
        <f>VLOOKUP(K341,P$7:R$4000,2,0)</f>
        <v/>
      </c>
      <c r="P341" s="24" t="inlineStr">
        <is>
          <t>Алжанбаев Улан Шаршенбекович</t>
        </is>
      </c>
      <c r="Q341" s="24" t="inlineStr">
        <is>
          <t>112-01-ИТР-производство</t>
        </is>
      </c>
    </row>
    <row r="342" hidden="1" outlineLevel="1" ht="22.45" customHeight="1" s="171">
      <c r="B342" s="166" t="n"/>
      <c r="C342" s="166" t="n"/>
      <c r="D342" s="153" t="n"/>
      <c r="E342" s="10" t="n"/>
      <c r="F342" s="11" t="n"/>
      <c r="G342" s="10" t="n"/>
      <c r="H342" s="11" t="n"/>
      <c r="I342" s="12" t="n"/>
      <c r="J342" s="13" t="inlineStr">
        <is>
          <t>001-002-0061 Ботинки Kynox Nomad 417E-064 (Италия)</t>
        </is>
      </c>
      <c r="K342" s="13" t="inlineStr">
        <is>
          <t>001-002-0061 Ботинки Kynox Nomad 417E-064 (Италия)</t>
        </is>
      </c>
      <c r="L342" s="135" t="n"/>
      <c r="M342">
        <f>VLOOKUP(J342,P$7:Q$4000,2,0)</f>
        <v/>
      </c>
      <c r="N342">
        <f>VLOOKUP(K342,P$7:R$4000,2,0)</f>
        <v/>
      </c>
      <c r="P342" s="24" t="inlineStr">
        <is>
          <t>Алибаев Асан Пахырович</t>
        </is>
      </c>
      <c r="Q342" s="24" t="inlineStr">
        <is>
          <t>111-02-АУП</t>
        </is>
      </c>
    </row>
    <row r="343" hidden="1" outlineLevel="1" ht="22.45" customFormat="1" customHeight="1" s="71" thickBot="1">
      <c r="B343" s="167" t="n"/>
      <c r="C343" s="167" t="n"/>
      <c r="D343" s="14" t="inlineStr">
        <is>
          <t>Количество</t>
        </is>
      </c>
      <c r="E343" s="15" t="n"/>
      <c r="F343" s="175" t="n">
        <v>1</v>
      </c>
      <c r="G343" s="15" t="n"/>
      <c r="H343" s="175" t="n">
        <v>1</v>
      </c>
      <c r="I343" s="135" t="n"/>
      <c r="J343" s="154" t="inlineStr">
        <is>
          <t>Поступление ТМЦ и услуг 0001148 от 27.03.2024 10:00:00</t>
        </is>
      </c>
      <c r="K343" s="154" t="inlineStr">
        <is>
          <t>Поступление ТМЦ и услуг 0001148 от 27.03.2024 10:00:00</t>
        </is>
      </c>
      <c r="L343" s="9" t="n"/>
      <c r="M343">
        <f>VLOOKUP(J343,P$7:Q$4000,2,0)</f>
        <v/>
      </c>
      <c r="N343">
        <f>VLOOKUP(K343,P$7:R$4000,2,0)</f>
        <v/>
      </c>
      <c r="P343" s="24" t="inlineStr">
        <is>
          <t>Алибаев Кайратбек Абабакирович Лаборант хим анализ</t>
        </is>
      </c>
      <c r="Q343" s="24" t="inlineStr">
        <is>
          <t>109-Химлаборатория</t>
        </is>
      </c>
    </row>
    <row r="344" outlineLevel="1" ht="22.45" customFormat="1" customHeight="1" s="71" thickBot="1">
      <c r="B344" s="165" t="inlineStr">
        <is>
          <t>02.09.2024 10:43:26</t>
        </is>
      </c>
      <c r="C344" s="165" t="inlineStr">
        <is>
          <t>Внутреннее перемещение ОМТС 221-792 от 02.09.2024 10:43:26</t>
        </is>
      </c>
      <c r="D344" s="152" t="inlineStr">
        <is>
          <t>Внутренее перемещение ТМЦ</t>
        </is>
      </c>
      <c r="E344" s="163" t="n">
        <v>1750</v>
      </c>
      <c r="F344" s="164" t="n"/>
      <c r="G344" s="163" t="n">
        <v>1750</v>
      </c>
      <c r="H344" s="164" t="n"/>
      <c r="I344" s="7" t="n">
        <v>5500</v>
      </c>
      <c r="J344" s="8" t="inlineStr">
        <is>
          <t>Турдуматов Бекалмаз Абдижапарович</t>
        </is>
      </c>
      <c r="K344" s="8" t="inlineStr">
        <is>
          <t>Склад Бозымчак № 7 СИЗ (/Касымов А,Адылбек у Э.</t>
        </is>
      </c>
      <c r="L344" s="12" t="n"/>
      <c r="M344">
        <f>VLOOKUP(J344,P$7:Q$4000,2,0)</f>
        <v/>
      </c>
      <c r="N344">
        <f>VLOOKUP(K344,P$7:R$4000,2,0)</f>
        <v/>
      </c>
      <c r="P344" s="24" t="inlineStr">
        <is>
          <t>Алибаев Суванкул Пахырович</t>
        </is>
      </c>
      <c r="Q344" s="24" t="inlineStr">
        <is>
          <t>106-01-03-Буровой участок ГРР - Южный</t>
        </is>
      </c>
    </row>
    <row r="345" hidden="1" outlineLevel="1" ht="22.45" customHeight="1" s="171">
      <c r="B345" s="166" t="n"/>
      <c r="C345" s="166" t="n"/>
      <c r="D345" s="153" t="n"/>
      <c r="E345" s="10" t="n"/>
      <c r="F345" s="11" t="n"/>
      <c r="G345" s="10" t="n"/>
      <c r="H345" s="11" t="n"/>
      <c r="I345" s="12" t="n"/>
      <c r="J345" s="13" t="inlineStr">
        <is>
          <t>001-001-0178 Куртка летняя "KAZ Minerals Bozymchak" (ткань 65%ПЭ/35%ХБ, плотность 250 гр/м2, разм.52-54)</t>
        </is>
      </c>
      <c r="K345" s="13" t="inlineStr">
        <is>
          <t>001-001-0178 Куртка летняя "KAZ Minerals Bozymchak" (ткань 65%ПЭ/35%ХБ, плотность 250 гр/м2, разм.52-54)</t>
        </is>
      </c>
      <c r="L345" s="135" t="n"/>
      <c r="M345">
        <f>VLOOKUP(J345,P$7:Q$4000,2,0)</f>
        <v/>
      </c>
      <c r="N345">
        <f>VLOOKUP(K345,P$7:R$4000,2,0)</f>
        <v/>
      </c>
      <c r="P345" s="24" t="inlineStr">
        <is>
          <t>Алибаев Суванкул Пахырович( буровик)</t>
        </is>
      </c>
      <c r="Q345" s="24" t="inlineStr">
        <is>
          <t>106-02-03-Горный участок ГРР Подземный рудник</t>
        </is>
      </c>
    </row>
    <row r="346" hidden="1" outlineLevel="1" ht="22.45" customFormat="1" customHeight="1" s="71" thickBot="1">
      <c r="B346" s="167" t="n"/>
      <c r="C346" s="167" t="n"/>
      <c r="D346" s="14" t="inlineStr">
        <is>
          <t>Количество</t>
        </is>
      </c>
      <c r="E346" s="15" t="n"/>
      <c r="F346" s="175" t="n">
        <v>1</v>
      </c>
      <c r="G346" s="15" t="n"/>
      <c r="H346" s="175" t="n">
        <v>1</v>
      </c>
      <c r="I346" s="135" t="n"/>
      <c r="J346" s="154" t="inlineStr">
        <is>
          <t>Поступление ТМЦ и услуг 0002838 от 24.07.2024 10:00:00</t>
        </is>
      </c>
      <c r="K346" s="154" t="inlineStr">
        <is>
          <t>Поступление ТМЦ и услуг 0002838 от 24.07.2024 10:00:00</t>
        </is>
      </c>
      <c r="L346" s="9" t="n"/>
      <c r="M346">
        <f>VLOOKUP(J346,P$7:Q$4000,2,0)</f>
        <v/>
      </c>
      <c r="N346">
        <f>VLOOKUP(K346,P$7:R$4000,2,0)</f>
        <v/>
      </c>
      <c r="P346" s="24" t="inlineStr">
        <is>
          <t>Алидинов Каниет Алидинович</t>
        </is>
      </c>
      <c r="Q346" s="24" t="inlineStr">
        <is>
          <t>130-18 Технические службы</t>
        </is>
      </c>
    </row>
    <row r="347" outlineLevel="1" ht="22.45" customFormat="1" customHeight="1" s="71" thickBot="1">
      <c r="B347" s="165" t="inlineStr">
        <is>
          <t>02.09.2024 10:43:26</t>
        </is>
      </c>
      <c r="C347" s="165" t="inlineStr">
        <is>
          <t>Внутреннее перемещение ОМТС 221-792 от 02.09.2024 10:43:26</t>
        </is>
      </c>
      <c r="D347" s="152" t="inlineStr">
        <is>
          <t>Внутренее перемещение ТМЦ</t>
        </is>
      </c>
      <c r="E347" s="163" t="n">
        <v>1750</v>
      </c>
      <c r="F347" s="164" t="n"/>
      <c r="G347" s="163" t="n">
        <v>1750</v>
      </c>
      <c r="H347" s="164" t="n"/>
      <c r="I347" s="7" t="n">
        <v>3000</v>
      </c>
      <c r="J347" s="8" t="inlineStr">
        <is>
          <t>Турдуматов Бекалмаз Абдижапарович</t>
        </is>
      </c>
      <c r="K347" s="8" t="inlineStr">
        <is>
          <t>Склад Бозымчак № 7 СИЗ (/Касымов А,Адылбек у Э.</t>
        </is>
      </c>
      <c r="L347" s="12" t="n"/>
      <c r="M347">
        <f>VLOOKUP(J347,P$7:Q$4000,2,0)</f>
        <v/>
      </c>
      <c r="N347">
        <f>VLOOKUP(K347,P$7:R$4000,2,0)</f>
        <v/>
      </c>
      <c r="P347" s="24" t="inlineStr">
        <is>
          <t>Алиев Алишер Валижанович</t>
        </is>
      </c>
      <c r="Q347" s="24" t="inlineStr">
        <is>
          <t>119-05-Автотранспортный цех - общепроизводственные</t>
        </is>
      </c>
    </row>
    <row r="348" hidden="1" outlineLevel="1" ht="22.45" customHeight="1" s="171">
      <c r="B348" s="166" t="n"/>
      <c r="C348" s="166" t="n"/>
      <c r="D348" s="153" t="n"/>
      <c r="E348" s="10" t="n"/>
      <c r="F348" s="11" t="n"/>
      <c r="G348" s="10" t="n"/>
      <c r="H348" s="11" t="n"/>
      <c r="I348" s="12" t="n"/>
      <c r="J348" s="13" t="inlineStr">
        <is>
          <t>001-001-0182 Брюки летние "KAZ Minerals Bozymchak" (ткань 65%ПЭ/35%ХБ, плотность 250 гр/м2, разм.48-50)</t>
        </is>
      </c>
      <c r="K348" s="13" t="inlineStr">
        <is>
          <t>001-001-0182 Брюки летние "KAZ Minerals Bozymchak" (ткань 65%ПЭ/35%ХБ, плотность 250 гр/м2, разм.48-50)</t>
        </is>
      </c>
      <c r="L348" s="135" t="n"/>
      <c r="M348">
        <f>VLOOKUP(J348,P$7:Q$4000,2,0)</f>
        <v/>
      </c>
      <c r="N348">
        <f>VLOOKUP(K348,P$7:R$4000,2,0)</f>
        <v/>
      </c>
      <c r="P348" s="24" t="inlineStr">
        <is>
          <t>Алиев Асылбек Толокунович</t>
        </is>
      </c>
      <c r="Q348" s="24" t="inlineStr">
        <is>
          <t>111-02-АУП</t>
        </is>
      </c>
    </row>
    <row r="349" hidden="1" outlineLevel="1" ht="22.45" customFormat="1" customHeight="1" s="71" thickBot="1">
      <c r="B349" s="167" t="n"/>
      <c r="C349" s="167" t="n"/>
      <c r="D349" s="14" t="inlineStr">
        <is>
          <t>Количество</t>
        </is>
      </c>
      <c r="E349" s="15" t="n"/>
      <c r="F349" s="175" t="n">
        <v>1</v>
      </c>
      <c r="G349" s="15" t="n"/>
      <c r="H349" s="175" t="n">
        <v>1</v>
      </c>
      <c r="I349" s="135" t="n"/>
      <c r="J349" s="154" t="inlineStr">
        <is>
          <t>Поступление ТМЦ и услуг 0001876 от 16.05.2024 10:00:00</t>
        </is>
      </c>
      <c r="K349" s="154" t="inlineStr">
        <is>
          <t>Поступление ТМЦ и услуг 0001876 от 16.05.2024 10:00:00</t>
        </is>
      </c>
      <c r="L349" s="9" t="n"/>
      <c r="M349">
        <f>VLOOKUP(J349,P$7:Q$4000,2,0)</f>
        <v/>
      </c>
      <c r="N349">
        <f>VLOOKUP(K349,P$7:R$4000,2,0)</f>
        <v/>
      </c>
      <c r="P349" s="24" t="inlineStr">
        <is>
          <t>Алиев Владимир Мирзаевич</t>
        </is>
      </c>
      <c r="Q349" s="24" t="inlineStr">
        <is>
          <t>119-06-Автотранспортный цех-РПП</t>
        </is>
      </c>
    </row>
    <row r="350" hidden="1" outlineLevel="1" ht="22.45" customFormat="1" customHeight="1" s="71" thickBot="1">
      <c r="B350" s="165" t="inlineStr">
        <is>
          <t>02.09.2024 10:45:54</t>
        </is>
      </c>
      <c r="C350" s="165" t="inlineStr">
        <is>
          <t>Внутреннее перемещение ОМТС 221-793 от 02.09.2024 10:45:54</t>
        </is>
      </c>
      <c r="D350" s="152" t="inlineStr">
        <is>
          <t>Внутренее перемещение ТМЦ</t>
        </is>
      </c>
      <c r="E350" s="163" t="n">
        <v>1750</v>
      </c>
      <c r="F350" s="164" t="n"/>
      <c r="G350" s="163" t="n">
        <v>1750</v>
      </c>
      <c r="H350" s="164" t="n"/>
      <c r="I350" s="7" t="n">
        <v>5500</v>
      </c>
      <c r="J350" s="8" t="inlineStr">
        <is>
          <t>Марипбай уулу Жыргалбек(аппаратчик обезвоживания)</t>
        </is>
      </c>
      <c r="K350" s="8" t="inlineStr">
        <is>
          <t>Склад Бозымчак № 7 СИЗ (/Касымов А,Адылбек у Э.</t>
        </is>
      </c>
      <c r="L350" s="12" t="n"/>
      <c r="M350">
        <f>VLOOKUP(J350,P$7:Q$4000,2,0)</f>
        <v/>
      </c>
      <c r="N350">
        <f>VLOOKUP(K350,P$7:R$4000,2,0)</f>
        <v/>
      </c>
      <c r="P350" s="24" t="inlineStr">
        <is>
          <t>Алиев Руслан Тилекович</t>
        </is>
      </c>
      <c r="Q350" s="24" t="n"/>
    </row>
    <row r="351" hidden="1" outlineLevel="1" ht="22.45" customHeight="1" s="171">
      <c r="B351" s="166" t="n"/>
      <c r="C351" s="166" t="n"/>
      <c r="D351" s="153" t="n"/>
      <c r="E351" s="10" t="n"/>
      <c r="F351" s="11" t="n"/>
      <c r="G351" s="10" t="n"/>
      <c r="H351" s="11" t="n"/>
      <c r="I351" s="12" t="n"/>
      <c r="J351" s="13" t="inlineStr">
        <is>
          <t>001-001-0177 Куртка летняя "KAZ Minerals Bozymchak" (ткань 65%ПЭ/35%ХБ, плотность 250 гр/м2, разм.48-50)</t>
        </is>
      </c>
      <c r="K351" s="13" t="inlineStr">
        <is>
          <t>001-001-0177 Куртка летняя "KAZ Minerals Bozymchak" (ткань 65%ПЭ/35%ХБ, плотность 250 гр/м2, разм.48-50)</t>
        </is>
      </c>
      <c r="L351" s="135" t="n"/>
      <c r="M351">
        <f>VLOOKUP(J351,P$7:Q$4000,2,0)</f>
        <v/>
      </c>
      <c r="N351">
        <f>VLOOKUP(K351,P$7:R$4000,2,0)</f>
        <v/>
      </c>
      <c r="P351" s="24" t="inlineStr">
        <is>
          <t>Алиев Сулейман Абдурасулович (машинист Хитачи)</t>
        </is>
      </c>
      <c r="Q351" s="24" t="inlineStr">
        <is>
          <t>101-02-ЭКБУ - Карьер</t>
        </is>
      </c>
    </row>
    <row r="352" hidden="1" outlineLevel="1" ht="22.45" customFormat="1" customHeight="1" s="71" thickBot="1">
      <c r="B352" s="167" t="n"/>
      <c r="C352" s="167" t="n"/>
      <c r="D352" s="14" t="inlineStr">
        <is>
          <t>Количество</t>
        </is>
      </c>
      <c r="E352" s="15" t="n"/>
      <c r="F352" s="175" t="n">
        <v>1</v>
      </c>
      <c r="G352" s="15" t="n"/>
      <c r="H352" s="175" t="n">
        <v>1</v>
      </c>
      <c r="I352" s="135" t="n"/>
      <c r="J352" s="154" t="inlineStr">
        <is>
          <t>Поступление ТМЦ и услуг 0003314 от 27.08.2024 10:00:00</t>
        </is>
      </c>
      <c r="K352" s="154" t="inlineStr">
        <is>
          <t>Поступление ТМЦ и услуг 0003314 от 27.08.2024 10:00:00</t>
        </is>
      </c>
      <c r="L352" s="9" t="n"/>
      <c r="M352">
        <f>VLOOKUP(J352,P$7:Q$4000,2,0)</f>
        <v/>
      </c>
      <c r="N352">
        <f>VLOOKUP(K352,P$7:R$4000,2,0)</f>
        <v/>
      </c>
      <c r="P352" s="24" t="inlineStr">
        <is>
          <t>Алиев Эсенкул Кыдырмаевич</t>
        </is>
      </c>
      <c r="Q352" s="24" t="inlineStr">
        <is>
          <t>113-Офис Управления Проектом - Бишкек</t>
        </is>
      </c>
    </row>
    <row r="353" hidden="1" outlineLevel="1" ht="22.45" customFormat="1" customHeight="1" s="71" thickBot="1">
      <c r="B353" s="165" t="inlineStr">
        <is>
          <t>02.09.2024 10:45:54</t>
        </is>
      </c>
      <c r="C353" s="165" t="inlineStr">
        <is>
          <t>Внутреннее перемещение ОМТС 221-793 от 02.09.2024 10:45:54</t>
        </is>
      </c>
      <c r="D353" s="152" t="inlineStr">
        <is>
          <t>Внутренее перемещение ТМЦ</t>
        </is>
      </c>
      <c r="E353" s="163" t="n">
        <v>1750</v>
      </c>
      <c r="F353" s="164" t="n"/>
      <c r="G353" s="163" t="n">
        <v>1750</v>
      </c>
      <c r="H353" s="164" t="n"/>
      <c r="I353" s="7" t="n">
        <v>3000</v>
      </c>
      <c r="J353" s="8" t="inlineStr">
        <is>
          <t>Марипбай уулу Жыргалбек(аппаратчик обезвоживания)</t>
        </is>
      </c>
      <c r="K353" s="8" t="inlineStr">
        <is>
          <t>Склад Бозымчак № 7 СИЗ (/Касымов А,Адылбек у Э.</t>
        </is>
      </c>
      <c r="L353" s="12" t="n"/>
      <c r="M353">
        <f>VLOOKUP(J353,P$7:Q$4000,2,0)</f>
        <v/>
      </c>
      <c r="N353">
        <f>VLOOKUP(K353,P$7:R$4000,2,0)</f>
        <v/>
      </c>
      <c r="P353" s="24" t="inlineStr">
        <is>
          <t>Алиева Асель Кемеловна</t>
        </is>
      </c>
      <c r="Q353" s="24" t="inlineStr">
        <is>
          <t>120-02  - Главные специалисты ИТР</t>
        </is>
      </c>
    </row>
    <row r="354" hidden="1" outlineLevel="1" ht="22.45" customHeight="1" s="171">
      <c r="B354" s="166" t="n"/>
      <c r="C354" s="166" t="n"/>
      <c r="D354" s="153" t="n"/>
      <c r="E354" s="10" t="n"/>
      <c r="F354" s="11" t="n"/>
      <c r="G354" s="10" t="n"/>
      <c r="H354" s="11" t="n"/>
      <c r="I354" s="12" t="n"/>
      <c r="J354" s="13" t="inlineStr">
        <is>
          <t>001-001-0182 Брюки летние "KAZ Minerals Bozymchak" (ткань 65%ПЭ/35%ХБ, плотность 250 гр/м2, разм.48-50)</t>
        </is>
      </c>
      <c r="K354" s="13" t="inlineStr">
        <is>
          <t>001-001-0182 Брюки летние "KAZ Minerals Bozymchak" (ткань 65%ПЭ/35%ХБ, плотность 250 гр/м2, разм.48-50)</t>
        </is>
      </c>
      <c r="L354" s="135" t="n"/>
      <c r="M354">
        <f>VLOOKUP(J354,P$7:Q$4000,2,0)</f>
        <v/>
      </c>
      <c r="N354">
        <f>VLOOKUP(K354,P$7:R$4000,2,0)</f>
        <v/>
      </c>
      <c r="P354" s="24" t="inlineStr">
        <is>
          <t>Алиева Динара Нурмухамедовна</t>
        </is>
      </c>
      <c r="Q354" s="24" t="inlineStr">
        <is>
          <t>111-02-АУП</t>
        </is>
      </c>
    </row>
    <row r="355" hidden="1" outlineLevel="1" ht="22.45" customFormat="1" customHeight="1" s="71" thickBot="1">
      <c r="B355" s="167" t="n"/>
      <c r="C355" s="167" t="n"/>
      <c r="D355" s="14" t="inlineStr">
        <is>
          <t>Количество</t>
        </is>
      </c>
      <c r="E355" s="15" t="n"/>
      <c r="F355" s="175" t="n">
        <v>1</v>
      </c>
      <c r="G355" s="15" t="n"/>
      <c r="H355" s="175" t="n">
        <v>1</v>
      </c>
      <c r="I355" s="135" t="n"/>
      <c r="J355" s="154" t="inlineStr">
        <is>
          <t>Поступление ТМЦ и услуг 0001876 от 16.05.2024 10:00:00</t>
        </is>
      </c>
      <c r="K355" s="154" t="inlineStr">
        <is>
          <t>Поступление ТМЦ и услуг 0001876 от 16.05.2024 10:00:00</t>
        </is>
      </c>
      <c r="L355" s="9" t="n"/>
      <c r="M355">
        <f>VLOOKUP(J355,P$7:Q$4000,2,0)</f>
        <v/>
      </c>
      <c r="N355">
        <f>VLOOKUP(K355,P$7:R$4000,2,0)</f>
        <v/>
      </c>
      <c r="P355" s="24" t="inlineStr">
        <is>
          <t>Аликов Максатбек Мамырбаеич</t>
        </is>
      </c>
      <c r="Q355" s="24" t="inlineStr">
        <is>
          <t>114-Офис Управления Проектом - Бозымчак</t>
        </is>
      </c>
    </row>
    <row r="356" hidden="1" outlineLevel="1" ht="22.45" customFormat="1" customHeight="1" s="71" thickBot="1">
      <c r="B356" s="165" t="inlineStr">
        <is>
          <t>02.09.2024 10:45:54</t>
        </is>
      </c>
      <c r="C356" s="165" t="inlineStr">
        <is>
          <t>Внутреннее перемещение ОМТС 221-793 от 02.09.2024 10:45:54</t>
        </is>
      </c>
      <c r="D356" s="152" t="inlineStr">
        <is>
          <t>Внутренее перемещение ТМЦ</t>
        </is>
      </c>
      <c r="E356" s="163" t="n">
        <v>1750</v>
      </c>
      <c r="F356" s="164" t="n"/>
      <c r="G356" s="163" t="n">
        <v>1750</v>
      </c>
      <c r="H356" s="164" t="n"/>
      <c r="I356" s="7" t="n">
        <v>7000</v>
      </c>
      <c r="J356" s="8" t="inlineStr">
        <is>
          <t>Марипбай уулу Жыргалбек(аппаратчик обезвоживания)</t>
        </is>
      </c>
      <c r="K356" s="8" t="inlineStr">
        <is>
          <t>Склад Бозымчак № 7 СИЗ (/Касымов А,Адылбек у Э.</t>
        </is>
      </c>
      <c r="L356" s="12" t="n"/>
      <c r="M356">
        <f>VLOOKUP(J356,P$7:Q$4000,2,0)</f>
        <v/>
      </c>
      <c r="N356">
        <f>VLOOKUP(K356,P$7:R$4000,2,0)</f>
        <v/>
      </c>
      <c r="P356" s="24" t="inlineStr">
        <is>
          <t>Алимбаев Самат Бакытович</t>
        </is>
      </c>
      <c r="Q356" s="24" t="inlineStr">
        <is>
          <t>104-01 Управление по сбыту</t>
        </is>
      </c>
    </row>
    <row r="357" hidden="1" outlineLevel="1" ht="22.45" customHeight="1" s="171">
      <c r="B357" s="166" t="n"/>
      <c r="C357" s="166" t="n"/>
      <c r="D357" s="153" t="n"/>
      <c r="E357" s="10" t="n"/>
      <c r="F357" s="11" t="n"/>
      <c r="G357" s="10" t="n"/>
      <c r="H357" s="11" t="n"/>
      <c r="I357" s="12" t="n"/>
      <c r="J357" s="13" t="inlineStr">
        <is>
          <t>001-001-0197 Куртка демисезонная "KAZ Minerals Bozymchak" (ткань 65%ПЭ/35%ХБ, плотность 250 гр/м2, подкл.флис. 48-50)</t>
        </is>
      </c>
      <c r="K357" s="13" t="inlineStr">
        <is>
          <t>001-001-0197 Куртка демисезонная "KAZ Minerals Bozymchak" (ткань 65%ПЭ/35%ХБ, плотность 250 гр/м2, подкл.флис. 48-50)</t>
        </is>
      </c>
      <c r="L357" s="135" t="n"/>
      <c r="M357">
        <f>VLOOKUP(J357,P$7:Q$4000,2,0)</f>
        <v/>
      </c>
      <c r="N357">
        <f>VLOOKUP(K357,P$7:R$4000,2,0)</f>
        <v/>
      </c>
      <c r="P357" s="24" t="inlineStr">
        <is>
          <t>Алимбеков Жуматай Кудайкулович (машинист автокрана</t>
        </is>
      </c>
      <c r="Q357" s="24" t="inlineStr">
        <is>
          <t>119-05-Автотранспортный цех - общепроизводственные</t>
        </is>
      </c>
    </row>
    <row r="358" hidden="1" outlineLevel="1" ht="22.45" customFormat="1" customHeight="1" s="71" thickBot="1">
      <c r="B358" s="167" t="n"/>
      <c r="C358" s="167" t="n"/>
      <c r="D358" s="14" t="inlineStr">
        <is>
          <t>Количество</t>
        </is>
      </c>
      <c r="E358" s="15" t="n"/>
      <c r="F358" s="175" t="n">
        <v>1</v>
      </c>
      <c r="G358" s="15" t="n"/>
      <c r="H358" s="175" t="n">
        <v>1</v>
      </c>
      <c r="I358" s="135" t="n"/>
      <c r="J358" s="154" t="inlineStr">
        <is>
          <t>Поступление ТМЦ и услуг 0003271 от 27.08.2024 10:00:00</t>
        </is>
      </c>
      <c r="K358" s="154" t="inlineStr">
        <is>
          <t>Поступление ТМЦ и услуг 0003271 от 27.08.2024 10:00:00</t>
        </is>
      </c>
      <c r="L358" s="9" t="n"/>
      <c r="M358">
        <f>VLOOKUP(J358,P$7:Q$4000,2,0)</f>
        <v/>
      </c>
      <c r="N358">
        <f>VLOOKUP(K358,P$7:R$4000,2,0)</f>
        <v/>
      </c>
      <c r="P358" s="24" t="inlineStr">
        <is>
          <t>Алимбеков Кубанычбек Ибрагимбекович (Электрогазосв</t>
        </is>
      </c>
      <c r="Q358" s="24" t="inlineStr">
        <is>
          <t>100-02 Главный корпус (флотация)</t>
        </is>
      </c>
    </row>
    <row r="359" hidden="1" outlineLevel="1" ht="22.45" customFormat="1" customHeight="1" s="71" thickBot="1">
      <c r="B359" s="165" t="inlineStr">
        <is>
          <t>02.09.2024 10:47:41</t>
        </is>
      </c>
      <c r="C359" s="165" t="inlineStr">
        <is>
          <t>Внутреннее перемещение ОМТС 221-794 от 02.09.2024 10:47:41</t>
        </is>
      </c>
      <c r="D359" s="152" t="inlineStr">
        <is>
          <t>Внутренее перемещение ТМЦ</t>
        </is>
      </c>
      <c r="E359" s="163" t="n">
        <v>1750</v>
      </c>
      <c r="F359" s="164" t="n"/>
      <c r="G359" s="163" t="n">
        <v>1750</v>
      </c>
      <c r="H359" s="164" t="n"/>
      <c r="I359" s="7" t="n">
        <v>7000</v>
      </c>
      <c r="J359" s="8" t="inlineStr">
        <is>
          <t>Шабданов Абдиманап Касымович(Аппаратчик обезвожива</t>
        </is>
      </c>
      <c r="K359" s="8" t="inlineStr">
        <is>
          <t>Склад Бозымчак № 7 СИЗ (/Касымов А,Адылбек у Э.</t>
        </is>
      </c>
      <c r="L359" s="12" t="n"/>
      <c r="M359">
        <f>VLOOKUP(J359,P$7:Q$4000,2,0)</f>
        <v/>
      </c>
      <c r="N359">
        <f>VLOOKUP(K359,P$7:R$4000,2,0)</f>
        <v/>
      </c>
      <c r="P359" s="24" t="inlineStr">
        <is>
          <t>Алимбеков Максатбек Жуматаевич(Водитель КАМАЗ)</t>
        </is>
      </c>
      <c r="Q359" s="24" t="inlineStr">
        <is>
          <t>119-04-Автотранспортный цех - спецтранспорт</t>
        </is>
      </c>
    </row>
    <row r="360" hidden="1" outlineLevel="1" ht="22.45" customHeight="1" s="171">
      <c r="B360" s="166" t="n"/>
      <c r="C360" s="166" t="n"/>
      <c r="D360" s="153" t="n"/>
      <c r="E360" s="10" t="n"/>
      <c r="F360" s="11" t="n"/>
      <c r="G360" s="10" t="n"/>
      <c r="H360" s="11" t="n"/>
      <c r="I360" s="12" t="n"/>
      <c r="J360" s="13" t="inlineStr">
        <is>
          <t>001-001-0198 Куртка демисезонная "KAZ Minerals Bozymchak" (ткань 65%ПЭ/35%ХБ, плотность 250 гр/м2, подкл.флис. 52-54)</t>
        </is>
      </c>
      <c r="K360" s="13" t="inlineStr">
        <is>
          <t>001-001-0198 Куртка демисезонная "KAZ Minerals Bozymchak" (ткань 65%ПЭ/35%ХБ, плотность 250 гр/м2, подкл.флис. 52-54)</t>
        </is>
      </c>
      <c r="L360" s="135" t="n"/>
      <c r="M360">
        <f>VLOOKUP(J360,P$7:Q$4000,2,0)</f>
        <v/>
      </c>
      <c r="N360">
        <f>VLOOKUP(K360,P$7:R$4000,2,0)</f>
        <v/>
      </c>
      <c r="P360" s="24" t="inlineStr">
        <is>
          <t>Алимбеков Медетбек Намазбекович (Стропальщик)</t>
        </is>
      </c>
      <c r="Q360" s="24" t="inlineStr">
        <is>
          <t>117-Перевалочная база</t>
        </is>
      </c>
    </row>
    <row r="361" hidden="1" outlineLevel="1" ht="22.45" customFormat="1" customHeight="1" s="71" thickBot="1">
      <c r="B361" s="167" t="n"/>
      <c r="C361" s="167" t="n"/>
      <c r="D361" s="14" t="inlineStr">
        <is>
          <t>Количество</t>
        </is>
      </c>
      <c r="E361" s="15" t="n"/>
      <c r="F361" s="175" t="n">
        <v>1</v>
      </c>
      <c r="G361" s="15" t="n"/>
      <c r="H361" s="175" t="n">
        <v>1</v>
      </c>
      <c r="I361" s="135" t="n"/>
      <c r="J361" s="154" t="inlineStr">
        <is>
          <t>Поступление ТМЦ и услуг 0002734 от 16.07.2024 10:00:00</t>
        </is>
      </c>
      <c r="K361" s="154" t="inlineStr">
        <is>
          <t>Поступление ТМЦ и услуг 0002734 от 16.07.2024 10:00:00</t>
        </is>
      </c>
      <c r="L361" s="9" t="n"/>
      <c r="M361">
        <f>VLOOKUP(J361,P$7:Q$4000,2,0)</f>
        <v/>
      </c>
      <c r="N361">
        <f>VLOOKUP(K361,P$7:R$4000,2,0)</f>
        <v/>
      </c>
      <c r="P361" s="24" t="inlineStr">
        <is>
          <t>Алимбеков Сайдилла Сатыбалдиевич (повар 4 разряда)</t>
        </is>
      </c>
      <c r="Q361" s="24" t="inlineStr">
        <is>
          <t>123-02-АБК-АХО-Столовая</t>
        </is>
      </c>
    </row>
    <row r="362" hidden="1" outlineLevel="1" ht="22.45" customFormat="1" customHeight="1" s="71" thickBot="1">
      <c r="B362" s="165" t="inlineStr">
        <is>
          <t>02.09.2024 10:50:50</t>
        </is>
      </c>
      <c r="C362" s="165" t="inlineStr">
        <is>
          <t>Внутреннее перемещение ОМТС 221-795 от 02.09.2024 10:50:50</t>
        </is>
      </c>
      <c r="D362" s="152" t="inlineStr">
        <is>
          <t>Внутренее перемещение ТМЦ</t>
        </is>
      </c>
      <c r="E362" s="163" t="n">
        <v>1750</v>
      </c>
      <c r="F362" s="164" t="n"/>
      <c r="G362" s="163" t="n">
        <v>1750</v>
      </c>
      <c r="H362" s="164" t="n"/>
      <c r="I362" s="7" t="n">
        <v>7000</v>
      </c>
      <c r="J362" s="8" t="inlineStr">
        <is>
          <t>Касеинов Илгиз Талантбекович</t>
        </is>
      </c>
      <c r="K362" s="8" t="inlineStr">
        <is>
          <t>Склад Бозымчак № 7 СИЗ (/Касымов А,Адылбек у Э.</t>
        </is>
      </c>
      <c r="L362" s="12" t="n"/>
      <c r="M362">
        <f>VLOOKUP(J362,P$7:Q$4000,2,0)</f>
        <v/>
      </c>
      <c r="N362">
        <f>VLOOKUP(K362,P$7:R$4000,2,0)</f>
        <v/>
      </c>
      <c r="P362" s="24" t="inlineStr">
        <is>
          <t>Алимбеков Шамшарбек Султанбекович</t>
        </is>
      </c>
      <c r="Q362" s="24" t="inlineStr">
        <is>
          <t>119-05-Автотранспортный цех - общепроизводственные</t>
        </is>
      </c>
    </row>
    <row r="363" hidden="1" outlineLevel="1" ht="22.45" customHeight="1" s="171">
      <c r="B363" s="166" t="n"/>
      <c r="C363" s="166" t="n"/>
      <c r="D363" s="153" t="n"/>
      <c r="E363" s="10" t="n"/>
      <c r="F363" s="11" t="n"/>
      <c r="G363" s="10" t="n"/>
      <c r="H363" s="11" t="n"/>
      <c r="I363" s="12" t="n"/>
      <c r="J363" s="13" t="inlineStr">
        <is>
          <t>001-001-0197 Куртка демисезонная "KAZ Minerals Bozymchak" (ткань 65%ПЭ/35%ХБ, плотность 250 гр/м2, подкл.флис. 48-50)</t>
        </is>
      </c>
      <c r="K363" s="13" t="inlineStr">
        <is>
          <t>001-001-0197 Куртка демисезонная "KAZ Minerals Bozymchak" (ткань 65%ПЭ/35%ХБ, плотность 250 гр/м2, подкл.флис. 48-50)</t>
        </is>
      </c>
      <c r="L363" s="135" t="n"/>
      <c r="M363">
        <f>VLOOKUP(J363,P$7:Q$4000,2,0)</f>
        <v/>
      </c>
      <c r="N363">
        <f>VLOOKUP(K363,P$7:R$4000,2,0)</f>
        <v/>
      </c>
      <c r="P363" s="24" t="inlineStr">
        <is>
          <t>Алимов Эрназар Ташбаевич(опер )</t>
        </is>
      </c>
      <c r="Q363" s="24" t="inlineStr">
        <is>
          <t>127-001- Служба охраны и режима</t>
        </is>
      </c>
    </row>
    <row r="364" hidden="1" outlineLevel="1" ht="22.45" customFormat="1" customHeight="1" s="71" thickBot="1">
      <c r="B364" s="167" t="n"/>
      <c r="C364" s="167" t="n"/>
      <c r="D364" s="14" t="inlineStr">
        <is>
          <t>Количество</t>
        </is>
      </c>
      <c r="E364" s="15" t="n"/>
      <c r="F364" s="175" t="n">
        <v>1</v>
      </c>
      <c r="G364" s="15" t="n"/>
      <c r="H364" s="175" t="n">
        <v>1</v>
      </c>
      <c r="I364" s="135" t="n"/>
      <c r="J364" s="154" t="inlineStr">
        <is>
          <t>Поступление ТМЦ и услуг 0003271 от 27.08.2024 10:00:00</t>
        </is>
      </c>
      <c r="K364" s="154" t="inlineStr">
        <is>
          <t>Поступление ТМЦ и услуг 0003271 от 27.08.2024 10:00:00</t>
        </is>
      </c>
      <c r="L364" s="9" t="n"/>
      <c r="M364">
        <f>VLOOKUP(J364,P$7:Q$4000,2,0)</f>
        <v/>
      </c>
      <c r="N364">
        <f>VLOOKUP(K364,P$7:R$4000,2,0)</f>
        <v/>
      </c>
      <c r="P364" s="24" t="inlineStr">
        <is>
          <t>Алимырза кызы Анаргүл</t>
        </is>
      </c>
      <c r="Q364" s="24" t="inlineStr">
        <is>
          <t>109-Химлаборатория</t>
        </is>
      </c>
    </row>
    <row r="365" hidden="1" outlineLevel="1" ht="22.45" customFormat="1" customHeight="1" s="71" thickBot="1">
      <c r="B365" s="165" t="inlineStr">
        <is>
          <t>02.09.2024 10:50:50</t>
        </is>
      </c>
      <c r="C365" s="165" t="inlineStr">
        <is>
          <t>Внутреннее перемещение ОМТС 221-795 от 02.09.2024 10:50:50</t>
        </is>
      </c>
      <c r="D365" s="152" t="inlineStr">
        <is>
          <t>Внутренее перемещение ТМЦ</t>
        </is>
      </c>
      <c r="E365" s="163" t="n">
        <v>1750</v>
      </c>
      <c r="F365" s="164" t="n"/>
      <c r="G365" s="163" t="n">
        <v>1750</v>
      </c>
      <c r="H365" s="164" t="n"/>
      <c r="I365" s="7" t="n">
        <v>5500</v>
      </c>
      <c r="J365" s="8" t="inlineStr">
        <is>
          <t>Касеинов Илгиз Талантбекович</t>
        </is>
      </c>
      <c r="K365" s="8" t="inlineStr">
        <is>
          <t>Склад Бозымчак № 7 СИЗ (/Касымов А,Адылбек у Э.</t>
        </is>
      </c>
      <c r="L365" s="12" t="n"/>
      <c r="M365">
        <f>VLOOKUP(J365,P$7:Q$4000,2,0)</f>
        <v/>
      </c>
      <c r="N365">
        <f>VLOOKUP(K365,P$7:R$4000,2,0)</f>
        <v/>
      </c>
      <c r="P365" s="24" t="inlineStr">
        <is>
          <t>Алинбеков Элдияр Абдышович</t>
        </is>
      </c>
      <c r="Q365" s="24" t="inlineStr">
        <is>
          <t>123-08-АБК-АХО-Строители</t>
        </is>
      </c>
    </row>
    <row r="366" hidden="1" outlineLevel="1" ht="22.45" customHeight="1" s="171">
      <c r="B366" s="166" t="n"/>
      <c r="C366" s="166" t="n"/>
      <c r="D366" s="153" t="n"/>
      <c r="E366" s="10" t="n"/>
      <c r="F366" s="11" t="n"/>
      <c r="G366" s="10" t="n"/>
      <c r="H366" s="11" t="n"/>
      <c r="I366" s="12" t="n"/>
      <c r="J366" s="13" t="inlineStr">
        <is>
          <t>001-001-0177 Куртка летняя "KAZ Minerals Bozymchak" (ткань 65%ПЭ/35%ХБ, плотность 250 гр/м2, разм.48-50)</t>
        </is>
      </c>
      <c r="K366" s="13" t="inlineStr">
        <is>
          <t>001-001-0177 Куртка летняя "KAZ Minerals Bozymchak" (ткань 65%ПЭ/35%ХБ, плотность 250 гр/м2, разм.48-50)</t>
        </is>
      </c>
      <c r="L366" s="135" t="n"/>
      <c r="M366">
        <f>VLOOKUP(J366,P$7:Q$4000,2,0)</f>
        <v/>
      </c>
      <c r="N366">
        <f>VLOOKUP(K366,P$7:R$4000,2,0)</f>
        <v/>
      </c>
      <c r="P366" s="24" t="inlineStr">
        <is>
          <t>Алишер кызы Айпери (мойщик посуды)</t>
        </is>
      </c>
      <c r="Q366" s="24" t="inlineStr">
        <is>
          <t>123-02-АБК-АХО-Столовая</t>
        </is>
      </c>
    </row>
    <row r="367" hidden="1" outlineLevel="1" ht="22.45" customFormat="1" customHeight="1" s="71" thickBot="1">
      <c r="B367" s="167" t="n"/>
      <c r="C367" s="167" t="n"/>
      <c r="D367" s="14" t="inlineStr">
        <is>
          <t>Количество</t>
        </is>
      </c>
      <c r="E367" s="15" t="n"/>
      <c r="F367" s="175" t="n">
        <v>1</v>
      </c>
      <c r="G367" s="15" t="n"/>
      <c r="H367" s="175" t="n">
        <v>1</v>
      </c>
      <c r="I367" s="135" t="n"/>
      <c r="J367" s="154" t="inlineStr">
        <is>
          <t>Поступление ТМЦ и услуг 0003314 от 27.08.2024 10:00:00</t>
        </is>
      </c>
      <c r="K367" s="154" t="inlineStr">
        <is>
          <t>Поступление ТМЦ и услуг 0003314 от 27.08.2024 10:00:00</t>
        </is>
      </c>
      <c r="L367" s="9" t="n"/>
      <c r="M367">
        <f>VLOOKUP(J367,P$7:Q$4000,2,0)</f>
        <v/>
      </c>
      <c r="N367">
        <f>VLOOKUP(K367,P$7:R$4000,2,0)</f>
        <v/>
      </c>
      <c r="P367" s="24" t="inlineStr">
        <is>
          <t>Алишер кызы Уулжанай</t>
        </is>
      </c>
      <c r="Q367" s="24" t="inlineStr">
        <is>
          <t>123-01-АБК-АХО-вахтовый поселок</t>
        </is>
      </c>
    </row>
    <row r="368" hidden="1" outlineLevel="1" ht="22.45" customFormat="1" customHeight="1" s="71" thickBot="1">
      <c r="B368" s="165" t="inlineStr">
        <is>
          <t>02.09.2024 10:50:50</t>
        </is>
      </c>
      <c r="C368" s="165" t="inlineStr">
        <is>
          <t>Внутреннее перемещение ОМТС 221-795 от 02.09.2024 10:50:50</t>
        </is>
      </c>
      <c r="D368" s="152" t="inlineStr">
        <is>
          <t>Внутренее перемещение ТМЦ</t>
        </is>
      </c>
      <c r="E368" s="163" t="n">
        <v>1750</v>
      </c>
      <c r="F368" s="164" t="n"/>
      <c r="G368" s="163" t="n">
        <v>1750</v>
      </c>
      <c r="H368" s="164" t="n"/>
      <c r="I368" s="7" t="n">
        <v>3000</v>
      </c>
      <c r="J368" s="8" t="inlineStr">
        <is>
          <t>Касеинов Илгиз Талантбекович</t>
        </is>
      </c>
      <c r="K368" s="8" t="inlineStr">
        <is>
          <t>Склад Бозымчак № 7 СИЗ (/Касымов А,Адылбек у Э.</t>
        </is>
      </c>
      <c r="L368" s="12" t="n"/>
      <c r="M368">
        <f>VLOOKUP(J368,P$7:Q$4000,2,0)</f>
        <v/>
      </c>
      <c r="N368">
        <f>VLOOKUP(K368,P$7:R$4000,2,0)</f>
        <v/>
      </c>
      <c r="P368" s="24" t="inlineStr">
        <is>
          <t>Алишер кызы Уулкан(Уборщик служеб помещ/комендант)</t>
        </is>
      </c>
      <c r="Q368" s="24" t="inlineStr">
        <is>
          <t>117-Перевалочная база</t>
        </is>
      </c>
    </row>
    <row r="369" hidden="1" outlineLevel="1" ht="22.45" customHeight="1" s="171">
      <c r="B369" s="166" t="n"/>
      <c r="C369" s="166" t="n"/>
      <c r="D369" s="153" t="n"/>
      <c r="E369" s="10" t="n"/>
      <c r="F369" s="11" t="n"/>
      <c r="G369" s="10" t="n"/>
      <c r="H369" s="11" t="n"/>
      <c r="I369" s="12" t="n"/>
      <c r="J369" s="13" t="inlineStr">
        <is>
          <t>001-001-0181 Брюки летние "KAZ Minerals Bozymchak" (ткань 65%ПЭ/35%ХБ, плотность 250 гр/м2, разм.44-46)</t>
        </is>
      </c>
      <c r="K369" s="13" t="inlineStr">
        <is>
          <t>001-001-0181 Брюки летние "KAZ Minerals Bozymchak" (ткань 65%ПЭ/35%ХБ, плотность 250 гр/м2, разм.44-46)</t>
        </is>
      </c>
      <c r="L369" s="135" t="n"/>
      <c r="M369">
        <f>VLOOKUP(J369,P$7:Q$4000,2,0)</f>
        <v/>
      </c>
      <c r="N369">
        <f>VLOOKUP(K369,P$7:R$4000,2,0)</f>
        <v/>
      </c>
      <c r="P369" s="24" t="inlineStr">
        <is>
          <t>Алишер уулу Курбанали участковый геолог</t>
        </is>
      </c>
      <c r="Q369" s="24" t="inlineStr">
        <is>
          <t>120-01-Геолого-маркшейдерская служба. отдел</t>
        </is>
      </c>
    </row>
    <row r="370" hidden="1" outlineLevel="1" ht="22.45" customFormat="1" customHeight="1" s="71" thickBot="1">
      <c r="B370" s="167" t="n"/>
      <c r="C370" s="167" t="n"/>
      <c r="D370" s="14" t="inlineStr">
        <is>
          <t>Количество</t>
        </is>
      </c>
      <c r="E370" s="15" t="n"/>
      <c r="F370" s="175" t="n">
        <v>1</v>
      </c>
      <c r="G370" s="15" t="n"/>
      <c r="H370" s="175" t="n">
        <v>1</v>
      </c>
      <c r="I370" s="135" t="n"/>
      <c r="J370" s="154" t="inlineStr">
        <is>
          <t>Поступление ТМЦ и услуг 0001342 от 04.04.2024 10:00:00</t>
        </is>
      </c>
      <c r="K370" s="154" t="inlineStr">
        <is>
          <t>Поступление ТМЦ и услуг 0001342 от 04.04.2024 10:00:00</t>
        </is>
      </c>
      <c r="L370" s="9" t="n"/>
      <c r="M370">
        <f>VLOOKUP(J370,P$7:Q$4000,2,0)</f>
        <v/>
      </c>
      <c r="N370">
        <f>VLOOKUP(K370,P$7:R$4000,2,0)</f>
        <v/>
      </c>
      <c r="P370" s="24" t="inlineStr">
        <is>
          <t>Алишер уулу Тумонбай (контолер СКК )</t>
        </is>
      </c>
      <c r="Q370" s="24" t="inlineStr">
        <is>
          <t>126-001 ОТК Общепроизводственные расходы</t>
        </is>
      </c>
    </row>
    <row r="371" hidden="1" outlineLevel="1" ht="22.45" customFormat="1" customHeight="1" s="71" thickBot="1">
      <c r="B371" s="165" t="inlineStr">
        <is>
          <t>02.09.2024 10:56:29</t>
        </is>
      </c>
      <c r="C371" s="165" t="inlineStr">
        <is>
          <t>Внутреннее перемещение ОМТС 221-796 от 02.09.2024 10:56:29</t>
        </is>
      </c>
      <c r="D371" s="152" t="inlineStr">
        <is>
          <t>Внутренее перемещение ТМЦ</t>
        </is>
      </c>
      <c r="E371" s="163" t="n">
        <v>1750</v>
      </c>
      <c r="F371" s="164" t="n"/>
      <c r="G371" s="163" t="n">
        <v>1750</v>
      </c>
      <c r="H371" s="164" t="n"/>
      <c r="I371" s="7" t="n">
        <v>5500</v>
      </c>
      <c r="J371" s="8" t="inlineStr">
        <is>
          <t>Насырымбеков Ызатбек Жолчубекович (и.о оператор те</t>
        </is>
      </c>
      <c r="K371" s="8" t="inlineStr">
        <is>
          <t>Склад Бозымчак № 7 СИЗ (/Касымов А,Адылбек у Э.</t>
        </is>
      </c>
      <c r="L371" s="12" t="n"/>
      <c r="M371">
        <f>VLOOKUP(J371,P$7:Q$4000,2,0)</f>
        <v/>
      </c>
      <c r="N371">
        <f>VLOOKUP(K371,P$7:R$4000,2,0)</f>
        <v/>
      </c>
      <c r="P371" s="24" t="inlineStr">
        <is>
          <t>Алишерова Айжан Туралиевна</t>
        </is>
      </c>
      <c r="Q371" s="24" t="inlineStr">
        <is>
          <t>113-Офис Управления Проектом - Бишкек</t>
        </is>
      </c>
    </row>
    <row r="372" hidden="1" outlineLevel="1" ht="22.45" customHeight="1" s="171">
      <c r="B372" s="166" t="n"/>
      <c r="C372" s="166" t="n"/>
      <c r="D372" s="153" t="n"/>
      <c r="E372" s="10" t="n"/>
      <c r="F372" s="11" t="n"/>
      <c r="G372" s="10" t="n"/>
      <c r="H372" s="11" t="n"/>
      <c r="I372" s="12" t="n"/>
      <c r="J372" s="13" t="inlineStr">
        <is>
          <t>001-001-0177 Куртка летняя "KAZ Minerals Bozymchak" (ткань 65%ПЭ/35%ХБ, плотность 250 гр/м2, разм.48-50)</t>
        </is>
      </c>
      <c r="K372" s="13" t="inlineStr">
        <is>
          <t>001-001-0177 Куртка летняя "KAZ Minerals Bozymchak" (ткань 65%ПЭ/35%ХБ, плотность 250 гр/м2, разм.48-50)</t>
        </is>
      </c>
      <c r="L372" s="135" t="n"/>
      <c r="M372">
        <f>VLOOKUP(J372,P$7:Q$4000,2,0)</f>
        <v/>
      </c>
      <c r="N372">
        <f>VLOOKUP(K372,P$7:R$4000,2,0)</f>
        <v/>
      </c>
      <c r="P372" s="24" t="inlineStr">
        <is>
          <t>Алишов Тагайбек Шайлообекович (слесарь-ремонтник)</t>
        </is>
      </c>
      <c r="Q372" s="24" t="inlineStr">
        <is>
          <t>101-06-Общепроизводственные расходы - Карьер</t>
        </is>
      </c>
    </row>
    <row r="373" hidden="1" outlineLevel="1" ht="22.45" customFormat="1" customHeight="1" s="71" thickBot="1">
      <c r="B373" s="167" t="n"/>
      <c r="C373" s="167" t="n"/>
      <c r="D373" s="14" t="inlineStr">
        <is>
          <t>Количество</t>
        </is>
      </c>
      <c r="E373" s="15" t="n"/>
      <c r="F373" s="175" t="n">
        <v>1</v>
      </c>
      <c r="G373" s="15" t="n"/>
      <c r="H373" s="175" t="n">
        <v>1</v>
      </c>
      <c r="I373" s="135" t="n"/>
      <c r="J373" s="154" t="inlineStr">
        <is>
          <t>Поступление ТМЦ и услуг 0003314 от 27.08.2024 10:00:00</t>
        </is>
      </c>
      <c r="K373" s="154" t="inlineStr">
        <is>
          <t>Поступление ТМЦ и услуг 0003314 от 27.08.2024 10:00:00</t>
        </is>
      </c>
      <c r="L373" s="9" t="n"/>
      <c r="M373">
        <f>VLOOKUP(J373,P$7:Q$4000,2,0)</f>
        <v/>
      </c>
      <c r="N373">
        <f>VLOOKUP(K373,P$7:R$4000,2,0)</f>
        <v/>
      </c>
      <c r="P373" s="24" t="inlineStr">
        <is>
          <t>Алкадыр уулу Кадырбек (Слесарь-элетрик)</t>
        </is>
      </c>
      <c r="Q373" s="24" t="inlineStr">
        <is>
          <t>100-02 Главный корпус (флотация)</t>
        </is>
      </c>
    </row>
    <row r="374" hidden="1" outlineLevel="1" ht="22.45" customFormat="1" customHeight="1" s="71" thickBot="1">
      <c r="B374" s="165" t="inlineStr">
        <is>
          <t>02.09.2024 10:56:29</t>
        </is>
      </c>
      <c r="C374" s="165" t="inlineStr">
        <is>
          <t>Внутреннее перемещение ОМТС 221-796 от 02.09.2024 10:56:29</t>
        </is>
      </c>
      <c r="D374" s="152" t="inlineStr">
        <is>
          <t>Внутренее перемещение ТМЦ</t>
        </is>
      </c>
      <c r="E374" s="163" t="n">
        <v>1750</v>
      </c>
      <c r="F374" s="164" t="n"/>
      <c r="G374" s="163" t="n">
        <v>1750</v>
      </c>
      <c r="H374" s="164" t="n"/>
      <c r="I374" s="7" t="n">
        <v>7000</v>
      </c>
      <c r="J374" s="8" t="inlineStr">
        <is>
          <t>Насырымбеков Ызатбек Жолчубекович (и.о оператор те</t>
        </is>
      </c>
      <c r="K374" s="8" t="inlineStr">
        <is>
          <t>Склад Бозымчак № 7 СИЗ (/Касымов А,Адылбек у Э.</t>
        </is>
      </c>
      <c r="L374" s="12" t="n"/>
      <c r="M374">
        <f>VLOOKUP(J374,P$7:Q$4000,2,0)</f>
        <v/>
      </c>
      <c r="N374">
        <f>VLOOKUP(K374,P$7:R$4000,2,0)</f>
        <v/>
      </c>
      <c r="P374" s="24" t="inlineStr">
        <is>
          <t>Алмазбек уулу Тилек</t>
        </is>
      </c>
      <c r="Q374" s="24" t="inlineStr">
        <is>
          <t>109-Химлаборатория</t>
        </is>
      </c>
    </row>
    <row r="375" hidden="1" outlineLevel="1" ht="22.45" customHeight="1" s="171">
      <c r="B375" s="166" t="n"/>
      <c r="C375" s="166" t="n"/>
      <c r="D375" s="153" t="n"/>
      <c r="E375" s="10" t="n"/>
      <c r="F375" s="11" t="n"/>
      <c r="G375" s="10" t="n"/>
      <c r="H375" s="11" t="n"/>
      <c r="I375" s="12" t="n"/>
      <c r="J375" s="13" t="inlineStr">
        <is>
          <t>001-001-0197 Куртка демисезонная "KAZ Minerals Bozymchak" (ткань 65%ПЭ/35%ХБ, плотность 250 гр/м2, подкл.флис. 48-50)</t>
        </is>
      </c>
      <c r="K375" s="13" t="inlineStr">
        <is>
          <t>001-001-0197 Куртка демисезонная "KAZ Minerals Bozymchak" (ткань 65%ПЭ/35%ХБ, плотность 250 гр/м2, подкл.флис. 48-50)</t>
        </is>
      </c>
      <c r="L375" s="135" t="n"/>
      <c r="M375">
        <f>VLOOKUP(J375,P$7:Q$4000,2,0)</f>
        <v/>
      </c>
      <c r="N375">
        <f>VLOOKUP(K375,P$7:R$4000,2,0)</f>
        <v/>
      </c>
      <c r="P375" s="24" t="inlineStr">
        <is>
          <t>Алмакунов Адилет Насырович</t>
        </is>
      </c>
      <c r="Q375" s="24" t="inlineStr">
        <is>
          <t>130-01 Проект подземный рудник</t>
        </is>
      </c>
    </row>
    <row r="376" hidden="1" outlineLevel="1" ht="22.45" customFormat="1" customHeight="1" s="71" thickBot="1">
      <c r="B376" s="167" t="n"/>
      <c r="C376" s="167" t="n"/>
      <c r="D376" s="14" t="inlineStr">
        <is>
          <t>Количество</t>
        </is>
      </c>
      <c r="E376" s="15" t="n"/>
      <c r="F376" s="175" t="n">
        <v>1</v>
      </c>
      <c r="G376" s="15" t="n"/>
      <c r="H376" s="175" t="n">
        <v>1</v>
      </c>
      <c r="I376" s="135" t="n"/>
      <c r="J376" s="154" t="inlineStr">
        <is>
          <t>Поступление ТМЦ и услуг 0003271 от 27.08.2024 10:00:00</t>
        </is>
      </c>
      <c r="K376" s="154" t="inlineStr">
        <is>
          <t>Поступление ТМЦ и услуг 0003271 от 27.08.2024 10:00:00</t>
        </is>
      </c>
      <c r="L376" s="9" t="n"/>
      <c r="M376">
        <f>VLOOKUP(J376,P$7:Q$4000,2,0)</f>
        <v/>
      </c>
      <c r="N376">
        <f>VLOOKUP(K376,P$7:R$4000,2,0)</f>
        <v/>
      </c>
      <c r="P376" s="24" t="inlineStr">
        <is>
          <t>Алманбетова Таалайкул Алымжановна</t>
        </is>
      </c>
      <c r="Q376" s="24" t="inlineStr">
        <is>
          <t>Непромышленная группа(115)</t>
        </is>
      </c>
    </row>
    <row r="377" hidden="1" outlineLevel="1" ht="32.9" customFormat="1" customHeight="1" s="71" thickBot="1">
      <c r="B377" s="165" t="inlineStr">
        <is>
          <t>02.09.2024 10:57:10</t>
        </is>
      </c>
      <c r="C377" s="165" t="inlineStr">
        <is>
          <t>Внутреннее перемещение ОМТС 221-797 от 02.09.2024 10:57:10</t>
        </is>
      </c>
      <c r="D377" s="152" t="inlineStr">
        <is>
          <t>Внутренее перемещение ТМЦ</t>
        </is>
      </c>
      <c r="E377" s="163" t="n">
        <v>1750</v>
      </c>
      <c r="F377" s="164" t="n"/>
      <c r="G377" s="163" t="n">
        <v>1750</v>
      </c>
      <c r="H377" s="164" t="n"/>
      <c r="I377" s="7" t="n">
        <v>7000</v>
      </c>
      <c r="J377" s="8" t="inlineStr">
        <is>
          <t>Тургуналиев Азамат Калилович Инженер - гидротехник</t>
        </is>
      </c>
      <c r="K377" s="8" t="inlineStr">
        <is>
          <t>Склад Бозымчак № 7 СИЗ (/Касымов А,Адылбек у Э.</t>
        </is>
      </c>
      <c r="L377" s="12" t="n"/>
      <c r="M377">
        <f>VLOOKUP(J377,P$7:Q$4000,2,0)</f>
        <v/>
      </c>
      <c r="N377">
        <f>VLOOKUP(K377,P$7:R$4000,2,0)</f>
        <v/>
      </c>
      <c r="P377" s="24" t="inlineStr">
        <is>
          <t>Алмереков Темирлан Эркинович</t>
        </is>
      </c>
      <c r="Q377" s="24" t="inlineStr">
        <is>
          <t>113-Офис Управления Проектом - Бишкек</t>
        </is>
      </c>
    </row>
    <row r="378" hidden="1" outlineLevel="1" ht="22.45" customHeight="1" s="171">
      <c r="B378" s="166" t="n"/>
      <c r="C378" s="166" t="n"/>
      <c r="D378" s="153" t="n"/>
      <c r="E378" s="10" t="n"/>
      <c r="F378" s="11" t="n"/>
      <c r="G378" s="10" t="n"/>
      <c r="H378" s="11" t="n"/>
      <c r="I378" s="12" t="n"/>
      <c r="J378" s="13" t="inlineStr">
        <is>
          <t>001-001-0198 Куртка демисезонная "KAZ Minerals Bozymchak" (ткань 65%ПЭ/35%ХБ, плотность 250 гр/м2, подкл.флис. 52-54)</t>
        </is>
      </c>
      <c r="K378" s="13" t="inlineStr">
        <is>
          <t>001-001-0198 Куртка демисезонная "KAZ Minerals Bozymchak" (ткань 65%ПЭ/35%ХБ, плотность 250 гр/м2, подкл.флис. 52-54)</t>
        </is>
      </c>
      <c r="L378" s="135" t="n"/>
      <c r="M378">
        <f>VLOOKUP(J378,P$7:Q$4000,2,0)</f>
        <v/>
      </c>
      <c r="N378">
        <f>VLOOKUP(K378,P$7:R$4000,2,0)</f>
        <v/>
      </c>
      <c r="P378" s="24" t="inlineStr">
        <is>
          <t>Алтыбаев Усон Жумабекович</t>
        </is>
      </c>
      <c r="Q378" s="24" t="inlineStr">
        <is>
          <t>105-01-ДЭС</t>
        </is>
      </c>
    </row>
    <row r="379" hidden="1" outlineLevel="1" ht="22.45" customFormat="1" customHeight="1" s="71" thickBot="1">
      <c r="B379" s="167" t="n"/>
      <c r="C379" s="167" t="n"/>
      <c r="D379" s="14" t="inlineStr">
        <is>
          <t>Количество</t>
        </is>
      </c>
      <c r="E379" s="15" t="n"/>
      <c r="F379" s="175" t="n">
        <v>1</v>
      </c>
      <c r="G379" s="15" t="n"/>
      <c r="H379" s="175" t="n">
        <v>1</v>
      </c>
      <c r="I379" s="135" t="n"/>
      <c r="J379" s="154" t="inlineStr">
        <is>
          <t>Поступление ТМЦ и услуг 0002734 от 16.07.2024 10:00:00</t>
        </is>
      </c>
      <c r="K379" s="154" t="inlineStr">
        <is>
          <t>Поступление ТМЦ и услуг 0002734 от 16.07.2024 10:00:00</t>
        </is>
      </c>
      <c r="L379" s="9" t="n"/>
      <c r="M379">
        <f>VLOOKUP(J379,P$7:Q$4000,2,0)</f>
        <v/>
      </c>
      <c r="N379">
        <f>VLOOKUP(K379,P$7:R$4000,2,0)</f>
        <v/>
      </c>
      <c r="P379" s="24" t="inlineStr">
        <is>
          <t>Алыбаев Марлен Эсенгельдиевич</t>
        </is>
      </c>
      <c r="Q379" s="24" t="inlineStr">
        <is>
          <t>114-Офис Управления Проектом - Бозымчак</t>
        </is>
      </c>
    </row>
    <row r="380" hidden="1" outlineLevel="1" ht="22.45" customFormat="1" customHeight="1" s="71" thickBot="1">
      <c r="B380" s="165" t="inlineStr">
        <is>
          <t>02.09.2024 11:18:25</t>
        </is>
      </c>
      <c r="C380" s="165" t="inlineStr">
        <is>
          <t>Внутреннее перемещение ОМТС 221-798 от 02.09.2024 11:18:25</t>
        </is>
      </c>
      <c r="D380" s="152" t="inlineStr">
        <is>
          <t>Внутренее перемещение ТМЦ</t>
        </is>
      </c>
      <c r="E380" s="163" t="n">
        <v>1750</v>
      </c>
      <c r="F380" s="164" t="n"/>
      <c r="G380" s="163" t="n">
        <v>1750</v>
      </c>
      <c r="H380" s="164" t="n"/>
      <c r="I380" s="7" t="n">
        <v>7000</v>
      </c>
      <c r="J380" s="8" t="inlineStr">
        <is>
          <t>Жоошбек уулу Сабыр</t>
        </is>
      </c>
      <c r="K380" s="8" t="inlineStr">
        <is>
          <t>Склад Бозымчак № 7 СИЗ (/Касымов А,Адылбек у Э.</t>
        </is>
      </c>
      <c r="L380" s="12" t="n"/>
      <c r="M380">
        <f>VLOOKUP(J380,P$7:Q$4000,2,0)</f>
        <v/>
      </c>
      <c r="N380">
        <f>VLOOKUP(K380,P$7:R$4000,2,0)</f>
        <v/>
      </c>
      <c r="P380" s="24" t="inlineStr">
        <is>
          <t>Алыбаев Нурманбет Курманбекович</t>
        </is>
      </c>
      <c r="Q380" s="24" t="inlineStr">
        <is>
          <t>112-01-ИТР-производство</t>
        </is>
      </c>
    </row>
    <row r="381" hidden="1" outlineLevel="1" ht="22.45" customHeight="1" s="171">
      <c r="B381" s="166" t="n"/>
      <c r="C381" s="166" t="n"/>
      <c r="D381" s="153" t="n"/>
      <c r="E381" s="10" t="n"/>
      <c r="F381" s="11" t="n"/>
      <c r="G381" s="10" t="n"/>
      <c r="H381" s="11" t="n"/>
      <c r="I381" s="12" t="n"/>
      <c r="J381" s="13" t="inlineStr">
        <is>
          <t>001-001-0198 Куртка демисезонная "KAZ Minerals Bozymchak" (ткань 65%ПЭ/35%ХБ, плотность 250 гр/м2, подкл.флис. 52-54)</t>
        </is>
      </c>
      <c r="K381" s="13" t="inlineStr">
        <is>
          <t>001-001-0198 Куртка демисезонная "KAZ Minerals Bozymchak" (ткань 65%ПЭ/35%ХБ, плотность 250 гр/м2, подкл.флис. 52-54)</t>
        </is>
      </c>
      <c r="L381" s="135" t="n"/>
      <c r="M381">
        <f>VLOOKUP(J381,P$7:Q$4000,2,0)</f>
        <v/>
      </c>
      <c r="N381">
        <f>VLOOKUP(K381,P$7:R$4000,2,0)</f>
        <v/>
      </c>
      <c r="P381" s="24" t="inlineStr">
        <is>
          <t>Алыбаев Таалайбек Черткиевич</t>
        </is>
      </c>
      <c r="Q381" s="24" t="inlineStr">
        <is>
          <t>120-01-Геолого-маркшейдерская служба. отдел</t>
        </is>
      </c>
    </row>
    <row r="382" hidden="1" outlineLevel="1" ht="22.45" customFormat="1" customHeight="1" s="71" thickBot="1">
      <c r="B382" s="167" t="n"/>
      <c r="C382" s="167" t="n"/>
      <c r="D382" s="14" t="inlineStr">
        <is>
          <t>Количество</t>
        </is>
      </c>
      <c r="E382" s="15" t="n"/>
      <c r="F382" s="175" t="n">
        <v>1</v>
      </c>
      <c r="G382" s="15" t="n"/>
      <c r="H382" s="175" t="n">
        <v>1</v>
      </c>
      <c r="I382" s="135" t="n"/>
      <c r="J382" s="154" t="inlineStr">
        <is>
          <t>Поступление ТМЦ и услуг 0003271 от 27.08.2024 10:00:00</t>
        </is>
      </c>
      <c r="K382" s="154" t="inlineStr">
        <is>
          <t>Поступление ТМЦ и услуг 0003271 от 27.08.2024 10:00:00</t>
        </is>
      </c>
      <c r="L382" s="9" t="n"/>
      <c r="M382">
        <f>VLOOKUP(J382,P$7:Q$4000,2,0)</f>
        <v/>
      </c>
      <c r="N382">
        <f>VLOOKUP(K382,P$7:R$4000,2,0)</f>
        <v/>
      </c>
      <c r="P382" s="24" t="inlineStr">
        <is>
          <t>Алыкулов Данияр Жумабекович</t>
        </is>
      </c>
      <c r="Q382" s="24" t="inlineStr">
        <is>
          <t>120-03-01-ОМТС-Отдел Экспертной приемки и учетаТМЦ</t>
        </is>
      </c>
    </row>
    <row r="383" hidden="1" outlineLevel="1" ht="32.9" customFormat="1" customHeight="1" s="71" thickBot="1">
      <c r="B383" s="165" t="inlineStr">
        <is>
          <t>02.09.2024 11:18:25</t>
        </is>
      </c>
      <c r="C383" s="165" t="inlineStr">
        <is>
          <t>Внутреннее перемещение ОМТС 221-798 от 02.09.2024 11:18:25</t>
        </is>
      </c>
      <c r="D383" s="152" t="inlineStr">
        <is>
          <t>Внутренее перемещение ТМЦ</t>
        </is>
      </c>
      <c r="E383" s="163" t="n">
        <v>1750</v>
      </c>
      <c r="F383" s="164" t="n"/>
      <c r="G383" s="163" t="n">
        <v>1750</v>
      </c>
      <c r="H383" s="164" t="n"/>
      <c r="I383" s="7" t="n">
        <v>5500</v>
      </c>
      <c r="J383" s="8" t="inlineStr">
        <is>
          <t>Жоошбек уулу Сабыр</t>
        </is>
      </c>
      <c r="K383" s="8" t="inlineStr">
        <is>
          <t>Склад Бозымчак № 7 СИЗ (/Касымов А,Адылбек у Э.</t>
        </is>
      </c>
      <c r="L383" s="12" t="n"/>
      <c r="M383">
        <f>VLOOKUP(J383,P$7:Q$4000,2,0)</f>
        <v/>
      </c>
      <c r="N383">
        <f>VLOOKUP(K383,P$7:R$4000,2,0)</f>
        <v/>
      </c>
      <c r="P383" s="24" t="inlineStr">
        <is>
          <t>Алымбаев Асанкан Бейшеевич</t>
        </is>
      </c>
      <c r="Q383" s="24" t="inlineStr">
        <is>
          <t>101-06-Общепроизводственные расходы - Карьер</t>
        </is>
      </c>
    </row>
    <row r="384" hidden="1" outlineLevel="1" ht="22.45" customHeight="1" s="171">
      <c r="B384" s="166" t="n"/>
      <c r="C384" s="166" t="n"/>
      <c r="D384" s="153" t="n"/>
      <c r="E384" s="10" t="n"/>
      <c r="F384" s="11" t="n"/>
      <c r="G384" s="10" t="n"/>
      <c r="H384" s="11" t="n"/>
      <c r="I384" s="12" t="n"/>
      <c r="J384" s="13" t="inlineStr">
        <is>
          <t>001-001-0178 Куртка летняя "KAZ Minerals Bozymchak" (ткань 65%ПЭ/35%ХБ, плотность 250 гр/м2, разм.52-54)</t>
        </is>
      </c>
      <c r="K384" s="13" t="inlineStr">
        <is>
          <t>001-001-0178 Куртка летняя "KAZ Minerals Bozymchak" (ткань 65%ПЭ/35%ХБ, плотность 250 гр/м2, разм.52-54)</t>
        </is>
      </c>
      <c r="L384" s="135" t="n"/>
      <c r="M384">
        <f>VLOOKUP(J384,P$7:Q$4000,2,0)</f>
        <v/>
      </c>
      <c r="N384">
        <f>VLOOKUP(K384,P$7:R$4000,2,0)</f>
        <v/>
      </c>
      <c r="P384" s="24" t="inlineStr">
        <is>
          <t>Алымбаев Эрнис Темирканович</t>
        </is>
      </c>
      <c r="Q384" s="24" t="inlineStr">
        <is>
          <t>111-02-АУП</t>
        </is>
      </c>
    </row>
    <row r="385" hidden="1" outlineLevel="1" ht="22.45" customFormat="1" customHeight="1" s="71" thickBot="1">
      <c r="B385" s="167" t="n"/>
      <c r="C385" s="167" t="n"/>
      <c r="D385" s="14" t="inlineStr">
        <is>
          <t>Количество</t>
        </is>
      </c>
      <c r="E385" s="15" t="n"/>
      <c r="F385" s="175" t="n">
        <v>1</v>
      </c>
      <c r="G385" s="15" t="n"/>
      <c r="H385" s="175" t="n">
        <v>1</v>
      </c>
      <c r="I385" s="135" t="n"/>
      <c r="J385" s="154" t="inlineStr">
        <is>
          <t>Поступление ТМЦ и услуг 0002838 от 24.07.2024 10:00:00</t>
        </is>
      </c>
      <c r="K385" s="154" t="inlineStr">
        <is>
          <t>Поступление ТМЦ и услуг 0002838 от 24.07.2024 10:00:00</t>
        </is>
      </c>
      <c r="L385" s="9" t="n"/>
      <c r="M385">
        <f>VLOOKUP(J385,P$7:Q$4000,2,0)</f>
        <v/>
      </c>
      <c r="N385">
        <f>VLOOKUP(K385,P$7:R$4000,2,0)</f>
        <v/>
      </c>
      <c r="P385" s="24" t="inlineStr">
        <is>
          <t>Алымбаева Айгуль Орусбаевна</t>
        </is>
      </c>
      <c r="Q385" s="24" t="inlineStr">
        <is>
          <t>112-ИТР-офис</t>
        </is>
      </c>
    </row>
    <row r="386" hidden="1" outlineLevel="1" ht="32.9" customFormat="1" customHeight="1" s="71" thickBot="1">
      <c r="B386" s="165" t="inlineStr">
        <is>
          <t>02.09.2024 11:18:25</t>
        </is>
      </c>
      <c r="C386" s="165" t="inlineStr">
        <is>
          <t>Внутреннее перемещение ОМТС 221-798 от 02.09.2024 11:18:25</t>
        </is>
      </c>
      <c r="D386" s="152" t="inlineStr">
        <is>
          <t>Внутренее перемещение ТМЦ</t>
        </is>
      </c>
      <c r="E386" s="163" t="n">
        <v>1750</v>
      </c>
      <c r="F386" s="164" t="n"/>
      <c r="G386" s="163" t="n">
        <v>1750</v>
      </c>
      <c r="H386" s="164" t="n"/>
      <c r="I386" s="7" t="n">
        <v>3000</v>
      </c>
      <c r="J386" s="8" t="inlineStr">
        <is>
          <t>Жоошбек уулу Сабыр</t>
        </is>
      </c>
      <c r="K386" s="8" t="inlineStr">
        <is>
          <t>Склад Бозымчак № 7 СИЗ (/Касымов А,Адылбек у Э.</t>
        </is>
      </c>
      <c r="L386" s="12" t="n"/>
      <c r="M386">
        <f>VLOOKUP(J386,P$7:Q$4000,2,0)</f>
        <v/>
      </c>
      <c r="N386">
        <f>VLOOKUP(K386,P$7:R$4000,2,0)</f>
        <v/>
      </c>
      <c r="P386" s="24" t="inlineStr">
        <is>
          <t>Алымбек уулу Бакыт</t>
        </is>
      </c>
      <c r="Q386" s="24" t="inlineStr">
        <is>
          <t>111-01-АУП - Гараж</t>
        </is>
      </c>
    </row>
    <row r="387" hidden="1" outlineLevel="1" ht="22.45" customHeight="1" s="171">
      <c r="B387" s="166" t="n"/>
      <c r="C387" s="166" t="n"/>
      <c r="D387" s="153" t="n"/>
      <c r="E387" s="10" t="n"/>
      <c r="F387" s="11" t="n"/>
      <c r="G387" s="10" t="n"/>
      <c r="H387" s="11" t="n"/>
      <c r="I387" s="12" t="n"/>
      <c r="J387" s="13" t="inlineStr">
        <is>
          <t>001-001-0182 Брюки летние "KAZ Minerals Bozymchak" (ткань 65%ПЭ/35%ХБ, плотность 250 гр/м2, разм.48-50)</t>
        </is>
      </c>
      <c r="K387" s="13" t="inlineStr">
        <is>
          <t>001-001-0182 Брюки летние "KAZ Minerals Bozymchak" (ткань 65%ПЭ/35%ХБ, плотность 250 гр/м2, разм.48-50)</t>
        </is>
      </c>
      <c r="L387" s="135" t="n"/>
      <c r="M387">
        <f>VLOOKUP(J387,P$7:Q$4000,2,0)</f>
        <v/>
      </c>
      <c r="N387">
        <f>VLOOKUP(K387,P$7:R$4000,2,0)</f>
        <v/>
      </c>
      <c r="P387" s="24" t="inlineStr">
        <is>
          <t>Алымбек уулу Тынчтыкбек</t>
        </is>
      </c>
      <c r="Q387" s="24" t="inlineStr">
        <is>
          <t>112-01-ИТР-производство</t>
        </is>
      </c>
    </row>
    <row r="388" hidden="1" outlineLevel="1" ht="22.45" customFormat="1" customHeight="1" s="71" thickBot="1">
      <c r="B388" s="167" t="n"/>
      <c r="C388" s="167" t="n"/>
      <c r="D388" s="14" t="inlineStr">
        <is>
          <t>Количество</t>
        </is>
      </c>
      <c r="E388" s="15" t="n"/>
      <c r="F388" s="175" t="n">
        <v>1</v>
      </c>
      <c r="G388" s="15" t="n"/>
      <c r="H388" s="175" t="n">
        <v>1</v>
      </c>
      <c r="I388" s="135" t="n"/>
      <c r="J388" s="154" t="inlineStr">
        <is>
          <t>Поступление ТМЦ и услуг 0001876 от 16.05.2024 10:00:00</t>
        </is>
      </c>
      <c r="K388" s="154" t="inlineStr">
        <is>
          <t>Поступление ТМЦ и услуг 0001876 от 16.05.2024 10:00:00</t>
        </is>
      </c>
      <c r="L388" s="9" t="n"/>
      <c r="M388">
        <f>VLOOKUP(J388,P$7:Q$4000,2,0)</f>
        <v/>
      </c>
      <c r="N388">
        <f>VLOOKUP(K388,P$7:R$4000,2,0)</f>
        <v/>
      </c>
      <c r="P388" s="24" t="inlineStr">
        <is>
          <t>Алымбеков Манай Алымбекович</t>
        </is>
      </c>
      <c r="Q388" s="24" t="inlineStr">
        <is>
          <t>100-10 Общепроизводственные расходы</t>
        </is>
      </c>
    </row>
    <row r="389" hidden="1" outlineLevel="1" ht="11.95" customFormat="1" customHeight="1" s="71" thickBot="1">
      <c r="B389" s="165" t="inlineStr">
        <is>
          <t>02.09.2024 11:21:09</t>
        </is>
      </c>
      <c r="C389" s="165" t="inlineStr">
        <is>
          <t>Внутреннее перемещение ОМТС 221-799 от 02.09.2024 11:21:09</t>
        </is>
      </c>
      <c r="D389" s="152" t="inlineStr">
        <is>
          <t>Внутренее перемещение ТМЦ</t>
        </is>
      </c>
      <c r="E389" s="163" t="n">
        <v>1750</v>
      </c>
      <c r="F389" s="164" t="n"/>
      <c r="G389" s="163" t="n">
        <v>1750</v>
      </c>
      <c r="H389" s="164" t="n"/>
      <c r="I389" s="7" t="n">
        <v>7000</v>
      </c>
      <c r="J389" s="8" t="inlineStr">
        <is>
          <t>Аскарбек уулу Нурбек</t>
        </is>
      </c>
      <c r="K389" s="8" t="inlineStr">
        <is>
          <t>Склад Бозымчак № 7 СИЗ (/Касымов А,Адылбек у Э.</t>
        </is>
      </c>
      <c r="L389" s="12" t="n"/>
      <c r="M389">
        <f>VLOOKUP(J389,P$7:Q$4000,2,0)</f>
        <v/>
      </c>
      <c r="N389">
        <f>VLOOKUP(K389,P$7:R$4000,2,0)</f>
        <v/>
      </c>
      <c r="P389" s="24" t="inlineStr">
        <is>
          <t>Алымбекова Жийде Замирбековна</t>
        </is>
      </c>
      <c r="Q389" s="24" t="inlineStr">
        <is>
          <t>111-02-АУП</t>
        </is>
      </c>
    </row>
    <row r="390" hidden="1" outlineLevel="1" ht="22.45" customHeight="1" s="171">
      <c r="B390" s="166" t="n"/>
      <c r="C390" s="166" t="n"/>
      <c r="D390" s="153" t="n"/>
      <c r="E390" s="10" t="n"/>
      <c r="F390" s="11" t="n"/>
      <c r="G390" s="10" t="n"/>
      <c r="H390" s="11" t="n"/>
      <c r="I390" s="12" t="n"/>
      <c r="J390" s="13" t="inlineStr">
        <is>
          <t>001-001-0200 Куртка демисезонная "KAZ Minerals Bozymchak" (ткань 65%ПЭ/35%ХБ, плотность 250 гр/м2, подкл.флис. р60-62)</t>
        </is>
      </c>
      <c r="K390" s="13" t="inlineStr">
        <is>
          <t>001-001-0200 Куртка демисезонная "KAZ Minerals Bozymchak" (ткань 65%ПЭ/35%ХБ, плотность 250 гр/м2, подкл.флис. р60-62)</t>
        </is>
      </c>
      <c r="L390" s="135" t="n"/>
      <c r="M390">
        <f>VLOOKUP(J390,P$7:Q$4000,2,0)</f>
        <v/>
      </c>
      <c r="N390">
        <f>VLOOKUP(K390,P$7:R$4000,2,0)</f>
        <v/>
      </c>
      <c r="P390" s="24" t="inlineStr">
        <is>
          <t>Алымкулов Алмасбек Мусамамбетович</t>
        </is>
      </c>
      <c r="Q390" s="24" t="inlineStr">
        <is>
          <t>114-Офис Управления Проектом - Бозымчак</t>
        </is>
      </c>
    </row>
    <row r="391" hidden="1" outlineLevel="1" ht="22.45" customFormat="1" customHeight="1" s="71" thickBot="1">
      <c r="B391" s="167" t="n"/>
      <c r="C391" s="167" t="n"/>
      <c r="D391" s="14" t="inlineStr">
        <is>
          <t>Количество</t>
        </is>
      </c>
      <c r="E391" s="15" t="n"/>
      <c r="F391" s="175" t="n">
        <v>1</v>
      </c>
      <c r="G391" s="15" t="n"/>
      <c r="H391" s="175" t="n">
        <v>1</v>
      </c>
      <c r="I391" s="135" t="n"/>
      <c r="J391" s="154" t="inlineStr">
        <is>
          <t>Поступление ТМЦ и услуг 0002671 от 09.07.2024 10:00:00</t>
        </is>
      </c>
      <c r="K391" s="154" t="inlineStr">
        <is>
          <t>Поступление ТМЦ и услуг 0002671 от 09.07.2024 10:00:00</t>
        </is>
      </c>
      <c r="L391" s="9" t="n"/>
      <c r="M391">
        <f>VLOOKUP(J391,P$7:Q$4000,2,0)</f>
        <v/>
      </c>
      <c r="N391">
        <f>VLOOKUP(K391,P$7:R$4000,2,0)</f>
        <v/>
      </c>
      <c r="P391" s="24" t="inlineStr">
        <is>
          <t>Алымкулов Туйугунбек Куручбекович (СлесарьКИПиА)</t>
        </is>
      </c>
      <c r="Q391" s="24" t="inlineStr">
        <is>
          <t>100-09 РММ</t>
        </is>
      </c>
    </row>
    <row r="392" hidden="1" outlineLevel="1" ht="22.45" customFormat="1" customHeight="1" s="71" thickBot="1">
      <c r="B392" s="165" t="inlineStr">
        <is>
          <t>02.09.2024 11:24:27</t>
        </is>
      </c>
      <c r="C392" s="165" t="inlineStr">
        <is>
          <t>Внутреннее перемещение ОМТС 221-800 от 02.09.2024 11:24:27</t>
        </is>
      </c>
      <c r="D392" s="152" t="inlineStr">
        <is>
          <t>Внутренее перемещение ТМЦ</t>
        </is>
      </c>
      <c r="E392" s="163" t="n">
        <v>1750</v>
      </c>
      <c r="F392" s="164" t="n"/>
      <c r="G392" s="163" t="n">
        <v>1750</v>
      </c>
      <c r="H392" s="164" t="n"/>
      <c r="I392" s="7" t="n">
        <v>7000</v>
      </c>
      <c r="J392" s="8" t="inlineStr">
        <is>
          <t>Таникулов Тимурлан Таштанович(растворщик реагентов</t>
        </is>
      </c>
      <c r="K392" s="8" t="inlineStr">
        <is>
          <t>Склад Бозымчак № 7 СИЗ (/Касымов А,Адылбек у Э.</t>
        </is>
      </c>
      <c r="L392" s="12" t="n"/>
      <c r="M392">
        <f>VLOOKUP(J392,P$7:Q$4000,2,0)</f>
        <v/>
      </c>
      <c r="N392">
        <f>VLOOKUP(K392,P$7:R$4000,2,0)</f>
        <v/>
      </c>
      <c r="P392" s="24" t="inlineStr">
        <is>
          <t>Алымов Абдыкапар Дыйканбаевич</t>
        </is>
      </c>
      <c r="Q392" s="24" t="inlineStr">
        <is>
          <t>107-Отдел Капитального Строительства</t>
        </is>
      </c>
    </row>
    <row r="393" hidden="1" outlineLevel="1" ht="22.45" customHeight="1" s="171">
      <c r="B393" s="166" t="n"/>
      <c r="C393" s="166" t="n"/>
      <c r="D393" s="153" t="n"/>
      <c r="E393" s="10" t="n"/>
      <c r="F393" s="11" t="n"/>
      <c r="G393" s="10" t="n"/>
      <c r="H393" s="11" t="n"/>
      <c r="I393" s="12" t="n"/>
      <c r="J393" s="13" t="inlineStr">
        <is>
          <t>001-001-0198 Куртка демисезонная "KAZ Minerals Bozymchak" (ткань 65%ПЭ/35%ХБ, плотность 250 гр/м2, подкл.флис. 52-54)</t>
        </is>
      </c>
      <c r="K393" s="13" t="inlineStr">
        <is>
          <t>001-001-0198 Куртка демисезонная "KAZ Minerals Bozymchak" (ткань 65%ПЭ/35%ХБ, плотность 250 гр/м2, подкл.флис. 52-54)</t>
        </is>
      </c>
      <c r="L393" s="135" t="n"/>
      <c r="M393">
        <f>VLOOKUP(J393,P$7:Q$4000,2,0)</f>
        <v/>
      </c>
      <c r="N393">
        <f>VLOOKUP(K393,P$7:R$4000,2,0)</f>
        <v/>
      </c>
      <c r="P393" s="24" t="inlineStr">
        <is>
          <t>Алымов Сейитбек (мастер ДЭС)</t>
        </is>
      </c>
      <c r="Q393" s="24" t="inlineStr">
        <is>
          <t>127-001- Служба охраны и режима</t>
        </is>
      </c>
    </row>
    <row r="394" hidden="1" outlineLevel="1" ht="22.45" customFormat="1" customHeight="1" s="71" thickBot="1">
      <c r="B394" s="167" t="n"/>
      <c r="C394" s="167" t="n"/>
      <c r="D394" s="14" t="inlineStr">
        <is>
          <t>Количество</t>
        </is>
      </c>
      <c r="E394" s="15" t="n"/>
      <c r="F394" s="175" t="n">
        <v>1</v>
      </c>
      <c r="G394" s="15" t="n"/>
      <c r="H394" s="175" t="n">
        <v>1</v>
      </c>
      <c r="I394" s="135" t="n"/>
      <c r="J394" s="154" t="inlineStr">
        <is>
          <t>Поступление ТМЦ и услуг 0003271 от 27.08.2024 10:00:00</t>
        </is>
      </c>
      <c r="K394" s="154" t="inlineStr">
        <is>
          <t>Поступление ТМЦ и услуг 0003271 от 27.08.2024 10:00:00</t>
        </is>
      </c>
      <c r="L394" s="9" t="n"/>
      <c r="M394">
        <f>VLOOKUP(J394,P$7:Q$4000,2,0)</f>
        <v/>
      </c>
      <c r="N394">
        <f>VLOOKUP(K394,P$7:R$4000,2,0)</f>
        <v/>
      </c>
      <c r="P394" s="24" t="inlineStr">
        <is>
          <t>Алымов Чыныбек Шарипович Горнорабочий</t>
        </is>
      </c>
      <c r="Q394" s="24" t="inlineStr">
        <is>
          <t>120-01-Геолого-маркшейдерская служба. отдел</t>
        </is>
      </c>
    </row>
    <row r="395" hidden="1" outlineLevel="1" ht="22.45" customFormat="1" customHeight="1" s="71" thickBot="1">
      <c r="B395" s="165" t="inlineStr">
        <is>
          <t>02.09.2024 11:24:27</t>
        </is>
      </c>
      <c r="C395" s="165" t="inlineStr">
        <is>
          <t>Внутреннее перемещение ОМТС 221-800 от 02.09.2024 11:24:27</t>
        </is>
      </c>
      <c r="D395" s="152" t="inlineStr">
        <is>
          <t>Внутренее перемещение ТМЦ</t>
        </is>
      </c>
      <c r="E395" s="163" t="n">
        <v>1750</v>
      </c>
      <c r="F395" s="164" t="n"/>
      <c r="G395" s="163" t="n">
        <v>1750</v>
      </c>
      <c r="H395" s="164" t="n"/>
      <c r="I395" s="7" t="n">
        <v>3200</v>
      </c>
      <c r="J395" s="8" t="inlineStr">
        <is>
          <t>Таникулов Тимурлан Таштанович(растворщик реагентов</t>
        </is>
      </c>
      <c r="K395" s="8" t="inlineStr">
        <is>
          <t>Склад Бозымчак № 7 СИЗ (/Касымов А,Адылбек у Э.</t>
        </is>
      </c>
      <c r="L395" s="12" t="n"/>
      <c r="M395">
        <f>VLOOKUP(J395,P$7:Q$4000,2,0)</f>
        <v/>
      </c>
      <c r="N395">
        <f>VLOOKUP(K395,P$7:R$4000,2,0)</f>
        <v/>
      </c>
      <c r="P395" s="24" t="inlineStr">
        <is>
          <t>Алымов Эгемберди Эшбаевич Горнорабочий</t>
        </is>
      </c>
      <c r="Q395" s="24" t="inlineStr">
        <is>
          <t>120-01-Геолого-маркшейдерская служба. отдел</t>
        </is>
      </c>
    </row>
    <row r="396" hidden="1" outlineLevel="1" ht="22.45" customHeight="1" s="171">
      <c r="B396" s="166" t="n"/>
      <c r="C396" s="166" t="n"/>
      <c r="D396" s="153" t="n"/>
      <c r="E396" s="10" t="n"/>
      <c r="F396" s="11" t="n"/>
      <c r="G396" s="10" t="n"/>
      <c r="H396" s="11" t="n"/>
      <c r="I396" s="12" t="n"/>
      <c r="J396" s="13" t="inlineStr">
        <is>
          <t>001-001-0116 Рубашка  "KAZ Minerals Bozymchak) c длинным рукавом  (100% ХБ)</t>
        </is>
      </c>
      <c r="K396" s="13" t="inlineStr">
        <is>
          <t>001-001-0116 Рубашка  "KAZ Minerals Bozymchak) c длинным рукавом  (100% ХБ)</t>
        </is>
      </c>
      <c r="L396" s="135" t="n"/>
      <c r="M396">
        <f>VLOOKUP(J396,P$7:Q$4000,2,0)</f>
        <v/>
      </c>
      <c r="N396">
        <f>VLOOKUP(K396,P$7:R$4000,2,0)</f>
        <v/>
      </c>
      <c r="P396" s="24" t="inlineStr">
        <is>
          <t>Альпиев Едил</t>
        </is>
      </c>
      <c r="Q396" s="24" t="inlineStr">
        <is>
          <t>112-ИТР-офис</t>
        </is>
      </c>
    </row>
    <row r="397" hidden="1" outlineLevel="1" ht="22.45" customFormat="1" customHeight="1" s="71" thickBot="1">
      <c r="B397" s="167" t="n"/>
      <c r="C397" s="167" t="n"/>
      <c r="D397" s="14" t="inlineStr">
        <is>
          <t>Количество</t>
        </is>
      </c>
      <c r="E397" s="15" t="n"/>
      <c r="F397" s="175" t="n">
        <v>1</v>
      </c>
      <c r="G397" s="15" t="n"/>
      <c r="H397" s="175" t="n">
        <v>1</v>
      </c>
      <c r="I397" s="135" t="n"/>
      <c r="J397" s="154" t="inlineStr">
        <is>
          <t>Поступление ТМЦ и услуг 0002737 от 16.07.2024 10:00:00</t>
        </is>
      </c>
      <c r="K397" s="154" t="inlineStr">
        <is>
          <t>Поступление ТМЦ и услуг 0002737 от 16.07.2024 10:00:00</t>
        </is>
      </c>
      <c r="L397" s="9" t="n"/>
      <c r="M397">
        <f>VLOOKUP(J397,P$7:Q$4000,2,0)</f>
        <v/>
      </c>
      <c r="N397">
        <f>VLOOKUP(K397,P$7:R$4000,2,0)</f>
        <v/>
      </c>
      <c r="P397" s="24" t="inlineStr">
        <is>
          <t>Альпиев Есил   Абдрахманович (Тех.директор)</t>
        </is>
      </c>
      <c r="Q397" s="24" t="inlineStr">
        <is>
          <t>111-02-АУП</t>
        </is>
      </c>
    </row>
    <row r="398" hidden="1" outlineLevel="1" ht="22.45" customFormat="1" customHeight="1" s="71">
      <c r="B398" s="165" t="inlineStr">
        <is>
          <t>02.09.2024 14:10:02</t>
        </is>
      </c>
      <c r="C398" s="165" t="inlineStr">
        <is>
          <t>Внутреннее перемещение ОМТС 221-801 от 02.09.2024 14:10:02</t>
        </is>
      </c>
      <c r="D398" s="152" t="inlineStr">
        <is>
          <t>Внутренее перемещение ТМЦ</t>
        </is>
      </c>
      <c r="E398" s="163" t="n">
        <v>1750</v>
      </c>
      <c r="F398" s="164" t="n"/>
      <c r="G398" s="163" t="n">
        <v>1750</v>
      </c>
      <c r="H398" s="164" t="n"/>
      <c r="I398" s="7" t="n">
        <v>6832</v>
      </c>
      <c r="J398" s="8" t="inlineStr">
        <is>
          <t>Склад Бозымчак № 7/1 СИЗ БУ</t>
        </is>
      </c>
      <c r="K398" s="8" t="inlineStr">
        <is>
          <t>Аулбаев Бекзат Буркитбаевич зам. нач. подзем. рудн</t>
        </is>
      </c>
      <c r="L398" s="12" t="n"/>
      <c r="M398">
        <f>VLOOKUP(J398,P$7:Q$4000,2,0)</f>
        <v/>
      </c>
      <c r="N398">
        <f>VLOOKUP(K398,P$7:R$4000,2,0)</f>
        <v/>
      </c>
      <c r="P398" s="24" t="inlineStr">
        <is>
          <t>Альпиев Мадияр Есилович</t>
        </is>
      </c>
      <c r="Q398" s="24" t="inlineStr">
        <is>
          <t>120-01-Геолого-маркшейдерская служба. отдел</t>
        </is>
      </c>
    </row>
    <row r="399" hidden="1" outlineLevel="1" ht="22.45" customHeight="1" s="171">
      <c r="B399" s="166" t="n"/>
      <c r="C399" s="166" t="n"/>
      <c r="D399" s="153" t="n"/>
      <c r="E399" s="10" t="n"/>
      <c r="F399" s="11" t="n"/>
      <c r="G399" s="10" t="n"/>
      <c r="H399" s="11" t="n"/>
      <c r="I399" s="12" t="n"/>
      <c r="J399" s="13" t="inlineStr">
        <is>
          <t>001-001-0126 Костюм летний "KAZ Minerals Bozymchak" (100% ХБ, плотность 250-260гр/м2, логотип вышивка, 48р.)</t>
        </is>
      </c>
      <c r="K399" s="13" t="inlineStr">
        <is>
          <t>001-001-0126 Костюм летний "KAZ Minerals Bozymchak" (100% ХБ, плотность 250-260гр/м2, логотип вышивка, 48р.)</t>
        </is>
      </c>
      <c r="L399" s="135" t="n"/>
      <c r="M399">
        <f>VLOOKUP(J399,P$7:Q$4000,2,0)</f>
        <v/>
      </c>
      <c r="N399">
        <f>VLOOKUP(K399,P$7:R$4000,2,0)</f>
        <v/>
      </c>
      <c r="P399" s="24" t="inlineStr">
        <is>
          <t>Альпиева Асия Аманбаевна</t>
        </is>
      </c>
      <c r="Q399" s="24" t="n"/>
    </row>
    <row r="400" hidden="1" outlineLevel="1" ht="22.45" customFormat="1" customHeight="1" s="71" thickBot="1">
      <c r="B400" s="167" t="n"/>
      <c r="C400" s="167" t="n"/>
      <c r="D400" s="14" t="inlineStr">
        <is>
          <t>Количество</t>
        </is>
      </c>
      <c r="E400" s="15" t="n"/>
      <c r="F400" s="175" t="n">
        <v>1</v>
      </c>
      <c r="G400" s="15" t="n"/>
      <c r="H400" s="175" t="n">
        <v>1</v>
      </c>
      <c r="I400" s="135" t="n"/>
      <c r="J400" s="154" t="inlineStr">
        <is>
          <t>Поступление ТМЦ и услуг 0000661 от 27.02.2023 10:00:00</t>
        </is>
      </c>
      <c r="K400" s="154" t="inlineStr">
        <is>
          <t>Поступление ТМЦ и услуг 0000661 от 27.02.2023 10:00:00</t>
        </is>
      </c>
      <c r="L400" s="9" t="n"/>
      <c r="M400">
        <f>VLOOKUP(J400,P$7:Q$4000,2,0)</f>
        <v/>
      </c>
      <c r="N400">
        <f>VLOOKUP(K400,P$7:R$4000,2,0)</f>
        <v/>
      </c>
      <c r="P400" s="24" t="inlineStr">
        <is>
          <t>Аманалиев Бообек</t>
        </is>
      </c>
      <c r="Q400" s="24" t="inlineStr">
        <is>
          <t>100-10 Общепроизводственные расходы</t>
        </is>
      </c>
    </row>
    <row r="401" hidden="1" outlineLevel="1" ht="22.45" customFormat="1" customHeight="1" s="71">
      <c r="B401" s="165" t="inlineStr">
        <is>
          <t>02.09.2024 14:10:02</t>
        </is>
      </c>
      <c r="C401" s="165" t="inlineStr">
        <is>
          <t>Внутреннее перемещение ОМТС 221-801 от 02.09.2024 14:10:02</t>
        </is>
      </c>
      <c r="D401" s="152" t="inlineStr">
        <is>
          <t>Внутренее перемещение ТМЦ</t>
        </is>
      </c>
      <c r="E401" s="163" t="n">
        <v>1750</v>
      </c>
      <c r="F401" s="164" t="n"/>
      <c r="G401" s="163" t="n">
        <v>1750</v>
      </c>
      <c r="H401" s="164" t="n"/>
      <c r="I401" s="7" t="n">
        <v>4375</v>
      </c>
      <c r="J401" s="8" t="inlineStr">
        <is>
          <t>Склад Бозымчак № 7/1 СИЗ БУ</t>
        </is>
      </c>
      <c r="K401" s="8" t="inlineStr">
        <is>
          <t>Аулбаев Бекзат Буркитбаевич зам. нач. подзем. рудн</t>
        </is>
      </c>
      <c r="L401" s="12" t="n"/>
      <c r="M401">
        <f>VLOOKUP(J401,P$7:Q$4000,2,0)</f>
        <v/>
      </c>
      <c r="N401">
        <f>VLOOKUP(K401,P$7:R$4000,2,0)</f>
        <v/>
      </c>
      <c r="P401" s="24" t="inlineStr">
        <is>
          <t>Аманбаев Эгемберди Жумадилович</t>
        </is>
      </c>
      <c r="Q401" s="24" t="inlineStr">
        <is>
          <t>106-02-03-Горный участок ГРР Подземный рудник</t>
        </is>
      </c>
    </row>
    <row r="402" hidden="1" outlineLevel="1" ht="22.45" customHeight="1" s="171">
      <c r="B402" s="166" t="n"/>
      <c r="C402" s="166" t="n"/>
      <c r="D402" s="153" t="n"/>
      <c r="E402" s="10" t="n"/>
      <c r="F402" s="11" t="n"/>
      <c r="G402" s="10" t="n"/>
      <c r="H402" s="11" t="n"/>
      <c r="I402" s="12" t="n"/>
      <c r="J402" s="13" t="inlineStr">
        <is>
          <t>001-001-0131 Костюм летний "KAZ Minerals Bozymchak" (100% ХБ, плотность 250-260гр/м2, логотип вышивка, 58р.)</t>
        </is>
      </c>
      <c r="K402" s="13" t="inlineStr">
        <is>
          <t>001-001-0131 Костюм летний "KAZ Minerals Bozymchak" (100% ХБ, плотность 250-260гр/м2, логотип вышивка, 58р.)</t>
        </is>
      </c>
      <c r="L402" s="135" t="n"/>
      <c r="M402">
        <f>VLOOKUP(J402,P$7:Q$4000,2,0)</f>
        <v/>
      </c>
      <c r="N402">
        <f>VLOOKUP(K402,P$7:R$4000,2,0)</f>
        <v/>
      </c>
      <c r="P402" s="24" t="inlineStr">
        <is>
          <t>Аманбаева Юлия Константиновна</t>
        </is>
      </c>
      <c r="Q402" s="24" t="inlineStr">
        <is>
          <t>113-Офис Управления Проектом - Бишкек</t>
        </is>
      </c>
    </row>
    <row r="403" hidden="1" outlineLevel="1" ht="22.45" customFormat="1" customHeight="1" s="71" thickBot="1">
      <c r="B403" s="167" t="n"/>
      <c r="C403" s="167" t="n"/>
      <c r="D403" s="14" t="inlineStr">
        <is>
          <t>Количество</t>
        </is>
      </c>
      <c r="E403" s="15" t="n"/>
      <c r="F403" s="175" t="n">
        <v>1</v>
      </c>
      <c r="G403" s="15" t="n"/>
      <c r="H403" s="175" t="n">
        <v>1</v>
      </c>
      <c r="I403" s="135" t="n"/>
      <c r="J403" s="154" t="inlineStr">
        <is>
          <t>Поступление ТМЦ и услуг 0001762 от 18.05.2022 10:00:00</t>
        </is>
      </c>
      <c r="K403" s="154" t="inlineStr">
        <is>
          <t>Поступление ТМЦ и услуг 0001762 от 18.05.2022 10:00:00</t>
        </is>
      </c>
      <c r="L403" s="9" t="n"/>
      <c r="M403">
        <f>VLOOKUP(J403,P$7:Q$4000,2,0)</f>
        <v/>
      </c>
      <c r="N403">
        <f>VLOOKUP(K403,P$7:R$4000,2,0)</f>
        <v/>
      </c>
      <c r="P403" s="24" t="inlineStr">
        <is>
          <t>Амангалиева Алия</t>
        </is>
      </c>
      <c r="Q403" s="24" t="inlineStr">
        <is>
          <t>113-Офис Управления Проектом - Бишкек</t>
        </is>
      </c>
    </row>
    <row r="404" hidden="1" outlineLevel="1" ht="22.45" customFormat="1" customHeight="1" s="71" thickBot="1">
      <c r="B404" s="165" t="inlineStr">
        <is>
          <t>02.09.2024 14:57:32</t>
        </is>
      </c>
      <c r="C404" s="165" t="inlineStr">
        <is>
          <t>Внутреннее перемещение ОМТС 221-803 от 02.09.2024 14:57:32</t>
        </is>
      </c>
      <c r="D404" s="152" t="inlineStr">
        <is>
          <t>Внутренее перемещение ТМЦ</t>
        </is>
      </c>
      <c r="E404" s="163" t="n">
        <v>1750</v>
      </c>
      <c r="F404" s="164" t="n"/>
      <c r="G404" s="163" t="n">
        <v>1750</v>
      </c>
      <c r="H404" s="164" t="n"/>
      <c r="I404" s="7" t="n">
        <v>5450</v>
      </c>
      <c r="J404" s="8" t="inlineStr">
        <is>
          <t>Аккийизов Улукбек Дамирбекович( мастер механик)</t>
        </is>
      </c>
      <c r="K404" s="8" t="inlineStr">
        <is>
          <t>Склад Бозымчак №12 ОФ (/Касымов А. Адылбек у Э.)</t>
        </is>
      </c>
      <c r="L404" s="12" t="n"/>
      <c r="M404">
        <f>VLOOKUP(J404,P$7:Q$4000,2,0)</f>
        <v/>
      </c>
      <c r="N404">
        <f>VLOOKUP(K404,P$7:R$4000,2,0)</f>
        <v/>
      </c>
      <c r="P404" s="24" t="inlineStr">
        <is>
          <t>Амангелди уулу Иляс (слесарь электрик)</t>
        </is>
      </c>
      <c r="Q404" s="24" t="inlineStr">
        <is>
          <t>100-02 Главный корпус (флотация)</t>
        </is>
      </c>
    </row>
    <row r="405" hidden="1" outlineLevel="1" ht="22.45" customHeight="1" s="171">
      <c r="B405" s="166" t="n"/>
      <c r="C405" s="166" t="n"/>
      <c r="D405" s="153" t="n"/>
      <c r="E405" s="10" t="n"/>
      <c r="F405" s="11" t="n"/>
      <c r="G405" s="10" t="n"/>
      <c r="H405" s="11" t="n"/>
      <c r="I405" s="12" t="n"/>
      <c r="J405" s="13" t="inlineStr">
        <is>
          <t>050-001-6354 Электрообогреватель масляный; 11 секций; Мощность2300Вт,функция вентилятора;на колесах</t>
        </is>
      </c>
      <c r="K405" s="13" t="inlineStr">
        <is>
          <t>050-001-6354 Электрообогреватель масляный; 11 секций; Мощность2300Вт,функция вентилятора;на колесах</t>
        </is>
      </c>
      <c r="L405" s="135" t="n"/>
      <c r="M405">
        <f>VLOOKUP(J405,P$7:Q$4000,2,0)</f>
        <v/>
      </c>
      <c r="N405">
        <f>VLOOKUP(K405,P$7:R$4000,2,0)</f>
        <v/>
      </c>
      <c r="P405" s="24" t="inlineStr">
        <is>
          <t>Амангелдиев Жолдошбек (Слесарь-ремонтник)</t>
        </is>
      </c>
      <c r="Q405" s="24" t="inlineStr">
        <is>
          <t>119-06-Автотранспортный цех-РПП</t>
        </is>
      </c>
    </row>
    <row r="406" hidden="1" outlineLevel="1" ht="22.45" customFormat="1" customHeight="1" s="71" thickBot="1">
      <c r="B406" s="167" t="n"/>
      <c r="C406" s="167" t="n"/>
      <c r="D406" s="14" t="inlineStr">
        <is>
          <t>Количество</t>
        </is>
      </c>
      <c r="E406" s="15" t="n"/>
      <c r="F406" s="175" t="n">
        <v>1</v>
      </c>
      <c r="G406" s="15" t="n"/>
      <c r="H406" s="175" t="n">
        <v>1</v>
      </c>
      <c r="I406" s="135" t="n"/>
      <c r="J406" s="154" t="inlineStr">
        <is>
          <t>Поступление ТМЦ и услуг 0005174 от 11.12.2023 10:00:00</t>
        </is>
      </c>
      <c r="K406" s="154" t="inlineStr">
        <is>
          <t>Поступление ТМЦ и услуг 0005174 от 11.12.2023 10:00:00</t>
        </is>
      </c>
      <c r="L406" s="9" t="n"/>
      <c r="M406">
        <f>VLOOKUP(J406,P$7:Q$4000,2,0)</f>
        <v/>
      </c>
      <c r="N406">
        <f>VLOOKUP(K406,P$7:R$4000,2,0)</f>
        <v/>
      </c>
      <c r="P406" s="24" t="inlineStr">
        <is>
          <t>Амангельды Ризат Талгатулы</t>
        </is>
      </c>
      <c r="Q406" s="24" t="inlineStr">
        <is>
          <t>106-02-03-Горный участок ГРР Подземный рудник</t>
        </is>
      </c>
    </row>
    <row r="407" hidden="1" outlineLevel="1" ht="22.45" customFormat="1" customHeight="1" s="71" thickBot="1">
      <c r="B407" s="165" t="inlineStr">
        <is>
          <t>02.09.2024 14:57:32</t>
        </is>
      </c>
      <c r="C407" s="165" t="inlineStr">
        <is>
          <t>Внутреннее перемещение ОМТС 221-803 от 02.09.2024 14:57:32</t>
        </is>
      </c>
      <c r="D407" s="152" t="inlineStr">
        <is>
          <t>Внутренее перемещение ТМЦ</t>
        </is>
      </c>
      <c r="E407" s="163" t="n">
        <v>1750</v>
      </c>
      <c r="F407" s="164" t="n"/>
      <c r="G407" s="163" t="n">
        <v>1750</v>
      </c>
      <c r="H407" s="164" t="n"/>
      <c r="I407" s="7" t="n">
        <v>6375</v>
      </c>
      <c r="J407" s="8" t="inlineStr">
        <is>
          <t>Аккийизов Улукбек Дамирбекович( мастер механик)</t>
        </is>
      </c>
      <c r="K407" s="8" t="inlineStr">
        <is>
          <t>Склад Бозымчак №12 ОФ (/Касымов А. Адылбек у Э.)</t>
        </is>
      </c>
      <c r="L407" s="12" t="n"/>
      <c r="M407">
        <f>VLOOKUP(J407,P$7:Q$4000,2,0)</f>
        <v/>
      </c>
      <c r="N407">
        <f>VLOOKUP(K407,P$7:R$4000,2,0)</f>
        <v/>
      </c>
      <c r="P407" s="24" t="inlineStr">
        <is>
          <t>Аманкожоев Толобек Мамбетахунович</t>
        </is>
      </c>
      <c r="Q407" s="24" t="inlineStr">
        <is>
          <t>114-Офис Управления Проектом - Бозымчак</t>
        </is>
      </c>
    </row>
    <row r="408" hidden="1" outlineLevel="1" ht="22.45" customHeight="1" s="171">
      <c r="B408" s="166" t="n"/>
      <c r="C408" s="166" t="n"/>
      <c r="D408" s="153" t="n"/>
      <c r="E408" s="10" t="n"/>
      <c r="F408" s="11" t="n"/>
      <c r="G408" s="10" t="n"/>
      <c r="H408" s="11" t="n"/>
      <c r="I408" s="12" t="n"/>
      <c r="J408" s="13" t="inlineStr">
        <is>
          <t>100-100-0046 Электроды Арсенал - Ø3мм ГОСТ 9466-75</t>
        </is>
      </c>
      <c r="K408" s="13" t="inlineStr">
        <is>
          <t>100-100-0046 Электроды Арсенал - Ø3мм ГОСТ 9466-75</t>
        </is>
      </c>
      <c r="L408" s="135" t="n"/>
      <c r="M408">
        <f>VLOOKUP(J408,P$7:Q$4000,2,0)</f>
        <v/>
      </c>
      <c r="N408">
        <f>VLOOKUP(K408,P$7:R$4000,2,0)</f>
        <v/>
      </c>
      <c r="P408" s="24" t="inlineStr">
        <is>
          <t>Аманкулов Асанбек Мукамедиевич</t>
        </is>
      </c>
      <c r="Q408" s="24" t="inlineStr">
        <is>
          <t>105-02-УТВС и НК</t>
        </is>
      </c>
    </row>
    <row r="409" hidden="1" outlineLevel="1" ht="22.45" customFormat="1" customHeight="1" s="71" thickBot="1">
      <c r="B409" s="167" t="n"/>
      <c r="C409" s="167" t="n"/>
      <c r="D409" s="14" t="inlineStr">
        <is>
          <t>Количество</t>
        </is>
      </c>
      <c r="E409" s="15" t="n"/>
      <c r="F409" s="175" t="n">
        <v>15</v>
      </c>
      <c r="G409" s="15" t="n"/>
      <c r="H409" s="175" t="n">
        <v>15</v>
      </c>
      <c r="I409" s="135" t="n"/>
      <c r="J409" s="154" t="inlineStr">
        <is>
          <t>Поступление ТМЦ и услуг 0002839 от 24.07.2024 10:00:00</t>
        </is>
      </c>
      <c r="K409" s="154" t="inlineStr">
        <is>
          <t>Поступление ТМЦ и услуг 0002839 от 24.07.2024 10:00:00</t>
        </is>
      </c>
      <c r="L409" s="9" t="n"/>
      <c r="M409">
        <f>VLOOKUP(J409,P$7:Q$4000,2,0)</f>
        <v/>
      </c>
      <c r="N409">
        <f>VLOOKUP(K409,P$7:R$4000,2,0)</f>
        <v/>
      </c>
      <c r="P409" s="24" t="inlineStr">
        <is>
          <t>Аманов Ришад Хайруллович мастер РПП</t>
        </is>
      </c>
      <c r="Q409" s="24" t="inlineStr">
        <is>
          <t>119-05-Автотранспортный цех - общепроизводственные</t>
        </is>
      </c>
    </row>
    <row r="410" hidden="1" outlineLevel="1" ht="22.45" customFormat="1" customHeight="1" s="71" thickBot="1">
      <c r="B410" s="165" t="inlineStr">
        <is>
          <t>02.09.2024 14:57:32</t>
        </is>
      </c>
      <c r="C410" s="165" t="inlineStr">
        <is>
          <t>Внутреннее перемещение ОМТС 221-803 от 02.09.2024 14:57:32</t>
        </is>
      </c>
      <c r="D410" s="152" t="inlineStr">
        <is>
          <t>Внутренее перемещение ТМЦ</t>
        </is>
      </c>
      <c r="E410" s="163" t="n">
        <v>1750</v>
      </c>
      <c r="F410" s="164" t="n"/>
      <c r="G410" s="163" t="n">
        <v>1750</v>
      </c>
      <c r="H410" s="164" t="n"/>
      <c r="I410" s="7" t="n">
        <v>1124</v>
      </c>
      <c r="J410" s="8" t="inlineStr">
        <is>
          <t>Аккийизов Улукбек Дамирбекович( мастер механик)</t>
        </is>
      </c>
      <c r="K410" s="8" t="inlineStr">
        <is>
          <t>Склад Бозымчак №12 ОФ (/Касымов А. Адылбек у Э.)</t>
        </is>
      </c>
      <c r="L410" s="12" t="n"/>
      <c r="M410">
        <f>VLOOKUP(J410,P$7:Q$4000,2,0)</f>
        <v/>
      </c>
      <c r="N410">
        <f>VLOOKUP(K410,P$7:R$4000,2,0)</f>
        <v/>
      </c>
      <c r="P410" s="24" t="inlineStr">
        <is>
          <t>Амантуров Нурлан Осмонович</t>
        </is>
      </c>
      <c r="Q410" s="24" t="inlineStr">
        <is>
          <t>120-03-ОМТС</t>
        </is>
      </c>
    </row>
    <row r="411" hidden="1" outlineLevel="1" ht="22.45" customHeight="1" s="171">
      <c r="B411" s="166" t="n"/>
      <c r="C411" s="166" t="n"/>
      <c r="D411" s="153" t="n"/>
      <c r="E411" s="10" t="n"/>
      <c r="F411" s="11" t="n"/>
      <c r="G411" s="10" t="n"/>
      <c r="H411" s="11" t="n"/>
      <c r="I411" s="12" t="n"/>
      <c r="J411" s="13" t="inlineStr">
        <is>
          <t>100-011-0035 Щетка чашечная (65 мм; М14) для УШМ Matrix 74603</t>
        </is>
      </c>
      <c r="K411" s="13" t="inlineStr">
        <is>
          <t>100-011-0035 Щетка чашечная (65 мм; М14) для УШМ Matrix 74603</t>
        </is>
      </c>
      <c r="L411" s="135" t="n"/>
      <c r="M411">
        <f>VLOOKUP(J411,P$7:Q$4000,2,0)</f>
        <v/>
      </c>
      <c r="N411">
        <f>VLOOKUP(K411,P$7:R$4000,2,0)</f>
        <v/>
      </c>
      <c r="P411" s="24" t="inlineStr">
        <is>
          <t>Амантуров Самак Муканбетович</t>
        </is>
      </c>
      <c r="Q411" s="24" t="inlineStr">
        <is>
          <t>112-01-ИТР-производство</t>
        </is>
      </c>
    </row>
    <row r="412" hidden="1" outlineLevel="1" ht="22.45" customFormat="1" customHeight="1" s="71" thickBot="1">
      <c r="B412" s="167" t="n"/>
      <c r="C412" s="167" t="n"/>
      <c r="D412" s="14" t="inlineStr">
        <is>
          <t>Количество</t>
        </is>
      </c>
      <c r="E412" s="15" t="n"/>
      <c r="F412" s="175" t="n">
        <v>2</v>
      </c>
      <c r="G412" s="15" t="n"/>
      <c r="H412" s="175" t="n">
        <v>2</v>
      </c>
      <c r="I412" s="135" t="n"/>
      <c r="J412" s="154" t="inlineStr">
        <is>
          <t>Поступление ТМЦ и услуг 0004856 от 27.11.2023 10:00:00</t>
        </is>
      </c>
      <c r="K412" s="154" t="inlineStr">
        <is>
          <t>Поступление ТМЦ и услуг 0004856 от 27.11.2023 10:00:00</t>
        </is>
      </c>
      <c r="L412" s="9" t="n"/>
      <c r="M412">
        <f>VLOOKUP(J412,P$7:Q$4000,2,0)</f>
        <v/>
      </c>
      <c r="N412">
        <f>VLOOKUP(K412,P$7:R$4000,2,0)</f>
        <v/>
      </c>
      <c r="P412" s="24" t="inlineStr">
        <is>
          <t>Амантурова Айзада</t>
        </is>
      </c>
      <c r="Q412" s="24" t="inlineStr">
        <is>
          <t>113-Офис Управления Проектом - Бишкек</t>
        </is>
      </c>
    </row>
    <row r="413" hidden="1" outlineLevel="1" ht="22.45" customFormat="1" customHeight="1" s="71" thickBot="1">
      <c r="B413" s="165" t="inlineStr">
        <is>
          <t>02.09.2024 17:03:42</t>
        </is>
      </c>
      <c r="C413" s="165" t="inlineStr">
        <is>
          <t>Внутреннее перемещение ОМТС 221-805 от 02.09.2024 17:03:42</t>
        </is>
      </c>
      <c r="D413" s="152" t="inlineStr">
        <is>
          <t>Внутренее перемещение ТМЦ</t>
        </is>
      </c>
      <c r="E413" s="163" t="n">
        <v>1750</v>
      </c>
      <c r="F413" s="164" t="n"/>
      <c r="G413" s="163" t="n">
        <v>1750</v>
      </c>
      <c r="H413" s="164" t="n"/>
      <c r="I413" s="7" t="n">
        <v>104000</v>
      </c>
      <c r="J413" s="8" t="inlineStr">
        <is>
          <t>Билалыев Эрлан Омурбекович</t>
        </is>
      </c>
      <c r="K413" s="8" t="inlineStr">
        <is>
          <t>Склад Бозымчак № 9 ГОК (Нурмамбетов Н\Караев Ж.)</t>
        </is>
      </c>
      <c r="L413" s="12" t="n"/>
      <c r="M413">
        <f>VLOOKUP(J413,P$7:Q$4000,2,0)</f>
        <v/>
      </c>
      <c r="N413">
        <f>VLOOKUP(K413,P$7:R$4000,2,0)</f>
        <v/>
      </c>
      <c r="P413" s="24" t="inlineStr">
        <is>
          <t>Амиракулов Нуралы Усубалыевич</t>
        </is>
      </c>
      <c r="Q413" s="24" t="inlineStr">
        <is>
          <t>105-03-ЛЭП</t>
        </is>
      </c>
    </row>
    <row r="414" hidden="1" outlineLevel="1" ht="22.45" customHeight="1" s="171">
      <c r="B414" s="166" t="n"/>
      <c r="C414" s="166" t="n"/>
      <c r="D414" s="153" t="n"/>
      <c r="E414" s="10" t="n"/>
      <c r="F414" s="11" t="n"/>
      <c r="G414" s="10" t="n"/>
      <c r="H414" s="11" t="n"/>
      <c r="I414" s="12" t="n"/>
      <c r="J414" s="13" t="inlineStr">
        <is>
          <t>105-001-4559 Термометр биметаллический с погруж.гильзой с металл.корпусом от 0-120С, д.80мм, гильза 50мм</t>
        </is>
      </c>
      <c r="K414" s="13" t="inlineStr">
        <is>
          <t>105-001-4559 Термометр биметаллический с погруж.гильзой с металл.корпусом от 0-120С, д.80мм, гильза 50мм</t>
        </is>
      </c>
      <c r="L414" s="135" t="n"/>
      <c r="M414">
        <f>VLOOKUP(J414,P$7:Q$4000,2,0)</f>
        <v/>
      </c>
      <c r="N414">
        <f>VLOOKUP(K414,P$7:R$4000,2,0)</f>
        <v/>
      </c>
      <c r="P414" s="24" t="inlineStr">
        <is>
          <t>Амрин Нурсултан Канатович Мастер СКК</t>
        </is>
      </c>
      <c r="Q414" s="24" t="inlineStr">
        <is>
          <t>126-001 ОТК Общепроизводственные расходы</t>
        </is>
      </c>
    </row>
    <row r="415" hidden="1" outlineLevel="1" ht="22.45" customFormat="1" customHeight="1" s="71" thickBot="1">
      <c r="B415" s="167" t="n"/>
      <c r="C415" s="167" t="n"/>
      <c r="D415" s="14" t="inlineStr">
        <is>
          <t>Количество</t>
        </is>
      </c>
      <c r="E415" s="15" t="n"/>
      <c r="F415" s="175" t="n">
        <v>20</v>
      </c>
      <c r="G415" s="15" t="n"/>
      <c r="H415" s="175" t="n">
        <v>20</v>
      </c>
      <c r="I415" s="135" t="n"/>
      <c r="J415" s="154" t="inlineStr">
        <is>
          <t>Поступление ТМЦ и услуг 0003167 от 13.08.2024 10:00:00</t>
        </is>
      </c>
      <c r="K415" s="154" t="inlineStr">
        <is>
          <t>Поступление ТМЦ и услуг 0003167 от 13.08.2024 10:00:00</t>
        </is>
      </c>
      <c r="L415" s="9" t="n"/>
      <c r="M415">
        <f>VLOOKUP(J415,P$7:Q$4000,2,0)</f>
        <v/>
      </c>
      <c r="N415">
        <f>VLOOKUP(K415,P$7:R$4000,2,0)</f>
        <v/>
      </c>
      <c r="P415" s="24" t="inlineStr">
        <is>
          <t>Анаев Александр Викторович</t>
        </is>
      </c>
      <c r="Q415" s="24" t="inlineStr">
        <is>
          <t>101-02-ЭКБУ - Карьер</t>
        </is>
      </c>
    </row>
    <row r="416" hidden="1" outlineLevel="1" ht="22.45" customFormat="1" customHeight="1" s="71">
      <c r="B416" s="165" t="inlineStr">
        <is>
          <t>02.09.2024 18:09:35</t>
        </is>
      </c>
      <c r="C416" s="165" t="inlineStr">
        <is>
          <t>Внутреннее перемещение ТМЦ 0002740 от 02.09.2024 18:09:35</t>
        </is>
      </c>
      <c r="D416" s="152" t="inlineStr">
        <is>
          <t>Продажа ТМЦ</t>
        </is>
      </c>
      <c r="E416" s="163" t="n">
        <v>1750</v>
      </c>
      <c r="F416" s="164" t="n"/>
      <c r="G416" s="163" t="n">
        <v>1750</v>
      </c>
      <c r="H416" s="164" t="n"/>
      <c r="I416" s="7" t="n">
        <v>2990</v>
      </c>
      <c r="J416" s="8" t="inlineStr">
        <is>
          <t>Амиракулов Нуралы Усубалыевич</t>
        </is>
      </c>
      <c r="K416" s="8" t="inlineStr">
        <is>
          <t>Кабаев Мадиярбек Анарбекович</t>
        </is>
      </c>
      <c r="L416" s="12" t="n"/>
      <c r="M416">
        <f>VLOOKUP(J416,P$7:Q$4000,2,0)</f>
        <v/>
      </c>
      <c r="N416">
        <f>VLOOKUP(K416,P$7:R$4000,2,0)</f>
        <v/>
      </c>
      <c r="P416" s="24" t="inlineStr">
        <is>
          <t>Анарбаев Алмазбек Абдысейтович</t>
        </is>
      </c>
      <c r="Q416" s="24" t="inlineStr">
        <is>
          <t>111-01-АУП - Гараж</t>
        </is>
      </c>
    </row>
    <row r="417" hidden="1" outlineLevel="1" ht="22.45" customHeight="1" s="171">
      <c r="B417" s="166" t="n"/>
      <c r="C417" s="166" t="n"/>
      <c r="D417" s="153" t="n"/>
      <c r="E417" s="10" t="n"/>
      <c r="F417" s="11" t="n"/>
      <c r="G417" s="10" t="n"/>
      <c r="H417" s="11" t="n"/>
      <c r="I417" s="12" t="n"/>
      <c r="J417" s="13" t="inlineStr">
        <is>
          <t>Стол кабинетный-III</t>
        </is>
      </c>
      <c r="K417" s="13" t="inlineStr">
        <is>
          <t>Стол кабинетный-III</t>
        </is>
      </c>
      <c r="L417" s="135" t="n"/>
      <c r="M417">
        <f>VLOOKUP(J417,P$7:Q$4000,2,0)</f>
        <v/>
      </c>
      <c r="N417">
        <f>VLOOKUP(K417,P$7:R$4000,2,0)</f>
        <v/>
      </c>
      <c r="P417" s="24" t="inlineStr">
        <is>
          <t>Анарбаев Билимбек Абдысеитович</t>
        </is>
      </c>
      <c r="Q417" s="24" t="inlineStr">
        <is>
          <t>117-Перевалочная база</t>
        </is>
      </c>
    </row>
    <row r="418" hidden="1" outlineLevel="1" ht="22.45" customFormat="1" customHeight="1" s="71" thickBot="1">
      <c r="B418" s="167" t="n"/>
      <c r="C418" s="167" t="n"/>
      <c r="D418" s="14" t="inlineStr">
        <is>
          <t>Количество</t>
        </is>
      </c>
      <c r="E418" s="15" t="n"/>
      <c r="F418" s="175" t="n">
        <v>1</v>
      </c>
      <c r="G418" s="15" t="n"/>
      <c r="H418" s="175" t="n">
        <v>1</v>
      </c>
      <c r="I418" s="135" t="n"/>
      <c r="J418" s="154" t="inlineStr">
        <is>
          <t>Операция ФИФО1750 от 31.03.2015 0:00:00</t>
        </is>
      </c>
      <c r="K418" s="154" t="inlineStr">
        <is>
          <t>Операция ФИФО1750 от 31.03.2015 0:00:00</t>
        </is>
      </c>
      <c r="L418" s="9" t="n"/>
      <c r="M418">
        <f>VLOOKUP(J418,P$7:Q$4000,2,0)</f>
        <v/>
      </c>
      <c r="N418">
        <f>VLOOKUP(K418,P$7:R$4000,2,0)</f>
        <v/>
      </c>
      <c r="P418" s="24" t="inlineStr">
        <is>
          <t>Анарбаева Айша Юнусовна (уборщица)</t>
        </is>
      </c>
      <c r="Q418" s="24" t="inlineStr">
        <is>
          <t>123-02-АБК-АХО-Столовая</t>
        </is>
      </c>
    </row>
    <row r="419" hidden="1" outlineLevel="1" ht="22.45" customFormat="1" customHeight="1" s="71">
      <c r="B419" s="165" t="inlineStr">
        <is>
          <t>02.09.2024 18:10:15</t>
        </is>
      </c>
      <c r="C419" s="165" t="inlineStr">
        <is>
          <t>Внутреннее перемещение ТМЦ 0002741 от 02.09.2024 18:10:15</t>
        </is>
      </c>
      <c r="D419" s="152" t="inlineStr">
        <is>
          <t>Продажа ТМЦ</t>
        </is>
      </c>
      <c r="E419" s="163" t="n">
        <v>1750</v>
      </c>
      <c r="F419" s="164" t="n"/>
      <c r="G419" s="163" t="n">
        <v>1750</v>
      </c>
      <c r="H419" s="164" t="n"/>
      <c r="I419" s="7" t="n">
        <v>3843.36</v>
      </c>
      <c r="J419" s="8" t="inlineStr">
        <is>
          <t>Мажитов Эсентур Басылбекович</t>
        </is>
      </c>
      <c r="K419" s="8" t="inlineStr">
        <is>
          <t>Кабаев Мадиярбек Анарбекович</t>
        </is>
      </c>
      <c r="L419" s="12" t="n"/>
      <c r="M419">
        <f>VLOOKUP(J419,P$7:Q$4000,2,0)</f>
        <v/>
      </c>
      <c r="N419">
        <f>VLOOKUP(K419,P$7:R$4000,2,0)</f>
        <v/>
      </c>
      <c r="P419" s="24" t="inlineStr">
        <is>
          <t>Анарбай кызы Венера</t>
        </is>
      </c>
      <c r="Q419" s="24" t="n"/>
    </row>
    <row r="420" hidden="1" outlineLevel="1" ht="22.45" customHeight="1" s="171">
      <c r="B420" s="166" t="n"/>
      <c r="C420" s="166" t="n"/>
      <c r="D420" s="153" t="n"/>
      <c r="E420" s="10" t="n"/>
      <c r="F420" s="11" t="n"/>
      <c r="G420" s="10" t="n"/>
      <c r="H420" s="11" t="n"/>
      <c r="I420" s="12" t="n"/>
      <c r="J420" s="13" t="inlineStr">
        <is>
          <t>НЕ ИСПОЛЬЗОВАТЬ 073-002-0067 Стеллаж-лесенка</t>
        </is>
      </c>
      <c r="K420" s="13" t="inlineStr">
        <is>
          <t>НЕ ИСПОЛЬЗОВАТЬ 073-002-0067 Стеллаж-лесенка</t>
        </is>
      </c>
      <c r="L420" s="135" t="n"/>
      <c r="M420">
        <f>VLOOKUP(J420,P$7:Q$4000,2,0)</f>
        <v/>
      </c>
      <c r="N420">
        <f>VLOOKUP(K420,P$7:R$4000,2,0)</f>
        <v/>
      </c>
      <c r="P420" s="24" t="inlineStr">
        <is>
          <t>Анаркулов Сапарбек Саламбекович Энергохозяйство</t>
        </is>
      </c>
      <c r="Q420" s="24" t="inlineStr">
        <is>
          <t>105-05-Общепроизводственные - Энергохозяйство</t>
        </is>
      </c>
    </row>
    <row r="421" hidden="1" outlineLevel="1" ht="22.45" customFormat="1" customHeight="1" s="71" thickBot="1">
      <c r="B421" s="167" t="n"/>
      <c r="C421" s="167" t="n"/>
      <c r="D421" s="14" t="inlineStr">
        <is>
          <t>Количество</t>
        </is>
      </c>
      <c r="E421" s="15" t="n"/>
      <c r="F421" s="175" t="n">
        <v>1</v>
      </c>
      <c r="G421" s="15" t="n"/>
      <c r="H421" s="175" t="n">
        <v>1</v>
      </c>
      <c r="I421" s="135" t="n"/>
      <c r="J421" s="154" t="inlineStr">
        <is>
          <t>Операция ФИФО1750 от 31.03.2015 0:00:00</t>
        </is>
      </c>
      <c r="K421" s="154" t="inlineStr">
        <is>
          <t>Операция ФИФО1750 от 31.03.2015 0:00:00</t>
        </is>
      </c>
      <c r="L421" s="9" t="n"/>
      <c r="M421">
        <f>VLOOKUP(J421,P$7:Q$4000,2,0)</f>
        <v/>
      </c>
      <c r="N421">
        <f>VLOOKUP(K421,P$7:R$4000,2,0)</f>
        <v/>
      </c>
      <c r="P421" s="24" t="inlineStr">
        <is>
          <t>Андашов Садыбакас Мусинович (повар 5 разряда)</t>
        </is>
      </c>
      <c r="Q421" s="24" t="inlineStr">
        <is>
          <t>123-02-АБК-АХО-Столовая</t>
        </is>
      </c>
    </row>
    <row r="422" hidden="1" outlineLevel="1" ht="22.45" customFormat="1" customHeight="1" s="71">
      <c r="B422" s="165" t="inlineStr">
        <is>
          <t>02.09.2024 18:10:24</t>
        </is>
      </c>
      <c r="C422" s="165" t="inlineStr">
        <is>
          <t>Внутреннее перемещение ТМЦ 0002739 от 02.09.2024 18:10:24</t>
        </is>
      </c>
      <c r="D422" s="152" t="inlineStr">
        <is>
          <t>Продажа ТМЦ</t>
        </is>
      </c>
      <c r="E422" s="163" t="n">
        <v>1750</v>
      </c>
      <c r="F422" s="164" t="n"/>
      <c r="G422" s="163" t="n">
        <v>1750</v>
      </c>
      <c r="H422" s="164" t="n"/>
      <c r="I422" s="7" t="n">
        <v>2528.34</v>
      </c>
      <c r="J422" s="8" t="inlineStr">
        <is>
          <t>Ирисалиев Арзыбек Болотбекович</t>
        </is>
      </c>
      <c r="K422" s="8" t="inlineStr">
        <is>
          <t>Кабаев Мадиярбек Анарбекович</t>
        </is>
      </c>
      <c r="L422" s="12" t="n"/>
      <c r="M422">
        <f>VLOOKUP(J422,P$7:Q$4000,2,0)</f>
        <v/>
      </c>
      <c r="N422">
        <f>VLOOKUP(K422,P$7:R$4000,2,0)</f>
        <v/>
      </c>
      <c r="P422" s="24" t="inlineStr">
        <is>
          <t>Антонов Александр Алексеевич</t>
        </is>
      </c>
      <c r="Q422" s="24" t="inlineStr">
        <is>
          <t>111-02-АУП</t>
        </is>
      </c>
    </row>
    <row r="423" hidden="1" outlineLevel="1" ht="22.45" customHeight="1" s="171">
      <c r="B423" s="166" t="n"/>
      <c r="C423" s="166" t="n"/>
      <c r="D423" s="153" t="n"/>
      <c r="E423" s="10" t="n"/>
      <c r="F423" s="11" t="n"/>
      <c r="G423" s="10" t="n"/>
      <c r="H423" s="11" t="n"/>
      <c r="I423" s="12" t="n"/>
      <c r="J423" s="13" t="inlineStr">
        <is>
          <t>Тумба кабинетная-II</t>
        </is>
      </c>
      <c r="K423" s="13" t="inlineStr">
        <is>
          <t>Тумба кабинетная-II</t>
        </is>
      </c>
      <c r="L423" s="135" t="n"/>
      <c r="M423">
        <f>VLOOKUP(J423,P$7:Q$4000,2,0)</f>
        <v/>
      </c>
      <c r="N423">
        <f>VLOOKUP(K423,P$7:R$4000,2,0)</f>
        <v/>
      </c>
      <c r="P423" s="24" t="inlineStr">
        <is>
          <t>Апсаматов Марс Абдымомунович</t>
        </is>
      </c>
      <c r="Q423" s="24" t="inlineStr">
        <is>
          <t>130-16 Энергохозяйство</t>
        </is>
      </c>
    </row>
    <row r="424" hidden="1" outlineLevel="1" ht="22.45" customFormat="1" customHeight="1" s="71" thickBot="1">
      <c r="B424" s="167" t="n"/>
      <c r="C424" s="167" t="n"/>
      <c r="D424" s="14" t="inlineStr">
        <is>
          <t>Количество</t>
        </is>
      </c>
      <c r="E424" s="15" t="n"/>
      <c r="F424" s="175" t="n">
        <v>1</v>
      </c>
      <c r="G424" s="15" t="n"/>
      <c r="H424" s="175" t="n">
        <v>1</v>
      </c>
      <c r="I424" s="135" t="n"/>
      <c r="J424" s="154" t="inlineStr">
        <is>
          <t>Операция ФИФО1750 от 31.03.2015 0:00:00</t>
        </is>
      </c>
      <c r="K424" s="154" t="inlineStr">
        <is>
          <t>Операция ФИФО1750 от 31.03.2015 0:00:00</t>
        </is>
      </c>
      <c r="L424" s="9" t="n"/>
      <c r="M424">
        <f>VLOOKUP(J424,P$7:Q$4000,2,0)</f>
        <v/>
      </c>
      <c r="N424">
        <f>VLOOKUP(K424,P$7:R$4000,2,0)</f>
        <v/>
      </c>
      <c r="P424" s="24" t="inlineStr">
        <is>
          <t>Апсаматов Уланбек Кочкорбаевич</t>
        </is>
      </c>
      <c r="Q424" s="24" t="inlineStr">
        <is>
          <t>128-01-Пожарное депо</t>
        </is>
      </c>
    </row>
    <row r="425" hidden="1" outlineLevel="1" ht="22.45" customFormat="1" customHeight="1" s="71">
      <c r="B425" s="165" t="inlineStr">
        <is>
          <t>02.09.2024 18:10:49</t>
        </is>
      </c>
      <c r="C425" s="165" t="inlineStr">
        <is>
          <t>Внутреннее перемещение ТМЦ 0002742 от 02.09.2024 18:10:49</t>
        </is>
      </c>
      <c r="D425" s="152" t="inlineStr">
        <is>
          <t>Продажа ТМЦ</t>
        </is>
      </c>
      <c r="E425" s="163" t="n">
        <v>1750</v>
      </c>
      <c r="F425" s="164" t="n"/>
      <c r="G425" s="163" t="n">
        <v>1750</v>
      </c>
      <c r="H425" s="164" t="n"/>
      <c r="I425" s="7" t="n">
        <v>3575.22</v>
      </c>
      <c r="J425" s="8" t="inlineStr">
        <is>
          <t>Баймаганбетов Нуржан Кайыржанович</t>
        </is>
      </c>
      <c r="K425" s="8" t="inlineStr">
        <is>
          <t>Кабаев Мадиярбек Анарбекович</t>
        </is>
      </c>
      <c r="L425" s="12" t="n"/>
      <c r="M425">
        <f>VLOOKUP(J425,P$7:Q$4000,2,0)</f>
        <v/>
      </c>
      <c r="N425">
        <f>VLOOKUP(K425,P$7:R$4000,2,0)</f>
        <v/>
      </c>
      <c r="P425" s="24" t="inlineStr">
        <is>
          <t>Апсатаров Абдибек</t>
        </is>
      </c>
      <c r="Q425" s="24" t="inlineStr">
        <is>
          <t>111-01-АУП - Гараж</t>
        </is>
      </c>
    </row>
    <row r="426" hidden="1" outlineLevel="1" ht="22.45" customHeight="1" s="171">
      <c r="B426" s="166" t="n"/>
      <c r="C426" s="166" t="n"/>
      <c r="D426" s="153" t="n"/>
      <c r="E426" s="10" t="n"/>
      <c r="F426" s="11" t="n"/>
      <c r="G426" s="10" t="n"/>
      <c r="H426" s="11" t="n"/>
      <c r="I426" s="12" t="n"/>
      <c r="J426" s="13" t="inlineStr">
        <is>
          <t>215-001-0701 ТАБЛИЧКА АЛЮКОБОНД 500х250мм</t>
        </is>
      </c>
      <c r="K426" s="13" t="inlineStr">
        <is>
          <t>215-001-0701 ТАБЛИЧКА АЛЮКОБОНД 500х250мм</t>
        </is>
      </c>
      <c r="L426" s="135" t="n"/>
      <c r="M426">
        <f>VLOOKUP(J426,P$7:Q$4000,2,0)</f>
        <v/>
      </c>
      <c r="N426">
        <f>VLOOKUP(K426,P$7:R$4000,2,0)</f>
        <v/>
      </c>
      <c r="P426" s="24" t="inlineStr">
        <is>
          <t>Аракеева Айчүрөк Зайырбековна</t>
        </is>
      </c>
      <c r="Q426" s="24" t="inlineStr">
        <is>
          <t>126-001 ОТК Общепроизводственные расходы</t>
        </is>
      </c>
    </row>
    <row r="427" hidden="1" outlineLevel="1" ht="22.45" customFormat="1" customHeight="1" s="71" thickBot="1">
      <c r="B427" s="167" t="n"/>
      <c r="C427" s="167" t="n"/>
      <c r="D427" s="14" t="inlineStr">
        <is>
          <t>Количество</t>
        </is>
      </c>
      <c r="E427" s="15" t="n"/>
      <c r="F427" s="175" t="n">
        <v>4</v>
      </c>
      <c r="G427" s="15" t="n"/>
      <c r="H427" s="175" t="n">
        <v>4</v>
      </c>
      <c r="I427" s="135" t="n"/>
      <c r="J427" s="154" t="inlineStr">
        <is>
          <t>Поступление ТМЦ и услуг 0003405 от 24.08.2023 10:00:00</t>
        </is>
      </c>
      <c r="K427" s="154" t="inlineStr">
        <is>
          <t>Поступление ТМЦ и услуг 0003405 от 24.08.2023 10:00:00</t>
        </is>
      </c>
      <c r="L427" s="9" t="n"/>
      <c r="M427">
        <f>VLOOKUP(J427,P$7:Q$4000,2,0)</f>
        <v/>
      </c>
      <c r="N427">
        <f>VLOOKUP(K427,P$7:R$4000,2,0)</f>
        <v/>
      </c>
      <c r="P427" s="24" t="inlineStr">
        <is>
          <t>Аралбаев Марат Табылдыевич(Разнарабочий)</t>
        </is>
      </c>
      <c r="Q427" s="24" t="inlineStr">
        <is>
          <t>100-02 Главный корпус (флотация)</t>
        </is>
      </c>
    </row>
    <row r="428" hidden="1" outlineLevel="1" ht="22.45" customFormat="1" customHeight="1" s="71">
      <c r="B428" s="165" t="inlineStr">
        <is>
          <t>02.09.2024 18:11:34</t>
        </is>
      </c>
      <c r="C428" s="165" t="inlineStr">
        <is>
          <t>Внутреннее перемещение ТМЦ 0002743 от 02.09.2024 18:11:34</t>
        </is>
      </c>
      <c r="D428" s="152" t="inlineStr">
        <is>
          <t>Продажа ТМЦ</t>
        </is>
      </c>
      <c r="E428" s="163" t="n">
        <v>1750</v>
      </c>
      <c r="F428" s="164" t="n"/>
      <c r="G428" s="163" t="n">
        <v>1750</v>
      </c>
      <c r="H428" s="164" t="n"/>
      <c r="I428" s="7" t="n">
        <v>3050.7</v>
      </c>
      <c r="J428" s="8" t="inlineStr">
        <is>
          <t>Аулбаев Бекзат Буркитбаевич зам. нач. подзем. рудн</t>
        </is>
      </c>
      <c r="K428" s="8" t="inlineStr">
        <is>
          <t>Кабаев Мадиярбек Анарбекович</t>
        </is>
      </c>
      <c r="L428" s="12" t="n"/>
      <c r="M428">
        <f>VLOOKUP(J428,P$7:Q$4000,2,0)</f>
        <v/>
      </c>
      <c r="N428">
        <f>VLOOKUP(K428,P$7:R$4000,2,0)</f>
        <v/>
      </c>
      <c r="P428" s="24" t="inlineStr">
        <is>
          <t>Аргынбаев Бактыбек Жумакадырович(Машинист бульдозе</t>
        </is>
      </c>
      <c r="Q428" s="24" t="inlineStr">
        <is>
          <t>119-03-Автотранспортный цех - ЭКБУ</t>
        </is>
      </c>
    </row>
    <row r="429" hidden="1" outlineLevel="1" ht="22.45" customHeight="1" s="171">
      <c r="B429" s="166" t="n"/>
      <c r="C429" s="166" t="n"/>
      <c r="D429" s="153" t="n"/>
      <c r="E429" s="10" t="n"/>
      <c r="F429" s="11" t="n"/>
      <c r="G429" s="10" t="n"/>
      <c r="H429" s="11" t="n"/>
      <c r="I429" s="12" t="n"/>
      <c r="J429" s="13" t="inlineStr">
        <is>
          <t>НЕ ИСПОЛЬЗОВАТЬ 051-001-0011 тумба офисная</t>
        </is>
      </c>
      <c r="K429" s="13" t="inlineStr">
        <is>
          <t>НЕ ИСПОЛЬЗОВАТЬ 051-001-0011 тумба офисная</t>
        </is>
      </c>
      <c r="L429" s="135" t="n"/>
      <c r="M429">
        <f>VLOOKUP(J429,P$7:Q$4000,2,0)</f>
        <v/>
      </c>
      <c r="N429">
        <f>VLOOKUP(K429,P$7:R$4000,2,0)</f>
        <v/>
      </c>
      <c r="P429" s="24" t="inlineStr">
        <is>
          <t>Аргынбай уулу Ниетбек( конторолер СКК)</t>
        </is>
      </c>
      <c r="Q429" s="24" t="inlineStr">
        <is>
          <t>126-001 ОТК Общепроизводственные расходы</t>
        </is>
      </c>
    </row>
    <row r="430" hidden="1" outlineLevel="1" ht="22.45" customFormat="1" customHeight="1" s="71" thickBot="1">
      <c r="B430" s="167" t="n"/>
      <c r="C430" s="167" t="n"/>
      <c r="D430" s="14" t="inlineStr">
        <is>
          <t>Количество</t>
        </is>
      </c>
      <c r="E430" s="15" t="n"/>
      <c r="F430" s="175" t="n">
        <v>1</v>
      </c>
      <c r="G430" s="15" t="n"/>
      <c r="H430" s="175" t="n">
        <v>1</v>
      </c>
      <c r="I430" s="135" t="n"/>
      <c r="J430" s="154" t="inlineStr">
        <is>
          <t>Операция ФИФО1750 от 31.03.2015 0:00:00</t>
        </is>
      </c>
      <c r="K430" s="154" t="inlineStr">
        <is>
          <t>Операция ФИФО1750 от 31.03.2015 0:00:00</t>
        </is>
      </c>
      <c r="L430" s="9" t="n"/>
      <c r="M430">
        <f>VLOOKUP(J430,P$7:Q$4000,2,0)</f>
        <v/>
      </c>
      <c r="N430">
        <f>VLOOKUP(K430,P$7:R$4000,2,0)</f>
        <v/>
      </c>
      <c r="P430" s="139" t="inlineStr">
        <is>
          <t>Арзыбеков Асылбек Абдикалилович</t>
        </is>
      </c>
      <c r="Q430" s="24" t="inlineStr">
        <is>
          <t>119-06-Автотранспортный цех-РПП</t>
        </is>
      </c>
    </row>
    <row r="431" hidden="1" outlineLevel="1" ht="22.45" customFormat="1" customHeight="1" s="71">
      <c r="B431" s="165" t="inlineStr">
        <is>
          <t>02.09.2024 18:11:34</t>
        </is>
      </c>
      <c r="C431" s="165" t="inlineStr">
        <is>
          <t>Внутреннее перемещение ТМЦ 0002743 от 02.09.2024 18:11:34</t>
        </is>
      </c>
      <c r="D431" s="152" t="inlineStr">
        <is>
          <t>Продажа ТМЦ</t>
        </is>
      </c>
      <c r="E431" s="163" t="n">
        <v>1750</v>
      </c>
      <c r="F431" s="164" t="n"/>
      <c r="G431" s="163" t="n">
        <v>1750</v>
      </c>
      <c r="H431" s="164" t="n"/>
      <c r="I431" s="7" t="n">
        <v>84553.98</v>
      </c>
      <c r="J431" s="8" t="inlineStr">
        <is>
          <t>Аулбаев Бекзат Буркитбаевич зам. нач. подзем. рудн</t>
        </is>
      </c>
      <c r="K431" s="8" t="inlineStr">
        <is>
          <t>Кабаев Мадиярбек Анарбекович</t>
        </is>
      </c>
      <c r="L431" s="12" t="n"/>
      <c r="M431">
        <f>VLOOKUP(J431,P$7:Q$4000,2,0)</f>
        <v/>
      </c>
      <c r="N431">
        <f>VLOOKUP(K431,P$7:R$4000,2,0)</f>
        <v/>
      </c>
      <c r="P431" s="24" t="inlineStr">
        <is>
          <t>Арзыбеков Мунарбек Абдыкеримович</t>
        </is>
      </c>
      <c r="Q431" s="24" t="inlineStr">
        <is>
          <t>100-09 РММ</t>
        </is>
      </c>
    </row>
    <row r="432" hidden="1" outlineLevel="1" ht="22.45" customHeight="1" s="171">
      <c r="B432" s="166" t="n"/>
      <c r="C432" s="166" t="n"/>
      <c r="D432" s="153" t="n"/>
      <c r="E432" s="10" t="n"/>
      <c r="F432" s="11" t="n"/>
      <c r="G432" s="10" t="n"/>
      <c r="H432" s="11" t="n"/>
      <c r="I432" s="12" t="n"/>
      <c r="J432" s="13" t="inlineStr">
        <is>
          <t>215-001-0622 АНШЛАГ МЕТАЛЛИЧЕСКИЙ 1500х2500мм "ТРЕНИРОВОЧНЫЙ ПОЛИГОН" НА НОЖКАХ ,СВЕТООТРАЖАЮЩИЙ С КОЗЫРЬКОМ.</t>
        </is>
      </c>
      <c r="K432" s="13" t="inlineStr">
        <is>
          <t>215-001-0622 АНШЛАГ МЕТАЛЛИЧЕСКИЙ 1500х2500мм "ТРЕНИРОВОЧНЫЙ ПОЛИГОН" НА НОЖКАХ ,СВЕТООТРАЖАЮЩИЙ С КОЗЫРЬКОМ.</t>
        </is>
      </c>
      <c r="L432" s="135" t="n"/>
      <c r="M432">
        <f>VLOOKUP(J432,P$7:Q$4000,2,0)</f>
        <v/>
      </c>
      <c r="N432">
        <f>VLOOKUP(K432,P$7:R$4000,2,0)</f>
        <v/>
      </c>
      <c r="P432" s="24" t="inlineStr">
        <is>
          <t>Арзыкулов Нургазы Нармырзаевич</t>
        </is>
      </c>
      <c r="Q432" s="24" t="inlineStr">
        <is>
          <t>119-03-Автотранспортный цех - ЭКБУ</t>
        </is>
      </c>
    </row>
    <row r="433" hidden="1" outlineLevel="1" ht="32.9" customFormat="1" customHeight="1" s="71" thickBot="1">
      <c r="B433" s="167" t="n"/>
      <c r="C433" s="167" t="n"/>
      <c r="D433" s="14" t="inlineStr">
        <is>
          <t>Количество</t>
        </is>
      </c>
      <c r="E433" s="15" t="n"/>
      <c r="F433" s="175" t="n">
        <v>2</v>
      </c>
      <c r="G433" s="15" t="n"/>
      <c r="H433" s="175" t="n">
        <v>2</v>
      </c>
      <c r="I433" s="135" t="n"/>
      <c r="J433" s="154" t="inlineStr">
        <is>
          <t>Поступление ТМЦ и услуг 0001932 от 30.05.2023 10:00:00</t>
        </is>
      </c>
      <c r="K433" s="154" t="inlineStr">
        <is>
          <t>Поступление ТМЦ и услуг 0001932 от 30.05.2023 10:00:00</t>
        </is>
      </c>
      <c r="L433" s="9" t="n"/>
      <c r="M433">
        <f>VLOOKUP(J433,P$7:Q$4000,2,0)</f>
        <v/>
      </c>
      <c r="N433">
        <f>VLOOKUP(K433,P$7:R$4000,2,0)</f>
        <v/>
      </c>
      <c r="P433" s="24" t="inlineStr">
        <is>
          <t>Арзыкулов Усен Наркулович</t>
        </is>
      </c>
      <c r="Q433" s="24" t="inlineStr">
        <is>
          <t>111-01-АУП - Гараж</t>
        </is>
      </c>
    </row>
    <row r="434" hidden="1" outlineLevel="1" ht="22.45" customFormat="1" customHeight="1" s="71" thickBot="1">
      <c r="B434" s="165" t="inlineStr">
        <is>
          <t>03.09.2024 12:55:12</t>
        </is>
      </c>
      <c r="C434" s="165" t="inlineStr">
        <is>
          <t>Внутреннее перемещение ОМТС 221-822 от 03.09.2024 12:55:12</t>
        </is>
      </c>
      <c r="D434" s="152" t="inlineStr">
        <is>
          <t>Внутренее перемещение ТМЦ</t>
        </is>
      </c>
      <c r="E434" s="163" t="n">
        <v>1750</v>
      </c>
      <c r="F434" s="164" t="n"/>
      <c r="G434" s="163" t="n">
        <v>1750</v>
      </c>
      <c r="H434" s="164" t="n"/>
      <c r="I434" s="7" t="n">
        <v>3794</v>
      </c>
      <c r="J434" s="8" t="inlineStr">
        <is>
          <t>Байтикова Сатиниса Сыдыковна</t>
        </is>
      </c>
      <c r="K434" s="8" t="inlineStr">
        <is>
          <t>Склад Бозымчак № 9 ГОК (Нурмамбетов Н\Караев Ж.)</t>
        </is>
      </c>
      <c r="L434" s="12" t="n"/>
      <c r="M434">
        <f>VLOOKUP(J434,P$7:Q$4000,2,0)</f>
        <v/>
      </c>
      <c r="N434">
        <f>VLOOKUP(K434,P$7:R$4000,2,0)</f>
        <v/>
      </c>
      <c r="P434" s="24" t="inlineStr">
        <is>
          <t>Арзымат уулу Марат ОТК</t>
        </is>
      </c>
      <c r="Q434" s="24" t="inlineStr">
        <is>
          <t>126-001 ОТК Общепроизводственные расходы</t>
        </is>
      </c>
    </row>
    <row r="435" hidden="1" outlineLevel="1" ht="22.45" customHeight="1" s="171">
      <c r="B435" s="166" t="n"/>
      <c r="C435" s="166" t="n"/>
      <c r="D435" s="153" t="n"/>
      <c r="E435" s="10" t="n"/>
      <c r="F435" s="11" t="n"/>
      <c r="G435" s="10" t="n"/>
      <c r="H435" s="11" t="n"/>
      <c r="I435" s="12" t="n"/>
      <c r="J435" s="13" t="inlineStr">
        <is>
          <t>005-003-0478 МЕТАЛЛИЧЕСКАЯ СУШИЛКА ДЛЯ ПОСУДЫ (настольная, 2-х ярусная)</t>
        </is>
      </c>
      <c r="K435" s="13" t="inlineStr">
        <is>
          <t>005-003-0478 МЕТАЛЛИЧЕСКАЯ СУШИЛКА ДЛЯ ПОСУДЫ (настольная, 2-х ярусная)</t>
        </is>
      </c>
      <c r="L435" s="135" t="n"/>
      <c r="M435">
        <f>VLOOKUP(J435,P$7:Q$4000,2,0)</f>
        <v/>
      </c>
      <c r="N435">
        <f>VLOOKUP(K435,P$7:R$4000,2,0)</f>
        <v/>
      </c>
      <c r="P435" s="24" t="inlineStr">
        <is>
          <t>Арзыматов Эмил Арзыматович( компрессорщик)</t>
        </is>
      </c>
      <c r="Q435" s="24" t="inlineStr">
        <is>
          <t>105-05-Общепроизводственные - Энергохозяйство</t>
        </is>
      </c>
    </row>
    <row r="436" hidden="1" outlineLevel="1" ht="22.45" customFormat="1" customHeight="1" s="71" thickBot="1">
      <c r="B436" s="167" t="n"/>
      <c r="C436" s="167" t="n"/>
      <c r="D436" s="14" t="inlineStr">
        <is>
          <t>Количество</t>
        </is>
      </c>
      <c r="E436" s="15" t="n"/>
      <c r="F436" s="175" t="n">
        <v>1</v>
      </c>
      <c r="G436" s="15" t="n"/>
      <c r="H436" s="175" t="n">
        <v>1</v>
      </c>
      <c r="I436" s="135" t="n"/>
      <c r="J436" s="154" t="inlineStr">
        <is>
          <t>Поступление ТМЦ и услуг 0002505 от 27.06.2024 10:00:00</t>
        </is>
      </c>
      <c r="K436" s="154" t="inlineStr">
        <is>
          <t>Поступление ТМЦ и услуг 0002505 от 27.06.2024 10:00:00</t>
        </is>
      </c>
      <c r="L436" s="9" t="n"/>
      <c r="M436">
        <f>VLOOKUP(J436,P$7:Q$4000,2,0)</f>
        <v/>
      </c>
      <c r="N436">
        <f>VLOOKUP(K436,P$7:R$4000,2,0)</f>
        <v/>
      </c>
      <c r="P436" s="24" t="inlineStr">
        <is>
          <t>Арзыматов Эрмек Алмазович( Мастер УТВС и НК)</t>
        </is>
      </c>
      <c r="Q436" s="24" t="inlineStr">
        <is>
          <t>105-02-УТВС и НК</t>
        </is>
      </c>
    </row>
    <row r="437" hidden="1" outlineLevel="1" ht="22.45" customFormat="1" customHeight="1" s="71" thickBot="1">
      <c r="B437" s="165" t="inlineStr">
        <is>
          <t>03.09.2024 16:23:43</t>
        </is>
      </c>
      <c r="C437" s="165" t="inlineStr">
        <is>
          <t>Внутреннее перемещение ОМТС 221-819 от 03.09.2024 16:23:43</t>
        </is>
      </c>
      <c r="D437" s="152" t="inlineStr">
        <is>
          <t>Внутренее перемещение ТМЦ</t>
        </is>
      </c>
      <c r="E437" s="163" t="n">
        <v>1750</v>
      </c>
      <c r="F437" s="164" t="n"/>
      <c r="G437" s="163" t="n">
        <v>1750</v>
      </c>
      <c r="H437" s="164" t="n"/>
      <c r="I437" s="7" t="n">
        <v>7000</v>
      </c>
      <c r="J437" s="8" t="inlineStr">
        <is>
          <t>Токтоналиев Самар Токтоналиевич</t>
        </is>
      </c>
      <c r="K437" s="8" t="inlineStr">
        <is>
          <t>Склад Бозымчак № 7 СИЗ (/Касымов А,Адылбек у Э.</t>
        </is>
      </c>
      <c r="L437" s="12" t="n"/>
      <c r="M437">
        <f>VLOOKUP(J437,P$7:Q$4000,2,0)</f>
        <v/>
      </c>
      <c r="N437">
        <f>VLOOKUP(K437,P$7:R$4000,2,0)</f>
        <v/>
      </c>
      <c r="P437" s="24" t="inlineStr">
        <is>
          <t>Арзымбаев Нурбек Кыясович</t>
        </is>
      </c>
      <c r="Q437" s="24" t="inlineStr">
        <is>
          <t>111-02-АУП</t>
        </is>
      </c>
    </row>
    <row r="438" hidden="1" outlineLevel="1" ht="22.45" customHeight="1" s="171">
      <c r="B438" s="166" t="n"/>
      <c r="C438" s="166" t="n"/>
      <c r="D438" s="153" t="n"/>
      <c r="E438" s="10" t="n"/>
      <c r="F438" s="11" t="n"/>
      <c r="G438" s="10" t="n"/>
      <c r="H438" s="11" t="n"/>
      <c r="I438" s="12" t="n"/>
      <c r="J438" s="13" t="inlineStr">
        <is>
          <t>001-001-0197 Куртка демисезонная "KAZ Minerals Bozymchak" (ткань 65%ПЭ/35%ХБ, плотность 250 гр/м2, подкл.флис. 48-50)</t>
        </is>
      </c>
      <c r="K438" s="13" t="inlineStr">
        <is>
          <t>001-001-0197 Куртка демисезонная "KAZ Minerals Bozymchak" (ткань 65%ПЭ/35%ХБ, плотность 250 гр/м2, подкл.флис. 48-50)</t>
        </is>
      </c>
      <c r="L438" s="135" t="n"/>
      <c r="M438">
        <f>VLOOKUP(J438,P$7:Q$4000,2,0)</f>
        <v/>
      </c>
      <c r="N438">
        <f>VLOOKUP(K438,P$7:R$4000,2,0)</f>
        <v/>
      </c>
      <c r="P438" s="24" t="inlineStr">
        <is>
          <t>Арипжанов Оноркул Дурусбекович (марк рабочий)</t>
        </is>
      </c>
      <c r="Q438" s="24" t="inlineStr">
        <is>
          <t>120-01-Геолого-маркшейдерская служба. отдел</t>
        </is>
      </c>
    </row>
    <row r="439" hidden="1" outlineLevel="1" ht="32.9" customFormat="1" customHeight="1" s="71" thickBot="1">
      <c r="B439" s="167" t="n"/>
      <c r="C439" s="167" t="n"/>
      <c r="D439" s="14" t="inlineStr">
        <is>
          <t>Количество</t>
        </is>
      </c>
      <c r="E439" s="15" t="n"/>
      <c r="F439" s="175" t="n">
        <v>1</v>
      </c>
      <c r="G439" s="15" t="n"/>
      <c r="H439" s="175" t="n">
        <v>1</v>
      </c>
      <c r="I439" s="135" t="n"/>
      <c r="J439" s="154" t="inlineStr">
        <is>
          <t>Поступление ТМЦ и услуг 0003271 от 27.08.2024 10:00:00</t>
        </is>
      </c>
      <c r="K439" s="154" t="inlineStr">
        <is>
          <t>Поступление ТМЦ и услуг 0003271 от 27.08.2024 10:00:00</t>
        </is>
      </c>
      <c r="L439" s="9" t="n"/>
      <c r="M439">
        <f>VLOOKUP(J439,P$7:Q$4000,2,0)</f>
        <v/>
      </c>
      <c r="N439">
        <f>VLOOKUP(K439,P$7:R$4000,2,0)</f>
        <v/>
      </c>
      <c r="P439" s="24" t="inlineStr">
        <is>
          <t>Аристархов Олег Александрович</t>
        </is>
      </c>
      <c r="Q439" s="24" t="inlineStr">
        <is>
          <t>113-Офис Управления Проектом - Бишкек</t>
        </is>
      </c>
    </row>
    <row r="440" hidden="1" outlineLevel="1" ht="22.45" customFormat="1" customHeight="1" s="71" thickBot="1">
      <c r="B440" s="165" t="inlineStr">
        <is>
          <t>03.09.2024 16:23:43</t>
        </is>
      </c>
      <c r="C440" s="165" t="inlineStr">
        <is>
          <t>Внутреннее перемещение ОМТС 221-819 от 03.09.2024 16:23:43</t>
        </is>
      </c>
      <c r="D440" s="152" t="inlineStr">
        <is>
          <t>Внутренее перемещение ТМЦ</t>
        </is>
      </c>
      <c r="E440" s="163" t="n">
        <v>1750</v>
      </c>
      <c r="F440" s="164" t="n"/>
      <c r="G440" s="163" t="n">
        <v>1750</v>
      </c>
      <c r="H440" s="164" t="n"/>
      <c r="I440" s="7" t="n">
        <v>3000</v>
      </c>
      <c r="J440" s="8" t="inlineStr">
        <is>
          <t>Токтоналиев Самар Токтоналиевич</t>
        </is>
      </c>
      <c r="K440" s="8" t="inlineStr">
        <is>
          <t>Склад Бозымчак № 7 СИЗ (/Касымов А,Адылбек у Э.</t>
        </is>
      </c>
      <c r="L440" s="12" t="n"/>
      <c r="M440">
        <f>VLOOKUP(J440,P$7:Q$4000,2,0)</f>
        <v/>
      </c>
      <c r="N440">
        <f>VLOOKUP(K440,P$7:R$4000,2,0)</f>
        <v/>
      </c>
      <c r="P440" s="24" t="inlineStr">
        <is>
          <t>Арстаналы кызы Жумакан</t>
        </is>
      </c>
      <c r="Q440" s="24" t="inlineStr">
        <is>
          <t>100-06 Участок  измельчения</t>
        </is>
      </c>
    </row>
    <row r="441" hidden="1" outlineLevel="1" ht="22.45" customHeight="1" s="171">
      <c r="B441" s="166" t="n"/>
      <c r="C441" s="166" t="n"/>
      <c r="D441" s="153" t="n"/>
      <c r="E441" s="10" t="n"/>
      <c r="F441" s="11" t="n"/>
      <c r="G441" s="10" t="n"/>
      <c r="H441" s="11" t="n"/>
      <c r="I441" s="12" t="n"/>
      <c r="J441" s="13" t="inlineStr">
        <is>
          <t>001-001-0183 Брюки летние "KAZ Minerals Bozymchak" (ткань 65%ПЭ/35%ХБ, плотность 250 гр/м2, разм.52-54)</t>
        </is>
      </c>
      <c r="K441" s="13" t="inlineStr">
        <is>
          <t>001-001-0183 Брюки летние "KAZ Minerals Bozymchak" (ткань 65%ПЭ/35%ХБ, плотность 250 гр/м2, разм.52-54)</t>
        </is>
      </c>
      <c r="L441" s="135" t="n"/>
      <c r="M441">
        <f>VLOOKUP(J441,P$7:Q$4000,2,0)</f>
        <v/>
      </c>
      <c r="N441">
        <f>VLOOKUP(K441,P$7:R$4000,2,0)</f>
        <v/>
      </c>
      <c r="P441" s="24" t="inlineStr">
        <is>
          <t>Арстанбек уулу Насирдин (Флотатор)</t>
        </is>
      </c>
      <c r="Q441" s="24" t="inlineStr">
        <is>
          <t>100-02 Главный корпус (флотация)</t>
        </is>
      </c>
    </row>
    <row r="442" hidden="1" outlineLevel="1" ht="22.45" customFormat="1" customHeight="1" s="71" thickBot="1">
      <c r="B442" s="167" t="n"/>
      <c r="C442" s="167" t="n"/>
      <c r="D442" s="14" t="inlineStr">
        <is>
          <t>Количество</t>
        </is>
      </c>
      <c r="E442" s="15" t="n"/>
      <c r="F442" s="175" t="n">
        <v>1</v>
      </c>
      <c r="G442" s="15" t="n"/>
      <c r="H442" s="175" t="n">
        <v>1</v>
      </c>
      <c r="I442" s="135" t="n"/>
      <c r="J442" s="154" t="inlineStr">
        <is>
          <t>Поступление ТМЦ и услуг 0001494 от 19.04.2024 10:00:00</t>
        </is>
      </c>
      <c r="K442" s="154" t="inlineStr">
        <is>
          <t>Поступление ТМЦ и услуг 0001494 от 19.04.2024 10:00:00</t>
        </is>
      </c>
      <c r="L442" s="9" t="n"/>
      <c r="M442">
        <f>VLOOKUP(J442,P$7:Q$4000,2,0)</f>
        <v/>
      </c>
      <c r="N442">
        <f>VLOOKUP(K442,P$7:R$4000,2,0)</f>
        <v/>
      </c>
      <c r="P442" s="24" t="inlineStr">
        <is>
          <t>Арстанбеков Замир Бекбердиевич (Измельчение)</t>
        </is>
      </c>
      <c r="Q442" s="24" t="inlineStr">
        <is>
          <t>100-06 Участок  измельчения</t>
        </is>
      </c>
    </row>
    <row r="443" hidden="1" outlineLevel="1" ht="22.45" customFormat="1" customHeight="1" s="71" thickBot="1">
      <c r="B443" s="165" t="inlineStr">
        <is>
          <t>03.09.2024 16:23:43</t>
        </is>
      </c>
      <c r="C443" s="165" t="inlineStr">
        <is>
          <t>Внутреннее перемещение ОМТС 221-819 от 03.09.2024 16:23:43</t>
        </is>
      </c>
      <c r="D443" s="152" t="inlineStr">
        <is>
          <t>Внутренее перемещение ТМЦ</t>
        </is>
      </c>
      <c r="E443" s="163" t="n">
        <v>1750</v>
      </c>
      <c r="F443" s="164" t="n"/>
      <c r="G443" s="163" t="n">
        <v>1750</v>
      </c>
      <c r="H443" s="164" t="n"/>
      <c r="I443" s="7" t="n">
        <v>1200</v>
      </c>
      <c r="J443" s="8" t="inlineStr">
        <is>
          <t>Токтоналиев Самар Токтоналиевич</t>
        </is>
      </c>
      <c r="K443" s="8" t="inlineStr">
        <is>
          <t>Склад Бозымчак № 7 СИЗ (/Касымов А,Адылбек у Э.</t>
        </is>
      </c>
      <c r="L443" s="12" t="n"/>
      <c r="M443">
        <f>VLOOKUP(J443,P$7:Q$4000,2,0)</f>
        <v/>
      </c>
      <c r="N443">
        <f>VLOOKUP(K443,P$7:R$4000,2,0)</f>
        <v/>
      </c>
      <c r="P443" s="24" t="inlineStr">
        <is>
          <t>Арстанбеков Мирзалбек Боронбаевич</t>
        </is>
      </c>
      <c r="Q443" s="24" t="inlineStr">
        <is>
          <t>130-16 Энергохозяйство</t>
        </is>
      </c>
    </row>
    <row r="444" hidden="1" outlineLevel="1" ht="22.45" customHeight="1" s="171">
      <c r="B444" s="166" t="n"/>
      <c r="C444" s="166" t="n"/>
      <c r="D444" s="153" t="n"/>
      <c r="E444" s="10" t="n"/>
      <c r="F444" s="11" t="n"/>
      <c r="G444" s="10" t="n"/>
      <c r="H444" s="11" t="n"/>
      <c r="I444" s="12" t="n"/>
      <c r="J444" s="13" t="inlineStr">
        <is>
          <t>001-001-0007 Жилет сигнальный</t>
        </is>
      </c>
      <c r="K444" s="13" t="inlineStr">
        <is>
          <t>001-001-0007 Жилет сигнальный</t>
        </is>
      </c>
      <c r="L444" s="135" t="n"/>
      <c r="M444">
        <f>VLOOKUP(J444,P$7:Q$4000,2,0)</f>
        <v/>
      </c>
      <c r="N444">
        <f>VLOOKUP(K444,P$7:R$4000,2,0)</f>
        <v/>
      </c>
      <c r="P444" s="24" t="inlineStr">
        <is>
          <t>Артыков Орунбай Тургуналиевич Слесарь ремонтник</t>
        </is>
      </c>
      <c r="Q444" s="24" t="inlineStr">
        <is>
          <t>119-06-Автотранспортный цех-РПП</t>
        </is>
      </c>
    </row>
    <row r="445" hidden="1" outlineLevel="1" ht="32.9" customFormat="1" customHeight="1" s="71" thickBot="1">
      <c r="B445" s="167" t="n"/>
      <c r="C445" s="167" t="n"/>
      <c r="D445" s="14" t="inlineStr">
        <is>
          <t>Количество</t>
        </is>
      </c>
      <c r="E445" s="15" t="n"/>
      <c r="F445" s="175" t="n">
        <v>1</v>
      </c>
      <c r="G445" s="15" t="n"/>
      <c r="H445" s="175" t="n">
        <v>1</v>
      </c>
      <c r="I445" s="135" t="n"/>
      <c r="J445" s="154" t="inlineStr">
        <is>
          <t>Поступление ТМЦ и услуг 0003126 от 07.08.2024 10:00:00</t>
        </is>
      </c>
      <c r="K445" s="154" t="inlineStr">
        <is>
          <t>Поступление ТМЦ и услуг 0003126 от 07.08.2024 10:00:00</t>
        </is>
      </c>
      <c r="L445" s="9" t="n"/>
      <c r="M445">
        <f>VLOOKUP(J445,P$7:Q$4000,2,0)</f>
        <v/>
      </c>
      <c r="N445">
        <f>VLOOKUP(K445,P$7:R$4000,2,0)</f>
        <v/>
      </c>
      <c r="P445" s="24" t="inlineStr">
        <is>
          <t>Архипов Андрей Андреевич</t>
        </is>
      </c>
      <c r="Q445" s="24" t="inlineStr">
        <is>
          <t>130-17 Механическая служба - РММ</t>
        </is>
      </c>
    </row>
    <row r="446" hidden="1" outlineLevel="1" ht="22.45" customFormat="1" customHeight="1" s="71" thickBot="1">
      <c r="B446" s="165" t="inlineStr">
        <is>
          <t>03.09.2024 16:23:43</t>
        </is>
      </c>
      <c r="C446" s="165" t="inlineStr">
        <is>
          <t>Внутреннее перемещение ОМТС 221-819 от 03.09.2024 16:23:43</t>
        </is>
      </c>
      <c r="D446" s="152" t="inlineStr">
        <is>
          <t>Внутренее перемещение ТМЦ</t>
        </is>
      </c>
      <c r="E446" s="163" t="n">
        <v>1750</v>
      </c>
      <c r="F446" s="164" t="n"/>
      <c r="G446" s="163" t="n">
        <v>1750</v>
      </c>
      <c r="H446" s="164" t="n"/>
      <c r="I446" s="7" t="n">
        <v>1350</v>
      </c>
      <c r="J446" s="8" t="inlineStr">
        <is>
          <t>Токтоналиев Самар Токтоналиевич</t>
        </is>
      </c>
      <c r="K446" s="8" t="inlineStr">
        <is>
          <t>Склад Бозымчак № 7 СИЗ (/Касымов А,Адылбек у Э.</t>
        </is>
      </c>
      <c r="L446" s="12" t="n"/>
      <c r="M446">
        <f>VLOOKUP(J446,P$7:Q$4000,2,0)</f>
        <v/>
      </c>
      <c r="N446">
        <f>VLOOKUP(K446,P$7:R$4000,2,0)</f>
        <v/>
      </c>
      <c r="P446" s="24" t="inlineStr">
        <is>
          <t>Асакеев Жоомарт</t>
        </is>
      </c>
      <c r="Q446" s="24" t="inlineStr">
        <is>
          <t>113-Офис Управления Проектом - Бишкек</t>
        </is>
      </c>
    </row>
    <row r="447" hidden="1" outlineLevel="1" ht="22.45" customHeight="1" s="171">
      <c r="B447" s="166" t="n"/>
      <c r="C447" s="166" t="n"/>
      <c r="D447" s="153" t="n"/>
      <c r="E447" s="10" t="n"/>
      <c r="F447" s="11" t="n"/>
      <c r="G447" s="10" t="n"/>
      <c r="H447" s="11" t="n"/>
      <c r="I447" s="12" t="n"/>
      <c r="J447" s="13" t="inlineStr">
        <is>
          <t>001-003-0047 Постельное белье 100% Х/Б сатин/бязь (простынь 150*215см, пододеяльник 150*215см, наволочка 70*50 см</t>
        </is>
      </c>
      <c r="K447" s="13" t="inlineStr">
        <is>
          <t>001-003-0047 Постельное белье 100% Х/Б сатин/бязь (простынь 150*215см, пододеяльник 150*215см, наволочка 70*50 см</t>
        </is>
      </c>
      <c r="L447" s="135" t="n"/>
      <c r="M447">
        <f>VLOOKUP(J447,P$7:Q$4000,2,0)</f>
        <v/>
      </c>
      <c r="N447">
        <f>VLOOKUP(K447,P$7:R$4000,2,0)</f>
        <v/>
      </c>
      <c r="P447" s="24" t="inlineStr">
        <is>
          <t>Асанакунов Марат Кемелович</t>
        </is>
      </c>
      <c r="Q447" s="24" t="inlineStr">
        <is>
          <t>119-05-Автотранспортный цех - общепроизводственные</t>
        </is>
      </c>
    </row>
    <row r="448" hidden="1" outlineLevel="1" ht="22.45" customFormat="1" customHeight="1" s="71" thickBot="1">
      <c r="B448" s="167" t="n"/>
      <c r="C448" s="167" t="n"/>
      <c r="D448" s="14" t="inlineStr">
        <is>
          <t>Количество</t>
        </is>
      </c>
      <c r="E448" s="15" t="n"/>
      <c r="F448" s="175" t="n">
        <v>1</v>
      </c>
      <c r="G448" s="15" t="n"/>
      <c r="H448" s="175" t="n">
        <v>1</v>
      </c>
      <c r="I448" s="135" t="n"/>
      <c r="J448" s="154" t="inlineStr">
        <is>
          <t>Поступление ТМЦ и услуг 0000373 от 30.01.2024 10:00:00</t>
        </is>
      </c>
      <c r="K448" s="154" t="inlineStr">
        <is>
          <t>Поступление ТМЦ и услуг 0000373 от 30.01.2024 10:00:00</t>
        </is>
      </c>
      <c r="L448" s="9" t="n"/>
      <c r="M448">
        <f>VLOOKUP(J448,P$7:Q$4000,2,0)</f>
        <v/>
      </c>
      <c r="N448">
        <f>VLOOKUP(K448,P$7:R$4000,2,0)</f>
        <v/>
      </c>
      <c r="P448" s="24" t="inlineStr">
        <is>
          <t>Асаналиев Азамат Сапаевич</t>
        </is>
      </c>
      <c r="Q448" s="24" t="inlineStr">
        <is>
          <t>123-02-АБК-АХО-Столовая</t>
        </is>
      </c>
    </row>
    <row r="449" hidden="1" outlineLevel="1" ht="22.45" customFormat="1" customHeight="1" s="71" thickBot="1">
      <c r="B449" s="165" t="inlineStr">
        <is>
          <t>03.09.2024 16:37:10</t>
        </is>
      </c>
      <c r="C449" s="165" t="inlineStr">
        <is>
          <t>Внутреннее перемещение ОМТС 221-824 от 03.09.2024 16:37:10</t>
        </is>
      </c>
      <c r="D449" s="152" t="inlineStr">
        <is>
          <t>Внутренее перемещение ТМЦ</t>
        </is>
      </c>
      <c r="E449" s="163" t="n">
        <v>1750</v>
      </c>
      <c r="F449" s="164" t="n"/>
      <c r="G449" s="163" t="n">
        <v>1750</v>
      </c>
      <c r="H449" s="164" t="n"/>
      <c r="I449" s="7" t="n">
        <v>4558.41</v>
      </c>
      <c r="J449" s="8" t="inlineStr">
        <is>
          <t>Кабаев Мадиярбек Анарбекович</t>
        </is>
      </c>
      <c r="K449" s="8" t="inlineStr">
        <is>
          <t>Склад Бозымчак № 7 СИЗ (/Касымов А,Адылбек у Э.</t>
        </is>
      </c>
      <c r="L449" s="12" t="n"/>
      <c r="M449">
        <f>VLOOKUP(J449,P$7:Q$4000,2,0)</f>
        <v/>
      </c>
      <c r="N449">
        <f>VLOOKUP(K449,P$7:R$4000,2,0)</f>
        <v/>
      </c>
      <c r="P449" s="24" t="inlineStr">
        <is>
          <t>Асаналиев Бактыбек Бекенович(токарь)</t>
        </is>
      </c>
      <c r="Q449" s="24" t="inlineStr">
        <is>
          <t>100-09 РММ</t>
        </is>
      </c>
    </row>
    <row r="450" hidden="1" outlineLevel="1" ht="22.45" customHeight="1" s="171">
      <c r="B450" s="166" t="n"/>
      <c r="C450" s="166" t="n"/>
      <c r="D450" s="153" t="n"/>
      <c r="E450" s="10" t="n"/>
      <c r="F450" s="11" t="n"/>
      <c r="G450" s="10" t="n"/>
      <c r="H450" s="11" t="n"/>
      <c r="I450" s="12" t="n"/>
      <c r="J450" s="13" t="inlineStr">
        <is>
          <t>001-002-0061 Ботинки Kynox Nomad 417E-064 (Италия)</t>
        </is>
      </c>
      <c r="K450" s="13" t="inlineStr">
        <is>
          <t>001-002-0061 Ботинки Kynox Nomad 417E-064 (Италия)</t>
        </is>
      </c>
      <c r="L450" s="135" t="n"/>
      <c r="M450">
        <f>VLOOKUP(J450,P$7:Q$4000,2,0)</f>
        <v/>
      </c>
      <c r="N450">
        <f>VLOOKUP(K450,P$7:R$4000,2,0)</f>
        <v/>
      </c>
      <c r="P450" s="24" t="inlineStr">
        <is>
          <t>Асаналиев Ынтымак Нуржалалович(Контролер СКК)</t>
        </is>
      </c>
      <c r="Q450" s="24" t="inlineStr">
        <is>
          <t>126-001 ОТК Общепроизводственные расходы</t>
        </is>
      </c>
    </row>
    <row r="451" hidden="1" outlineLevel="1" ht="22.45" customFormat="1" customHeight="1" s="71" thickBot="1">
      <c r="B451" s="167" t="n"/>
      <c r="C451" s="167" t="n"/>
      <c r="D451" s="14" t="inlineStr">
        <is>
          <t>Количество</t>
        </is>
      </c>
      <c r="E451" s="15" t="n"/>
      <c r="F451" s="175" t="n">
        <v>1</v>
      </c>
      <c r="G451" s="15" t="n"/>
      <c r="H451" s="175" t="n">
        <v>1</v>
      </c>
      <c r="I451" s="135" t="n"/>
      <c r="J451" s="154" t="inlineStr">
        <is>
          <t>Поступление ТМЦ и услуг 0001148 от 27.03.2024 10:00:00</t>
        </is>
      </c>
      <c r="K451" s="154" t="inlineStr">
        <is>
          <t>Поступление ТМЦ и услуг 0001148 от 27.03.2024 10:00:00</t>
        </is>
      </c>
      <c r="L451" s="9" t="n"/>
      <c r="M451">
        <f>VLOOKUP(J451,P$7:Q$4000,2,0)</f>
        <v/>
      </c>
      <c r="N451">
        <f>VLOOKUP(K451,P$7:R$4000,2,0)</f>
        <v/>
      </c>
      <c r="P451" s="24" t="inlineStr">
        <is>
          <t>Асаналиева Бурулсун Акматовна</t>
        </is>
      </c>
      <c r="Q451" s="24" t="inlineStr">
        <is>
          <t>109-Химлаборатория</t>
        </is>
      </c>
    </row>
    <row r="452" hidden="1" outlineLevel="1" ht="22.45" customFormat="1" customHeight="1" s="71" thickBot="1">
      <c r="B452" s="165" t="inlineStr">
        <is>
          <t>03.09.2024 16:37:10</t>
        </is>
      </c>
      <c r="C452" s="165" t="inlineStr">
        <is>
          <t>Внутреннее перемещение ОМТС 221-824 от 03.09.2024 16:37:10</t>
        </is>
      </c>
      <c r="D452" s="152" t="inlineStr">
        <is>
          <t>Внутренее перемещение ТМЦ</t>
        </is>
      </c>
      <c r="E452" s="163" t="n">
        <v>1750</v>
      </c>
      <c r="F452" s="164" t="n"/>
      <c r="G452" s="163" t="n">
        <v>1750</v>
      </c>
      <c r="H452" s="164" t="n"/>
      <c r="I452" s="7" t="n">
        <v>2349</v>
      </c>
      <c r="J452" s="8" t="inlineStr">
        <is>
          <t>Кабаев Мадиярбек Анарбекович</t>
        </is>
      </c>
      <c r="K452" s="8" t="inlineStr">
        <is>
          <t>Склад Бозымчак № 7 СИЗ (/Касымов А,Адылбек у Э.</t>
        </is>
      </c>
      <c r="L452" s="12" t="n"/>
      <c r="M452">
        <f>VLOOKUP(J452,P$7:Q$4000,2,0)</f>
        <v/>
      </c>
      <c r="N452">
        <f>VLOOKUP(K452,P$7:R$4000,2,0)</f>
        <v/>
      </c>
      <c r="P452" s="24" t="inlineStr">
        <is>
          <t>Асаналиева Динара Рысбековна</t>
        </is>
      </c>
      <c r="Q452" s="24" t="inlineStr">
        <is>
          <t>100-02 Главный корпус (флотация)</t>
        </is>
      </c>
    </row>
    <row r="453" hidden="1" outlineLevel="1" ht="22.45" customHeight="1" s="171">
      <c r="B453" s="166" t="n"/>
      <c r="C453" s="166" t="n"/>
      <c r="D453" s="153" t="n"/>
      <c r="E453" s="10" t="n"/>
      <c r="F453" s="11" t="n"/>
      <c r="G453" s="10" t="n"/>
      <c r="H453" s="11" t="n"/>
      <c r="I453" s="12" t="n"/>
      <c r="J453" s="13" t="inlineStr">
        <is>
          <t>010-004-0018 Каска Baseball Diamond (синяя)</t>
        </is>
      </c>
      <c r="K453" s="13" t="inlineStr">
        <is>
          <t>010-004-0018 Каска Baseball Diamond (синяя)</t>
        </is>
      </c>
      <c r="L453" s="135" t="n"/>
      <c r="M453">
        <f>VLOOKUP(J453,P$7:Q$4000,2,0)</f>
        <v/>
      </c>
      <c r="N453">
        <f>VLOOKUP(K453,P$7:R$4000,2,0)</f>
        <v/>
      </c>
      <c r="P453" s="24" t="inlineStr">
        <is>
          <t>Асаналы уулу Бекназар ( инженер конструктор)</t>
        </is>
      </c>
      <c r="Q453" s="24" t="inlineStr">
        <is>
          <t>100-09 РММ</t>
        </is>
      </c>
    </row>
    <row r="454" hidden="1" outlineLevel="1" ht="22.45" customFormat="1" customHeight="1" s="71" thickBot="1">
      <c r="B454" s="167" t="n"/>
      <c r="C454" s="167" t="n"/>
      <c r="D454" s="14" t="inlineStr">
        <is>
          <t>Количество</t>
        </is>
      </c>
      <c r="E454" s="15" t="n"/>
      <c r="F454" s="175" t="n">
        <v>1</v>
      </c>
      <c r="G454" s="15" t="n"/>
      <c r="H454" s="175" t="n">
        <v>1</v>
      </c>
      <c r="I454" s="135" t="n"/>
      <c r="J454" s="154" t="inlineStr">
        <is>
          <t>Поступление ТМЦ и услуг 0004566 от 03.11.2023 10:00:00</t>
        </is>
      </c>
      <c r="K454" s="154" t="inlineStr">
        <is>
          <t>Поступление ТМЦ и услуг 0004566 от 03.11.2023 10:00:00</t>
        </is>
      </c>
      <c r="L454" s="9" t="n"/>
      <c r="M454">
        <f>VLOOKUP(J454,P$7:Q$4000,2,0)</f>
        <v/>
      </c>
      <c r="N454">
        <f>VLOOKUP(K454,P$7:R$4000,2,0)</f>
        <v/>
      </c>
      <c r="P454" s="24" t="inlineStr">
        <is>
          <t>Асанбаев Орозбек Темиркасымович</t>
        </is>
      </c>
      <c r="Q454" s="24" t="n"/>
    </row>
    <row r="455" hidden="1" outlineLevel="1" ht="22.45" customFormat="1" customHeight="1" s="71" thickBot="1">
      <c r="B455" s="165" t="inlineStr">
        <is>
          <t>03.09.2024 16:37:10</t>
        </is>
      </c>
      <c r="C455" s="165" t="inlineStr">
        <is>
          <t>Внутреннее перемещение ОМТС 221-824 от 03.09.2024 16:37:10</t>
        </is>
      </c>
      <c r="D455" s="152" t="inlineStr">
        <is>
          <t>Внутренее перемещение ТМЦ</t>
        </is>
      </c>
      <c r="E455" s="163" t="n">
        <v>1750</v>
      </c>
      <c r="F455" s="164" t="n"/>
      <c r="G455" s="163" t="n">
        <v>1750</v>
      </c>
      <c r="H455" s="164" t="n"/>
      <c r="I455" s="7" t="n">
        <v>8035.72</v>
      </c>
      <c r="J455" s="8" t="inlineStr">
        <is>
          <t>Кабаев Мадиярбек Анарбекович</t>
        </is>
      </c>
      <c r="K455" s="8" t="inlineStr">
        <is>
          <t>Склад Бозымчак № 7 СИЗ (/Касымов А,Адылбек у Э.</t>
        </is>
      </c>
      <c r="L455" s="12" t="n"/>
      <c r="M455">
        <f>VLOOKUP(J455,P$7:Q$4000,2,0)</f>
        <v/>
      </c>
      <c r="N455">
        <f>VLOOKUP(K455,P$7:R$4000,2,0)</f>
        <v/>
      </c>
      <c r="P455" s="24" t="inlineStr">
        <is>
          <t>Асанбаев Эльдияр Замирбекович</t>
        </is>
      </c>
      <c r="Q455" s="24" t="inlineStr">
        <is>
          <t>112-01-ИТР-производство</t>
        </is>
      </c>
    </row>
    <row r="456" hidden="1" outlineLevel="1" ht="22.45" customHeight="1" s="171">
      <c r="B456" s="166" t="n"/>
      <c r="C456" s="166" t="n"/>
      <c r="D456" s="153" t="n"/>
      <c r="E456" s="10" t="n"/>
      <c r="F456" s="11" t="n"/>
      <c r="G456" s="10" t="n"/>
      <c r="H456" s="11" t="n"/>
      <c r="I456" s="12" t="n"/>
      <c r="J456" s="13" t="inlineStr">
        <is>
          <t>001-001-0140 Костюм зимний "KAZ Minerals Bozymchak" (100% полиэстер, плотность 150-160гр/м2, утеплитель-синтепон, логотип вышивка, 58р)</t>
        </is>
      </c>
      <c r="K456" s="13" t="inlineStr">
        <is>
          <t>001-001-0140 Костюм зимний "KAZ Minerals Bozymchak" (100% полиэстер, плотность 150-160гр/м2, утеплитель-синтепон, логотип вышивка, 58р)</t>
        </is>
      </c>
      <c r="L456" s="135" t="n"/>
      <c r="M456">
        <f>VLOOKUP(J456,P$7:Q$4000,2,0)</f>
        <v/>
      </c>
      <c r="N456">
        <f>VLOOKUP(K456,P$7:R$4000,2,0)</f>
        <v/>
      </c>
      <c r="P456" s="24" t="inlineStr">
        <is>
          <t>Асанбек улуу Намазбек</t>
        </is>
      </c>
      <c r="Q456" s="24" t="n"/>
    </row>
    <row r="457" hidden="1" outlineLevel="1" ht="22.45" customFormat="1" customHeight="1" s="71" thickBot="1">
      <c r="B457" s="167" t="n"/>
      <c r="C457" s="167" t="n"/>
      <c r="D457" s="14" t="inlineStr">
        <is>
          <t>Количество</t>
        </is>
      </c>
      <c r="E457" s="15" t="n"/>
      <c r="F457" s="175" t="n">
        <v>1</v>
      </c>
      <c r="G457" s="15" t="n"/>
      <c r="H457" s="175" t="n">
        <v>1</v>
      </c>
      <c r="I457" s="135" t="n"/>
      <c r="J457" s="154" t="inlineStr">
        <is>
          <t>Поступление ТМЦ и услуг 0002538 от 21.07.2021 10:00:00</t>
        </is>
      </c>
      <c r="K457" s="154" t="inlineStr">
        <is>
          <t>Поступление ТМЦ и услуг 0002538 от 21.07.2021 10:00:00</t>
        </is>
      </c>
      <c r="L457" s="9" t="n"/>
      <c r="M457">
        <f>VLOOKUP(J457,P$7:Q$4000,2,0)</f>
        <v/>
      </c>
      <c r="N457">
        <f>VLOOKUP(K457,P$7:R$4000,2,0)</f>
        <v/>
      </c>
      <c r="O457" s="71" t="inlineStr">
        <is>
          <t>119-06</t>
        </is>
      </c>
      <c r="P457" s="24" t="inlineStr">
        <is>
          <t>Асанбек уулу Нурлан(Аккумуляторщик)</t>
        </is>
      </c>
      <c r="Q457" s="24" t="inlineStr">
        <is>
          <t>119-06-Автотранспортный цех-РПП</t>
        </is>
      </c>
    </row>
    <row r="458" hidden="1" outlineLevel="1" ht="22.45" customFormat="1" customHeight="1" s="71" thickBot="1">
      <c r="B458" s="165" t="inlineStr">
        <is>
          <t>03.09.2024 16:37:10</t>
        </is>
      </c>
      <c r="C458" s="165" t="inlineStr">
        <is>
          <t>Внутреннее перемещение ОМТС 221-824 от 03.09.2024 16:37:10</t>
        </is>
      </c>
      <c r="D458" s="152" t="inlineStr">
        <is>
          <t>Внутренее перемещение ТМЦ</t>
        </is>
      </c>
      <c r="E458" s="163" t="n">
        <v>1750</v>
      </c>
      <c r="F458" s="164" t="n"/>
      <c r="G458" s="163" t="n">
        <v>1750</v>
      </c>
      <c r="H458" s="164" t="n"/>
      <c r="I458" s="7" t="n">
        <v>3000</v>
      </c>
      <c r="J458" s="8" t="inlineStr">
        <is>
          <t>Кабаев Мадиярбек Анарбекович</t>
        </is>
      </c>
      <c r="K458" s="8" t="inlineStr">
        <is>
          <t>Склад Бозымчак № 7 СИЗ (/Касымов А,Адылбек у Э.</t>
        </is>
      </c>
      <c r="L458" s="12" t="n"/>
      <c r="M458">
        <f>VLOOKUP(J458,P$7:Q$4000,2,0)</f>
        <v/>
      </c>
      <c r="N458">
        <f>VLOOKUP(K458,P$7:R$4000,2,0)</f>
        <v/>
      </c>
      <c r="P458" s="24" t="inlineStr">
        <is>
          <t>Асанбеков Алмаз Джумабекович УМТС</t>
        </is>
      </c>
      <c r="Q458" s="24" t="inlineStr">
        <is>
          <t>111-02-АУП</t>
        </is>
      </c>
    </row>
    <row r="459" hidden="1" outlineLevel="1" ht="22.45" customHeight="1" s="171">
      <c r="B459" s="166" t="n"/>
      <c r="C459" s="166" t="n"/>
      <c r="D459" s="153" t="n"/>
      <c r="E459" s="10" t="n"/>
      <c r="F459" s="11" t="n"/>
      <c r="G459" s="10" t="n"/>
      <c r="H459" s="11" t="n"/>
      <c r="I459" s="12" t="n"/>
      <c r="J459" s="13" t="inlineStr">
        <is>
          <t>001-001-0184 Брюки летние "KAZ Minerals Bozymchak" (ткань 65%ПЭ/35%ХБ, плотность 250 гр/м2, разм.56-58)</t>
        </is>
      </c>
      <c r="K459" s="13" t="inlineStr">
        <is>
          <t>001-001-0184 Брюки летние "KAZ Minerals Bozymchak" (ткань 65%ПЭ/35%ХБ, плотность 250 гр/м2, разм.56-58)</t>
        </is>
      </c>
      <c r="L459" s="135" t="n"/>
      <c r="M459">
        <f>VLOOKUP(J459,P$7:Q$4000,2,0)</f>
        <v/>
      </c>
      <c r="N459">
        <f>VLOOKUP(K459,P$7:R$4000,2,0)</f>
        <v/>
      </c>
      <c r="P459" s="24" t="inlineStr">
        <is>
          <t>Асанбеков Кубанычбек Абасбекович</t>
        </is>
      </c>
      <c r="Q459" s="24" t="inlineStr">
        <is>
          <t>130-12 Общепроизводственные расходы</t>
        </is>
      </c>
    </row>
    <row r="460" hidden="1" outlineLevel="1" ht="22.45" customFormat="1" customHeight="1" s="71" thickBot="1">
      <c r="B460" s="167" t="n"/>
      <c r="C460" s="167" t="n"/>
      <c r="D460" s="14" t="inlineStr">
        <is>
          <t>Количество</t>
        </is>
      </c>
      <c r="E460" s="15" t="n"/>
      <c r="F460" s="175" t="n">
        <v>1</v>
      </c>
      <c r="G460" s="15" t="n"/>
      <c r="H460" s="175" t="n">
        <v>1</v>
      </c>
      <c r="I460" s="135" t="n"/>
      <c r="J460" s="154" t="inlineStr">
        <is>
          <t>Поступление ТМЦ и услуг 0001494 от 19.04.2024 10:00:00</t>
        </is>
      </c>
      <c r="K460" s="154" t="inlineStr">
        <is>
          <t>Поступление ТМЦ и услуг 0001494 от 19.04.2024 10:00:00</t>
        </is>
      </c>
      <c r="L460" s="9" t="n"/>
      <c r="M460">
        <f>VLOOKUP(J460,P$7:Q$4000,2,0)</f>
        <v/>
      </c>
      <c r="N460">
        <f>VLOOKUP(K460,P$7:R$4000,2,0)</f>
        <v/>
      </c>
      <c r="P460" s="24" t="inlineStr">
        <is>
          <t>Асанбеков Максатбек Бекбоосунович</t>
        </is>
      </c>
      <c r="Q460" s="24" t="inlineStr">
        <is>
          <t>114-Офис Управления Проектом - Бозымчак</t>
        </is>
      </c>
    </row>
    <row r="461" hidden="1" outlineLevel="1" ht="22.45" customFormat="1" customHeight="1" s="71" thickBot="1">
      <c r="B461" s="165" t="inlineStr">
        <is>
          <t>03.09.2024 16:37:10</t>
        </is>
      </c>
      <c r="C461" s="165" t="inlineStr">
        <is>
          <t>Внутреннее перемещение ОМТС 221-824 от 03.09.2024 16:37:10</t>
        </is>
      </c>
      <c r="D461" s="152" t="inlineStr">
        <is>
          <t>Внутренее перемещение ТМЦ</t>
        </is>
      </c>
      <c r="E461" s="163" t="n">
        <v>1750</v>
      </c>
      <c r="F461" s="164" t="n"/>
      <c r="G461" s="163" t="n">
        <v>1750</v>
      </c>
      <c r="H461" s="164" t="n"/>
      <c r="I461" s="7" t="n">
        <v>5500</v>
      </c>
      <c r="J461" s="8" t="inlineStr">
        <is>
          <t>Кабаев Мадиярбек Анарбекович</t>
        </is>
      </c>
      <c r="K461" s="8" t="inlineStr">
        <is>
          <t>Склад Бозымчак № 7 СИЗ (/Касымов А,Адылбек у Э.</t>
        </is>
      </c>
      <c r="L461" s="12" t="n"/>
      <c r="M461">
        <f>VLOOKUP(J461,P$7:Q$4000,2,0)</f>
        <v/>
      </c>
      <c r="N461">
        <f>VLOOKUP(K461,P$7:R$4000,2,0)</f>
        <v/>
      </c>
      <c r="P461" s="24" t="inlineStr">
        <is>
          <t>Асанбеков Уланбек Бакытович</t>
        </is>
      </c>
      <c r="Q461" s="24" t="inlineStr">
        <is>
          <t>126-001 ОТК Общепроизводственные расходы</t>
        </is>
      </c>
    </row>
    <row r="462" hidden="1" outlineLevel="1" ht="22.45" customHeight="1" s="171">
      <c r="B462" s="166" t="n"/>
      <c r="C462" s="166" t="n"/>
      <c r="D462" s="153" t="n"/>
      <c r="E462" s="10" t="n"/>
      <c r="F462" s="11" t="n"/>
      <c r="G462" s="10" t="n"/>
      <c r="H462" s="11" t="n"/>
      <c r="I462" s="12" t="n"/>
      <c r="J462" s="13" t="inlineStr">
        <is>
          <t>001-001-0179 Куртка летняя "KAZ Minerals Bozymchak" (ткань 65%ПЭ/35%ХБ, плотность 250 гр/м2, разм.56-58)</t>
        </is>
      </c>
      <c r="K462" s="13" t="inlineStr">
        <is>
          <t>001-001-0179 Куртка летняя "KAZ Minerals Bozymchak" (ткань 65%ПЭ/35%ХБ, плотность 250 гр/м2, разм.56-58)</t>
        </is>
      </c>
      <c r="L462" s="135" t="n"/>
      <c r="M462">
        <f>VLOOKUP(J462,P$7:Q$4000,2,0)</f>
        <v/>
      </c>
      <c r="N462">
        <f>VLOOKUP(K462,P$7:R$4000,2,0)</f>
        <v/>
      </c>
      <c r="P462" s="24" t="inlineStr">
        <is>
          <t>Асангазиева Бактыгуль Мамыткановна</t>
        </is>
      </c>
      <c r="Q462" s="24" t="inlineStr">
        <is>
          <t>113-Офис Управления Проектом - Бишкек</t>
        </is>
      </c>
    </row>
    <row r="463" hidden="1" outlineLevel="1" ht="22.45" customFormat="1" customHeight="1" s="71" thickBot="1">
      <c r="B463" s="167" t="n"/>
      <c r="C463" s="167" t="n"/>
      <c r="D463" s="14" t="inlineStr">
        <is>
          <t>Количество</t>
        </is>
      </c>
      <c r="E463" s="15" t="n"/>
      <c r="F463" s="175" t="n">
        <v>1</v>
      </c>
      <c r="G463" s="15" t="n"/>
      <c r="H463" s="175" t="n">
        <v>1</v>
      </c>
      <c r="I463" s="135" t="n"/>
      <c r="J463" s="154" t="inlineStr">
        <is>
          <t>Поступление ТМЦ и услуг 0001858 от 13.05.2024 10:00:00</t>
        </is>
      </c>
      <c r="K463" s="154" t="inlineStr">
        <is>
          <t>Поступление ТМЦ и услуг 0001858 от 13.05.2024 10:00:00</t>
        </is>
      </c>
      <c r="L463" s="9" t="n"/>
      <c r="M463">
        <f>VLOOKUP(J463,P$7:Q$4000,2,0)</f>
        <v/>
      </c>
      <c r="N463">
        <f>VLOOKUP(K463,P$7:R$4000,2,0)</f>
        <v/>
      </c>
      <c r="P463" s="24" t="inlineStr">
        <is>
          <t>Асанкожоев Максат Салаватович</t>
        </is>
      </c>
      <c r="Q463" s="24" t="inlineStr">
        <is>
          <t>130-02 Бурение (Проходческие работы)</t>
        </is>
      </c>
    </row>
    <row r="464" hidden="1" outlineLevel="1" ht="22.45" customFormat="1" customHeight="1" s="71" thickBot="1">
      <c r="B464" s="165" t="inlineStr">
        <is>
          <t>03.09.2024 16:37:10</t>
        </is>
      </c>
      <c r="C464" s="165" t="inlineStr">
        <is>
          <t>Внутреннее перемещение ОМТС 221-824 от 03.09.2024 16:37:10</t>
        </is>
      </c>
      <c r="D464" s="152" t="inlineStr">
        <is>
          <t>Внутренее перемещение ТМЦ</t>
        </is>
      </c>
      <c r="E464" s="163" t="n">
        <v>1750</v>
      </c>
      <c r="F464" s="164" t="n"/>
      <c r="G464" s="163" t="n">
        <v>1750</v>
      </c>
      <c r="H464" s="164" t="n"/>
      <c r="I464" s="7" t="n">
        <v>6000</v>
      </c>
      <c r="J464" s="8" t="inlineStr">
        <is>
          <t>Кабаев Мадиярбек Анарбекович</t>
        </is>
      </c>
      <c r="K464" s="8" t="inlineStr">
        <is>
          <t>Склад Бозымчак № 7 СИЗ (/Касымов А,Адылбек у Э.</t>
        </is>
      </c>
      <c r="L464" s="12" t="n"/>
      <c r="M464">
        <f>VLOOKUP(J464,P$7:Q$4000,2,0)</f>
        <v/>
      </c>
      <c r="N464">
        <f>VLOOKUP(K464,P$7:R$4000,2,0)</f>
        <v/>
      </c>
      <c r="P464" s="24" t="inlineStr">
        <is>
          <t>Асанов Адилет Уланбекович</t>
        </is>
      </c>
      <c r="Q464" s="24" t="inlineStr">
        <is>
          <t>112-ИТР-офис</t>
        </is>
      </c>
    </row>
    <row r="465" hidden="1" outlineLevel="1" ht="22.45" customHeight="1" s="171">
      <c r="B465" s="166" t="n"/>
      <c r="C465" s="166" t="n"/>
      <c r="D465" s="153" t="n"/>
      <c r="E465" s="10" t="n"/>
      <c r="F465" s="11" t="n"/>
      <c r="G465" s="10" t="n"/>
      <c r="H465" s="11" t="n"/>
      <c r="I465" s="12" t="n"/>
      <c r="J465" s="13" t="inlineStr">
        <is>
          <t>001-001-0007 Жилет сигнальный</t>
        </is>
      </c>
      <c r="K465" s="13" t="inlineStr">
        <is>
          <t>001-001-0007 Жилет сигнальный</t>
        </is>
      </c>
      <c r="L465" s="135" t="n"/>
      <c r="M465">
        <f>VLOOKUP(J465,P$7:Q$4000,2,0)</f>
        <v/>
      </c>
      <c r="N465">
        <f>VLOOKUP(K465,P$7:R$4000,2,0)</f>
        <v/>
      </c>
      <c r="P465" s="24" t="inlineStr">
        <is>
          <t>Асанов Азим Молдобекович</t>
        </is>
      </c>
      <c r="Q465" s="24" t="inlineStr">
        <is>
          <t>119-05-Автотранспортный цех - общепроизводственные</t>
        </is>
      </c>
    </row>
    <row r="466" hidden="1" outlineLevel="1" ht="22.45" customFormat="1" customHeight="1" s="71" thickBot="1">
      <c r="B466" s="167" t="n"/>
      <c r="C466" s="167" t="n"/>
      <c r="D466" s="14" t="inlineStr">
        <is>
          <t>Количество</t>
        </is>
      </c>
      <c r="E466" s="15" t="n"/>
      <c r="F466" s="175" t="n">
        <v>5</v>
      </c>
      <c r="G466" s="15" t="n"/>
      <c r="H466" s="175" t="n">
        <v>5</v>
      </c>
      <c r="I466" s="135" t="n"/>
      <c r="J466" s="154" t="inlineStr">
        <is>
          <t>Поступление ТМЦ и услуг 0003126 от 07.08.2024 10:00:00</t>
        </is>
      </c>
      <c r="K466" s="154" t="inlineStr">
        <is>
          <t>Поступление ТМЦ и услуг 0003126 от 07.08.2024 10:00:00</t>
        </is>
      </c>
      <c r="L466" s="9" t="n"/>
      <c r="M466">
        <f>VLOOKUP(J466,P$7:Q$4000,2,0)</f>
        <v/>
      </c>
      <c r="N466">
        <f>VLOOKUP(K466,P$7:R$4000,2,0)</f>
        <v/>
      </c>
      <c r="P466" s="24" t="inlineStr">
        <is>
          <t>Асанов Азиреткул (Корреспондент)</t>
        </is>
      </c>
      <c r="Q466" s="24" t="inlineStr">
        <is>
          <t>111-02-АУП</t>
        </is>
      </c>
    </row>
    <row r="467" hidden="1" outlineLevel="1" ht="22.45" customFormat="1" customHeight="1" s="71" thickBot="1">
      <c r="B467" s="165" t="inlineStr">
        <is>
          <t>03.09.2024 16:37:10</t>
        </is>
      </c>
      <c r="C467" s="165" t="inlineStr">
        <is>
          <t>Внутреннее перемещение ОМТС 221-824 от 03.09.2024 16:37:10</t>
        </is>
      </c>
      <c r="D467" s="152" t="inlineStr">
        <is>
          <t>Внутренее перемещение ТМЦ</t>
        </is>
      </c>
      <c r="E467" s="163" t="n">
        <v>1750</v>
      </c>
      <c r="F467" s="164" t="n"/>
      <c r="G467" s="163" t="n">
        <v>1750</v>
      </c>
      <c r="H467" s="164" t="n"/>
      <c r="I467" s="7" t="n">
        <v>6750</v>
      </c>
      <c r="J467" s="8" t="inlineStr">
        <is>
          <t>Кабаев Мадиярбек Анарбекович</t>
        </is>
      </c>
      <c r="K467" s="8" t="inlineStr">
        <is>
          <t>Склад Бозымчак № 7 СИЗ (/Касымов А,Адылбек у Э.</t>
        </is>
      </c>
      <c r="L467" s="12" t="n"/>
      <c r="M467">
        <f>VLOOKUP(J467,P$7:Q$4000,2,0)</f>
        <v/>
      </c>
      <c r="N467">
        <f>VLOOKUP(K467,P$7:R$4000,2,0)</f>
        <v/>
      </c>
      <c r="P467" s="24" t="inlineStr">
        <is>
          <t>Асанов Акмат Кубатбекович</t>
        </is>
      </c>
      <c r="Q467" s="24" t="inlineStr">
        <is>
          <t>100-09 РММ</t>
        </is>
      </c>
    </row>
    <row r="468" hidden="1" outlineLevel="1" ht="22.45" customHeight="1" s="171">
      <c r="B468" s="166" t="n"/>
      <c r="C468" s="166" t="n"/>
      <c r="D468" s="153" t="n"/>
      <c r="E468" s="10" t="n"/>
      <c r="F468" s="11" t="n"/>
      <c r="G468" s="10" t="n"/>
      <c r="H468" s="11" t="n"/>
      <c r="I468" s="12" t="n"/>
      <c r="J468" s="13" t="inlineStr">
        <is>
          <t>001-003-0047 Постельное белье 100% Х/Б сатин/бязь (простынь 150*215см, пододеяльник 150*215см, наволочка 70*50 см</t>
        </is>
      </c>
      <c r="K468" s="13" t="inlineStr">
        <is>
          <t>001-003-0047 Постельное белье 100% Х/Б сатин/бязь (простынь 150*215см, пододеяльник 150*215см, наволочка 70*50 см</t>
        </is>
      </c>
      <c r="L468" s="135" t="n"/>
      <c r="M468">
        <f>VLOOKUP(J468,P$7:Q$4000,2,0)</f>
        <v/>
      </c>
      <c r="N468">
        <f>VLOOKUP(K468,P$7:R$4000,2,0)</f>
        <v/>
      </c>
      <c r="P468" s="24" t="inlineStr">
        <is>
          <t>Асанов Ибраим Кочкунбаевич (Машинист мельниц)</t>
        </is>
      </c>
      <c r="Q468" s="24" t="inlineStr">
        <is>
          <t>100-06 Участок  измельчения</t>
        </is>
      </c>
    </row>
    <row r="469" hidden="1" outlineLevel="1" ht="22.45" customFormat="1" customHeight="1" s="71" thickBot="1">
      <c r="B469" s="167" t="n"/>
      <c r="C469" s="167" t="n"/>
      <c r="D469" s="14" t="inlineStr">
        <is>
          <t>Количество</t>
        </is>
      </c>
      <c r="E469" s="15" t="n"/>
      <c r="F469" s="175" t="n">
        <v>5</v>
      </c>
      <c r="G469" s="15" t="n"/>
      <c r="H469" s="175" t="n">
        <v>5</v>
      </c>
      <c r="I469" s="135" t="n"/>
      <c r="J469" s="154" t="inlineStr">
        <is>
          <t>Поступление ТМЦ и услуг 0000373 от 30.01.2024 10:00:00</t>
        </is>
      </c>
      <c r="K469" s="154" t="inlineStr">
        <is>
          <t>Поступление ТМЦ и услуг 0000373 от 30.01.2024 10:00:00</t>
        </is>
      </c>
      <c r="L469" s="9" t="n"/>
      <c r="M469">
        <f>VLOOKUP(J469,P$7:Q$4000,2,0)</f>
        <v/>
      </c>
      <c r="N469">
        <f>VLOOKUP(K469,P$7:R$4000,2,0)</f>
        <v/>
      </c>
      <c r="P469" s="24" t="inlineStr">
        <is>
          <t>Асанов Канат Жанышевич</t>
        </is>
      </c>
      <c r="Q469" s="24" t="inlineStr">
        <is>
          <t>111-01-АУП - Гараж</t>
        </is>
      </c>
    </row>
    <row r="470" hidden="1" outlineLevel="1" ht="22.45" customFormat="1" customHeight="1" s="71" thickBot="1">
      <c r="B470" s="165" t="inlineStr">
        <is>
          <t>03.09.2024 16:46:05</t>
        </is>
      </c>
      <c r="C470" s="165" t="inlineStr">
        <is>
          <t>Внутреннее перемещение ОМТС 221-815 от 03.09.2024 16:46:05</t>
        </is>
      </c>
      <c r="D470" s="152" t="inlineStr">
        <is>
          <t>Внутренее перемещение ТМЦ</t>
        </is>
      </c>
      <c r="E470" s="163" t="n">
        <v>1750</v>
      </c>
      <c r="F470" s="164" t="n"/>
      <c r="G470" s="163" t="n">
        <v>1750</v>
      </c>
      <c r="H470" s="164" t="n"/>
      <c r="I470" s="7" t="n">
        <v>7000</v>
      </c>
      <c r="J470" s="8" t="inlineStr">
        <is>
          <t>Алимбеков Сайдилла Сатыбалдиевич (повар 4 разряда)</t>
        </is>
      </c>
      <c r="K470" s="8" t="inlineStr">
        <is>
          <t>Склад Бозымчак № 7 СИЗ (/Касымов А,Адылбек у Э.</t>
        </is>
      </c>
      <c r="L470" s="12" t="n"/>
      <c r="M470">
        <f>VLOOKUP(J470,P$7:Q$4000,2,0)</f>
        <v/>
      </c>
      <c r="N470">
        <f>VLOOKUP(K470,P$7:R$4000,2,0)</f>
        <v/>
      </c>
      <c r="P470" s="24" t="inlineStr">
        <is>
          <t>Асанов Кочкунбай Молдогозуевич (водитель)</t>
        </is>
      </c>
      <c r="Q470" s="24" t="inlineStr">
        <is>
          <t>119-05-Автотранспортный цех - общепроизводственные</t>
        </is>
      </c>
    </row>
    <row r="471" hidden="1" outlineLevel="1" ht="22.45" customHeight="1" s="171">
      <c r="B471" s="166" t="n"/>
      <c r="C471" s="166" t="n"/>
      <c r="D471" s="153" t="n"/>
      <c r="E471" s="10" t="n"/>
      <c r="F471" s="11" t="n"/>
      <c r="G471" s="10" t="n"/>
      <c r="H471" s="11" t="n"/>
      <c r="I471" s="12" t="n"/>
      <c r="J471" s="13" t="inlineStr">
        <is>
          <t>001-001-0197 Куртка демисезонная "KAZ Minerals Bozymchak" (ткань 65%ПЭ/35%ХБ, плотность 250 гр/м2, подкл.флис. 48-50)</t>
        </is>
      </c>
      <c r="K471" s="13" t="inlineStr">
        <is>
          <t>001-001-0197 Куртка демисезонная "KAZ Minerals Bozymchak" (ткань 65%ПЭ/35%ХБ, плотность 250 гр/м2, подкл.флис. 48-50)</t>
        </is>
      </c>
      <c r="L471" s="135" t="n"/>
      <c r="M471">
        <f>VLOOKUP(J471,P$7:Q$4000,2,0)</f>
        <v/>
      </c>
      <c r="N471">
        <f>VLOOKUP(K471,P$7:R$4000,2,0)</f>
        <v/>
      </c>
      <c r="P471" s="24" t="inlineStr">
        <is>
          <t>Асанов Кубан Торакулович</t>
        </is>
      </c>
      <c r="Q471" s="24" t="inlineStr">
        <is>
          <t>111-02-АУП</t>
        </is>
      </c>
    </row>
    <row r="472" hidden="1" outlineLevel="1" ht="22.45" customFormat="1" customHeight="1" s="71" thickBot="1">
      <c r="B472" s="167" t="n"/>
      <c r="C472" s="167" t="n"/>
      <c r="D472" s="14" t="inlineStr">
        <is>
          <t>Количество</t>
        </is>
      </c>
      <c r="E472" s="15" t="n"/>
      <c r="F472" s="175" t="n">
        <v>1</v>
      </c>
      <c r="G472" s="15" t="n"/>
      <c r="H472" s="175" t="n">
        <v>1</v>
      </c>
      <c r="I472" s="135" t="n"/>
      <c r="J472" s="154" t="inlineStr">
        <is>
          <t>Поступление ТМЦ и услуг 0003271 от 27.08.2024 10:00:00</t>
        </is>
      </c>
      <c r="K472" s="154" t="inlineStr">
        <is>
          <t>Поступление ТМЦ и услуг 0003271 от 27.08.2024 10:00:00</t>
        </is>
      </c>
      <c r="L472" s="9" t="n"/>
      <c r="M472">
        <f>VLOOKUP(J472,P$7:Q$4000,2,0)</f>
        <v/>
      </c>
      <c r="N472">
        <f>VLOOKUP(K472,P$7:R$4000,2,0)</f>
        <v/>
      </c>
      <c r="P472" s="24" t="inlineStr">
        <is>
          <t>Асанов Руслан Осконович</t>
        </is>
      </c>
      <c r="Q472" s="24" t="inlineStr">
        <is>
          <t>119-05-Автотранспортный цех - общепроизводственные</t>
        </is>
      </c>
    </row>
    <row r="473" hidden="1" outlineLevel="1" ht="22.45" customFormat="1" customHeight="1" s="71" thickBot="1">
      <c r="B473" s="165" t="inlineStr">
        <is>
          <t>03.09.2024 16:46:22</t>
        </is>
      </c>
      <c r="C473" s="165" t="inlineStr">
        <is>
          <t>Внутреннее перемещение ОМТС 221-814 от 03.09.2024 16:46:22</t>
        </is>
      </c>
      <c r="D473" s="152" t="inlineStr">
        <is>
          <t>Внутренее перемещение ТМЦ</t>
        </is>
      </c>
      <c r="E473" s="163" t="n">
        <v>1750</v>
      </c>
      <c r="F473" s="164" t="n"/>
      <c r="G473" s="163" t="n">
        <v>1750</v>
      </c>
      <c r="H473" s="164" t="n"/>
      <c r="I473" s="7" t="n">
        <v>7000</v>
      </c>
      <c r="J473" s="8" t="inlineStr">
        <is>
          <t>Исакова Гульмира Джакыпбековна</t>
        </is>
      </c>
      <c r="K473" s="8" t="inlineStr">
        <is>
          <t>Склад Бозымчак № 7 СИЗ (/Касымов А,Адылбек у Э.</t>
        </is>
      </c>
      <c r="L473" s="12" t="n"/>
      <c r="M473">
        <f>VLOOKUP(J473,P$7:Q$4000,2,0)</f>
        <v/>
      </c>
      <c r="N473">
        <f>VLOOKUP(K473,P$7:R$4000,2,0)</f>
        <v/>
      </c>
      <c r="P473" s="24" t="inlineStr">
        <is>
          <t>Асанов Эргешали Мамажанович (маш. автогрейдера)</t>
        </is>
      </c>
      <c r="Q473" s="24" t="inlineStr">
        <is>
          <t>101-04 - Дорожный участок - карьер</t>
        </is>
      </c>
    </row>
    <row r="474" hidden="1" outlineLevel="1" ht="22.45" customHeight="1" s="171">
      <c r="B474" s="166" t="n"/>
      <c r="C474" s="166" t="n"/>
      <c r="D474" s="153" t="n"/>
      <c r="E474" s="10" t="n"/>
      <c r="F474" s="11" t="n"/>
      <c r="G474" s="10" t="n"/>
      <c r="H474" s="11" t="n"/>
      <c r="I474" s="12" t="n"/>
      <c r="J474" s="13" t="inlineStr">
        <is>
          <t>001-001-0197 Куртка демисезонная "KAZ Minerals Bozymchak" (ткань 65%ПЭ/35%ХБ, плотность 250 гр/м2, подкл.флис. 48-50)</t>
        </is>
      </c>
      <c r="K474" s="13" t="inlineStr">
        <is>
          <t>001-001-0197 Куртка демисезонная "KAZ Minerals Bozymchak" (ткань 65%ПЭ/35%ХБ, плотность 250 гр/м2, подкл.флис. 48-50)</t>
        </is>
      </c>
      <c r="L474" s="135" t="n"/>
      <c r="M474">
        <f>VLOOKUP(J474,P$7:Q$4000,2,0)</f>
        <v/>
      </c>
      <c r="N474">
        <f>VLOOKUP(K474,P$7:R$4000,2,0)</f>
        <v/>
      </c>
      <c r="P474" s="24" t="inlineStr">
        <is>
          <t>Асанова Айгүл Көчкөнбаевна (мойщик посуды)</t>
        </is>
      </c>
      <c r="Q474" s="24" t="inlineStr">
        <is>
          <t>123-02-АБК-АХО-Столовая</t>
        </is>
      </c>
    </row>
    <row r="475" hidden="1" outlineLevel="1" ht="22.45" customFormat="1" customHeight="1" s="71" thickBot="1">
      <c r="B475" s="167" t="n"/>
      <c r="C475" s="167" t="n"/>
      <c r="D475" s="14" t="inlineStr">
        <is>
          <t>Количество</t>
        </is>
      </c>
      <c r="E475" s="15" t="n"/>
      <c r="F475" s="175" t="n">
        <v>1</v>
      </c>
      <c r="G475" s="15" t="n"/>
      <c r="H475" s="175" t="n">
        <v>1</v>
      </c>
      <c r="I475" s="135" t="n"/>
      <c r="J475" s="154" t="inlineStr">
        <is>
          <t>Поступление ТМЦ и услуг 0003271 от 27.08.2024 10:00:00</t>
        </is>
      </c>
      <c r="K475" s="154" t="inlineStr">
        <is>
          <t>Поступление ТМЦ и услуг 0003271 от 27.08.2024 10:00:00</t>
        </is>
      </c>
      <c r="L475" s="9" t="n"/>
      <c r="M475">
        <f>VLOOKUP(J475,P$7:Q$4000,2,0)</f>
        <v/>
      </c>
      <c r="N475">
        <f>VLOOKUP(K475,P$7:R$4000,2,0)</f>
        <v/>
      </c>
      <c r="P475" s="24" t="inlineStr">
        <is>
          <t>Асиретов Азат Асиретович</t>
        </is>
      </c>
      <c r="Q475" s="24" t="inlineStr">
        <is>
          <t>100-03-03 Фильтрация хвостов</t>
        </is>
      </c>
    </row>
    <row r="476" hidden="1" outlineLevel="1" ht="22.45" customFormat="1" customHeight="1" s="71">
      <c r="B476" s="165" t="inlineStr">
        <is>
          <t>03.09.2024 16:48:07</t>
        </is>
      </c>
      <c r="C476" s="165" t="inlineStr">
        <is>
          <t>Внутреннее перемещение ОМТС 221-816 от 03.09.2024 16:48:07</t>
        </is>
      </c>
      <c r="D476" s="152" t="inlineStr">
        <is>
          <t>Внутренее перемещение ТМЦ</t>
        </is>
      </c>
      <c r="E476" s="163" t="n">
        <v>1750</v>
      </c>
      <c r="F476" s="164" t="n"/>
      <c r="G476" s="163" t="n">
        <v>1750</v>
      </c>
      <c r="H476" s="164" t="n"/>
      <c r="I476" s="7" t="n">
        <v>2130</v>
      </c>
      <c r="J476" s="8" t="inlineStr">
        <is>
          <t>Склад Бозымчак № 7/1 СИЗ БУ</t>
        </is>
      </c>
      <c r="K476" s="8" t="inlineStr">
        <is>
          <t>Акматов Асанбек  ТБ</t>
        </is>
      </c>
      <c r="L476" s="12" t="n"/>
      <c r="M476">
        <f>VLOOKUP(J476,P$7:Q$4000,2,0)</f>
        <v/>
      </c>
      <c r="N476">
        <f>VLOOKUP(K476,P$7:R$4000,2,0)</f>
        <v/>
      </c>
      <c r="P476" s="24" t="inlineStr">
        <is>
          <t>Асканова Акдана Аманжановна</t>
        </is>
      </c>
      <c r="Q476" s="24" t="inlineStr">
        <is>
          <t>111-02-АУП</t>
        </is>
      </c>
    </row>
    <row r="477" hidden="1" outlineLevel="1" ht="22.45" customHeight="1" s="171">
      <c r="B477" s="166" t="n"/>
      <c r="C477" s="166" t="n"/>
      <c r="D477" s="153" t="n"/>
      <c r="E477" s="10" t="n"/>
      <c r="F477" s="11" t="n"/>
      <c r="G477" s="10" t="n"/>
      <c r="H477" s="11" t="n"/>
      <c r="I477" s="12" t="n"/>
      <c r="J477" s="13" t="inlineStr">
        <is>
          <t>010-004-0017 Каска Baseball Diamond (белая)</t>
        </is>
      </c>
      <c r="K477" s="13" t="inlineStr">
        <is>
          <t>010-004-0017 Каска Baseball Diamond (белая)</t>
        </is>
      </c>
      <c r="L477" s="135" t="n"/>
      <c r="M477">
        <f>VLOOKUP(J477,P$7:Q$4000,2,0)</f>
        <v/>
      </c>
      <c r="N477">
        <f>VLOOKUP(K477,P$7:R$4000,2,0)</f>
        <v/>
      </c>
      <c r="P477" s="24" t="inlineStr">
        <is>
          <t>Аскар уулу Элмурат</t>
        </is>
      </c>
      <c r="Q477" s="24" t="inlineStr">
        <is>
          <t>123-02-АБК-АХО-Столовая</t>
        </is>
      </c>
    </row>
    <row r="478" hidden="1" outlineLevel="1" ht="32.9" customFormat="1" customHeight="1" s="71" thickBot="1">
      <c r="B478" s="167" t="n"/>
      <c r="C478" s="167" t="n"/>
      <c r="D478" s="14" t="inlineStr">
        <is>
          <t>Количество</t>
        </is>
      </c>
      <c r="E478" s="15" t="n"/>
      <c r="F478" s="175" t="n">
        <v>1</v>
      </c>
      <c r="G478" s="15" t="n"/>
      <c r="H478" s="175" t="n">
        <v>1</v>
      </c>
      <c r="I478" s="135" t="n"/>
      <c r="J478" s="154" t="inlineStr">
        <is>
          <t>Поступление ТМЦ и услуг 0004388 от 25.11.2022 10:00:00</t>
        </is>
      </c>
      <c r="K478" s="154" t="inlineStr">
        <is>
          <t>Поступление ТМЦ и услуг 0004388 от 25.11.2022 10:00:00</t>
        </is>
      </c>
      <c r="L478" s="9" t="n"/>
      <c r="M478">
        <f>VLOOKUP(J478,P$7:Q$4000,2,0)</f>
        <v/>
      </c>
      <c r="N478">
        <f>VLOOKUP(K478,P$7:R$4000,2,0)</f>
        <v/>
      </c>
      <c r="P478" s="24" t="inlineStr">
        <is>
          <t>Аскарбек уулу Нурбек</t>
        </is>
      </c>
      <c r="Q478" s="24" t="inlineStr">
        <is>
          <t>101-03-участок БВР</t>
        </is>
      </c>
    </row>
    <row r="479" hidden="1" outlineLevel="1" ht="22.45" customFormat="1" customHeight="1" s="71">
      <c r="B479" s="165" t="inlineStr">
        <is>
          <t>03.09.2024 16:48:07</t>
        </is>
      </c>
      <c r="C479" s="165" t="inlineStr">
        <is>
          <t>Внутреннее перемещение ОМТС 221-816 от 03.09.2024 16:48:07</t>
        </is>
      </c>
      <c r="D479" s="152" t="inlineStr">
        <is>
          <t>Внутренее перемещение ТМЦ</t>
        </is>
      </c>
      <c r="E479" s="163" t="n">
        <v>1750</v>
      </c>
      <c r="F479" s="164" t="n"/>
      <c r="G479" s="163" t="n">
        <v>1750</v>
      </c>
      <c r="H479" s="164" t="n"/>
      <c r="I479" s="7" t="n">
        <v>4375</v>
      </c>
      <c r="J479" s="8" t="inlineStr">
        <is>
          <t>Склад Бозымчак № 7/1 СИЗ БУ</t>
        </is>
      </c>
      <c r="K479" s="8" t="inlineStr">
        <is>
          <t>Акматов Асанбек  ТБ</t>
        </is>
      </c>
      <c r="L479" s="12" t="n"/>
      <c r="M479">
        <f>VLOOKUP(J479,P$7:Q$4000,2,0)</f>
        <v/>
      </c>
      <c r="N479">
        <f>VLOOKUP(K479,P$7:R$4000,2,0)</f>
        <v/>
      </c>
      <c r="P479" s="24" t="inlineStr">
        <is>
          <t>Аскарбек уулу Урматбек</t>
        </is>
      </c>
      <c r="Q479" s="24" t="inlineStr">
        <is>
          <t>130-12 Общепроизводственные расходы</t>
        </is>
      </c>
    </row>
    <row r="480" hidden="1" outlineLevel="1" ht="22.45" customHeight="1" s="171">
      <c r="B480" s="166" t="n"/>
      <c r="C480" s="166" t="n"/>
      <c r="D480" s="153" t="n"/>
      <c r="E480" s="10" t="n"/>
      <c r="F480" s="11" t="n"/>
      <c r="G480" s="10" t="n"/>
      <c r="H480" s="11" t="n"/>
      <c r="I480" s="12" t="n"/>
      <c r="J480" s="13" t="inlineStr">
        <is>
          <t>001-001-0126 Костюм летний "KAZ Minerals Bozymchak" (100% ХБ, плотность 250-260гр/м2, логотип вышивка, 48р.)</t>
        </is>
      </c>
      <c r="K480" s="13" t="inlineStr">
        <is>
          <t>001-001-0126 Костюм летний "KAZ Minerals Bozymchak" (100% ХБ, плотность 250-260гр/м2, логотип вышивка, 48р.)</t>
        </is>
      </c>
      <c r="L480" s="135" t="n"/>
      <c r="M480">
        <f>VLOOKUP(J480,P$7:Q$4000,2,0)</f>
        <v/>
      </c>
      <c r="N480">
        <f>VLOOKUP(K480,P$7:R$4000,2,0)</f>
        <v/>
      </c>
      <c r="P480" s="24" t="inlineStr">
        <is>
          <t>Аскаров Абдисамат Кочкорбаевич</t>
        </is>
      </c>
      <c r="Q480" s="24" t="inlineStr">
        <is>
          <t>119-05-Автотранспортный цех - общепроизводственные</t>
        </is>
      </c>
    </row>
    <row r="481" hidden="1" outlineLevel="1" ht="32.9" customFormat="1" customHeight="1" s="71" thickBot="1">
      <c r="B481" s="167" t="n"/>
      <c r="C481" s="167" t="n"/>
      <c r="D481" s="14" t="inlineStr">
        <is>
          <t>Количество</t>
        </is>
      </c>
      <c r="E481" s="15" t="n"/>
      <c r="F481" s="175" t="n">
        <v>1</v>
      </c>
      <c r="G481" s="15" t="n"/>
      <c r="H481" s="175" t="n">
        <v>1</v>
      </c>
      <c r="I481" s="135" t="n"/>
      <c r="J481" s="154" t="inlineStr">
        <is>
          <t>Поступление ТМЦ и услуг 0001347 от 19.04.2022 10:00:00</t>
        </is>
      </c>
      <c r="K481" s="154" t="inlineStr">
        <is>
          <t>Поступление ТМЦ и услуг 0001347 от 19.04.2022 10:00:00</t>
        </is>
      </c>
      <c r="L481" s="9" t="n"/>
      <c r="M481">
        <f>VLOOKUP(J481,P$7:Q$4000,2,0)</f>
        <v/>
      </c>
      <c r="N481">
        <f>VLOOKUP(K481,P$7:R$4000,2,0)</f>
        <v/>
      </c>
      <c r="P481" s="24" t="inlineStr">
        <is>
          <t>Аскаров Бакытбек Боронбаевич</t>
        </is>
      </c>
      <c r="Q481" s="24" t="inlineStr">
        <is>
          <t>100-01 Участок дробления</t>
        </is>
      </c>
    </row>
    <row r="482" hidden="1" outlineLevel="1" ht="22.45" customFormat="1" customHeight="1" s="71">
      <c r="B482" s="165" t="inlineStr">
        <is>
          <t>03.09.2024 16:48:07</t>
        </is>
      </c>
      <c r="C482" s="165" t="inlineStr">
        <is>
          <t>Внутреннее перемещение ОМТС 221-816 от 03.09.2024 16:48:07</t>
        </is>
      </c>
      <c r="D482" s="152" t="inlineStr">
        <is>
          <t>Внутренее перемещение ТМЦ</t>
        </is>
      </c>
      <c r="E482" s="163" t="n">
        <v>1750</v>
      </c>
      <c r="F482" s="164" t="n"/>
      <c r="G482" s="163" t="n">
        <v>1750</v>
      </c>
      <c r="H482" s="164" t="n"/>
      <c r="I482" s="7" t="n">
        <v>6832</v>
      </c>
      <c r="J482" s="8" t="inlineStr">
        <is>
          <t>Склад Бозымчак № 7/1 СИЗ БУ</t>
        </is>
      </c>
      <c r="K482" s="8" t="inlineStr">
        <is>
          <t>Акматов Асанбек  ТБ</t>
        </is>
      </c>
      <c r="L482" s="12" t="n"/>
      <c r="M482">
        <f>VLOOKUP(J482,P$7:Q$4000,2,0)</f>
        <v/>
      </c>
      <c r="N482">
        <f>VLOOKUP(K482,P$7:R$4000,2,0)</f>
        <v/>
      </c>
      <c r="P482" s="24" t="inlineStr">
        <is>
          <t>Аскаров Бектур Абдисаматович (раздатчик ВМ)</t>
        </is>
      </c>
      <c r="Q482" s="24" t="inlineStr">
        <is>
          <t>101-03-участок БВР</t>
        </is>
      </c>
    </row>
    <row r="483" hidden="1" outlineLevel="1" ht="22.45" customHeight="1" s="171">
      <c r="B483" s="166" t="n"/>
      <c r="C483" s="166" t="n"/>
      <c r="D483" s="153" t="n"/>
      <c r="E483" s="10" t="n"/>
      <c r="F483" s="11" t="n"/>
      <c r="G483" s="10" t="n"/>
      <c r="H483" s="11" t="n"/>
      <c r="I483" s="12" t="n"/>
      <c r="J483" s="13" t="inlineStr">
        <is>
          <t>001-001-0126 Костюм летний "KAZ Minerals Bozymchak" (100% ХБ, плотность 250-260гр/м2, логотип вышивка, 48р.)</t>
        </is>
      </c>
      <c r="K483" s="13" t="inlineStr">
        <is>
          <t>001-001-0126 Костюм летний "KAZ Minerals Bozymchak" (100% ХБ, плотность 250-260гр/м2, логотип вышивка, 48р.)</t>
        </is>
      </c>
      <c r="L483" s="135" t="n"/>
      <c r="M483">
        <f>VLOOKUP(J483,P$7:Q$4000,2,0)</f>
        <v/>
      </c>
      <c r="N483">
        <f>VLOOKUP(K483,P$7:R$4000,2,0)</f>
        <v/>
      </c>
      <c r="P483" s="24" t="inlineStr">
        <is>
          <t>Аскаров Зокиржон Немаджанович (Электрогазосварщик)</t>
        </is>
      </c>
      <c r="Q483" s="24" t="inlineStr">
        <is>
          <t>100-02 Главный корпус (флотация)</t>
        </is>
      </c>
    </row>
    <row r="484" hidden="1" outlineLevel="1" ht="22.45" customFormat="1" customHeight="1" s="71" thickBot="1">
      <c r="B484" s="167" t="n"/>
      <c r="C484" s="167" t="n"/>
      <c r="D484" s="14" t="inlineStr">
        <is>
          <t>Количество</t>
        </is>
      </c>
      <c r="E484" s="15" t="n"/>
      <c r="F484" s="175" t="n">
        <v>1</v>
      </c>
      <c r="G484" s="15" t="n"/>
      <c r="H484" s="175" t="n">
        <v>1</v>
      </c>
      <c r="I484" s="135" t="n"/>
      <c r="J484" s="154" t="inlineStr">
        <is>
          <t>Поступление ТМЦ и услуг 0000661 от 27.02.2023 10:00:00</t>
        </is>
      </c>
      <c r="K484" s="154" t="inlineStr">
        <is>
          <t>Поступление ТМЦ и услуг 0000661 от 27.02.2023 10:00:00</t>
        </is>
      </c>
      <c r="L484" s="9" t="n"/>
      <c r="M484">
        <f>VLOOKUP(J484,P$7:Q$4000,2,0)</f>
        <v/>
      </c>
      <c r="N484">
        <f>VLOOKUP(K484,P$7:R$4000,2,0)</f>
        <v/>
      </c>
      <c r="P484" s="24" t="inlineStr">
        <is>
          <t>Аскаров Сергек Сапарбекович</t>
        </is>
      </c>
      <c r="Q484" s="24" t="inlineStr">
        <is>
          <t>101-05-Отвал</t>
        </is>
      </c>
    </row>
    <row r="485" hidden="1" outlineLevel="1" ht="22.45" customFormat="1" customHeight="1" s="71">
      <c r="B485" s="165" t="inlineStr">
        <is>
          <t>03.09.2024 16:48:07</t>
        </is>
      </c>
      <c r="C485" s="165" t="inlineStr">
        <is>
          <t>Внутреннее перемещение ОМТС 221-816 от 03.09.2024 16:48:07</t>
        </is>
      </c>
      <c r="D485" s="152" t="inlineStr">
        <is>
          <t>Внутренее перемещение ТМЦ</t>
        </is>
      </c>
      <c r="E485" s="163" t="n">
        <v>1750</v>
      </c>
      <c r="F485" s="164" t="n"/>
      <c r="G485" s="163" t="n">
        <v>1750</v>
      </c>
      <c r="H485" s="164" t="n"/>
      <c r="I485" s="7" t="n">
        <v>10500</v>
      </c>
      <c r="J485" s="8" t="inlineStr">
        <is>
          <t>Склад Бозымчак № 7/1 СИЗ БУ</t>
        </is>
      </c>
      <c r="K485" s="8" t="inlineStr">
        <is>
          <t>Акматов Асанбек  ТБ</t>
        </is>
      </c>
      <c r="L485" s="12" t="n"/>
      <c r="M485">
        <f>VLOOKUP(J485,P$7:Q$4000,2,0)</f>
        <v/>
      </c>
      <c r="N485">
        <f>VLOOKUP(K485,P$7:R$4000,2,0)</f>
        <v/>
      </c>
      <c r="P485" s="24" t="inlineStr">
        <is>
          <t>Аскатова Асель Аскатовна</t>
        </is>
      </c>
      <c r="Q485" s="24" t="inlineStr">
        <is>
          <t>112-01-ИТР-производство</t>
        </is>
      </c>
    </row>
    <row r="486" hidden="1" outlineLevel="1" ht="22.45" customHeight="1" s="171">
      <c r="B486" s="166" t="n"/>
      <c r="C486" s="166" t="n"/>
      <c r="D486" s="153" t="n"/>
      <c r="E486" s="10" t="n"/>
      <c r="F486" s="11" t="n"/>
      <c r="G486" s="10" t="n"/>
      <c r="H486" s="11" t="n"/>
      <c r="I486" s="12" t="n"/>
      <c r="J486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486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486" s="135" t="n"/>
      <c r="M486">
        <f>VLOOKUP(J486,P$7:Q$4000,2,0)</f>
        <v/>
      </c>
      <c r="N486">
        <f>VLOOKUP(K486,P$7:R$4000,2,0)</f>
        <v/>
      </c>
      <c r="P486" s="24" t="inlineStr">
        <is>
          <t>Аспердиев  Сапарбай Кудайбердиевич</t>
        </is>
      </c>
      <c r="Q486" s="24" t="inlineStr">
        <is>
          <t>119-05-Автотранспортный цех - общепроизводственные</t>
        </is>
      </c>
    </row>
    <row r="487" hidden="1" outlineLevel="1" ht="32.9" customFormat="1" customHeight="1" s="71" thickBot="1">
      <c r="B487" s="167" t="n"/>
      <c r="C487" s="167" t="n"/>
      <c r="D487" s="14" t="inlineStr">
        <is>
          <t>Количество</t>
        </is>
      </c>
      <c r="E487" s="15" t="n"/>
      <c r="F487" s="175" t="n">
        <v>1</v>
      </c>
      <c r="G487" s="15" t="n"/>
      <c r="H487" s="175" t="n">
        <v>1</v>
      </c>
      <c r="I487" s="135" t="n"/>
      <c r="J487" s="154" t="inlineStr">
        <is>
          <t>Поступление ТМЦ и услуг 0004183 от 10.11.2022 10:00:00</t>
        </is>
      </c>
      <c r="K487" s="154" t="inlineStr">
        <is>
          <t>Поступление ТМЦ и услуг 0004183 от 10.11.2022 10:00:00</t>
        </is>
      </c>
      <c r="L487" s="9" t="n"/>
      <c r="M487">
        <f>VLOOKUP(J487,P$7:Q$4000,2,0)</f>
        <v/>
      </c>
      <c r="N487">
        <f>VLOOKUP(K487,P$7:R$4000,2,0)</f>
        <v/>
      </c>
      <c r="P487" s="24" t="inlineStr">
        <is>
          <t>Асранов Дуйшенкул Мансурович (маш. погрузчика КАТ)</t>
        </is>
      </c>
      <c r="Q487" s="24" t="inlineStr">
        <is>
          <t>101-02-ЭКБУ - Карьер</t>
        </is>
      </c>
    </row>
    <row r="488" hidden="1" outlineLevel="1" ht="22.45" customFormat="1" customHeight="1" s="71">
      <c r="B488" s="165" t="inlineStr">
        <is>
          <t>03.09.2024 16:48:07</t>
        </is>
      </c>
      <c r="C488" s="165" t="inlineStr">
        <is>
          <t>Внутреннее перемещение ОМТС 221-816 от 03.09.2024 16:48:07</t>
        </is>
      </c>
      <c r="D488" s="152" t="inlineStr">
        <is>
          <t>Внутренее перемещение ТМЦ</t>
        </is>
      </c>
      <c r="E488" s="163" t="n">
        <v>1750</v>
      </c>
      <c r="F488" s="164" t="n"/>
      <c r="G488" s="163" t="n">
        <v>1750</v>
      </c>
      <c r="H488" s="164" t="n"/>
      <c r="I488" s="7" t="n">
        <v>4147.32</v>
      </c>
      <c r="J488" s="8" t="inlineStr">
        <is>
          <t>Склад Бозымчак № 7/1 СИЗ БУ</t>
        </is>
      </c>
      <c r="K488" s="8" t="inlineStr">
        <is>
          <t>Акматов Асанбек  ТБ</t>
        </is>
      </c>
      <c r="L488" s="12" t="n"/>
      <c r="M488">
        <f>VLOOKUP(J488,P$7:Q$4000,2,0)</f>
        <v/>
      </c>
      <c r="N488">
        <f>VLOOKUP(K488,P$7:R$4000,2,0)</f>
        <v/>
      </c>
      <c r="P488" s="24" t="inlineStr">
        <is>
          <t>Асронов Тулавой Турсинович(Машинист Бобкат)</t>
        </is>
      </c>
      <c r="Q488" s="24" t="inlineStr">
        <is>
          <t>119-03-Автотранспортный цех - ЭКБУ</t>
        </is>
      </c>
    </row>
    <row r="489" hidden="1" outlineLevel="1" ht="22.45" customHeight="1" s="171">
      <c r="B489" s="166" t="n"/>
      <c r="C489" s="166" t="n"/>
      <c r="D489" s="153" t="n"/>
      <c r="E489" s="10" t="n"/>
      <c r="F489" s="11" t="n"/>
      <c r="G489" s="10" t="n"/>
      <c r="H489" s="11" t="n"/>
      <c r="I489" s="12" t="n"/>
      <c r="J489" s="13" t="inlineStr">
        <is>
          <t>001-002-0061 Ботинки Kynox Nomad 417E-064 (Италия)</t>
        </is>
      </c>
      <c r="K489" s="13" t="inlineStr">
        <is>
          <t>001-002-0061 Ботинки Kynox Nomad 417E-064 (Италия)</t>
        </is>
      </c>
      <c r="L489" s="135" t="n"/>
      <c r="M489">
        <f>VLOOKUP(J489,P$7:Q$4000,2,0)</f>
        <v/>
      </c>
      <c r="N489">
        <f>VLOOKUP(K489,P$7:R$4000,2,0)</f>
        <v/>
      </c>
      <c r="P489" s="24" t="inlineStr">
        <is>
          <t>Асронов Юнусбой Муроталиевич (бур. шпуров)</t>
        </is>
      </c>
      <c r="Q489" s="24" t="inlineStr">
        <is>
          <t>101-03-участок БВР</t>
        </is>
      </c>
    </row>
    <row r="490" hidden="1" outlineLevel="1" ht="22.45" customFormat="1" customHeight="1" s="71" thickBot="1">
      <c r="B490" s="167" t="n"/>
      <c r="C490" s="167" t="n"/>
      <c r="D490" s="14" t="inlineStr">
        <is>
          <t>Количество</t>
        </is>
      </c>
      <c r="E490" s="15" t="n"/>
      <c r="F490" s="175" t="n">
        <v>1</v>
      </c>
      <c r="G490" s="15" t="n"/>
      <c r="H490" s="175" t="n">
        <v>1</v>
      </c>
      <c r="I490" s="135" t="n"/>
      <c r="J490" s="154" t="inlineStr">
        <is>
          <t>Поступление ТМЦ и услуг 0002209 от 16.06.2022 10:00:00</t>
        </is>
      </c>
      <c r="K490" s="154" t="inlineStr">
        <is>
          <t>Поступление ТМЦ и услуг 0002209 от 16.06.2022 10:00:00</t>
        </is>
      </c>
      <c r="L490" s="9" t="n"/>
      <c r="M490">
        <f>VLOOKUP(J490,P$7:Q$4000,2,0)</f>
        <v/>
      </c>
      <c r="N490">
        <f>VLOOKUP(K490,P$7:R$4000,2,0)</f>
        <v/>
      </c>
      <c r="P490" s="24" t="inlineStr">
        <is>
          <t>Ассакунова Наргиза Мелисовна</t>
        </is>
      </c>
      <c r="Q490" s="24" t="inlineStr">
        <is>
          <t>111-02-АУП</t>
        </is>
      </c>
    </row>
    <row r="491" hidden="1" outlineLevel="1" ht="22.45" customFormat="1" customHeight="1" s="71">
      <c r="B491" s="165" t="inlineStr">
        <is>
          <t>03.09.2024 16:48:07</t>
        </is>
      </c>
      <c r="C491" s="165" t="inlineStr">
        <is>
          <t>Внутреннее перемещение ОМТС 221-816 от 03.09.2024 16:48:07</t>
        </is>
      </c>
      <c r="D491" s="152" t="inlineStr">
        <is>
          <t>Внутренее перемещение ТМЦ</t>
        </is>
      </c>
      <c r="E491" s="163" t="n">
        <v>1750</v>
      </c>
      <c r="F491" s="164" t="n"/>
      <c r="G491" s="163" t="n">
        <v>1750</v>
      </c>
      <c r="H491" s="164" t="n"/>
      <c r="I491" s="7" t="n">
        <v>1241.08</v>
      </c>
      <c r="J491" s="8" t="inlineStr">
        <is>
          <t>Склад Бозымчак № 7/1 СИЗ БУ</t>
        </is>
      </c>
      <c r="K491" s="8" t="inlineStr">
        <is>
          <t>Акматов Асанбек  ТБ</t>
        </is>
      </c>
      <c r="L491" s="12" t="n"/>
      <c r="M491">
        <f>VLOOKUP(J491,P$7:Q$4000,2,0)</f>
        <v/>
      </c>
      <c r="N491">
        <f>VLOOKUP(K491,P$7:R$4000,2,0)</f>
        <v/>
      </c>
      <c r="P491" s="24" t="inlineStr">
        <is>
          <t>Асыкулов Нурбек Бекмырзаевич</t>
        </is>
      </c>
      <c r="Q491" s="24" t="inlineStr">
        <is>
          <t>128-01-Пожарное депо</t>
        </is>
      </c>
    </row>
    <row r="492" hidden="1" outlineLevel="1" ht="22.45" customHeight="1" s="171">
      <c r="B492" s="166" t="n"/>
      <c r="C492" s="166" t="n"/>
      <c r="D492" s="153" t="n"/>
      <c r="E492" s="10" t="n"/>
      <c r="F492" s="11" t="n"/>
      <c r="G492" s="10" t="n"/>
      <c r="H492" s="11" t="n"/>
      <c r="I492" s="12" t="n"/>
      <c r="J492" s="13" t="inlineStr">
        <is>
          <t>001-002-0054 Сапоги резиновые шахтерские (МП) Россия</t>
        </is>
      </c>
      <c r="K492" s="13" t="inlineStr">
        <is>
          <t>001-002-0054 Сапоги резиновые шахтерские (МП) Россия</t>
        </is>
      </c>
      <c r="L492" s="135" t="n"/>
      <c r="M492">
        <f>VLOOKUP(J492,P$7:Q$4000,2,0)</f>
        <v/>
      </c>
      <c r="N492">
        <f>VLOOKUP(K492,P$7:R$4000,2,0)</f>
        <v/>
      </c>
      <c r="P492" s="24" t="inlineStr">
        <is>
          <t>Асылбек уулу  Урмат</t>
        </is>
      </c>
      <c r="Q492" s="24" t="inlineStr">
        <is>
          <t>126-001 ОТК Общепроизводственные расходы</t>
        </is>
      </c>
    </row>
    <row r="493" hidden="1" outlineLevel="1" ht="22.45" customFormat="1" customHeight="1" s="71" thickBot="1">
      <c r="B493" s="167" t="n"/>
      <c r="C493" s="167" t="n"/>
      <c r="D493" s="14" t="inlineStr">
        <is>
          <t>Количество</t>
        </is>
      </c>
      <c r="E493" s="15" t="n"/>
      <c r="F493" s="175" t="n">
        <v>1</v>
      </c>
      <c r="G493" s="15" t="n"/>
      <c r="H493" s="175" t="n">
        <v>1</v>
      </c>
      <c r="I493" s="135" t="n"/>
      <c r="J493" s="154" t="inlineStr">
        <is>
          <t>Поступление ТМЦ и услуг 0001761 от 13.05.2022 10:00:00</t>
        </is>
      </c>
      <c r="K493" s="154" t="inlineStr">
        <is>
          <t>Поступление ТМЦ и услуг 0001761 от 13.05.2022 10:00:00</t>
        </is>
      </c>
      <c r="L493" s="9" t="n"/>
      <c r="M493">
        <f>VLOOKUP(J493,P$7:Q$4000,2,0)</f>
        <v/>
      </c>
      <c r="N493">
        <f>VLOOKUP(K493,P$7:R$4000,2,0)</f>
        <v/>
      </c>
      <c r="P493" s="24" t="inlineStr">
        <is>
          <t>Асылбек уулу Адылбек</t>
        </is>
      </c>
      <c r="Q493" s="24" t="inlineStr">
        <is>
          <t>130-18 Технические службы</t>
        </is>
      </c>
    </row>
    <row r="494" hidden="1" outlineLevel="1" ht="22.45" customFormat="1" customHeight="1" s="71">
      <c r="B494" s="165" t="inlineStr">
        <is>
          <t>03.09.2024 16:48:07</t>
        </is>
      </c>
      <c r="C494" s="165" t="inlineStr">
        <is>
          <t>Внутреннее перемещение ОМТС 221-816 от 03.09.2024 16:48:07</t>
        </is>
      </c>
      <c r="D494" s="152" t="inlineStr">
        <is>
          <t>Внутренее перемещение ТМЦ</t>
        </is>
      </c>
      <c r="E494" s="163" t="n">
        <v>1750</v>
      </c>
      <c r="F494" s="164" t="n"/>
      <c r="G494" s="163" t="n">
        <v>1750</v>
      </c>
      <c r="H494" s="164" t="n"/>
      <c r="I494" s="7" t="n">
        <v>1980</v>
      </c>
      <c r="J494" s="8" t="inlineStr">
        <is>
          <t>Склад Бозымчак № 7/1 СИЗ БУ</t>
        </is>
      </c>
      <c r="K494" s="8" t="inlineStr">
        <is>
          <t>Акматов Асанбек  ТБ</t>
        </is>
      </c>
      <c r="L494" s="12" t="n"/>
      <c r="M494">
        <f>VLOOKUP(J494,P$7:Q$4000,2,0)</f>
        <v/>
      </c>
      <c r="N494">
        <f>VLOOKUP(K494,P$7:R$4000,2,0)</f>
        <v/>
      </c>
      <c r="P494" s="24" t="inlineStr">
        <is>
          <t>Асылбек уулу Жандар</t>
        </is>
      </c>
      <c r="Q494" s="24" t="inlineStr">
        <is>
          <t>120-01-Геолого-маркшейдерская служба. отдел</t>
        </is>
      </c>
    </row>
    <row r="495" hidden="1" outlineLevel="1" ht="22.45" customHeight="1" s="171">
      <c r="B495" s="166" t="n"/>
      <c r="C495" s="166" t="n"/>
      <c r="D495" s="153" t="n"/>
      <c r="E495" s="10" t="n"/>
      <c r="F495" s="11" t="n"/>
      <c r="G495" s="10" t="n"/>
      <c r="H495" s="11" t="n"/>
      <c r="I495" s="12" t="n"/>
      <c r="J495" s="13" t="inlineStr">
        <is>
          <t>001-001-0106 Термобелье (полиэстер, лайкра)</t>
        </is>
      </c>
      <c r="K495" s="13" t="inlineStr">
        <is>
          <t>001-001-0106 Термобелье (полиэстер, лайкра)</t>
        </is>
      </c>
      <c r="L495" s="135" t="n"/>
      <c r="M495">
        <f>VLOOKUP(J495,P$7:Q$4000,2,0)</f>
        <v/>
      </c>
      <c r="N495">
        <f>VLOOKUP(K495,P$7:R$4000,2,0)</f>
        <v/>
      </c>
      <c r="P495" s="24" t="inlineStr">
        <is>
          <t>Асылбеков Бакытбек Канатбекович</t>
        </is>
      </c>
      <c r="Q495" s="24" t="inlineStr">
        <is>
          <t>120-01-Геолого-маркшейдерская служба. отдел</t>
        </is>
      </c>
    </row>
    <row r="496" hidden="1" outlineLevel="1" ht="32.9" customFormat="1" customHeight="1" s="71" thickBot="1">
      <c r="B496" s="167" t="n"/>
      <c r="C496" s="167" t="n"/>
      <c r="D496" s="14" t="inlineStr">
        <is>
          <t>Количество</t>
        </is>
      </c>
      <c r="E496" s="15" t="n"/>
      <c r="F496" s="175" t="n">
        <v>1</v>
      </c>
      <c r="G496" s="15" t="n"/>
      <c r="H496" s="175" t="n">
        <v>1</v>
      </c>
      <c r="I496" s="135" t="n"/>
      <c r="J496" s="154" t="inlineStr">
        <is>
          <t>Поступление ТМЦ и услуг 0004961 от 29.12.2022 10:00:00</t>
        </is>
      </c>
      <c r="K496" s="154" t="inlineStr">
        <is>
          <t>Поступление ТМЦ и услуг 0004961 от 29.12.2022 10:00:00</t>
        </is>
      </c>
      <c r="L496" s="9" t="n"/>
      <c r="M496">
        <f>VLOOKUP(J496,P$7:Q$4000,2,0)</f>
        <v/>
      </c>
      <c r="N496">
        <f>VLOOKUP(K496,P$7:R$4000,2,0)</f>
        <v/>
      </c>
      <c r="P496" s="24" t="inlineStr">
        <is>
          <t>Асылбеков Мелис Байдалиевич</t>
        </is>
      </c>
      <c r="Q496" s="24" t="inlineStr">
        <is>
          <t>119-05-Автотранспортный цех - общепроизводственные</t>
        </is>
      </c>
    </row>
    <row r="497" hidden="1" outlineLevel="1" ht="22.45" customFormat="1" customHeight="1" s="71" thickBot="1">
      <c r="B497" s="165" t="inlineStr">
        <is>
          <t>03.09.2024 16:48:39</t>
        </is>
      </c>
      <c r="C497" s="165" t="inlineStr">
        <is>
          <t>Внутреннее перемещение ОМТС 221-817 от 03.09.2024 16:48:39</t>
        </is>
      </c>
      <c r="D497" s="152" t="inlineStr">
        <is>
          <t>Внутренее перемещение ТМЦ</t>
        </is>
      </c>
      <c r="E497" s="163" t="n">
        <v>1750</v>
      </c>
      <c r="F497" s="164" t="n"/>
      <c r="G497" s="163" t="n">
        <v>1750</v>
      </c>
      <c r="H497" s="164" t="n"/>
      <c r="I497" s="7" t="n">
        <v>7000</v>
      </c>
      <c r="J497" s="8" t="inlineStr">
        <is>
          <t>Бакушев Талант Касымалиевич</t>
        </is>
      </c>
      <c r="K497" s="8" t="inlineStr">
        <is>
          <t>Склад Бозымчак № 7 СИЗ (/Касымов А,Адылбек у Э.</t>
        </is>
      </c>
      <c r="L497" s="12" t="n"/>
      <c r="M497">
        <f>VLOOKUP(J497,P$7:Q$4000,2,0)</f>
        <v/>
      </c>
      <c r="N497">
        <f>VLOOKUP(K497,P$7:R$4000,2,0)</f>
        <v/>
      </c>
      <c r="P497" s="24" t="inlineStr">
        <is>
          <t>Асылбеков Султан Асылбекович(Котролер СКК)</t>
        </is>
      </c>
      <c r="Q497" s="24" t="inlineStr">
        <is>
          <t>126-001 ОТК Общепроизводственные расходы</t>
        </is>
      </c>
    </row>
    <row r="498" hidden="1" outlineLevel="1" ht="22.45" customHeight="1" s="171">
      <c r="B498" s="166" t="n"/>
      <c r="C498" s="166" t="n"/>
      <c r="D498" s="153" t="n"/>
      <c r="E498" s="10" t="n"/>
      <c r="F498" s="11" t="n"/>
      <c r="G498" s="10" t="n"/>
      <c r="H498" s="11" t="n"/>
      <c r="I498" s="12" t="n"/>
      <c r="J498" s="13" t="inlineStr">
        <is>
          <t>001-001-0198 Куртка демисезонная "KAZ Minerals Bozymchak" (ткань 65%ПЭ/35%ХБ, плотность 250 гр/м2, подкл.флис. 52-54)</t>
        </is>
      </c>
      <c r="K498" s="13" t="inlineStr">
        <is>
          <t>001-001-0198 Куртка демисезонная "KAZ Minerals Bozymchak" (ткань 65%ПЭ/35%ХБ, плотность 250 гр/м2, подкл.флис. 52-54)</t>
        </is>
      </c>
      <c r="L498" s="135" t="n"/>
      <c r="M498">
        <f>VLOOKUP(J498,P$7:Q$4000,2,0)</f>
        <v/>
      </c>
      <c r="N498">
        <f>VLOOKUP(K498,P$7:R$4000,2,0)</f>
        <v/>
      </c>
      <c r="P498" s="24" t="inlineStr">
        <is>
          <t>Асылбекова Батыйна Асылбековна (Аппаратчик обезвож</t>
        </is>
      </c>
      <c r="Q498" s="24" t="inlineStr">
        <is>
          <t>100-04 Участок упаковки концентрата</t>
        </is>
      </c>
    </row>
    <row r="499" hidden="1" outlineLevel="1" ht="32.9" customFormat="1" customHeight="1" s="71" thickBot="1">
      <c r="B499" s="167" t="n"/>
      <c r="C499" s="167" t="n"/>
      <c r="D499" s="14" t="inlineStr">
        <is>
          <t>Количество</t>
        </is>
      </c>
      <c r="E499" s="15" t="n"/>
      <c r="F499" s="175" t="n">
        <v>1</v>
      </c>
      <c r="G499" s="15" t="n"/>
      <c r="H499" s="175" t="n">
        <v>1</v>
      </c>
      <c r="I499" s="135" t="n"/>
      <c r="J499" s="154" t="inlineStr">
        <is>
          <t>Поступление ТМЦ и услуг 0003271 от 27.08.2024 10:00:00</t>
        </is>
      </c>
      <c r="K499" s="154" t="inlineStr">
        <is>
          <t>Поступление ТМЦ и услуг 0003271 от 27.08.2024 10:00:00</t>
        </is>
      </c>
      <c r="L499" s="9" t="n"/>
      <c r="M499">
        <f>VLOOKUP(J499,P$7:Q$4000,2,0)</f>
        <v/>
      </c>
      <c r="N499">
        <f>VLOOKUP(K499,P$7:R$4000,2,0)</f>
        <v/>
      </c>
      <c r="P499" s="24" t="inlineStr">
        <is>
          <t>Асылгариев Фаим Саетшарифович</t>
        </is>
      </c>
      <c r="Q499" s="24" t="n"/>
    </row>
    <row r="500" hidden="1" outlineLevel="1" ht="22.45" customFormat="1" customHeight="1" s="71" thickBot="1">
      <c r="B500" s="165" t="inlineStr">
        <is>
          <t>03.09.2024 16:49:06</t>
        </is>
      </c>
      <c r="C500" s="165" t="inlineStr">
        <is>
          <t>Внутреннее перемещение ОМТС 221-818 от 03.09.2024 16:49:06</t>
        </is>
      </c>
      <c r="D500" s="152" t="inlineStr">
        <is>
          <t>Внутренее перемещение ТМЦ</t>
        </is>
      </c>
      <c r="E500" s="163" t="n">
        <v>1750</v>
      </c>
      <c r="F500" s="164" t="n"/>
      <c r="G500" s="163" t="n">
        <v>1750</v>
      </c>
      <c r="H500" s="164" t="n"/>
      <c r="I500" s="7" t="n">
        <v>7000</v>
      </c>
      <c r="J500" s="8" t="inlineStr">
        <is>
          <t>Насрамбеков Кайрат Куатбекович</t>
        </is>
      </c>
      <c r="K500" s="8" t="inlineStr">
        <is>
          <t>Склад Бозымчак № 7 СИЗ (/Касымов А,Адылбек у Э.</t>
        </is>
      </c>
      <c r="L500" s="12" t="n"/>
      <c r="M500">
        <f>VLOOKUP(J500,P$7:Q$4000,2,0)</f>
        <v/>
      </c>
      <c r="N500">
        <f>VLOOKUP(K500,P$7:R$4000,2,0)</f>
        <v/>
      </c>
      <c r="P500" s="24" t="inlineStr">
        <is>
          <t>Асымкулов Рыспай Медербекович</t>
        </is>
      </c>
      <c r="Q500" s="24" t="inlineStr">
        <is>
          <t>114-Офис Управления Проектом - Бозымчак</t>
        </is>
      </c>
    </row>
    <row r="501" hidden="1" outlineLevel="1" ht="22.45" customHeight="1" s="171">
      <c r="B501" s="166" t="n"/>
      <c r="C501" s="166" t="n"/>
      <c r="D501" s="153" t="n"/>
      <c r="E501" s="10" t="n"/>
      <c r="F501" s="11" t="n"/>
      <c r="G501" s="10" t="n"/>
      <c r="H501" s="11" t="n"/>
      <c r="I501" s="12" t="n"/>
      <c r="J501" s="13" t="inlineStr">
        <is>
          <t>001-001-0198 Куртка демисезонная "KAZ Minerals Bozymchak" (ткань 65%ПЭ/35%ХБ, плотность 250 гр/м2, подкл.флис. 52-54)</t>
        </is>
      </c>
      <c r="K501" s="13" t="inlineStr">
        <is>
          <t>001-001-0198 Куртка демисезонная "KAZ Minerals Bozymchak" (ткань 65%ПЭ/35%ХБ, плотность 250 гр/м2, подкл.флис. 52-54)</t>
        </is>
      </c>
      <c r="L501" s="135" t="n"/>
      <c r="M501">
        <f>VLOOKUP(J501,P$7:Q$4000,2,0)</f>
        <v/>
      </c>
      <c r="N501">
        <f>VLOOKUP(K501,P$7:R$4000,2,0)</f>
        <v/>
      </c>
      <c r="P501" s="24" t="inlineStr">
        <is>
          <t>Асыранов Сыргабек Тагаевич (Водитель экспедитор)</t>
        </is>
      </c>
      <c r="Q501" s="24" t="inlineStr">
        <is>
          <t>117-Перевалочная база</t>
        </is>
      </c>
    </row>
    <row r="502" hidden="1" outlineLevel="1" ht="22.45" customFormat="1" customHeight="1" s="71" thickBot="1">
      <c r="B502" s="167" t="n"/>
      <c r="C502" s="167" t="n"/>
      <c r="D502" s="14" t="inlineStr">
        <is>
          <t>Количество</t>
        </is>
      </c>
      <c r="E502" s="15" t="n"/>
      <c r="F502" s="175" t="n">
        <v>1</v>
      </c>
      <c r="G502" s="15" t="n"/>
      <c r="H502" s="175" t="n">
        <v>1</v>
      </c>
      <c r="I502" s="135" t="n"/>
      <c r="J502" s="154" t="inlineStr">
        <is>
          <t>Поступление ТМЦ и услуг 0003271 от 27.08.2024 10:00:00</t>
        </is>
      </c>
      <c r="K502" s="154" t="inlineStr">
        <is>
          <t>Поступление ТМЦ и услуг 0003271 от 27.08.2024 10:00:00</t>
        </is>
      </c>
      <c r="L502" s="9" t="n"/>
      <c r="M502">
        <f>VLOOKUP(J502,P$7:Q$4000,2,0)</f>
        <v/>
      </c>
      <c r="N502">
        <f>VLOOKUP(K502,P$7:R$4000,2,0)</f>
        <v/>
      </c>
      <c r="P502" s="24" t="inlineStr">
        <is>
          <t>Атабаев Адылбек Абдуллаевич</t>
        </is>
      </c>
      <c r="Q502" s="24" t="inlineStr">
        <is>
          <t>113-Офис Управления Проектом - Бишкек</t>
        </is>
      </c>
    </row>
    <row r="503" hidden="1" outlineLevel="1" ht="22.45" customFormat="1" customHeight="1" s="71" thickBot="1">
      <c r="B503" s="165" t="inlineStr">
        <is>
          <t>03.09.2024 16:49:06</t>
        </is>
      </c>
      <c r="C503" s="165" t="inlineStr">
        <is>
          <t>Внутреннее перемещение ОМТС 221-818 от 03.09.2024 16:49:06</t>
        </is>
      </c>
      <c r="D503" s="152" t="inlineStr">
        <is>
          <t>Внутренее перемещение ТМЦ</t>
        </is>
      </c>
      <c r="E503" s="163" t="n">
        <v>1750</v>
      </c>
      <c r="F503" s="164" t="n"/>
      <c r="G503" s="163" t="n">
        <v>1750</v>
      </c>
      <c r="H503" s="164" t="n"/>
      <c r="I503" s="7" t="n">
        <v>6000</v>
      </c>
      <c r="J503" s="8" t="inlineStr">
        <is>
          <t>Насрамбеков Кайрат Куатбекович</t>
        </is>
      </c>
      <c r="K503" s="8" t="inlineStr">
        <is>
          <t>Склад Бозымчак № 7 СИЗ (/Касымов А,Адылбек у Э.</t>
        </is>
      </c>
      <c r="L503" s="12" t="n"/>
      <c r="M503">
        <f>VLOOKUP(J503,P$7:Q$4000,2,0)</f>
        <v/>
      </c>
      <c r="N503">
        <f>VLOOKUP(K503,P$7:R$4000,2,0)</f>
        <v/>
      </c>
      <c r="P503" s="24" t="inlineStr">
        <is>
          <t>Атабаев Дарканбек Жанызакович</t>
        </is>
      </c>
      <c r="Q503" s="24" t="inlineStr">
        <is>
          <t>105-02-УТВС и НК</t>
        </is>
      </c>
    </row>
    <row r="504" hidden="1" outlineLevel="1" ht="22.45" customHeight="1" s="171">
      <c r="B504" s="166" t="n"/>
      <c r="C504" s="166" t="n"/>
      <c r="D504" s="153" t="n"/>
      <c r="E504" s="10" t="n"/>
      <c r="F504" s="11" t="n"/>
      <c r="G504" s="10" t="n"/>
      <c r="H504" s="11" t="n"/>
      <c r="I504" s="12" t="n"/>
      <c r="J504" s="13" t="inlineStr">
        <is>
          <t>001-001-0007 Жилет сигнальный</t>
        </is>
      </c>
      <c r="K504" s="13" t="inlineStr">
        <is>
          <t>001-001-0007 Жилет сигнальный</t>
        </is>
      </c>
      <c r="L504" s="135" t="n"/>
      <c r="M504">
        <f>VLOOKUP(J504,P$7:Q$4000,2,0)</f>
        <v/>
      </c>
      <c r="N504">
        <f>VLOOKUP(K504,P$7:R$4000,2,0)</f>
        <v/>
      </c>
      <c r="P504" s="24" t="inlineStr">
        <is>
          <t>Атабаев Омурзак  Атабаевич</t>
        </is>
      </c>
      <c r="Q504" s="24" t="inlineStr">
        <is>
          <t>120-01-Геолого-маркшейдерская служба. отдел</t>
        </is>
      </c>
    </row>
    <row r="505" hidden="1" outlineLevel="1" ht="22.45" customFormat="1" customHeight="1" s="71" thickBot="1">
      <c r="B505" s="167" t="n"/>
      <c r="C505" s="167" t="n"/>
      <c r="D505" s="14" t="inlineStr">
        <is>
          <t>Количество</t>
        </is>
      </c>
      <c r="E505" s="15" t="n"/>
      <c r="F505" s="175" t="n">
        <v>5</v>
      </c>
      <c r="G505" s="15" t="n"/>
      <c r="H505" s="175" t="n">
        <v>5</v>
      </c>
      <c r="I505" s="135" t="n"/>
      <c r="J505" s="154" t="inlineStr">
        <is>
          <t>Поступление ТМЦ и услуг 0003126 от 07.08.2024 10:00:00</t>
        </is>
      </c>
      <c r="K505" s="154" t="inlineStr">
        <is>
          <t>Поступление ТМЦ и услуг 0003126 от 07.08.2024 10:00:00</t>
        </is>
      </c>
      <c r="L505" s="9" t="n"/>
      <c r="M505">
        <f>VLOOKUP(J505,P$7:Q$4000,2,0)</f>
        <v/>
      </c>
      <c r="N505">
        <f>VLOOKUP(K505,P$7:R$4000,2,0)</f>
        <v/>
      </c>
      <c r="P505" s="24" t="inlineStr">
        <is>
          <t>Атабаев Талантбек Таштемирович</t>
        </is>
      </c>
      <c r="Q505" s="24" t="inlineStr">
        <is>
          <t>100-02 Главный корпус (флотация)</t>
        </is>
      </c>
    </row>
    <row r="506" hidden="1" outlineLevel="1" ht="22.45" customFormat="1" customHeight="1" s="71" thickBot="1">
      <c r="B506" s="165" t="inlineStr">
        <is>
          <t>03.09.2024 16:49:06</t>
        </is>
      </c>
      <c r="C506" s="165" t="inlineStr">
        <is>
          <t>Внутреннее перемещение ОМТС 221-818 от 03.09.2024 16:49:06</t>
        </is>
      </c>
      <c r="D506" s="152" t="inlineStr">
        <is>
          <t>Внутренее перемещение ТМЦ</t>
        </is>
      </c>
      <c r="E506" s="163" t="n">
        <v>1750</v>
      </c>
      <c r="F506" s="164" t="n"/>
      <c r="G506" s="163" t="n">
        <v>1750</v>
      </c>
      <c r="H506" s="164" t="n"/>
      <c r="I506" s="7" t="n">
        <v>6750</v>
      </c>
      <c r="J506" s="8" t="inlineStr">
        <is>
          <t>Насрамбеков Кайрат Куатбекович</t>
        </is>
      </c>
      <c r="K506" s="8" t="inlineStr">
        <is>
          <t>Склад Бозымчак № 7 СИЗ (/Касымов А,Адылбек у Э.</t>
        </is>
      </c>
      <c r="L506" s="12" t="n"/>
      <c r="M506">
        <f>VLOOKUP(J506,P$7:Q$4000,2,0)</f>
        <v/>
      </c>
      <c r="N506">
        <f>VLOOKUP(K506,P$7:R$4000,2,0)</f>
        <v/>
      </c>
      <c r="P506" s="24" t="inlineStr">
        <is>
          <t>Атабеков Канибек Сатирович</t>
        </is>
      </c>
      <c r="Q506" s="24" t="inlineStr">
        <is>
          <t>101-01-Технологический участок</t>
        </is>
      </c>
    </row>
    <row r="507" hidden="1" outlineLevel="1" ht="22.45" customHeight="1" s="171">
      <c r="B507" s="166" t="n"/>
      <c r="C507" s="166" t="n"/>
      <c r="D507" s="153" t="n"/>
      <c r="E507" s="10" t="n"/>
      <c r="F507" s="11" t="n"/>
      <c r="G507" s="10" t="n"/>
      <c r="H507" s="11" t="n"/>
      <c r="I507" s="12" t="n"/>
      <c r="J507" s="13" t="inlineStr">
        <is>
          <t>001-003-0047 Постельное белье 100% Х/Б сатин/бязь (простынь 150*215см, пододеяльник 150*215см, наволочка 70*50 см</t>
        </is>
      </c>
      <c r="K507" s="13" t="inlineStr">
        <is>
          <t>001-003-0047 Постельное белье 100% Х/Б сатин/бязь (простынь 150*215см, пододеяльник 150*215см, наволочка 70*50 см</t>
        </is>
      </c>
      <c r="L507" s="135" t="n"/>
      <c r="M507">
        <f>VLOOKUP(J507,P$7:Q$4000,2,0)</f>
        <v/>
      </c>
      <c r="N507">
        <f>VLOOKUP(K507,P$7:R$4000,2,0)</f>
        <v/>
      </c>
      <c r="P507" s="24" t="inlineStr">
        <is>
          <t>Атабеков Эсенбай Аманович</t>
        </is>
      </c>
      <c r="Q507" s="24" t="inlineStr">
        <is>
          <t>119-05-Автотранспортный цех - общепроизводственные</t>
        </is>
      </c>
    </row>
    <row r="508" hidden="1" outlineLevel="1" ht="22.45" customFormat="1" customHeight="1" s="71" thickBot="1">
      <c r="B508" s="167" t="n"/>
      <c r="C508" s="167" t="n"/>
      <c r="D508" s="14" t="inlineStr">
        <is>
          <t>Количество</t>
        </is>
      </c>
      <c r="E508" s="15" t="n"/>
      <c r="F508" s="175" t="n">
        <v>5</v>
      </c>
      <c r="G508" s="15" t="n"/>
      <c r="H508" s="175" t="n">
        <v>5</v>
      </c>
      <c r="I508" s="135" t="n"/>
      <c r="J508" s="154" t="inlineStr">
        <is>
          <t>Поступление ТМЦ и услуг 0000373 от 30.01.2024 10:00:00</t>
        </is>
      </c>
      <c r="K508" s="154" t="inlineStr">
        <is>
          <t>Поступление ТМЦ и услуг 0000373 от 30.01.2024 10:00:00</t>
        </is>
      </c>
      <c r="L508" s="9" t="n"/>
      <c r="M508">
        <f>VLOOKUP(J508,P$7:Q$4000,2,0)</f>
        <v/>
      </c>
      <c r="N508">
        <f>VLOOKUP(K508,P$7:R$4000,2,0)</f>
        <v/>
      </c>
      <c r="P508" s="24" t="inlineStr">
        <is>
          <t>Атабекова Азия Сатаровна</t>
        </is>
      </c>
      <c r="Q508" s="24" t="inlineStr">
        <is>
          <t>100-08  ИТР Производство ОФ</t>
        </is>
      </c>
    </row>
    <row r="509" hidden="1" outlineLevel="1" ht="22.45" customFormat="1" customHeight="1" s="71" thickBot="1">
      <c r="B509" s="165" t="inlineStr">
        <is>
          <t>03.09.2024 16:49:28</t>
        </is>
      </c>
      <c r="C509" s="165" t="inlineStr">
        <is>
          <t>Внутреннее перемещение ОМТС 221-809 от 03.09.2024 16:49:28</t>
        </is>
      </c>
      <c r="D509" s="152" t="inlineStr">
        <is>
          <t>Внутренее перемещение ТМЦ</t>
        </is>
      </c>
      <c r="E509" s="163" t="n">
        <v>1750</v>
      </c>
      <c r="F509" s="164" t="n"/>
      <c r="G509" s="163" t="n">
        <v>1750</v>
      </c>
      <c r="H509" s="164" t="n"/>
      <c r="I509" s="7" t="n">
        <v>20880</v>
      </c>
      <c r="J509" s="8" t="inlineStr">
        <is>
          <t>Акмырзаев Санжарбек Валимырзаевич</t>
        </is>
      </c>
      <c r="K509" s="8" t="inlineStr">
        <is>
          <t>Склад Бозымчак № 7 СИЗ (/Касымов А,Адылбек у Э.</t>
        </is>
      </c>
      <c r="L509" s="12" t="n"/>
      <c r="M509">
        <f>VLOOKUP(J509,P$7:Q$4000,2,0)</f>
        <v/>
      </c>
      <c r="N509">
        <f>VLOOKUP(K509,P$7:R$4000,2,0)</f>
        <v/>
      </c>
      <c r="P509" s="24" t="inlineStr">
        <is>
          <t>Атавалиев Гайрат</t>
        </is>
      </c>
      <c r="Q509" s="24" t="inlineStr">
        <is>
          <t>111-02-АУП</t>
        </is>
      </c>
    </row>
    <row r="510" hidden="1" outlineLevel="1" ht="22.45" customHeight="1" s="171">
      <c r="B510" s="166" t="n"/>
      <c r="C510" s="166" t="n"/>
      <c r="D510" s="153" t="n"/>
      <c r="E510" s="10" t="n"/>
      <c r="F510" s="11" t="n"/>
      <c r="G510" s="10" t="n"/>
      <c r="H510" s="11" t="n"/>
      <c r="I510" s="12" t="n"/>
      <c r="J510" s="13" t="inlineStr">
        <is>
          <t>001-001-0154 Полукомбинезон влагозащитный STEP (винитол+ПВХ) арт.ПОЛ040</t>
        </is>
      </c>
      <c r="K510" s="13" t="inlineStr">
        <is>
          <t>001-001-0154 Полукомбинезон влагозащитный STEP (винитол+ПВХ) арт.ПОЛ040</t>
        </is>
      </c>
      <c r="L510" s="135" t="n"/>
      <c r="M510">
        <f>VLOOKUP(J510,P$7:Q$4000,2,0)</f>
        <v/>
      </c>
      <c r="N510">
        <f>VLOOKUP(K510,P$7:R$4000,2,0)</f>
        <v/>
      </c>
      <c r="P510" s="24" t="inlineStr">
        <is>
          <t>Атай уулу Чубак</t>
        </is>
      </c>
      <c r="Q510" s="24" t="inlineStr">
        <is>
          <t>109-Химлаборатория</t>
        </is>
      </c>
    </row>
    <row r="511" hidden="1" outlineLevel="1" ht="22.45" customFormat="1" customHeight="1" s="71" thickBot="1">
      <c r="B511" s="167" t="n"/>
      <c r="C511" s="167" t="n"/>
      <c r="D511" s="14" t="inlineStr">
        <is>
          <t>Количество</t>
        </is>
      </c>
      <c r="E511" s="15" t="n"/>
      <c r="F511" s="175" t="n">
        <v>4</v>
      </c>
      <c r="G511" s="15" t="n"/>
      <c r="H511" s="175" t="n">
        <v>4</v>
      </c>
      <c r="I511" s="135" t="n"/>
      <c r="J511" s="154" t="inlineStr">
        <is>
          <t>Поступление ТМЦ и услуг 0001966 от 24.05.2024 10:00:00</t>
        </is>
      </c>
      <c r="K511" s="154" t="inlineStr">
        <is>
          <t>Поступление ТМЦ и услуг 0001966 от 24.05.2024 10:00:00</t>
        </is>
      </c>
      <c r="L511" s="9" t="n"/>
      <c r="M511">
        <f>VLOOKUP(J511,P$7:Q$4000,2,0)</f>
        <v/>
      </c>
      <c r="N511">
        <f>VLOOKUP(K511,P$7:R$4000,2,0)</f>
        <v/>
      </c>
      <c r="P511" s="24" t="inlineStr">
        <is>
          <t>Атамирзаев Бахтияр Ташпулатович</t>
        </is>
      </c>
      <c r="Q511" s="24" t="inlineStr">
        <is>
          <t>111-02-АУП</t>
        </is>
      </c>
    </row>
    <row r="512" hidden="1" outlineLevel="1" ht="22.45" customFormat="1" customHeight="1" s="71" thickBot="1">
      <c r="B512" s="165" t="inlineStr">
        <is>
          <t>03.09.2024 16:49:28</t>
        </is>
      </c>
      <c r="C512" s="165" t="inlineStr">
        <is>
          <t>Внутреннее перемещение ОМТС 221-809 от 03.09.2024 16:49:28</t>
        </is>
      </c>
      <c r="D512" s="152" t="inlineStr">
        <is>
          <t>Внутренее перемещение ТМЦ</t>
        </is>
      </c>
      <c r="E512" s="163" t="n">
        <v>1750</v>
      </c>
      <c r="F512" s="164" t="n"/>
      <c r="G512" s="163" t="n">
        <v>1750</v>
      </c>
      <c r="H512" s="164" t="n"/>
      <c r="I512" s="7" t="n">
        <v>7000</v>
      </c>
      <c r="J512" s="8" t="inlineStr">
        <is>
          <t>Акмырзаев Санжарбек Валимырзаевич</t>
        </is>
      </c>
      <c r="K512" s="8" t="inlineStr">
        <is>
          <t>Склад Бозымчак № 7 СИЗ (/Касымов А,Адылбек у Э.</t>
        </is>
      </c>
      <c r="L512" s="12" t="n"/>
      <c r="M512">
        <f>VLOOKUP(J512,P$7:Q$4000,2,0)</f>
        <v/>
      </c>
      <c r="N512">
        <f>VLOOKUP(K512,P$7:R$4000,2,0)</f>
        <v/>
      </c>
      <c r="P512" s="24" t="inlineStr">
        <is>
          <t>Атамкулова Гулгызай Нышанбаевна (повар 2 разряда)</t>
        </is>
      </c>
      <c r="Q512" s="24" t="inlineStr">
        <is>
          <t>123-02-АБК-АХО-Столовая</t>
        </is>
      </c>
    </row>
    <row r="513" hidden="1" outlineLevel="1" ht="22.45" customHeight="1" s="171">
      <c r="B513" s="166" t="n"/>
      <c r="C513" s="166" t="n"/>
      <c r="D513" s="153" t="n"/>
      <c r="E513" s="10" t="n"/>
      <c r="F513" s="11" t="n"/>
      <c r="G513" s="10" t="n"/>
      <c r="H513" s="11" t="n"/>
      <c r="I513" s="12" t="n"/>
      <c r="J513" s="13" t="inlineStr">
        <is>
          <t>001-001-0198 Куртка демисезонная "KAZ Minerals Bozymchak" (ткань 65%ПЭ/35%ХБ, плотность 250 гр/м2, подкл.флис. 52-54)</t>
        </is>
      </c>
      <c r="K513" s="13" t="inlineStr">
        <is>
          <t>001-001-0198 Куртка демисезонная "KAZ Minerals Bozymchak" (ткань 65%ПЭ/35%ХБ, плотность 250 гр/м2, подкл.флис. 52-54)</t>
        </is>
      </c>
      <c r="L513" s="135" t="n"/>
      <c r="M513">
        <f>VLOOKUP(J513,P$7:Q$4000,2,0)</f>
        <v/>
      </c>
      <c r="N513">
        <f>VLOOKUP(K513,P$7:R$4000,2,0)</f>
        <v/>
      </c>
      <c r="P513" s="24" t="inlineStr">
        <is>
          <t>Атаханов Батыржан Тургунбаевич</t>
        </is>
      </c>
      <c r="Q513" s="24" t="inlineStr">
        <is>
          <t>114-Офис Управления Проектом - Бозымчак</t>
        </is>
      </c>
    </row>
    <row r="514" hidden="1" outlineLevel="1" ht="22.45" customFormat="1" customHeight="1" s="71" thickBot="1">
      <c r="B514" s="167" t="n"/>
      <c r="C514" s="167" t="n"/>
      <c r="D514" s="14" t="inlineStr">
        <is>
          <t>Количество</t>
        </is>
      </c>
      <c r="E514" s="15" t="n"/>
      <c r="F514" s="175" t="n">
        <v>1</v>
      </c>
      <c r="G514" s="15" t="n"/>
      <c r="H514" s="175" t="n">
        <v>1</v>
      </c>
      <c r="I514" s="135" t="n"/>
      <c r="J514" s="154" t="inlineStr">
        <is>
          <t>Поступление ТМЦ и услуг 0003271 от 27.08.2024 10:00:00</t>
        </is>
      </c>
      <c r="K514" s="154" t="inlineStr">
        <is>
          <t>Поступление ТМЦ и услуг 0003271 от 27.08.2024 10:00:00</t>
        </is>
      </c>
      <c r="L514" s="9" t="n"/>
      <c r="M514">
        <f>VLOOKUP(J514,P$7:Q$4000,2,0)</f>
        <v/>
      </c>
      <c r="N514">
        <f>VLOOKUP(K514,P$7:R$4000,2,0)</f>
        <v/>
      </c>
      <c r="P514" s="24" t="inlineStr">
        <is>
          <t>Атлас копко</t>
        </is>
      </c>
      <c r="Q514" s="24" t="n"/>
    </row>
    <row r="515" hidden="1" outlineLevel="1" ht="22.45" customFormat="1" customHeight="1" s="71" thickBot="1">
      <c r="B515" s="165" t="inlineStr">
        <is>
          <t>03.09.2024 16:49:28</t>
        </is>
      </c>
      <c r="C515" s="165" t="inlineStr">
        <is>
          <t>Внутреннее перемещение ОМТС 221-809 от 03.09.2024 16:49:28</t>
        </is>
      </c>
      <c r="D515" s="152" t="inlineStr">
        <is>
          <t>Внутренее перемещение ТМЦ</t>
        </is>
      </c>
      <c r="E515" s="163" t="n">
        <v>1750</v>
      </c>
      <c r="F515" s="164" t="n"/>
      <c r="G515" s="163" t="n">
        <v>1750</v>
      </c>
      <c r="H515" s="164" t="n"/>
      <c r="I515" s="7" t="n">
        <v>13725</v>
      </c>
      <c r="J515" s="8" t="inlineStr">
        <is>
          <t>Акмырзаев Санжарбек Валимырзаевич</t>
        </is>
      </c>
      <c r="K515" s="8" t="inlineStr">
        <is>
          <t>Склад Бозымчак № 7 СИЗ (/Касымов А,Адылбек у Э.</t>
        </is>
      </c>
      <c r="L515" s="12" t="n"/>
      <c r="M515">
        <f>VLOOKUP(J515,P$7:Q$4000,2,0)</f>
        <v/>
      </c>
      <c r="N515">
        <f>VLOOKUP(K515,P$7:R$4000,2,0)</f>
        <v/>
      </c>
      <c r="P515" s="24" t="inlineStr">
        <is>
          <t>Атхияев Аваскан Латипканович</t>
        </is>
      </c>
      <c r="Q515" s="24" t="inlineStr">
        <is>
          <t>119-05-Автотранспортный цех - общепроизводственные</t>
        </is>
      </c>
    </row>
    <row r="516" hidden="1" outlineLevel="1" ht="22.45" customHeight="1" s="171">
      <c r="B516" s="166" t="n"/>
      <c r="C516" s="166" t="n"/>
      <c r="D516" s="153" t="n"/>
      <c r="E516" s="10" t="n"/>
      <c r="F516" s="11" t="n"/>
      <c r="G516" s="10" t="n"/>
      <c r="H516" s="11" t="n"/>
      <c r="I516" s="12" t="n"/>
      <c r="J516" s="13" t="inlineStr">
        <is>
          <t>001-001-0103 Комбинезон одноразовый Tecron (полипропилен)</t>
        </is>
      </c>
      <c r="K516" s="13" t="inlineStr">
        <is>
          <t>001-001-0103 Комбинезон одноразовый Tecron (полипропилен)</t>
        </is>
      </c>
      <c r="L516" s="135" t="n"/>
      <c r="M516">
        <f>VLOOKUP(J516,P$7:Q$4000,2,0)</f>
        <v/>
      </c>
      <c r="N516">
        <f>VLOOKUP(K516,P$7:R$4000,2,0)</f>
        <v/>
      </c>
      <c r="P516" s="24" t="inlineStr">
        <is>
          <t>Аулбаев Бекзат Буркитбаевич зам. нач. подзем. рудн</t>
        </is>
      </c>
      <c r="Q516" s="24" t="inlineStr">
        <is>
          <t>130-01 Проект подземный рудник</t>
        </is>
      </c>
    </row>
    <row r="517" hidden="1" outlineLevel="1" ht="22.45" customFormat="1" customHeight="1" s="71" thickBot="1">
      <c r="B517" s="167" t="n"/>
      <c r="C517" s="167" t="n"/>
      <c r="D517" s="14" t="inlineStr">
        <is>
          <t>Количество</t>
        </is>
      </c>
      <c r="E517" s="15" t="n"/>
      <c r="F517" s="175" t="n">
        <v>25</v>
      </c>
      <c r="G517" s="15" t="n"/>
      <c r="H517" s="175" t="n">
        <v>25</v>
      </c>
      <c r="I517" s="135" t="n"/>
      <c r="J517" s="154" t="inlineStr">
        <is>
          <t>Поступление ТМЦ и услуг 0002776 от 18.07.2024 10:00:00</t>
        </is>
      </c>
      <c r="K517" s="154" t="inlineStr">
        <is>
          <t>Поступление ТМЦ и услуг 0002776 от 18.07.2024 10:00:00</t>
        </is>
      </c>
      <c r="L517" s="9" t="n"/>
      <c r="M517">
        <f>VLOOKUP(J517,P$7:Q$4000,2,0)</f>
        <v/>
      </c>
      <c r="N517">
        <f>VLOOKUP(K517,P$7:R$4000,2,0)</f>
        <v/>
      </c>
      <c r="P517" s="24" t="inlineStr">
        <is>
          <t>Ахмедова Зульфия Турсунбаевна</t>
        </is>
      </c>
      <c r="Q517" s="24" t="inlineStr">
        <is>
          <t>112-01-ИТР-производство</t>
        </is>
      </c>
    </row>
    <row r="518" hidden="1" outlineLevel="1" ht="22.45" customFormat="1" customHeight="1" s="71" thickBot="1">
      <c r="B518" s="165" t="inlineStr">
        <is>
          <t>03.09.2024 16:50:05</t>
        </is>
      </c>
      <c r="C518" s="165" t="inlineStr">
        <is>
          <t>Внутреннее перемещение ОМТС 221-808 от 03.09.2024 16:50:05</t>
        </is>
      </c>
      <c r="D518" s="152" t="inlineStr">
        <is>
          <t>Внутренее перемещение ТМЦ</t>
        </is>
      </c>
      <c r="E518" s="163" t="n">
        <v>1750</v>
      </c>
      <c r="F518" s="164" t="n"/>
      <c r="G518" s="163" t="n">
        <v>1750</v>
      </c>
      <c r="H518" s="164" t="n"/>
      <c r="I518" s="7" t="n">
        <v>5500</v>
      </c>
      <c r="J518" s="8" t="inlineStr">
        <is>
          <t>Аулбаев Бекзат Буркитбаевич зам. нач. подзем. рудн</t>
        </is>
      </c>
      <c r="K518" s="8" t="inlineStr">
        <is>
          <t>Склад Бозымчак № 7 СИЗ (/Касымов А,Адылбек у Э.</t>
        </is>
      </c>
      <c r="L518" s="12" t="n"/>
      <c r="M518">
        <f>VLOOKUP(J518,P$7:Q$4000,2,0)</f>
        <v/>
      </c>
      <c r="N518">
        <f>VLOOKUP(K518,P$7:R$4000,2,0)</f>
        <v/>
      </c>
      <c r="P518" s="24" t="inlineStr">
        <is>
          <t>Ахметова Н.</t>
        </is>
      </c>
      <c r="Q518" s="24" t="inlineStr">
        <is>
          <t>112-ИТР-офис</t>
        </is>
      </c>
    </row>
    <row r="519" hidden="1" outlineLevel="1" ht="22.45" customHeight="1" s="171">
      <c r="B519" s="166" t="n"/>
      <c r="C519" s="166" t="n"/>
      <c r="D519" s="153" t="n"/>
      <c r="E519" s="10" t="n"/>
      <c r="F519" s="11" t="n"/>
      <c r="G519" s="10" t="n"/>
      <c r="H519" s="11" t="n"/>
      <c r="I519" s="12" t="n"/>
      <c r="J519" s="13" t="inlineStr">
        <is>
          <t>001-001-0177 Куртка летняя "KAZ Minerals Bozymchak" (ткань 65%ПЭ/35%ХБ, плотность 250 гр/м2, разм.48-50)</t>
        </is>
      </c>
      <c r="K519" s="13" t="inlineStr">
        <is>
          <t>001-001-0177 Куртка летняя "KAZ Minerals Bozymchak" (ткань 65%ПЭ/35%ХБ, плотность 250 гр/м2, разм.48-50)</t>
        </is>
      </c>
      <c r="L519" s="135" t="n"/>
      <c r="M519">
        <f>VLOOKUP(J519,P$7:Q$4000,2,0)</f>
        <v/>
      </c>
      <c r="N519">
        <f>VLOOKUP(K519,P$7:R$4000,2,0)</f>
        <v/>
      </c>
      <c r="P519" s="24" t="inlineStr">
        <is>
          <t>Ахумбаев Абдысалам Нурмаметович</t>
        </is>
      </c>
      <c r="Q519" s="24" t="inlineStr">
        <is>
          <t>123-01-АБК-АХО-вахтовый поселок</t>
        </is>
      </c>
    </row>
    <row r="520" hidden="1" outlineLevel="1" ht="32.9" customFormat="1" customHeight="1" s="71" thickBot="1">
      <c r="B520" s="167" t="n"/>
      <c r="C520" s="167" t="n"/>
      <c r="D520" s="14" t="inlineStr">
        <is>
          <t>Количество</t>
        </is>
      </c>
      <c r="E520" s="15" t="n"/>
      <c r="F520" s="175" t="n">
        <v>1</v>
      </c>
      <c r="G520" s="15" t="n"/>
      <c r="H520" s="175" t="n">
        <v>1</v>
      </c>
      <c r="I520" s="135" t="n"/>
      <c r="J520" s="154" t="inlineStr">
        <is>
          <t>Поступление ТМЦ и услуг 0003314 от 27.08.2024 10:00:00</t>
        </is>
      </c>
      <c r="K520" s="154" t="inlineStr">
        <is>
          <t>Поступление ТМЦ и услуг 0003314 от 27.08.2024 10:00:00</t>
        </is>
      </c>
      <c r="L520" s="9" t="n"/>
      <c r="M520">
        <f>VLOOKUP(J520,P$7:Q$4000,2,0)</f>
        <v/>
      </c>
      <c r="N520">
        <f>VLOOKUP(K520,P$7:R$4000,2,0)</f>
        <v/>
      </c>
      <c r="P520" s="24" t="inlineStr">
        <is>
          <t>Ахумбаев Акжол Абдысаламович ( раздатчик ВМ)</t>
        </is>
      </c>
      <c r="Q520" s="24" t="inlineStr">
        <is>
          <t>101-03-участок БВР</t>
        </is>
      </c>
    </row>
    <row r="521" hidden="1" outlineLevel="1" ht="22.45" customFormat="1" customHeight="1" s="71" thickBot="1">
      <c r="B521" s="165" t="inlineStr">
        <is>
          <t>03.09.2024 16:50:05</t>
        </is>
      </c>
      <c r="C521" s="165" t="inlineStr">
        <is>
          <t>Внутреннее перемещение ОМТС 221-808 от 03.09.2024 16:50:05</t>
        </is>
      </c>
      <c r="D521" s="152" t="inlineStr">
        <is>
          <t>Внутренее перемещение ТМЦ</t>
        </is>
      </c>
      <c r="E521" s="163" t="n">
        <v>1750</v>
      </c>
      <c r="F521" s="164" t="n"/>
      <c r="G521" s="163" t="n">
        <v>1750</v>
      </c>
      <c r="H521" s="164" t="n"/>
      <c r="I521" s="7" t="n">
        <v>3000</v>
      </c>
      <c r="J521" s="8" t="inlineStr">
        <is>
          <t>Аулбаев Бекзат Буркитбаевич зам. нач. подзем. рудн</t>
        </is>
      </c>
      <c r="K521" s="8" t="inlineStr">
        <is>
          <t>Склад Бозымчак № 7 СИЗ (/Касымов А,Адылбек у Э.</t>
        </is>
      </c>
      <c r="L521" s="12" t="n"/>
      <c r="M521">
        <f>VLOOKUP(J521,P$7:Q$4000,2,0)</f>
        <v/>
      </c>
      <c r="N521">
        <f>VLOOKUP(K521,P$7:R$4000,2,0)</f>
        <v/>
      </c>
      <c r="P521" s="24" t="inlineStr">
        <is>
          <t>Ахумбаева Азиза</t>
        </is>
      </c>
      <c r="Q521" s="24" t="inlineStr">
        <is>
          <t>119-05-Автотранспортный цех - общепроизводственные</t>
        </is>
      </c>
    </row>
    <row r="522" hidden="1" outlineLevel="1" ht="22.45" customHeight="1" s="171">
      <c r="B522" s="166" t="n"/>
      <c r="C522" s="166" t="n"/>
      <c r="D522" s="153" t="n"/>
      <c r="E522" s="10" t="n"/>
      <c r="F522" s="11" t="n"/>
      <c r="G522" s="10" t="n"/>
      <c r="H522" s="11" t="n"/>
      <c r="I522" s="12" t="n"/>
      <c r="J522" s="13" t="inlineStr">
        <is>
          <t>001-001-0182 Брюки летние "KAZ Minerals Bozymchak" (ткань 65%ПЭ/35%ХБ, плотность 250 гр/м2, разм.48-50)</t>
        </is>
      </c>
      <c r="K522" s="13" t="inlineStr">
        <is>
          <t>001-001-0182 Брюки летние "KAZ Minerals Bozymchak" (ткань 65%ПЭ/35%ХБ, плотность 250 гр/м2, разм.48-50)</t>
        </is>
      </c>
      <c r="L522" s="135" t="n"/>
      <c r="M522">
        <f>VLOOKUP(J522,P$7:Q$4000,2,0)</f>
        <v/>
      </c>
      <c r="N522">
        <f>VLOOKUP(K522,P$7:R$4000,2,0)</f>
        <v/>
      </c>
      <c r="P522" s="24" t="inlineStr">
        <is>
          <t>Ахунбаев Тавакал Мустапаевич</t>
        </is>
      </c>
      <c r="Q522" s="24" t="inlineStr">
        <is>
          <t>105-02-УТВС и НК</t>
        </is>
      </c>
    </row>
    <row r="523" hidden="1" outlineLevel="1" ht="22.45" customFormat="1" customHeight="1" s="71" thickBot="1">
      <c r="B523" s="167" t="n"/>
      <c r="C523" s="167" t="n"/>
      <c r="D523" s="14" t="inlineStr">
        <is>
          <t>Количество</t>
        </is>
      </c>
      <c r="E523" s="15" t="n"/>
      <c r="F523" s="175" t="n">
        <v>1</v>
      </c>
      <c r="G523" s="15" t="n"/>
      <c r="H523" s="175" t="n">
        <v>1</v>
      </c>
      <c r="I523" s="135" t="n"/>
      <c r="J523" s="154" t="inlineStr">
        <is>
          <t>Поступление ТМЦ и услуг 0001876 от 16.05.2024 10:00:00</t>
        </is>
      </c>
      <c r="K523" s="154" t="inlineStr">
        <is>
          <t>Поступление ТМЦ и услуг 0001876 от 16.05.2024 10:00:00</t>
        </is>
      </c>
      <c r="L523" s="9" t="n"/>
      <c r="M523">
        <f>VLOOKUP(J523,P$7:Q$4000,2,0)</f>
        <v/>
      </c>
      <c r="N523">
        <f>VLOOKUP(K523,P$7:R$4000,2,0)</f>
        <v/>
      </c>
      <c r="P523" s="24" t="inlineStr">
        <is>
          <t>Ахунов Ремер Габитович</t>
        </is>
      </c>
      <c r="Q523" s="24" t="inlineStr">
        <is>
          <t>111-02-АУП</t>
        </is>
      </c>
    </row>
    <row r="524" hidden="1" outlineLevel="1" ht="22.45" customFormat="1" customHeight="1" s="71" thickBot="1">
      <c r="B524" s="165" t="inlineStr">
        <is>
          <t>03.09.2024 16:50:05</t>
        </is>
      </c>
      <c r="C524" s="165" t="inlineStr">
        <is>
          <t>Внутреннее перемещение ОМТС 221-808 от 03.09.2024 16:50:05</t>
        </is>
      </c>
      <c r="D524" s="152" t="inlineStr">
        <is>
          <t>Внутренее перемещение ТМЦ</t>
        </is>
      </c>
      <c r="E524" s="163" t="n">
        <v>1750</v>
      </c>
      <c r="F524" s="164" t="n"/>
      <c r="G524" s="163" t="n">
        <v>1750</v>
      </c>
      <c r="H524" s="164" t="n"/>
      <c r="I524" s="7" t="n">
        <v>7000</v>
      </c>
      <c r="J524" s="8" t="inlineStr">
        <is>
          <t>Аулбаев Бекзат Буркитбаевич зам. нач. подзем. рудн</t>
        </is>
      </c>
      <c r="K524" s="8" t="inlineStr">
        <is>
          <t>Склад Бозымчак № 7 СИЗ (/Касымов А,Адылбек у Э.</t>
        </is>
      </c>
      <c r="L524" s="12" t="n"/>
      <c r="M524">
        <f>VLOOKUP(J524,P$7:Q$4000,2,0)</f>
        <v/>
      </c>
      <c r="N524">
        <f>VLOOKUP(K524,P$7:R$4000,2,0)</f>
        <v/>
      </c>
      <c r="P524" s="24" t="inlineStr">
        <is>
          <t>Ацыпаева Светлана Александровна</t>
        </is>
      </c>
      <c r="Q524" s="24" t="n"/>
    </row>
    <row r="525" hidden="1" outlineLevel="1" ht="22.45" customHeight="1" s="171">
      <c r="B525" s="166" t="n"/>
      <c r="C525" s="166" t="n"/>
      <c r="D525" s="153" t="n"/>
      <c r="E525" s="10" t="n"/>
      <c r="F525" s="11" t="n"/>
      <c r="G525" s="10" t="n"/>
      <c r="H525" s="11" t="n"/>
      <c r="I525" s="12" t="n"/>
      <c r="J525" s="13" t="inlineStr">
        <is>
          <t>001-001-0197 Куртка демисезонная "KAZ Minerals Bozymchak" (ткань 65%ПЭ/35%ХБ, плотность 250 гр/м2, подкл.флис. 48-50)</t>
        </is>
      </c>
      <c r="K525" s="13" t="inlineStr">
        <is>
          <t>001-001-0197 Куртка демисезонная "KAZ Minerals Bozymchak" (ткань 65%ПЭ/35%ХБ, плотность 250 гр/м2, подкл.флис. 48-50)</t>
        </is>
      </c>
      <c r="L525" s="135" t="n"/>
      <c r="M525">
        <f>VLOOKUP(J525,P$7:Q$4000,2,0)</f>
        <v/>
      </c>
      <c r="N525">
        <f>VLOOKUP(K525,P$7:R$4000,2,0)</f>
        <v/>
      </c>
      <c r="P525" s="24" t="inlineStr">
        <is>
          <t>Ачикеев Эдилбек Нурмухамедович Маркшейдер</t>
        </is>
      </c>
      <c r="Q525" s="24" t="inlineStr">
        <is>
          <t>120-01-Геолого-маркшейдерская служба. отдел</t>
        </is>
      </c>
    </row>
    <row r="526" hidden="1" outlineLevel="1" ht="22.45" customFormat="1" customHeight="1" s="71" thickBot="1">
      <c r="B526" s="167" t="n"/>
      <c r="C526" s="167" t="n"/>
      <c r="D526" s="14" t="inlineStr">
        <is>
          <t>Количество</t>
        </is>
      </c>
      <c r="E526" s="15" t="n"/>
      <c r="F526" s="175" t="n">
        <v>1</v>
      </c>
      <c r="G526" s="15" t="n"/>
      <c r="H526" s="175" t="n">
        <v>1</v>
      </c>
      <c r="I526" s="135" t="n"/>
      <c r="J526" s="154" t="inlineStr">
        <is>
          <t>Поступление ТМЦ и услуг 0003271 от 27.08.2024 10:00:00</t>
        </is>
      </c>
      <c r="K526" s="154" t="inlineStr">
        <is>
          <t>Поступление ТМЦ и услуг 0003271 от 27.08.2024 10:00:00</t>
        </is>
      </c>
      <c r="L526" s="9" t="n"/>
      <c r="M526">
        <f>VLOOKUP(J526,P$7:Q$4000,2,0)</f>
        <v/>
      </c>
      <c r="N526">
        <f>VLOOKUP(K526,P$7:R$4000,2,0)</f>
        <v/>
      </c>
      <c r="P526" s="24" t="inlineStr">
        <is>
          <t>Аширалиев Мухамед Абдимухтарович</t>
        </is>
      </c>
      <c r="Q526" s="24" t="inlineStr">
        <is>
          <t>100-09 РММ</t>
        </is>
      </c>
    </row>
    <row r="527" hidden="1" outlineLevel="1" ht="22.45" customFormat="1" customHeight="1" s="71" thickBot="1">
      <c r="B527" s="165" t="inlineStr">
        <is>
          <t>03.09.2024 16:50:30</t>
        </is>
      </c>
      <c r="C527" s="165" t="inlineStr">
        <is>
          <t>Внутреннее перемещение ОМТС 221-811 от 03.09.2024 16:50:30</t>
        </is>
      </c>
      <c r="D527" s="152" t="inlineStr">
        <is>
          <t>Внутренее перемещение ТМЦ</t>
        </is>
      </c>
      <c r="E527" s="163" t="n">
        <v>1750</v>
      </c>
      <c r="F527" s="164" t="n"/>
      <c r="G527" s="163" t="n">
        <v>1750</v>
      </c>
      <c r="H527" s="164" t="n"/>
      <c r="I527" s="7" t="n">
        <v>3335</v>
      </c>
      <c r="J527" s="8" t="inlineStr">
        <is>
          <t>Склад МОЛ №11 Столовая (Исакова Г. Д. Кулматов Н.)</t>
        </is>
      </c>
      <c r="K527" s="8" t="inlineStr">
        <is>
          <t>Склад Бозымчак №12 ОФ (/Касымов А. Адылбек у Э.)</t>
        </is>
      </c>
      <c r="L527" s="12" t="n"/>
      <c r="M527">
        <f>VLOOKUP(J527,P$7:Q$4000,2,0)</f>
        <v/>
      </c>
      <c r="N527">
        <f>VLOOKUP(K527,P$7:R$4000,2,0)</f>
        <v/>
      </c>
      <c r="P527" s="24" t="inlineStr">
        <is>
          <t>Аширбаев Замирбек Шабекович (подсобный рабочий)</t>
        </is>
      </c>
      <c r="Q527" s="24" t="inlineStr">
        <is>
          <t>123-01-АБК-АХО-вахтовый поселок</t>
        </is>
      </c>
    </row>
    <row r="528" hidden="1" outlineLevel="1" ht="22.45" customHeight="1" s="171">
      <c r="B528" s="166" t="n"/>
      <c r="C528" s="166" t="n"/>
      <c r="D528" s="153" t="n"/>
      <c r="E528" s="10" t="n"/>
      <c r="F528" s="11" t="n"/>
      <c r="G528" s="10" t="n"/>
      <c r="H528" s="11" t="n"/>
      <c r="I528" s="12" t="n"/>
      <c r="J528" s="13" t="inlineStr">
        <is>
          <t>005-003-0081 Губка для мытья посуды</t>
        </is>
      </c>
      <c r="K528" s="13" t="inlineStr">
        <is>
          <t>005-003-0081 Губка для мытья посуды</t>
        </is>
      </c>
      <c r="L528" s="135" t="n"/>
      <c r="M528">
        <f>VLOOKUP(J528,P$7:Q$4000,2,0)</f>
        <v/>
      </c>
      <c r="N528">
        <f>VLOOKUP(K528,P$7:R$4000,2,0)</f>
        <v/>
      </c>
      <c r="P528" s="24" t="inlineStr">
        <is>
          <t>Аширбаев Равшан Маратович</t>
        </is>
      </c>
      <c r="Q528" s="24" t="inlineStr">
        <is>
          <t>119-05-Автотранспортный цех - общепроизводственные</t>
        </is>
      </c>
    </row>
    <row r="529" hidden="1" outlineLevel="1" ht="22.45" customFormat="1" customHeight="1" s="71" thickBot="1">
      <c r="B529" s="167" t="n"/>
      <c r="C529" s="167" t="n"/>
      <c r="D529" s="14" t="inlineStr">
        <is>
          <t>Количество</t>
        </is>
      </c>
      <c r="E529" s="15" t="n"/>
      <c r="F529" s="175" t="n">
        <v>145</v>
      </c>
      <c r="G529" s="15" t="n"/>
      <c r="H529" s="175" t="n">
        <v>145</v>
      </c>
      <c r="I529" s="135" t="n"/>
      <c r="J529" s="154" t="inlineStr">
        <is>
          <t>Поступление ТМЦ и услуг 0000196 от 19.01.2024 10:00:00</t>
        </is>
      </c>
      <c r="K529" s="154" t="inlineStr">
        <is>
          <t>Поступление ТМЦ и услуг 0000196 от 19.01.2024 10:00:00</t>
        </is>
      </c>
      <c r="L529" s="9" t="n"/>
      <c r="M529">
        <f>VLOOKUP(J529,P$7:Q$4000,2,0)</f>
        <v/>
      </c>
      <c r="N529">
        <f>VLOOKUP(K529,P$7:R$4000,2,0)</f>
        <v/>
      </c>
      <c r="P529" s="24" t="inlineStr">
        <is>
          <t>Аширбекова Айжамал Шайлообековна</t>
        </is>
      </c>
      <c r="Q529" s="24" t="inlineStr">
        <is>
          <t>109-Химлаборатория</t>
        </is>
      </c>
    </row>
    <row r="530" hidden="1" outlineLevel="1" ht="22.45" customFormat="1" customHeight="1" s="71" thickBot="1">
      <c r="B530" s="165" t="inlineStr">
        <is>
          <t>04.09.2024 8:07:06</t>
        </is>
      </c>
      <c r="C530" s="165" t="inlineStr">
        <is>
          <t>Внутреннее перемещение ОМТС 221-826 от 04.09.2024 8:07:06</t>
        </is>
      </c>
      <c r="D530" s="152" t="inlineStr">
        <is>
          <t>Внутренее перемещение ТМЦ</t>
        </is>
      </c>
      <c r="E530" s="163" t="n">
        <v>1750</v>
      </c>
      <c r="F530" s="164" t="n"/>
      <c r="G530" s="163" t="n">
        <v>1750</v>
      </c>
      <c r="H530" s="164" t="n"/>
      <c r="I530" s="7" t="n">
        <v>7000</v>
      </c>
      <c r="J530" s="8" t="inlineStr">
        <is>
          <t>Шаабаев Акжол Шабданович</t>
        </is>
      </c>
      <c r="K530" s="8" t="inlineStr">
        <is>
          <t>Склад Бозымчак № 7 СИЗ (/Касымов А,Адылбек у Э.</t>
        </is>
      </c>
      <c r="L530" s="12" t="n"/>
      <c r="M530">
        <f>VLOOKUP(J530,P$7:Q$4000,2,0)</f>
        <v/>
      </c>
      <c r="N530">
        <f>VLOOKUP(K530,P$7:R$4000,2,0)</f>
        <v/>
      </c>
      <c r="P530" s="24" t="inlineStr">
        <is>
          <t>Аширов Нурсултан Куватбекович</t>
        </is>
      </c>
      <c r="Q530" s="24" t="inlineStr">
        <is>
          <t>112-ИТР-офис</t>
        </is>
      </c>
    </row>
    <row r="531" hidden="1" outlineLevel="1" ht="22.45" customHeight="1" s="171">
      <c r="B531" s="166" t="n"/>
      <c r="C531" s="166" t="n"/>
      <c r="D531" s="153" t="n"/>
      <c r="E531" s="10" t="n"/>
      <c r="F531" s="11" t="n"/>
      <c r="G531" s="10" t="n"/>
      <c r="H531" s="11" t="n"/>
      <c r="I531" s="12" t="n"/>
      <c r="J531" s="13" t="inlineStr">
        <is>
          <t>001-001-0200 Куртка демисезонная "KAZ Minerals Bozymchak" (ткань 65%ПЭ/35%ХБ, плотность 250 гр/м2, подкл.флис. р60-62)</t>
        </is>
      </c>
      <c r="K531" s="13" t="inlineStr">
        <is>
          <t>001-001-0200 Куртка демисезонная "KAZ Minerals Bozymchak" (ткань 65%ПЭ/35%ХБ, плотность 250 гр/м2, подкл.флис. р60-62)</t>
        </is>
      </c>
      <c r="L531" s="135" t="n"/>
      <c r="M531">
        <f>VLOOKUP(J531,P$7:Q$4000,2,0)</f>
        <v/>
      </c>
      <c r="N531">
        <f>VLOOKUP(K531,P$7:R$4000,2,0)</f>
        <v/>
      </c>
      <c r="P531" s="24" t="inlineStr">
        <is>
          <t>Ашымов Азамат Жакшылыкович</t>
        </is>
      </c>
      <c r="Q531" s="24" t="inlineStr">
        <is>
          <t>111-02-АУП</t>
        </is>
      </c>
    </row>
    <row r="532" hidden="1" outlineLevel="1" ht="22.45" customFormat="1" customHeight="1" s="71" thickBot="1">
      <c r="B532" s="167" t="n"/>
      <c r="C532" s="167" t="n"/>
      <c r="D532" s="14" t="inlineStr">
        <is>
          <t>Количество</t>
        </is>
      </c>
      <c r="E532" s="15" t="n"/>
      <c r="F532" s="175" t="n">
        <v>1</v>
      </c>
      <c r="G532" s="15" t="n"/>
      <c r="H532" s="175" t="n">
        <v>1</v>
      </c>
      <c r="I532" s="135" t="n"/>
      <c r="J532" s="154" t="inlineStr">
        <is>
          <t>Поступление ТМЦ и услуг 0002671 от 09.07.2024 10:00:00</t>
        </is>
      </c>
      <c r="K532" s="154" t="inlineStr">
        <is>
          <t>Поступление ТМЦ и услуг 0002671 от 09.07.2024 10:00:00</t>
        </is>
      </c>
      <c r="L532" s="9" t="n"/>
      <c r="M532">
        <f>VLOOKUP(J532,P$7:Q$4000,2,0)</f>
        <v/>
      </c>
      <c r="N532">
        <f>VLOOKUP(K532,P$7:R$4000,2,0)</f>
        <v/>
      </c>
      <c r="P532" s="24" t="inlineStr">
        <is>
          <t>Ашыралиев Абдыжапар Авдимухтарович (Машинист компр</t>
        </is>
      </c>
      <c r="Q532" s="24" t="inlineStr">
        <is>
          <t>100-01 Участок дробления</t>
        </is>
      </c>
    </row>
    <row r="533" hidden="1" outlineLevel="1" ht="22.45" customFormat="1" customHeight="1" s="71" thickBot="1">
      <c r="B533" s="165" t="inlineStr">
        <is>
          <t>04.09.2024 8:10:07</t>
        </is>
      </c>
      <c r="C533" s="165" t="inlineStr">
        <is>
          <t>Внутреннее перемещение ОМТС 221-827 от 04.09.2024 8:10:07</t>
        </is>
      </c>
      <c r="D533" s="152" t="inlineStr">
        <is>
          <t>Внутренее перемещение ТМЦ</t>
        </is>
      </c>
      <c r="E533" s="163" t="n">
        <v>1750</v>
      </c>
      <c r="F533" s="164" t="n"/>
      <c r="G533" s="163" t="n">
        <v>1750</v>
      </c>
      <c r="H533" s="164" t="n"/>
      <c r="I533" s="7" t="n">
        <v>7000</v>
      </c>
      <c r="J533" s="8" t="inlineStr">
        <is>
          <t>Барпиев Курманбек Максымбекович</t>
        </is>
      </c>
      <c r="K533" s="8" t="inlineStr">
        <is>
          <t>Склад Бозымчак № 7 СИЗ (/Касымов А,Адылбек у Э.</t>
        </is>
      </c>
      <c r="L533" s="12" t="n"/>
      <c r="M533">
        <f>VLOOKUP(J533,P$7:Q$4000,2,0)</f>
        <v/>
      </c>
      <c r="N533">
        <f>VLOOKUP(K533,P$7:R$4000,2,0)</f>
        <v/>
      </c>
      <c r="P533" s="24" t="inlineStr">
        <is>
          <t>Ашыралиев Русланбек Күзорович</t>
        </is>
      </c>
      <c r="Q533" s="24" t="inlineStr">
        <is>
          <t>130-12 Общепроизводственные расходы</t>
        </is>
      </c>
    </row>
    <row r="534" hidden="1" outlineLevel="1" ht="22.45" customHeight="1" s="171">
      <c r="B534" s="166" t="n"/>
      <c r="C534" s="166" t="n"/>
      <c r="D534" s="153" t="n"/>
      <c r="E534" s="10" t="n"/>
      <c r="F534" s="11" t="n"/>
      <c r="G534" s="10" t="n"/>
      <c r="H534" s="11" t="n"/>
      <c r="I534" s="12" t="n"/>
      <c r="J534" s="13" t="inlineStr">
        <is>
          <t>001-001-0197 Куртка демисезонная "KAZ Minerals Bozymchak" (ткань 65%ПЭ/35%ХБ, плотность 250 гр/м2, подкл.флис. 48-50)</t>
        </is>
      </c>
      <c r="K534" s="13" t="inlineStr">
        <is>
          <t>001-001-0197 Куртка демисезонная "KAZ Minerals Bozymchak" (ткань 65%ПЭ/35%ХБ, плотность 250 гр/м2, подкл.флис. 48-50)</t>
        </is>
      </c>
      <c r="L534" s="135" t="n"/>
      <c r="M534">
        <f>VLOOKUP(J534,P$7:Q$4000,2,0)</f>
        <v/>
      </c>
      <c r="N534">
        <f>VLOOKUP(K534,P$7:R$4000,2,0)</f>
        <v/>
      </c>
      <c r="P534" s="24" t="inlineStr">
        <is>
          <t>Ашыралиев Тимур Болушканович</t>
        </is>
      </c>
      <c r="Q534" s="24" t="inlineStr">
        <is>
          <t>120-01-Геолого-маркшейдерская служба. отдел</t>
        </is>
      </c>
    </row>
    <row r="535" hidden="1" outlineLevel="1" ht="32.9" customFormat="1" customHeight="1" s="71" thickBot="1">
      <c r="B535" s="167" t="n"/>
      <c r="C535" s="167" t="n"/>
      <c r="D535" s="14" t="inlineStr">
        <is>
          <t>Количество</t>
        </is>
      </c>
      <c r="E535" s="15" t="n"/>
      <c r="F535" s="175" t="n">
        <v>1</v>
      </c>
      <c r="G535" s="15" t="n"/>
      <c r="H535" s="175" t="n">
        <v>1</v>
      </c>
      <c r="I535" s="135" t="n"/>
      <c r="J535" s="154" t="inlineStr">
        <is>
          <t>Поступление ТМЦ и услуг 0003271 от 27.08.2024 10:00:00</t>
        </is>
      </c>
      <c r="K535" s="154" t="inlineStr">
        <is>
          <t>Поступление ТМЦ и услуг 0003271 от 27.08.2024 10:00:00</t>
        </is>
      </c>
      <c r="L535" s="9" t="n"/>
      <c r="M535">
        <f>VLOOKUP(J535,P$7:Q$4000,2,0)</f>
        <v/>
      </c>
      <c r="N535">
        <f>VLOOKUP(K535,P$7:R$4000,2,0)</f>
        <v/>
      </c>
      <c r="P535" s="24" t="inlineStr">
        <is>
          <t>Аюпов Ихтияр Бахтиярович</t>
        </is>
      </c>
      <c r="Q535" s="24" t="inlineStr">
        <is>
          <t>114-Офис Управления Проектом - Бозымчак</t>
        </is>
      </c>
    </row>
    <row r="536" hidden="1" outlineLevel="1" ht="22.45" customFormat="1" customHeight="1" s="71" thickBot="1">
      <c r="B536" s="165" t="inlineStr">
        <is>
          <t>04.09.2024 8:14:49</t>
        </is>
      </c>
      <c r="C536" s="165" t="inlineStr">
        <is>
          <t>Внутреннее перемещение ОМТС 221-828 от 04.09.2024 8:14:49</t>
        </is>
      </c>
      <c r="D536" s="152" t="inlineStr">
        <is>
          <t>Внутренее перемещение ТМЦ</t>
        </is>
      </c>
      <c r="E536" s="163" t="n">
        <v>1750</v>
      </c>
      <c r="F536" s="164" t="n"/>
      <c r="G536" s="163" t="n">
        <v>1750</v>
      </c>
      <c r="H536" s="164" t="n"/>
      <c r="I536" s="7" t="n">
        <v>6068.94</v>
      </c>
      <c r="J536" s="8" t="inlineStr">
        <is>
          <t>Мырзагулов Наралы Парпиевич</t>
        </is>
      </c>
      <c r="K536" s="8" t="inlineStr">
        <is>
          <t>Склад Бозымчак № 7 СИЗ (/Касымов А,Адылбек у Э.</t>
        </is>
      </c>
      <c r="L536" s="12" t="n"/>
      <c r="M536">
        <f>VLOOKUP(J536,P$7:Q$4000,2,0)</f>
        <v/>
      </c>
      <c r="N536">
        <f>VLOOKUP(K536,P$7:R$4000,2,0)</f>
        <v/>
      </c>
      <c r="P536" s="24" t="inlineStr">
        <is>
          <t>Бабенко Владимир Владимирович</t>
        </is>
      </c>
      <c r="Q536" s="24" t="inlineStr">
        <is>
          <t>111-02-АУП</t>
        </is>
      </c>
    </row>
    <row r="537" hidden="1" outlineLevel="1" ht="22.45" customHeight="1" s="171">
      <c r="B537" s="166" t="n"/>
      <c r="C537" s="166" t="n"/>
      <c r="D537" s="153" t="n"/>
      <c r="E537" s="10" t="n"/>
      <c r="F537" s="11" t="n"/>
      <c r="G537" s="10" t="n"/>
      <c r="H537" s="11" t="n"/>
      <c r="I537" s="12" t="n"/>
      <c r="J537" s="13" t="inlineStr">
        <is>
          <t>001-002-0085 Сапоги Pezzol Artic 271E-050</t>
        </is>
      </c>
      <c r="K537" s="13" t="inlineStr">
        <is>
          <t>001-002-0085 Сапоги Pezzol Artic 271E-050</t>
        </is>
      </c>
      <c r="L537" s="135" t="n"/>
      <c r="M537">
        <f>VLOOKUP(J537,P$7:Q$4000,2,0)</f>
        <v/>
      </c>
      <c r="N537">
        <f>VLOOKUP(K537,P$7:R$4000,2,0)</f>
        <v/>
      </c>
      <c r="P537" s="24" t="inlineStr">
        <is>
          <t>Бабенко Ирина Семеновна</t>
        </is>
      </c>
      <c r="Q537" s="24" t="inlineStr">
        <is>
          <t>112-ИТР-офис</t>
        </is>
      </c>
    </row>
    <row r="538" hidden="1" outlineLevel="1" ht="22.45" customFormat="1" customHeight="1" s="71" thickBot="1">
      <c r="B538" s="167" t="n"/>
      <c r="C538" s="167" t="n"/>
      <c r="D538" s="14" t="inlineStr">
        <is>
          <t>Количество</t>
        </is>
      </c>
      <c r="E538" s="15" t="n"/>
      <c r="F538" s="175" t="n">
        <v>1</v>
      </c>
      <c r="G538" s="15" t="n"/>
      <c r="H538" s="175" t="n">
        <v>1</v>
      </c>
      <c r="I538" s="135" t="n"/>
      <c r="J538" s="154" t="inlineStr">
        <is>
          <t>Поступление ТМЦ и услуг 0000155 от 17.01.2024 10:00:00</t>
        </is>
      </c>
      <c r="K538" s="154" t="inlineStr">
        <is>
          <t>Поступление ТМЦ и услуг 0000155 от 17.01.2024 10:00:00</t>
        </is>
      </c>
      <c r="L538" s="9" t="n"/>
      <c r="M538">
        <f>VLOOKUP(J538,P$7:Q$4000,2,0)</f>
        <v/>
      </c>
      <c r="N538">
        <f>VLOOKUP(K538,P$7:R$4000,2,0)</f>
        <v/>
      </c>
      <c r="P538" s="24" t="inlineStr">
        <is>
          <t>Бавланкулов Султанмурок Атамбекович Геолог</t>
        </is>
      </c>
      <c r="Q538" s="24" t="inlineStr">
        <is>
          <t>120-01-Геолого-маркшейдерская служба. отдел</t>
        </is>
      </c>
    </row>
    <row r="539" hidden="1" outlineLevel="1" ht="22.45" customFormat="1" customHeight="1" s="71" thickBot="1">
      <c r="B539" s="165" t="inlineStr">
        <is>
          <t>04.09.2024 8:18:42</t>
        </is>
      </c>
      <c r="C539" s="165" t="inlineStr">
        <is>
          <t>Внутреннее перемещение ОМТС 221-829 от 04.09.2024 8:18:42</t>
        </is>
      </c>
      <c r="D539" s="152" t="inlineStr">
        <is>
          <t>Внутренее перемещение ТМЦ</t>
        </is>
      </c>
      <c r="E539" s="163" t="n">
        <v>1750</v>
      </c>
      <c r="F539" s="164" t="n"/>
      <c r="G539" s="163" t="n">
        <v>1750</v>
      </c>
      <c r="H539" s="164" t="n"/>
      <c r="I539" s="7" t="n">
        <v>3000</v>
      </c>
      <c r="J539" s="8" t="inlineStr">
        <is>
          <t>Кожобеков Эшмырза Кочкорбаевич</t>
        </is>
      </c>
      <c r="K539" s="8" t="inlineStr">
        <is>
          <t>Склад Бозымчак № 7 СИЗ (/Касымов А,Адылбек у Э.</t>
        </is>
      </c>
      <c r="L539" s="12" t="n"/>
      <c r="M539">
        <f>VLOOKUP(J539,P$7:Q$4000,2,0)</f>
        <v/>
      </c>
      <c r="N539">
        <f>VLOOKUP(K539,P$7:R$4000,2,0)</f>
        <v/>
      </c>
      <c r="P539" s="24" t="inlineStr">
        <is>
          <t>Бадретдинов Фаниль Васильевич</t>
        </is>
      </c>
      <c r="Q539" s="24" t="n"/>
    </row>
    <row r="540" hidden="1" outlineLevel="1" ht="22.45" customHeight="1" s="171">
      <c r="B540" s="166" t="n"/>
      <c r="C540" s="166" t="n"/>
      <c r="D540" s="153" t="n"/>
      <c r="E540" s="10" t="n"/>
      <c r="F540" s="11" t="n"/>
      <c r="G540" s="10" t="n"/>
      <c r="H540" s="11" t="n"/>
      <c r="I540" s="12" t="n"/>
      <c r="J540" s="13" t="inlineStr">
        <is>
          <t>001-001-0182 Брюки летние "KAZ Minerals Bozymchak" (ткань 65%ПЭ/35%ХБ, плотность 250 гр/м2, разм.48-50)</t>
        </is>
      </c>
      <c r="K540" s="13" t="inlineStr">
        <is>
          <t>001-001-0182 Брюки летние "KAZ Minerals Bozymchak" (ткань 65%ПЭ/35%ХБ, плотность 250 гр/м2, разм.48-50)</t>
        </is>
      </c>
      <c r="L540" s="135" t="n"/>
      <c r="M540">
        <f>VLOOKUP(J540,P$7:Q$4000,2,0)</f>
        <v/>
      </c>
      <c r="N540">
        <f>VLOOKUP(K540,P$7:R$4000,2,0)</f>
        <v/>
      </c>
      <c r="P540" s="24" t="inlineStr">
        <is>
          <t>Бадыкеев Руслан Асанкулович (кладовщик гсм)</t>
        </is>
      </c>
      <c r="Q540" s="24" t="inlineStr">
        <is>
          <t>120-03-ОМТС</t>
        </is>
      </c>
    </row>
    <row r="541" hidden="1" outlineLevel="1" ht="22.45" customFormat="1" customHeight="1" s="71" thickBot="1">
      <c r="B541" s="167" t="n"/>
      <c r="C541" s="167" t="n"/>
      <c r="D541" s="14" t="inlineStr">
        <is>
          <t>Количество</t>
        </is>
      </c>
      <c r="E541" s="15" t="n"/>
      <c r="F541" s="175" t="n">
        <v>1</v>
      </c>
      <c r="G541" s="15" t="n"/>
      <c r="H541" s="175" t="n">
        <v>1</v>
      </c>
      <c r="I541" s="135" t="n"/>
      <c r="J541" s="154" t="inlineStr">
        <is>
          <t>Поступление ТМЦ и услуг 0001876 от 16.05.2024 10:00:00</t>
        </is>
      </c>
      <c r="K541" s="154" t="inlineStr">
        <is>
          <t>Поступление ТМЦ и услуг 0001876 от 16.05.2024 10:00:00</t>
        </is>
      </c>
      <c r="L541" s="9" t="n"/>
      <c r="M541">
        <f>VLOOKUP(J541,P$7:Q$4000,2,0)</f>
        <v/>
      </c>
      <c r="N541">
        <f>VLOOKUP(K541,P$7:R$4000,2,0)</f>
        <v/>
      </c>
      <c r="P541" s="24" t="inlineStr">
        <is>
          <t>Баев Абдимитал Курбаналыевич (Дробильщик IVр.)</t>
        </is>
      </c>
      <c r="Q541" s="24" t="inlineStr">
        <is>
          <t>109-Химлаборатория</t>
        </is>
      </c>
    </row>
    <row r="542" hidden="1" outlineLevel="1" ht="22.45" customFormat="1" customHeight="1" s="71" thickBot="1">
      <c r="B542" s="165" t="inlineStr">
        <is>
          <t>04.09.2024 8:18:42</t>
        </is>
      </c>
      <c r="C542" s="165" t="inlineStr">
        <is>
          <t>Внутреннее перемещение ОМТС 221-829 от 04.09.2024 8:18:42</t>
        </is>
      </c>
      <c r="D542" s="152" t="inlineStr">
        <is>
          <t>Внутренее перемещение ТМЦ</t>
        </is>
      </c>
      <c r="E542" s="163" t="n">
        <v>1750</v>
      </c>
      <c r="F542" s="164" t="n"/>
      <c r="G542" s="163" t="n">
        <v>1750</v>
      </c>
      <c r="H542" s="164" t="n"/>
      <c r="I542" s="7" t="n">
        <v>5500</v>
      </c>
      <c r="J542" s="8" t="inlineStr">
        <is>
          <t>Кожобеков Эшмырза Кочкорбаевич</t>
        </is>
      </c>
      <c r="K542" s="8" t="inlineStr">
        <is>
          <t>Склад Бозымчак № 7 СИЗ (/Касымов А,Адылбек у Э.</t>
        </is>
      </c>
      <c r="L542" s="12" t="n"/>
      <c r="M542">
        <f>VLOOKUP(J542,P$7:Q$4000,2,0)</f>
        <v/>
      </c>
      <c r="N542">
        <f>VLOOKUP(K542,P$7:R$4000,2,0)</f>
        <v/>
      </c>
      <c r="P542" s="24" t="inlineStr">
        <is>
          <t>Базарбаев Абдумиталиб Эргашович</t>
        </is>
      </c>
      <c r="Q542" s="24" t="inlineStr">
        <is>
          <t>101-06-Общепроизводственные расходы - Карьер</t>
        </is>
      </c>
    </row>
    <row r="543" hidden="1" outlineLevel="1" ht="22.45" customHeight="1" s="171">
      <c r="B543" s="166" t="n"/>
      <c r="C543" s="166" t="n"/>
      <c r="D543" s="153" t="n"/>
      <c r="E543" s="10" t="n"/>
      <c r="F543" s="11" t="n"/>
      <c r="G543" s="10" t="n"/>
      <c r="H543" s="11" t="n"/>
      <c r="I543" s="12" t="n"/>
      <c r="J543" s="13" t="inlineStr">
        <is>
          <t>001-001-0177 Куртка летняя "KAZ Minerals Bozymchak" (ткань 65%ПЭ/35%ХБ, плотность 250 гр/м2, разм.48-50)</t>
        </is>
      </c>
      <c r="K543" s="13" t="inlineStr">
        <is>
          <t>001-001-0177 Куртка летняя "KAZ Minerals Bozymchak" (ткань 65%ПЭ/35%ХБ, плотность 250 гр/м2, разм.48-50)</t>
        </is>
      </c>
      <c r="L543" s="135" t="n"/>
      <c r="M543">
        <f>VLOOKUP(J543,P$7:Q$4000,2,0)</f>
        <v/>
      </c>
      <c r="N543">
        <f>VLOOKUP(K543,P$7:R$4000,2,0)</f>
        <v/>
      </c>
      <c r="P543" s="24" t="inlineStr">
        <is>
          <t>Базарбаев Абсатар Базарбаевич бухгалтер</t>
        </is>
      </c>
      <c r="Q543" s="24" t="inlineStr">
        <is>
          <t>101-06-Общепроизводственные расходы - Карьер</t>
        </is>
      </c>
    </row>
    <row r="544" hidden="1" outlineLevel="1" ht="22.45" customFormat="1" customHeight="1" s="71" thickBot="1">
      <c r="B544" s="167" t="n"/>
      <c r="C544" s="167" t="n"/>
      <c r="D544" s="14" t="inlineStr">
        <is>
          <t>Количество</t>
        </is>
      </c>
      <c r="E544" s="15" t="n"/>
      <c r="F544" s="175" t="n">
        <v>1</v>
      </c>
      <c r="G544" s="15" t="n"/>
      <c r="H544" s="175" t="n">
        <v>1</v>
      </c>
      <c r="I544" s="135" t="n"/>
      <c r="J544" s="154" t="inlineStr">
        <is>
          <t>Поступление ТМЦ и услуг 0003314 от 27.08.2024 10:00:00</t>
        </is>
      </c>
      <c r="K544" s="154" t="inlineStr">
        <is>
          <t>Поступление ТМЦ и услуг 0003314 от 27.08.2024 10:00:00</t>
        </is>
      </c>
      <c r="L544" s="9" t="n"/>
      <c r="M544">
        <f>VLOOKUP(J544,P$7:Q$4000,2,0)</f>
        <v/>
      </c>
      <c r="N544">
        <f>VLOOKUP(K544,P$7:R$4000,2,0)</f>
        <v/>
      </c>
      <c r="P544" s="24" t="inlineStr">
        <is>
          <t>Базарбаев Алтынбек Сидыкбекови ОФ</t>
        </is>
      </c>
      <c r="Q544" s="24" t="inlineStr">
        <is>
          <t>100-01 Участок дробления</t>
        </is>
      </c>
    </row>
    <row r="545" hidden="1" outlineLevel="1" ht="22.45" customFormat="1" customHeight="1" s="71" thickBot="1">
      <c r="B545" s="165" t="inlineStr">
        <is>
          <t>04.09.2024 8:18:42</t>
        </is>
      </c>
      <c r="C545" s="165" t="inlineStr">
        <is>
          <t>Внутреннее перемещение ОМТС 221-829 от 04.09.2024 8:18:42</t>
        </is>
      </c>
      <c r="D545" s="152" t="inlineStr">
        <is>
          <t>Внутренее перемещение ТМЦ</t>
        </is>
      </c>
      <c r="E545" s="163" t="n">
        <v>1750</v>
      </c>
      <c r="F545" s="164" t="n"/>
      <c r="G545" s="163" t="n">
        <v>1750</v>
      </c>
      <c r="H545" s="164" t="n"/>
      <c r="I545" s="7" t="n">
        <v>7000</v>
      </c>
      <c r="J545" s="8" t="inlineStr">
        <is>
          <t>Кожобеков Эшмырза Кочкорбаевич</t>
        </is>
      </c>
      <c r="K545" s="8" t="inlineStr">
        <is>
          <t>Склад Бозымчак № 7 СИЗ (/Касымов А,Адылбек у Э.</t>
        </is>
      </c>
      <c r="L545" s="12" t="n"/>
      <c r="M545">
        <f>VLOOKUP(J545,P$7:Q$4000,2,0)</f>
        <v/>
      </c>
      <c r="N545">
        <f>VLOOKUP(K545,P$7:R$4000,2,0)</f>
        <v/>
      </c>
      <c r="P545" s="24" t="inlineStr">
        <is>
          <t>Базарбаев Алымбек Камбарович Деж.электрос.</t>
        </is>
      </c>
      <c r="Q545" s="24" t="inlineStr">
        <is>
          <t>105-03-ЛЭП</t>
        </is>
      </c>
    </row>
    <row r="546" hidden="1" outlineLevel="1" ht="22.45" customHeight="1" s="171">
      <c r="B546" s="166" t="n"/>
      <c r="C546" s="166" t="n"/>
      <c r="D546" s="153" t="n"/>
      <c r="E546" s="10" t="n"/>
      <c r="F546" s="11" t="n"/>
      <c r="G546" s="10" t="n"/>
      <c r="H546" s="11" t="n"/>
      <c r="I546" s="12" t="n"/>
      <c r="J546" s="13" t="inlineStr">
        <is>
          <t>001-001-0197 Куртка демисезонная "KAZ Minerals Bozymchak" (ткань 65%ПЭ/35%ХБ, плотность 250 гр/м2, подкл.флис. 48-50)</t>
        </is>
      </c>
      <c r="K546" s="13" t="inlineStr">
        <is>
          <t>001-001-0197 Куртка демисезонная "KAZ Minerals Bozymchak" (ткань 65%ПЭ/35%ХБ, плотность 250 гр/м2, подкл.флис. 48-50)</t>
        </is>
      </c>
      <c r="L546" s="135" t="n"/>
      <c r="M546">
        <f>VLOOKUP(J546,P$7:Q$4000,2,0)</f>
        <v/>
      </c>
      <c r="N546">
        <f>VLOOKUP(K546,P$7:R$4000,2,0)</f>
        <v/>
      </c>
      <c r="P546" s="24" t="inlineStr">
        <is>
          <t>Базарбаев Арсланбек Тагайбекович Слесарь ремонтник</t>
        </is>
      </c>
      <c r="Q546" s="24" t="inlineStr">
        <is>
          <t>119-06-Автотранспортный цех-РПП</t>
        </is>
      </c>
    </row>
    <row r="547" hidden="1" outlineLevel="1" ht="22.45" customFormat="1" customHeight="1" s="71" thickBot="1">
      <c r="B547" s="167" t="n"/>
      <c r="C547" s="167" t="n"/>
      <c r="D547" s="14" t="inlineStr">
        <is>
          <t>Количество</t>
        </is>
      </c>
      <c r="E547" s="15" t="n"/>
      <c r="F547" s="175" t="n">
        <v>1</v>
      </c>
      <c r="G547" s="15" t="n"/>
      <c r="H547" s="175" t="n">
        <v>1</v>
      </c>
      <c r="I547" s="135" t="n"/>
      <c r="J547" s="154" t="inlineStr">
        <is>
          <t>Поступление ТМЦ и услуг 0003271 от 27.08.2024 10:00:00</t>
        </is>
      </c>
      <c r="K547" s="154" t="inlineStr">
        <is>
          <t>Поступление ТМЦ и услуг 0003271 от 27.08.2024 10:00:00</t>
        </is>
      </c>
      <c r="L547" s="9" t="n"/>
      <c r="M547">
        <f>VLOOKUP(J547,P$7:Q$4000,2,0)</f>
        <v/>
      </c>
      <c r="N547">
        <f>VLOOKUP(K547,P$7:R$4000,2,0)</f>
        <v/>
      </c>
      <c r="P547" s="24" t="inlineStr">
        <is>
          <t>Базарбаев Зоутбек Туманович Электрогазосварщик</t>
        </is>
      </c>
      <c r="Q547" s="24" t="inlineStr">
        <is>
          <t>119-06-Автотранспортный цех-РПП</t>
        </is>
      </c>
    </row>
    <row r="548" hidden="1" outlineLevel="1" ht="22.45" customFormat="1" customHeight="1" s="71" thickBot="1">
      <c r="B548" s="165" t="inlineStr">
        <is>
          <t>04.09.2024 8:23:44</t>
        </is>
      </c>
      <c r="C548" s="165" t="inlineStr">
        <is>
          <t>Внутреннее перемещение ОМТС 221-830 от 04.09.2024 8:23:44</t>
        </is>
      </c>
      <c r="D548" s="152" t="inlineStr">
        <is>
          <t>Внутренее перемещение ТМЦ</t>
        </is>
      </c>
      <c r="E548" s="163" t="n">
        <v>1750</v>
      </c>
      <c r="F548" s="164" t="n"/>
      <c r="G548" s="163" t="n">
        <v>1750</v>
      </c>
      <c r="H548" s="164" t="n"/>
      <c r="I548" s="7" t="n">
        <v>7000</v>
      </c>
      <c r="J548" s="8" t="inlineStr">
        <is>
          <t>Бекиев Токтомурат Курсантбекович( обходчик)</t>
        </is>
      </c>
      <c r="K548" s="8" t="inlineStr">
        <is>
          <t>Склад Бозымчак № 7 СИЗ (/Касымов А,Адылбек у Э.</t>
        </is>
      </c>
      <c r="L548" s="12" t="n"/>
      <c r="M548">
        <f>VLOOKUP(J548,P$7:Q$4000,2,0)</f>
        <v/>
      </c>
      <c r="N548">
        <f>VLOOKUP(K548,P$7:R$4000,2,0)</f>
        <v/>
      </c>
      <c r="P548" s="24" t="inlineStr">
        <is>
          <t>Базарбаев Эрлан Сатикулович</t>
        </is>
      </c>
      <c r="Q548" s="24" t="inlineStr">
        <is>
          <t>126-001 ОТК Общепроизводственные расходы</t>
        </is>
      </c>
    </row>
    <row r="549" hidden="1" outlineLevel="1" ht="22.45" customHeight="1" s="171">
      <c r="B549" s="166" t="n"/>
      <c r="C549" s="166" t="n"/>
      <c r="D549" s="153" t="n"/>
      <c r="E549" s="10" t="n"/>
      <c r="F549" s="11" t="n"/>
      <c r="G549" s="10" t="n"/>
      <c r="H549" s="11" t="n"/>
      <c r="I549" s="12" t="n"/>
      <c r="J549" s="13" t="inlineStr">
        <is>
          <t>001-001-0197 Куртка демисезонная "KAZ Minerals Bozymchak" (ткань 65%ПЭ/35%ХБ, плотность 250 гр/м2, подкл.флис. 48-50)</t>
        </is>
      </c>
      <c r="K549" s="13" t="inlineStr">
        <is>
          <t>001-001-0197 Куртка демисезонная "KAZ Minerals Bozymchak" (ткань 65%ПЭ/35%ХБ, плотность 250 гр/м2, подкл.флис. 48-50)</t>
        </is>
      </c>
      <c r="L549" s="135" t="n"/>
      <c r="M549">
        <f>VLOOKUP(J549,P$7:Q$4000,2,0)</f>
        <v/>
      </c>
      <c r="N549">
        <f>VLOOKUP(K549,P$7:R$4000,2,0)</f>
        <v/>
      </c>
      <c r="P549" s="24" t="inlineStr">
        <is>
          <t>Базарбаева Курманжан Турабековна</t>
        </is>
      </c>
      <c r="Q549" s="24" t="inlineStr">
        <is>
          <t>123-01-АБК-АХО-вахтовый поселок</t>
        </is>
      </c>
    </row>
    <row r="550" hidden="1" outlineLevel="1" ht="22.45" customFormat="1" customHeight="1" s="71" thickBot="1">
      <c r="B550" s="167" t="n"/>
      <c r="C550" s="167" t="n"/>
      <c r="D550" s="14" t="inlineStr">
        <is>
          <t>Количество</t>
        </is>
      </c>
      <c r="E550" s="15" t="n"/>
      <c r="F550" s="175" t="n">
        <v>1</v>
      </c>
      <c r="G550" s="15" t="n"/>
      <c r="H550" s="175" t="n">
        <v>1</v>
      </c>
      <c r="I550" s="135" t="n"/>
      <c r="J550" s="154" t="inlineStr">
        <is>
          <t>Поступление ТМЦ и услуг 0003271 от 27.08.2024 10:00:00</t>
        </is>
      </c>
      <c r="K550" s="154" t="inlineStr">
        <is>
          <t>Поступление ТМЦ и услуг 0003271 от 27.08.2024 10:00:00</t>
        </is>
      </c>
      <c r="L550" s="9" t="n"/>
      <c r="M550">
        <f>VLOOKUP(J550,P$7:Q$4000,2,0)</f>
        <v/>
      </c>
      <c r="N550">
        <f>VLOOKUP(K550,P$7:R$4000,2,0)</f>
        <v/>
      </c>
      <c r="P550" s="24" t="inlineStr">
        <is>
          <t>Базаркулов Ирлан Шаршеналиевич</t>
        </is>
      </c>
      <c r="Q550" s="24" t="inlineStr">
        <is>
          <t>111-02-АУП</t>
        </is>
      </c>
    </row>
    <row r="551" hidden="1" outlineLevel="1" ht="22.45" customFormat="1" customHeight="1" s="71" thickBot="1">
      <c r="B551" s="165" t="inlineStr">
        <is>
          <t>04.09.2024 8:25:13</t>
        </is>
      </c>
      <c r="C551" s="165" t="inlineStr">
        <is>
          <t>Внутреннее перемещение ОМТС 221-831 от 04.09.2024 8:25:13</t>
        </is>
      </c>
      <c r="D551" s="152" t="inlineStr">
        <is>
          <t>Внутренее перемещение ТМЦ</t>
        </is>
      </c>
      <c r="E551" s="163" t="n">
        <v>1750</v>
      </c>
      <c r="F551" s="164" t="n"/>
      <c r="G551" s="163" t="n">
        <v>1750</v>
      </c>
      <c r="H551" s="164" t="n"/>
      <c r="I551" s="7" t="n">
        <v>7000</v>
      </c>
      <c r="J551" s="8" t="inlineStr">
        <is>
          <t>Эсеналиев Дастан Сейталиевич (Аппаратчик обезвожив</t>
        </is>
      </c>
      <c r="K551" s="8" t="inlineStr">
        <is>
          <t>Склад Бозымчак № 7 СИЗ (/Касымов А,Адылбек у Э.</t>
        </is>
      </c>
      <c r="L551" s="12" t="n"/>
      <c r="M551">
        <f>VLOOKUP(J551,P$7:Q$4000,2,0)</f>
        <v/>
      </c>
      <c r="N551">
        <f>VLOOKUP(K551,P$7:R$4000,2,0)</f>
        <v/>
      </c>
      <c r="P551" s="24" t="inlineStr">
        <is>
          <t>Базаркулов Таир Шаршеналиевич</t>
        </is>
      </c>
      <c r="Q551" s="24" t="inlineStr">
        <is>
          <t>111-01-АУП - Гараж</t>
        </is>
      </c>
    </row>
    <row r="552" hidden="1" outlineLevel="1" ht="22.45" customHeight="1" s="171">
      <c r="B552" s="166" t="n"/>
      <c r="C552" s="166" t="n"/>
      <c r="D552" s="153" t="n"/>
      <c r="E552" s="10" t="n"/>
      <c r="F552" s="11" t="n"/>
      <c r="G552" s="10" t="n"/>
      <c r="H552" s="11" t="n"/>
      <c r="I552" s="12" t="n"/>
      <c r="J552" s="13" t="inlineStr">
        <is>
          <t>001-001-0197 Куртка демисезонная "KAZ Minerals Bozymchak" (ткань 65%ПЭ/35%ХБ, плотность 250 гр/м2, подкл.флис. 48-50)</t>
        </is>
      </c>
      <c r="K552" s="13" t="inlineStr">
        <is>
          <t>001-001-0197 Куртка демисезонная "KAZ Minerals Bozymchak" (ткань 65%ПЭ/35%ХБ, плотность 250 гр/м2, подкл.флис. 48-50)</t>
        </is>
      </c>
      <c r="L552" s="135" t="n"/>
      <c r="M552">
        <f>VLOOKUP(J552,P$7:Q$4000,2,0)</f>
        <v/>
      </c>
      <c r="N552">
        <f>VLOOKUP(K552,P$7:R$4000,2,0)</f>
        <v/>
      </c>
      <c r="P552" s="24" t="inlineStr">
        <is>
          <t>Базаров Мамажан Акматович</t>
        </is>
      </c>
      <c r="Q552" s="24" t="inlineStr">
        <is>
          <t>119-06-Автотранспортный цех-РПП</t>
        </is>
      </c>
    </row>
    <row r="553" hidden="1" outlineLevel="1" ht="22.45" customFormat="1" customHeight="1" s="71" thickBot="1">
      <c r="B553" s="167" t="n"/>
      <c r="C553" s="167" t="n"/>
      <c r="D553" s="14" t="inlineStr">
        <is>
          <t>Количество</t>
        </is>
      </c>
      <c r="E553" s="15" t="n"/>
      <c r="F553" s="175" t="n">
        <v>1</v>
      </c>
      <c r="G553" s="15" t="n"/>
      <c r="H553" s="175" t="n">
        <v>1</v>
      </c>
      <c r="I553" s="135" t="n"/>
      <c r="J553" s="154" t="inlineStr">
        <is>
          <t>Поступление ТМЦ и услуг 0003271 от 27.08.2024 10:00:00</t>
        </is>
      </c>
      <c r="K553" s="154" t="inlineStr">
        <is>
          <t>Поступление ТМЦ и услуг 0003271 от 27.08.2024 10:00:00</t>
        </is>
      </c>
      <c r="L553" s="9" t="n"/>
      <c r="M553">
        <f>VLOOKUP(J553,P$7:Q$4000,2,0)</f>
        <v/>
      </c>
      <c r="N553">
        <f>VLOOKUP(K553,P$7:R$4000,2,0)</f>
        <v/>
      </c>
      <c r="P553" s="24" t="inlineStr">
        <is>
          <t>Базарова Гулжан Шаанбаевна (машинист по стирке)</t>
        </is>
      </c>
      <c r="Q553" s="24" t="inlineStr">
        <is>
          <t>123-01-АБК-АХО-вахтовый поселок</t>
        </is>
      </c>
    </row>
    <row r="554" hidden="1" outlineLevel="1" ht="22.45" customFormat="1" customHeight="1" s="71" thickBot="1">
      <c r="B554" s="165" t="inlineStr">
        <is>
          <t>04.09.2024 8:27:08</t>
        </is>
      </c>
      <c r="C554" s="165" t="inlineStr">
        <is>
          <t>Внутреннее перемещение ОМТС 221-832 от 04.09.2024 8:27:08</t>
        </is>
      </c>
      <c r="D554" s="152" t="inlineStr">
        <is>
          <t>Внутренее перемещение ТМЦ</t>
        </is>
      </c>
      <c r="E554" s="163" t="n">
        <v>1750</v>
      </c>
      <c r="F554" s="164" t="n"/>
      <c r="G554" s="163" t="n">
        <v>1750</v>
      </c>
      <c r="H554" s="164" t="n"/>
      <c r="I554" s="7" t="n">
        <v>7000</v>
      </c>
      <c r="J554" s="8" t="inlineStr">
        <is>
          <t>Козуев Сатыбалды Жоробаевич Машин.кочегар котельн.</t>
        </is>
      </c>
      <c r="K554" s="8" t="inlineStr">
        <is>
          <t>Склад Бозымчак № 7 СИЗ (/Касымов А,Адылбек у Э.</t>
        </is>
      </c>
      <c r="L554" s="12" t="n"/>
      <c r="M554">
        <f>VLOOKUP(J554,P$7:Q$4000,2,0)</f>
        <v/>
      </c>
      <c r="N554">
        <f>VLOOKUP(K554,P$7:R$4000,2,0)</f>
        <v/>
      </c>
      <c r="P554" s="24" t="inlineStr">
        <is>
          <t>Байбеков Урмат Үсөнбекович</t>
        </is>
      </c>
      <c r="Q554" s="24" t="inlineStr">
        <is>
          <t>130-06 Погрузка Горной массы</t>
        </is>
      </c>
    </row>
    <row r="555" hidden="1" outlineLevel="1" ht="22.45" customHeight="1" s="171">
      <c r="B555" s="166" t="n"/>
      <c r="C555" s="166" t="n"/>
      <c r="D555" s="153" t="n"/>
      <c r="E555" s="10" t="n"/>
      <c r="F555" s="11" t="n"/>
      <c r="G555" s="10" t="n"/>
      <c r="H555" s="11" t="n"/>
      <c r="I555" s="12" t="n"/>
      <c r="J555" s="13" t="inlineStr">
        <is>
          <t>001-001-0198 Куртка демисезонная "KAZ Minerals Bozymchak" (ткань 65%ПЭ/35%ХБ, плотность 250 гр/м2, подкл.флис. 52-54)</t>
        </is>
      </c>
      <c r="K555" s="13" t="inlineStr">
        <is>
          <t>001-001-0198 Куртка демисезонная "KAZ Minerals Bozymchak" (ткань 65%ПЭ/35%ХБ, плотность 250 гр/м2, подкл.флис. 52-54)</t>
        </is>
      </c>
      <c r="L555" s="135" t="n"/>
      <c r="M555">
        <f>VLOOKUP(J555,P$7:Q$4000,2,0)</f>
        <v/>
      </c>
      <c r="N555">
        <f>VLOOKUP(K555,P$7:R$4000,2,0)</f>
        <v/>
      </c>
      <c r="P555" s="24" t="inlineStr">
        <is>
          <t>Байбосун уулу Кубанычбек</t>
        </is>
      </c>
      <c r="Q555" s="24" t="inlineStr">
        <is>
          <t>119-06-Автотранспортный цех-РПП</t>
        </is>
      </c>
    </row>
    <row r="556" hidden="1" outlineLevel="1" ht="22.45" customFormat="1" customHeight="1" s="71" thickBot="1">
      <c r="B556" s="167" t="n"/>
      <c r="C556" s="167" t="n"/>
      <c r="D556" s="14" t="inlineStr">
        <is>
          <t>Количество</t>
        </is>
      </c>
      <c r="E556" s="15" t="n"/>
      <c r="F556" s="175" t="n">
        <v>1</v>
      </c>
      <c r="G556" s="15" t="n"/>
      <c r="H556" s="175" t="n">
        <v>1</v>
      </c>
      <c r="I556" s="135" t="n"/>
      <c r="J556" s="154" t="inlineStr">
        <is>
          <t>Поступление ТМЦ и услуг 0003271 от 27.08.2024 10:00:00</t>
        </is>
      </c>
      <c r="K556" s="154" t="inlineStr">
        <is>
          <t>Поступление ТМЦ и услуг 0003271 от 27.08.2024 10:00:00</t>
        </is>
      </c>
      <c r="L556" s="9" t="n"/>
      <c r="M556">
        <f>VLOOKUP(J556,P$7:Q$4000,2,0)</f>
        <v/>
      </c>
      <c r="N556">
        <f>VLOOKUP(K556,P$7:R$4000,2,0)</f>
        <v/>
      </c>
      <c r="P556" s="24" t="inlineStr">
        <is>
          <t>Байгазиев Мухамбет Расулович( повар)</t>
        </is>
      </c>
      <c r="Q556" s="24" t="inlineStr">
        <is>
          <t>123-02-АБК-АХО-Столовая</t>
        </is>
      </c>
    </row>
    <row r="557" hidden="1" outlineLevel="1" ht="22.45" customFormat="1" customHeight="1" s="71" thickBot="1">
      <c r="B557" s="165" t="inlineStr">
        <is>
          <t>04.09.2024 8:28:43</t>
        </is>
      </c>
      <c r="C557" s="165" t="inlineStr">
        <is>
          <t>Внутреннее перемещение ОМТС 221-833 от 04.09.2024 8:28:43</t>
        </is>
      </c>
      <c r="D557" s="152" t="inlineStr">
        <is>
          <t>Внутренее перемещение ТМЦ</t>
        </is>
      </c>
      <c r="E557" s="163" t="n">
        <v>1750</v>
      </c>
      <c r="F557" s="164" t="n"/>
      <c r="G557" s="163" t="n">
        <v>1750</v>
      </c>
      <c r="H557" s="164" t="n"/>
      <c r="I557" s="7" t="n">
        <v>7000</v>
      </c>
      <c r="J557" s="8" t="inlineStr">
        <is>
          <t>Полотов Мирлан Абдиманапович( обходчик)</t>
        </is>
      </c>
      <c r="K557" s="8" t="inlineStr">
        <is>
          <t>Склад Бозымчак № 7 СИЗ (/Касымов А,Адылбек у Э.</t>
        </is>
      </c>
      <c r="L557" s="12" t="n"/>
      <c r="M557">
        <f>VLOOKUP(J557,P$7:Q$4000,2,0)</f>
        <v/>
      </c>
      <c r="N557">
        <f>VLOOKUP(K557,P$7:R$4000,2,0)</f>
        <v/>
      </c>
      <c r="P557" s="24" t="inlineStr">
        <is>
          <t>Байгуттуев Алмаз Аскарович</t>
        </is>
      </c>
      <c r="Q557" s="24" t="inlineStr">
        <is>
          <t>130-18 Технические службы</t>
        </is>
      </c>
    </row>
    <row r="558" hidden="1" outlineLevel="1" ht="22.45" customHeight="1" s="171">
      <c r="B558" s="166" t="n"/>
      <c r="C558" s="166" t="n"/>
      <c r="D558" s="153" t="n"/>
      <c r="E558" s="10" t="n"/>
      <c r="F558" s="11" t="n"/>
      <c r="G558" s="10" t="n"/>
      <c r="H558" s="11" t="n"/>
      <c r="I558" s="12" t="n"/>
      <c r="J558" s="13" t="inlineStr">
        <is>
          <t>001-001-0197 Куртка демисезонная "KAZ Minerals Bozymchak" (ткань 65%ПЭ/35%ХБ, плотность 250 гр/м2, подкл.флис. 48-50)</t>
        </is>
      </c>
      <c r="K558" s="13" t="inlineStr">
        <is>
          <t>001-001-0197 Куртка демисезонная "KAZ Minerals Bozymchak" (ткань 65%ПЭ/35%ХБ, плотность 250 гр/м2, подкл.флис. 48-50)</t>
        </is>
      </c>
      <c r="L558" s="135" t="n"/>
      <c r="M558">
        <f>VLOOKUP(J558,P$7:Q$4000,2,0)</f>
        <v/>
      </c>
      <c r="N558">
        <f>VLOOKUP(K558,P$7:R$4000,2,0)</f>
        <v/>
      </c>
      <c r="P558" s="24" t="inlineStr">
        <is>
          <t>Байдөлөтов Бакыт Кадыркулович</t>
        </is>
      </c>
      <c r="Q558" s="24" t="inlineStr">
        <is>
          <t>119-05-Автотранспортный цех - общепроизводственные</t>
        </is>
      </c>
    </row>
    <row r="559" hidden="1" outlineLevel="1" ht="32.9" customFormat="1" customHeight="1" s="71" thickBot="1">
      <c r="B559" s="167" t="n"/>
      <c r="C559" s="167" t="n"/>
      <c r="D559" s="14" t="inlineStr">
        <is>
          <t>Количество</t>
        </is>
      </c>
      <c r="E559" s="15" t="n"/>
      <c r="F559" s="175" t="n">
        <v>1</v>
      </c>
      <c r="G559" s="15" t="n"/>
      <c r="H559" s="175" t="n">
        <v>1</v>
      </c>
      <c r="I559" s="135" t="n"/>
      <c r="J559" s="154" t="inlineStr">
        <is>
          <t>Поступление ТМЦ и услуг 0003271 от 27.08.2024 10:00:00</t>
        </is>
      </c>
      <c r="K559" s="154" t="inlineStr">
        <is>
          <t>Поступление ТМЦ и услуг 0003271 от 27.08.2024 10:00:00</t>
        </is>
      </c>
      <c r="L559" s="9" t="n"/>
      <c r="M559">
        <f>VLOOKUP(J559,P$7:Q$4000,2,0)</f>
        <v/>
      </c>
      <c r="N559">
        <f>VLOOKUP(K559,P$7:R$4000,2,0)</f>
        <v/>
      </c>
      <c r="P559" s="24" t="inlineStr">
        <is>
          <t>Байдолотова Жаркынай Асылбековна</t>
        </is>
      </c>
      <c r="Q559" s="24" t="inlineStr">
        <is>
          <t>113-Офис Управления Проектом - Бишкек</t>
        </is>
      </c>
    </row>
    <row r="560" hidden="1" outlineLevel="1" ht="22.45" customFormat="1" customHeight="1" s="71">
      <c r="B560" s="165" t="inlineStr">
        <is>
          <t>04.09.2024 8:30:05</t>
        </is>
      </c>
      <c r="C560" s="165" t="inlineStr">
        <is>
          <t>Внутреннее перемещение ОМТС 221-834 от 04.09.2024 8:30:05</t>
        </is>
      </c>
      <c r="D560" s="152" t="inlineStr">
        <is>
          <t>Внутренее перемещение ТМЦ</t>
        </is>
      </c>
      <c r="E560" s="163" t="n">
        <v>1750</v>
      </c>
      <c r="F560" s="164" t="n"/>
      <c r="G560" s="163" t="n">
        <v>1750</v>
      </c>
      <c r="H560" s="164" t="n"/>
      <c r="I560" s="7" t="n">
        <v>8035.71</v>
      </c>
      <c r="J560" s="8" t="inlineStr">
        <is>
          <t>Склад Бозымчак № 7/1 СИЗ БУ</t>
        </is>
      </c>
      <c r="K560" s="8" t="inlineStr">
        <is>
          <t>Полотов Мирлан Абдиманапович( обходчик)</t>
        </is>
      </c>
      <c r="L560" s="12" t="n"/>
      <c r="M560">
        <f>VLOOKUP(J560,P$7:Q$4000,2,0)</f>
        <v/>
      </c>
      <c r="N560">
        <f>VLOOKUP(K560,P$7:R$4000,2,0)</f>
        <v/>
      </c>
      <c r="P560" s="24" t="inlineStr">
        <is>
          <t>Байдуев Анварбек Кыдыкбаевич</t>
        </is>
      </c>
      <c r="Q560" s="24" t="inlineStr">
        <is>
          <t>114-Офис Управления Проектом - Бозымчак</t>
        </is>
      </c>
    </row>
    <row r="561" hidden="1" outlineLevel="1" ht="22.45" customHeight="1" s="171">
      <c r="B561" s="166" t="n"/>
      <c r="C561" s="166" t="n"/>
      <c r="D561" s="153" t="n"/>
      <c r="E561" s="10" t="n"/>
      <c r="F561" s="11" t="n"/>
      <c r="G561" s="10" t="n"/>
      <c r="H561" s="11" t="n"/>
      <c r="I561" s="12" t="n"/>
      <c r="J561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561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561" s="135" t="n"/>
      <c r="M561">
        <f>VLOOKUP(J561,P$7:Q$4000,2,0)</f>
        <v/>
      </c>
      <c r="N561">
        <f>VLOOKUP(K561,P$7:R$4000,2,0)</f>
        <v/>
      </c>
      <c r="P561" s="24" t="inlineStr">
        <is>
          <t>Байдуева Айгуль Орусбаевна</t>
        </is>
      </c>
      <c r="Q561" s="24" t="inlineStr">
        <is>
          <t>111-02-АУП</t>
        </is>
      </c>
    </row>
    <row r="562" hidden="1" outlineLevel="1" ht="22.45" customFormat="1" customHeight="1" s="71" thickBot="1">
      <c r="B562" s="167" t="n"/>
      <c r="C562" s="167" t="n"/>
      <c r="D562" s="14" t="inlineStr">
        <is>
          <t>Количество</t>
        </is>
      </c>
      <c r="E562" s="15" t="n"/>
      <c r="F562" s="175" t="n">
        <v>1</v>
      </c>
      <c r="G562" s="15" t="n"/>
      <c r="H562" s="175" t="n">
        <v>1</v>
      </c>
      <c r="I562" s="135" t="n"/>
      <c r="J562" s="154" t="inlineStr">
        <is>
          <t>Поступление ТМЦ и услуг 0004094 от 11.11.2021 10:00:00</t>
        </is>
      </c>
      <c r="K562" s="154" t="inlineStr">
        <is>
          <t>Поступление ТМЦ и услуг 0004094 от 11.11.2021 10:00:00</t>
        </is>
      </c>
      <c r="L562" s="9" t="n"/>
      <c r="M562">
        <f>VLOOKUP(J562,P$7:Q$4000,2,0)</f>
        <v/>
      </c>
      <c r="N562">
        <f>VLOOKUP(K562,P$7:R$4000,2,0)</f>
        <v/>
      </c>
      <c r="P562" s="24" t="inlineStr">
        <is>
          <t>Байдылда уулу Бекболот АСС</t>
        </is>
      </c>
      <c r="Q562" s="24" t="inlineStr">
        <is>
          <t>128-01-Пожарное депо</t>
        </is>
      </c>
    </row>
    <row r="563" hidden="1" outlineLevel="1" ht="22.45" customFormat="1" customHeight="1" s="71">
      <c r="B563" s="165" t="inlineStr">
        <is>
          <t>04.09.2024 8:30:05</t>
        </is>
      </c>
      <c r="C563" s="165" t="inlineStr">
        <is>
          <t>Внутреннее перемещение ОМТС 221-834 от 04.09.2024 8:30:05</t>
        </is>
      </c>
      <c r="D563" s="152" t="inlineStr">
        <is>
          <t>Внутренее перемещение ТМЦ</t>
        </is>
      </c>
      <c r="E563" s="163" t="n">
        <v>1750</v>
      </c>
      <c r="F563" s="164" t="n"/>
      <c r="G563" s="163" t="n">
        <v>1750</v>
      </c>
      <c r="H563" s="164" t="n"/>
      <c r="I563" s="7" t="n">
        <v>4017.86</v>
      </c>
      <c r="J563" s="8" t="inlineStr">
        <is>
          <t>Склад Бозымчак № 7/1 СИЗ БУ</t>
        </is>
      </c>
      <c r="K563" s="8" t="inlineStr">
        <is>
          <t>Полотов Мирлан Абдиманапович( обходчик)</t>
        </is>
      </c>
      <c r="L563" s="12" t="n"/>
      <c r="M563">
        <f>VLOOKUP(J563,P$7:Q$4000,2,0)</f>
        <v/>
      </c>
      <c r="N563">
        <f>VLOOKUP(K563,P$7:R$4000,2,0)</f>
        <v/>
      </c>
      <c r="P563" s="24" t="inlineStr">
        <is>
          <t>Баймаганбетов Нуржан Кайыржанович</t>
        </is>
      </c>
      <c r="Q563" s="24" t="inlineStr">
        <is>
          <t>120-01-Геолого-маркшейдерская служба. отдел</t>
        </is>
      </c>
    </row>
    <row r="564" hidden="1" outlineLevel="1" ht="22.45" customHeight="1" s="171">
      <c r="B564" s="166" t="n"/>
      <c r="C564" s="166" t="n"/>
      <c r="D564" s="153" t="n"/>
      <c r="E564" s="10" t="n"/>
      <c r="F564" s="11" t="n"/>
      <c r="G564" s="10" t="n"/>
      <c r="H564" s="11" t="n"/>
      <c r="I564" s="12" t="n"/>
      <c r="J564" s="13" t="inlineStr">
        <is>
          <t>001-001-0126 Костюм летний "KAZ Minerals Bozymchak" (100% ХБ, плотность 250-260гр/м2, логотип вышивка, 48р.)</t>
        </is>
      </c>
      <c r="K564" s="13" t="inlineStr">
        <is>
          <t>001-001-0126 Костюм летний "KAZ Minerals Bozymchak" (100% ХБ, плотность 250-260гр/м2, логотип вышивка, 48р.)</t>
        </is>
      </c>
      <c r="L564" s="135" t="n"/>
      <c r="M564">
        <f>VLOOKUP(J564,P$7:Q$4000,2,0)</f>
        <v/>
      </c>
      <c r="N564">
        <f>VLOOKUP(K564,P$7:R$4000,2,0)</f>
        <v/>
      </c>
      <c r="P564" s="24" t="inlineStr">
        <is>
          <t>Байматов Талайбек Мамажанович</t>
        </is>
      </c>
      <c r="Q564" s="24" t="inlineStr">
        <is>
          <t>101-01-Технологический участок</t>
        </is>
      </c>
    </row>
    <row r="565" hidden="1" outlineLevel="1" ht="22.45" customFormat="1" customHeight="1" s="71" thickBot="1">
      <c r="B565" s="167" t="n"/>
      <c r="C565" s="167" t="n"/>
      <c r="D565" s="14" t="inlineStr">
        <is>
          <t>Количество</t>
        </is>
      </c>
      <c r="E565" s="15" t="n"/>
      <c r="F565" s="175" t="n">
        <v>1</v>
      </c>
      <c r="G565" s="15" t="n"/>
      <c r="H565" s="175" t="n">
        <v>1</v>
      </c>
      <c r="I565" s="135" t="n"/>
      <c r="J565" s="154" t="inlineStr">
        <is>
          <t>Поступление ТМЦ и услуг 0003919 от 29.10.2021 10:00:00</t>
        </is>
      </c>
      <c r="K565" s="154" t="inlineStr">
        <is>
          <t>Поступление ТМЦ и услуг 0003919 от 29.10.2021 10:00:00</t>
        </is>
      </c>
      <c r="L565" s="9" t="n"/>
      <c r="M565">
        <f>VLOOKUP(J565,P$7:Q$4000,2,0)</f>
        <v/>
      </c>
      <c r="N565">
        <f>VLOOKUP(K565,P$7:R$4000,2,0)</f>
        <v/>
      </c>
      <c r="P565" s="24" t="inlineStr">
        <is>
          <t>Баймуратова Кызжибек Эрановна (кухонный работник)</t>
        </is>
      </c>
      <c r="Q565" s="24" t="inlineStr">
        <is>
          <t>123-02-АБК-АХО-Столовая</t>
        </is>
      </c>
    </row>
    <row r="566" hidden="1" outlineLevel="1" ht="22.45" customFormat="1" customHeight="1" s="71" thickBot="1">
      <c r="B566" s="165" t="inlineStr">
        <is>
          <t>04.09.2024 8:32:00</t>
        </is>
      </c>
      <c r="C566" s="165" t="inlineStr">
        <is>
          <t>Внутреннее перемещение ОМТС 221-835 от 04.09.2024 8:32:00</t>
        </is>
      </c>
      <c r="D566" s="152" t="inlineStr">
        <is>
          <t>Внутренее перемещение ТМЦ</t>
        </is>
      </c>
      <c r="E566" s="163" t="n">
        <v>1750</v>
      </c>
      <c r="F566" s="164" t="n"/>
      <c r="G566" s="163" t="n">
        <v>1750</v>
      </c>
      <c r="H566" s="164" t="n"/>
      <c r="I566" s="7" t="n">
        <v>7000</v>
      </c>
      <c r="J566" s="8" t="inlineStr">
        <is>
          <t>Уламаев Тариел Абдыкарович Обходчик)</t>
        </is>
      </c>
      <c r="K566" s="8" t="inlineStr">
        <is>
          <t>Склад Бозымчак № 7 СИЗ (/Касымов А,Адылбек у Э.</t>
        </is>
      </c>
      <c r="L566" s="12" t="n"/>
      <c r="M566">
        <f>VLOOKUP(J566,P$7:Q$4000,2,0)</f>
        <v/>
      </c>
      <c r="N566">
        <f>VLOOKUP(K566,P$7:R$4000,2,0)</f>
        <v/>
      </c>
      <c r="P566" s="24" t="inlineStr">
        <is>
          <t>Баймурзаев Сатыбалды Мурзапаясович</t>
        </is>
      </c>
      <c r="Q566" s="24" t="inlineStr">
        <is>
          <t>105-05-Общепроизводственные - Энергохозяйство</t>
        </is>
      </c>
    </row>
    <row r="567" hidden="1" outlineLevel="1" ht="22.45" customHeight="1" s="171">
      <c r="B567" s="166" t="n"/>
      <c r="C567" s="166" t="n"/>
      <c r="D567" s="153" t="n"/>
      <c r="E567" s="10" t="n"/>
      <c r="F567" s="11" t="n"/>
      <c r="G567" s="10" t="n"/>
      <c r="H567" s="11" t="n"/>
      <c r="I567" s="12" t="n"/>
      <c r="J567" s="13" t="inlineStr">
        <is>
          <t>001-001-0198 Куртка демисезонная "KAZ Minerals Bozymchak" (ткань 65%ПЭ/35%ХБ, плотность 250 гр/м2, подкл.флис. 52-54)</t>
        </is>
      </c>
      <c r="K567" s="13" t="inlineStr">
        <is>
          <t>001-001-0198 Куртка демисезонная "KAZ Minerals Bozymchak" (ткань 65%ПЭ/35%ХБ, плотность 250 гр/м2, подкл.флис. 52-54)</t>
        </is>
      </c>
      <c r="L567" s="135" t="n"/>
      <c r="M567">
        <f>VLOOKUP(J567,P$7:Q$4000,2,0)</f>
        <v/>
      </c>
      <c r="N567">
        <f>VLOOKUP(K567,P$7:R$4000,2,0)</f>
        <v/>
      </c>
      <c r="P567" s="24" t="inlineStr">
        <is>
          <t>Баймырзаев Улан Батыркулович</t>
        </is>
      </c>
      <c r="Q567" s="24" t="inlineStr">
        <is>
          <t>111-02-АУП</t>
        </is>
      </c>
    </row>
    <row r="568" hidden="1" outlineLevel="1" ht="22.45" customFormat="1" customHeight="1" s="71" thickBot="1">
      <c r="B568" s="167" t="n"/>
      <c r="C568" s="167" t="n"/>
      <c r="D568" s="14" t="inlineStr">
        <is>
          <t>Количество</t>
        </is>
      </c>
      <c r="E568" s="15" t="n"/>
      <c r="F568" s="175" t="n">
        <v>1</v>
      </c>
      <c r="G568" s="15" t="n"/>
      <c r="H568" s="175" t="n">
        <v>1</v>
      </c>
      <c r="I568" s="135" t="n"/>
      <c r="J568" s="154" t="inlineStr">
        <is>
          <t>Поступление ТМЦ и услуг 0003271 от 27.08.2024 10:00:00</t>
        </is>
      </c>
      <c r="K568" s="154" t="inlineStr">
        <is>
          <t>Поступление ТМЦ и услуг 0003271 от 27.08.2024 10:00:00</t>
        </is>
      </c>
      <c r="L568" s="9" t="n"/>
      <c r="M568">
        <f>VLOOKUP(J568,P$7:Q$4000,2,0)</f>
        <v/>
      </c>
      <c r="N568">
        <f>VLOOKUP(K568,P$7:R$4000,2,0)</f>
        <v/>
      </c>
      <c r="P568" s="24" t="inlineStr">
        <is>
          <t>Байнаев Калысбек Аскарович</t>
        </is>
      </c>
      <c r="Q568" s="24" t="n"/>
    </row>
    <row r="569" hidden="1" outlineLevel="1" ht="22.45" customFormat="1" customHeight="1" s="71" thickBot="1">
      <c r="B569" s="165" t="inlineStr">
        <is>
          <t>04.09.2024 8:34:48</t>
        </is>
      </c>
      <c r="C569" s="165" t="inlineStr">
        <is>
          <t>Внутреннее перемещение ОМТС 221-836 от 04.09.2024 8:34:48</t>
        </is>
      </c>
      <c r="D569" s="152" t="inlineStr">
        <is>
          <t>Внутренее перемещение ТМЦ</t>
        </is>
      </c>
      <c r="E569" s="163" t="n">
        <v>1750</v>
      </c>
      <c r="F569" s="164" t="n"/>
      <c r="G569" s="163" t="n">
        <v>1750</v>
      </c>
      <c r="H569" s="164" t="n"/>
      <c r="I569" s="7" t="n">
        <v>5500</v>
      </c>
      <c r="J569" s="8" t="inlineStr">
        <is>
          <t>Чыналиев Бакытбек Бегалыевич</t>
        </is>
      </c>
      <c r="K569" s="8" t="inlineStr">
        <is>
          <t>Склад Бозымчак № 7 СИЗ (/Касымов А,Адылбек у Э.</t>
        </is>
      </c>
      <c r="L569" s="12" t="n"/>
      <c r="M569">
        <f>VLOOKUP(J569,P$7:Q$4000,2,0)</f>
        <v/>
      </c>
      <c r="N569">
        <f>VLOOKUP(K569,P$7:R$4000,2,0)</f>
        <v/>
      </c>
      <c r="P569" s="24" t="inlineStr">
        <is>
          <t>Байнаева Кундузай Жакшыбаевна (уборщица)</t>
        </is>
      </c>
      <c r="Q569" s="24" t="inlineStr">
        <is>
          <t>123-01-АБК-АХО-вахтовый поселок</t>
        </is>
      </c>
    </row>
    <row r="570" hidden="1" outlineLevel="1" ht="22.45" customHeight="1" s="171">
      <c r="B570" s="166" t="n"/>
      <c r="C570" s="166" t="n"/>
      <c r="D570" s="153" t="n"/>
      <c r="E570" s="10" t="n"/>
      <c r="F570" s="11" t="n"/>
      <c r="G570" s="10" t="n"/>
      <c r="H570" s="11" t="n"/>
      <c r="I570" s="12" t="n"/>
      <c r="J570" s="13" t="inlineStr">
        <is>
          <t>001-001-0178 Куртка летняя "KAZ Minerals Bozymchak" (ткань 65%ПЭ/35%ХБ, плотность 250 гр/м2, разм.52-54)</t>
        </is>
      </c>
      <c r="K570" s="13" t="inlineStr">
        <is>
          <t>001-001-0178 Куртка летняя "KAZ Minerals Bozymchak" (ткань 65%ПЭ/35%ХБ, плотность 250 гр/м2, разм.52-54)</t>
        </is>
      </c>
      <c r="L570" s="135" t="n"/>
      <c r="M570">
        <f>VLOOKUP(J570,P$7:Q$4000,2,0)</f>
        <v/>
      </c>
      <c r="N570">
        <f>VLOOKUP(K570,P$7:R$4000,2,0)</f>
        <v/>
      </c>
      <c r="P570" s="24" t="inlineStr">
        <is>
          <t>Байназаров Акынбай Омурбекович (водитель БелАЗа)</t>
        </is>
      </c>
      <c r="Q570" s="24" t="inlineStr">
        <is>
          <t>101-01-Технологический участок</t>
        </is>
      </c>
    </row>
    <row r="571" hidden="1" outlineLevel="1" ht="22.45" customFormat="1" customHeight="1" s="71" thickBot="1">
      <c r="B571" s="167" t="n"/>
      <c r="C571" s="167" t="n"/>
      <c r="D571" s="14" t="inlineStr">
        <is>
          <t>Количество</t>
        </is>
      </c>
      <c r="E571" s="15" t="n"/>
      <c r="F571" s="175" t="n">
        <v>1</v>
      </c>
      <c r="G571" s="15" t="n"/>
      <c r="H571" s="175" t="n">
        <v>1</v>
      </c>
      <c r="I571" s="135" t="n"/>
      <c r="J571" s="154" t="inlineStr">
        <is>
          <t>Поступление ТМЦ и услуг 0002838 от 24.07.2024 10:00:00</t>
        </is>
      </c>
      <c r="K571" s="154" t="inlineStr">
        <is>
          <t>Поступление ТМЦ и услуг 0002838 от 24.07.2024 10:00:00</t>
        </is>
      </c>
      <c r="L571" s="9" t="n"/>
      <c r="M571">
        <f>VLOOKUP(J571,P$7:Q$4000,2,0)</f>
        <v/>
      </c>
      <c r="N571">
        <f>VLOOKUP(K571,P$7:R$4000,2,0)</f>
        <v/>
      </c>
      <c r="P571" s="24" t="inlineStr">
        <is>
          <t>Байназаров Алтынбек Акынбаевич Водитель автобуса П</t>
        </is>
      </c>
      <c r="Q571" s="24" t="inlineStr">
        <is>
          <t>119-04-Автотранспортный цех - спецтранспорт</t>
        </is>
      </c>
    </row>
    <row r="572" hidden="1" outlineLevel="1" ht="22.45" customFormat="1" customHeight="1" s="71" thickBot="1">
      <c r="B572" s="165" t="inlineStr">
        <is>
          <t>04.09.2024 8:34:48</t>
        </is>
      </c>
      <c r="C572" s="165" t="inlineStr">
        <is>
          <t>Внутреннее перемещение ОМТС 221-836 от 04.09.2024 8:34:48</t>
        </is>
      </c>
      <c r="D572" s="152" t="inlineStr">
        <is>
          <t>Внутренее перемещение ТМЦ</t>
        </is>
      </c>
      <c r="E572" s="163" t="n">
        <v>1750</v>
      </c>
      <c r="F572" s="164" t="n"/>
      <c r="G572" s="163" t="n">
        <v>1750</v>
      </c>
      <c r="H572" s="164" t="n"/>
      <c r="I572" s="7" t="n">
        <v>3000</v>
      </c>
      <c r="J572" s="8" t="inlineStr">
        <is>
          <t>Чыналиев Бакытбек Бегалыевич</t>
        </is>
      </c>
      <c r="K572" s="8" t="inlineStr">
        <is>
          <t>Склад Бозымчак № 7 СИЗ (/Касымов А,Адылбек у Э.</t>
        </is>
      </c>
      <c r="L572" s="12" t="n"/>
      <c r="M572">
        <f>VLOOKUP(J572,P$7:Q$4000,2,0)</f>
        <v/>
      </c>
      <c r="N572">
        <f>VLOOKUP(K572,P$7:R$4000,2,0)</f>
        <v/>
      </c>
      <c r="P572" s="24" t="inlineStr">
        <is>
          <t>Байназаров Максуталы Эрмаматович</t>
        </is>
      </c>
      <c r="Q572" s="24" t="inlineStr">
        <is>
          <t>105-02-УТВС и НК</t>
        </is>
      </c>
    </row>
    <row r="573" hidden="1" outlineLevel="1" ht="22.45" customHeight="1" s="171">
      <c r="B573" s="166" t="n"/>
      <c r="C573" s="166" t="n"/>
      <c r="D573" s="153" t="n"/>
      <c r="E573" s="10" t="n"/>
      <c r="F573" s="11" t="n"/>
      <c r="G573" s="10" t="n"/>
      <c r="H573" s="11" t="n"/>
      <c r="I573" s="12" t="n"/>
      <c r="J573" s="13" t="inlineStr">
        <is>
          <t>001-001-0182 Брюки летние "KAZ Minerals Bozymchak" (ткань 65%ПЭ/35%ХБ, плотность 250 гр/м2, разм.48-50)</t>
        </is>
      </c>
      <c r="K573" s="13" t="inlineStr">
        <is>
          <t>001-001-0182 Брюки летние "KAZ Minerals Bozymchak" (ткань 65%ПЭ/35%ХБ, плотность 250 гр/м2, разм.48-50)</t>
        </is>
      </c>
      <c r="L573" s="135" t="n"/>
      <c r="M573">
        <f>VLOOKUP(J573,P$7:Q$4000,2,0)</f>
        <v/>
      </c>
      <c r="N573">
        <f>VLOOKUP(K573,P$7:R$4000,2,0)</f>
        <v/>
      </c>
      <c r="P573" s="24" t="inlineStr">
        <is>
          <t>Байназаров Орозалы Омурбекович Водитель Тайота Хай</t>
        </is>
      </c>
      <c r="Q573" s="24" t="inlineStr">
        <is>
          <t>119-01-автотранспортный  цех - легковой транспорт</t>
        </is>
      </c>
    </row>
    <row r="574" hidden="1" outlineLevel="1" ht="22.45" customFormat="1" customHeight="1" s="71" thickBot="1">
      <c r="B574" s="167" t="n"/>
      <c r="C574" s="167" t="n"/>
      <c r="D574" s="14" t="inlineStr">
        <is>
          <t>Количество</t>
        </is>
      </c>
      <c r="E574" s="15" t="n"/>
      <c r="F574" s="175" t="n">
        <v>1</v>
      </c>
      <c r="G574" s="15" t="n"/>
      <c r="H574" s="175" t="n">
        <v>1</v>
      </c>
      <c r="I574" s="135" t="n"/>
      <c r="J574" s="154" t="inlineStr">
        <is>
          <t>Поступление ТМЦ и услуг 0001876 от 16.05.2024 10:00:00</t>
        </is>
      </c>
      <c r="K574" s="154" t="inlineStr">
        <is>
          <t>Поступление ТМЦ и услуг 0001876 от 16.05.2024 10:00:00</t>
        </is>
      </c>
      <c r="L574" s="9" t="n"/>
      <c r="M574">
        <f>VLOOKUP(J574,P$7:Q$4000,2,0)</f>
        <v/>
      </c>
      <c r="N574">
        <f>VLOOKUP(K574,P$7:R$4000,2,0)</f>
        <v/>
      </c>
      <c r="P574" s="24" t="inlineStr">
        <is>
          <t>Байназаров Полот Омурбекович</t>
        </is>
      </c>
      <c r="Q574" s="24" t="inlineStr">
        <is>
          <t>111-02-АУП</t>
        </is>
      </c>
    </row>
    <row r="575" hidden="1" outlineLevel="1" ht="22.45" customFormat="1" customHeight="1" s="71" thickBot="1">
      <c r="B575" s="165" t="inlineStr">
        <is>
          <t>04.09.2024 8:34:48</t>
        </is>
      </c>
      <c r="C575" s="165" t="inlineStr">
        <is>
          <t>Внутреннее перемещение ОМТС 221-836 от 04.09.2024 8:34:48</t>
        </is>
      </c>
      <c r="D575" s="152" t="inlineStr">
        <is>
          <t>Внутренее перемещение ТМЦ</t>
        </is>
      </c>
      <c r="E575" s="163" t="n">
        <v>1750</v>
      </c>
      <c r="F575" s="164" t="n"/>
      <c r="G575" s="163" t="n">
        <v>1750</v>
      </c>
      <c r="H575" s="164" t="n"/>
      <c r="I575" s="7" t="n">
        <v>7000</v>
      </c>
      <c r="J575" s="8" t="inlineStr">
        <is>
          <t>Чыналиев Бакытбек Бегалыевич</t>
        </is>
      </c>
      <c r="K575" s="8" t="inlineStr">
        <is>
          <t>Склад Бозымчак № 7 СИЗ (/Касымов А,Адылбек у Э.</t>
        </is>
      </c>
      <c r="L575" s="12" t="n"/>
      <c r="M575">
        <f>VLOOKUP(J575,P$7:Q$4000,2,0)</f>
        <v/>
      </c>
      <c r="N575">
        <f>VLOOKUP(K575,P$7:R$4000,2,0)</f>
        <v/>
      </c>
      <c r="P575" s="24" t="inlineStr">
        <is>
          <t>Байназаров Ташмырза строитель</t>
        </is>
      </c>
      <c r="Q575" s="24" t="inlineStr">
        <is>
          <t>123-08-АБК-АХО-Строители</t>
        </is>
      </c>
    </row>
    <row r="576" hidden="1" outlineLevel="1" ht="22.45" customHeight="1" s="171">
      <c r="B576" s="166" t="n"/>
      <c r="C576" s="166" t="n"/>
      <c r="D576" s="153" t="n"/>
      <c r="E576" s="10" t="n"/>
      <c r="F576" s="11" t="n"/>
      <c r="G576" s="10" t="n"/>
      <c r="H576" s="11" t="n"/>
      <c r="I576" s="12" t="n"/>
      <c r="J576" s="13" t="inlineStr">
        <is>
          <t>001-001-0197 Куртка демисезонная "KAZ Minerals Bozymchak" (ткань 65%ПЭ/35%ХБ, плотность 250 гр/м2, подкл.флис. 48-50)</t>
        </is>
      </c>
      <c r="K576" s="13" t="inlineStr">
        <is>
          <t>001-001-0197 Куртка демисезонная "KAZ Minerals Bozymchak" (ткань 65%ПЭ/35%ХБ, плотность 250 гр/м2, подкл.флис. 48-50)</t>
        </is>
      </c>
      <c r="L576" s="135" t="n"/>
      <c r="M576">
        <f>VLOOKUP(J576,P$7:Q$4000,2,0)</f>
        <v/>
      </c>
      <c r="N576">
        <f>VLOOKUP(K576,P$7:R$4000,2,0)</f>
        <v/>
      </c>
      <c r="P576" s="24" t="inlineStr">
        <is>
          <t>Байназаров Чолпонбай Рысбаевич (горнорабочий)</t>
        </is>
      </c>
      <c r="Q576" s="24" t="inlineStr">
        <is>
          <t>101-06-Общепроизводственные расходы - Карьер</t>
        </is>
      </c>
    </row>
    <row r="577" hidden="1" outlineLevel="1" ht="22.45" customFormat="1" customHeight="1" s="71" thickBot="1">
      <c r="B577" s="167" t="n"/>
      <c r="C577" s="167" t="n"/>
      <c r="D577" s="14" t="inlineStr">
        <is>
          <t>Количество</t>
        </is>
      </c>
      <c r="E577" s="15" t="n"/>
      <c r="F577" s="175" t="n">
        <v>1</v>
      </c>
      <c r="G577" s="15" t="n"/>
      <c r="H577" s="175" t="n">
        <v>1</v>
      </c>
      <c r="I577" s="135" t="n"/>
      <c r="J577" s="154" t="inlineStr">
        <is>
          <t>Поступление ТМЦ и услуг 0003271 от 27.08.2024 10:00:00</t>
        </is>
      </c>
      <c r="K577" s="154" t="inlineStr">
        <is>
          <t>Поступление ТМЦ и услуг 0003271 от 27.08.2024 10:00:00</t>
        </is>
      </c>
      <c r="L577" s="9" t="n"/>
      <c r="M577">
        <f>VLOOKUP(J577,P$7:Q$4000,2,0)</f>
        <v/>
      </c>
      <c r="N577">
        <f>VLOOKUP(K577,P$7:R$4000,2,0)</f>
        <v/>
      </c>
      <c r="P577" s="24" t="inlineStr">
        <is>
          <t>Байназарова Хафиза Махаммадмусаевна</t>
        </is>
      </c>
      <c r="Q577" s="24" t="inlineStr">
        <is>
          <t>111-02-АУП</t>
        </is>
      </c>
    </row>
    <row r="578" hidden="1" outlineLevel="1" ht="22.45" customFormat="1" customHeight="1" s="71" thickBot="1">
      <c r="B578" s="165" t="inlineStr">
        <is>
          <t>04.09.2024 8:36:00</t>
        </is>
      </c>
      <c r="C578" s="165" t="inlineStr">
        <is>
          <t>Внутреннее перемещение ОМТС 221-837 от 04.09.2024 8:36:00</t>
        </is>
      </c>
      <c r="D578" s="152" t="inlineStr">
        <is>
          <t>Внутренее перемещение ТМЦ</t>
        </is>
      </c>
      <c r="E578" s="163" t="n">
        <v>1750</v>
      </c>
      <c r="F578" s="164" t="n"/>
      <c r="G578" s="163" t="n">
        <v>1750</v>
      </c>
      <c r="H578" s="164" t="n"/>
      <c r="I578" s="7" t="n">
        <v>7000</v>
      </c>
      <c r="J578" s="8" t="inlineStr">
        <is>
          <t>Сайисмат уулу Шабирайым</t>
        </is>
      </c>
      <c r="K578" s="8" t="inlineStr">
        <is>
          <t>Склад Бозымчак № 7 СИЗ (/Касымов А,Адылбек у Э.</t>
        </is>
      </c>
      <c r="L578" s="12" t="n"/>
      <c r="M578">
        <f>VLOOKUP(J578,P$7:Q$4000,2,0)</f>
        <v/>
      </c>
      <c r="N578">
        <f>VLOOKUP(K578,P$7:R$4000,2,0)</f>
        <v/>
      </c>
      <c r="P578" s="24" t="inlineStr">
        <is>
          <t>Байсеитов Ийгилик Эрболович</t>
        </is>
      </c>
      <c r="Q578" s="24" t="inlineStr">
        <is>
          <t>128-01-Пожарное депо</t>
        </is>
      </c>
    </row>
    <row r="579" hidden="1" outlineLevel="1" ht="22.45" customHeight="1" s="171">
      <c r="B579" s="166" t="n"/>
      <c r="C579" s="166" t="n"/>
      <c r="D579" s="153" t="n"/>
      <c r="E579" s="10" t="n"/>
      <c r="F579" s="11" t="n"/>
      <c r="G579" s="10" t="n"/>
      <c r="H579" s="11" t="n"/>
      <c r="I579" s="12" t="n"/>
      <c r="J579" s="13" t="inlineStr">
        <is>
          <t>001-001-0197 Куртка демисезонная "KAZ Minerals Bozymchak" (ткань 65%ПЭ/35%ХБ, плотность 250 гр/м2, подкл.флис. 48-50)</t>
        </is>
      </c>
      <c r="K579" s="13" t="inlineStr">
        <is>
          <t>001-001-0197 Куртка демисезонная "KAZ Minerals Bozymchak" (ткань 65%ПЭ/35%ХБ, плотность 250 гр/м2, подкл.флис. 48-50)</t>
        </is>
      </c>
      <c r="L579" s="135" t="n"/>
      <c r="M579">
        <f>VLOOKUP(J579,P$7:Q$4000,2,0)</f>
        <v/>
      </c>
      <c r="N579">
        <f>VLOOKUP(K579,P$7:R$4000,2,0)</f>
        <v/>
      </c>
      <c r="P579" s="24" t="inlineStr">
        <is>
          <t>Байсеитов Темирбек Сабырханович</t>
        </is>
      </c>
      <c r="Q579" s="24" t="inlineStr">
        <is>
          <t>101-06-Общепроизводственные расходы - Карьер</t>
        </is>
      </c>
    </row>
    <row r="580" hidden="1" outlineLevel="1" ht="22.45" customFormat="1" customHeight="1" s="71" thickBot="1">
      <c r="B580" s="167" t="n"/>
      <c r="C580" s="167" t="n"/>
      <c r="D580" s="14" t="inlineStr">
        <is>
          <t>Количество</t>
        </is>
      </c>
      <c r="E580" s="15" t="n"/>
      <c r="F580" s="175" t="n">
        <v>1</v>
      </c>
      <c r="G580" s="15" t="n"/>
      <c r="H580" s="175" t="n">
        <v>1</v>
      </c>
      <c r="I580" s="135" t="n"/>
      <c r="J580" s="154" t="inlineStr">
        <is>
          <t>Поступление ТМЦ и услуг 0003271 от 27.08.2024 10:00:00</t>
        </is>
      </c>
      <c r="K580" s="154" t="inlineStr">
        <is>
          <t>Поступление ТМЦ и услуг 0003271 от 27.08.2024 10:00:00</t>
        </is>
      </c>
      <c r="L580" s="9" t="n"/>
      <c r="M580">
        <f>VLOOKUP(J580,P$7:Q$4000,2,0)</f>
        <v/>
      </c>
      <c r="N580">
        <f>VLOOKUP(K580,P$7:R$4000,2,0)</f>
        <v/>
      </c>
      <c r="P580" s="24" t="inlineStr">
        <is>
          <t>Байсымаков Мирлан Маликжоомартович</t>
        </is>
      </c>
      <c r="Q580" s="24" t="inlineStr">
        <is>
          <t>114-Офис Управления Проектом - Бозымчак</t>
        </is>
      </c>
    </row>
    <row r="581" hidden="1" outlineLevel="1" ht="22.45" customFormat="1" customHeight="1" s="71">
      <c r="B581" s="165" t="inlineStr">
        <is>
          <t>04.09.2024 8:38:00</t>
        </is>
      </c>
      <c r="C581" s="165" t="inlineStr">
        <is>
          <t>Внутреннее перемещение ОМТС 221-838 от 04.09.2024 8:38:00</t>
        </is>
      </c>
      <c r="D581" s="152" t="inlineStr">
        <is>
          <t>Внутренее перемещение ТМЦ</t>
        </is>
      </c>
      <c r="E581" s="163" t="n">
        <v>1750</v>
      </c>
      <c r="F581" s="164" t="n"/>
      <c r="G581" s="163" t="n">
        <v>1750</v>
      </c>
      <c r="H581" s="164" t="n"/>
      <c r="I581" s="7" t="n">
        <v>7140</v>
      </c>
      <c r="J581" s="8" t="inlineStr">
        <is>
          <t>Склад Бозымчак № 7/1 СИЗ БУ</t>
        </is>
      </c>
      <c r="K581" s="8" t="inlineStr">
        <is>
          <t>Усубалиев Тилек Нарынбекович</t>
        </is>
      </c>
      <c r="L581" s="12" t="n"/>
      <c r="M581">
        <f>VLOOKUP(J581,P$7:Q$4000,2,0)</f>
        <v/>
      </c>
      <c r="N581">
        <f>VLOOKUP(K581,P$7:R$4000,2,0)</f>
        <v/>
      </c>
      <c r="P581" s="24" t="inlineStr">
        <is>
          <t>Байсымаков Мирлан Маликжоомартович</t>
        </is>
      </c>
      <c r="Q581" s="24" t="inlineStr">
        <is>
          <t>114-Офис Управления Проектом - Бозымчак</t>
        </is>
      </c>
    </row>
    <row r="582" hidden="1" outlineLevel="1" ht="22.45" customHeight="1" s="171">
      <c r="B582" s="166" t="n"/>
      <c r="C582" s="166" t="n"/>
      <c r="D582" s="153" t="n"/>
      <c r="E582" s="10" t="n"/>
      <c r="F582" s="11" t="n"/>
      <c r="G582" s="10" t="n"/>
      <c r="H582" s="11" t="n"/>
      <c r="I582" s="12" t="n"/>
      <c r="J582" s="13" t="inlineStr">
        <is>
          <t>001-001-0124 Костюм летний "KAZ Minerals Bozymchak" (100% ХБ, плотность 250-260гр/м2, логотип вышивка, 44р.)</t>
        </is>
      </c>
      <c r="K582" s="13" t="inlineStr">
        <is>
          <t>001-001-0124 Костюм летний "KAZ Minerals Bozymchak" (100% ХБ, плотность 250-260гр/м2, логотип вышивка, 44р.)</t>
        </is>
      </c>
      <c r="L582" s="135" t="n"/>
      <c r="M582">
        <f>VLOOKUP(J582,P$7:Q$4000,2,0)</f>
        <v/>
      </c>
      <c r="N582">
        <f>VLOOKUP(K582,P$7:R$4000,2,0)</f>
        <v/>
      </c>
      <c r="P582" s="24" t="inlineStr">
        <is>
          <t>Байсынов Баатырбек Тарасович(аппарат обезвоживан)</t>
        </is>
      </c>
      <c r="Q582" s="24" t="inlineStr">
        <is>
          <t>100-02 Главный корпус (флотация)</t>
        </is>
      </c>
    </row>
    <row r="583" hidden="1" outlineLevel="1" ht="22.45" customFormat="1" customHeight="1" s="71" thickBot="1">
      <c r="B583" s="167" t="n"/>
      <c r="C583" s="167" t="n"/>
      <c r="D583" s="14" t="inlineStr">
        <is>
          <t>Количество</t>
        </is>
      </c>
      <c r="E583" s="15" t="n"/>
      <c r="F583" s="175" t="n">
        <v>1</v>
      </c>
      <c r="G583" s="15" t="n"/>
      <c r="H583" s="175" t="n">
        <v>1</v>
      </c>
      <c r="I583" s="135" t="n"/>
      <c r="J583" s="154" t="inlineStr">
        <is>
          <t>Поступление ТМЦ и услуг 0002586 от 07.07.2023 10:00:00</t>
        </is>
      </c>
      <c r="K583" s="154" t="inlineStr">
        <is>
          <t>Поступление ТМЦ и услуг 0002586 от 07.07.2023 10:00:00</t>
        </is>
      </c>
      <c r="L583" s="9" t="n"/>
      <c r="M583">
        <f>VLOOKUP(J583,P$7:Q$4000,2,0)</f>
        <v/>
      </c>
      <c r="N583">
        <f>VLOOKUP(K583,P$7:R$4000,2,0)</f>
        <v/>
      </c>
      <c r="P583" s="24" t="inlineStr">
        <is>
          <t>Байтаков Азамат Бектурович</t>
        </is>
      </c>
      <c r="Q583" s="24" t="inlineStr">
        <is>
          <t>113-Офис Управления Проектом - Бишкек</t>
        </is>
      </c>
    </row>
    <row r="584" hidden="1" outlineLevel="1" ht="22.45" customFormat="1" customHeight="1" s="71">
      <c r="B584" s="165" t="inlineStr">
        <is>
          <t>04.09.2024 8:38:00</t>
        </is>
      </c>
      <c r="C584" s="165" t="inlineStr">
        <is>
          <t>Внутреннее перемещение ОМТС 221-838 от 04.09.2024 8:38:00</t>
        </is>
      </c>
      <c r="D584" s="152" t="inlineStr">
        <is>
          <t>Внутренее перемещение ТМЦ</t>
        </is>
      </c>
      <c r="E584" s="163" t="n">
        <v>1750</v>
      </c>
      <c r="F584" s="164" t="n"/>
      <c r="G584" s="163" t="n">
        <v>1750</v>
      </c>
      <c r="H584" s="164" t="n"/>
      <c r="I584" s="7" t="n">
        <v>2130</v>
      </c>
      <c r="J584" s="8" t="inlineStr">
        <is>
          <t>Склад Бозымчак № 7/1 СИЗ БУ</t>
        </is>
      </c>
      <c r="K584" s="8" t="inlineStr">
        <is>
          <t>Усубалиев Тилек Нарынбекович</t>
        </is>
      </c>
      <c r="L584" s="12" t="n"/>
      <c r="M584">
        <f>VLOOKUP(J584,P$7:Q$4000,2,0)</f>
        <v/>
      </c>
      <c r="N584">
        <f>VLOOKUP(K584,P$7:R$4000,2,0)</f>
        <v/>
      </c>
      <c r="P584" s="24" t="inlineStr">
        <is>
          <t>Байтемиров Канатбек Толомушович</t>
        </is>
      </c>
      <c r="Q584" s="24" t="inlineStr">
        <is>
          <t>127-001- Служба охраны и режима</t>
        </is>
      </c>
    </row>
    <row r="585" hidden="1" outlineLevel="1" ht="22.45" customHeight="1" s="171">
      <c r="B585" s="166" t="n"/>
      <c r="C585" s="166" t="n"/>
      <c r="D585" s="153" t="n"/>
      <c r="E585" s="10" t="n"/>
      <c r="F585" s="11" t="n"/>
      <c r="G585" s="10" t="n"/>
      <c r="H585" s="11" t="n"/>
      <c r="I585" s="12" t="n"/>
      <c r="J585" s="13" t="inlineStr">
        <is>
          <t>010-004-0018 Каска Baseball Diamond (синяя)</t>
        </is>
      </c>
      <c r="K585" s="13" t="inlineStr">
        <is>
          <t>010-004-0018 Каска Baseball Diamond (синяя)</t>
        </is>
      </c>
      <c r="L585" s="135" t="n"/>
      <c r="M585">
        <f>VLOOKUP(J585,P$7:Q$4000,2,0)</f>
        <v/>
      </c>
      <c r="N585">
        <f>VLOOKUP(K585,P$7:R$4000,2,0)</f>
        <v/>
      </c>
      <c r="P585" s="24" t="inlineStr">
        <is>
          <t>Байтемиров Канатбек Толомушович(удален)</t>
        </is>
      </c>
      <c r="Q585" s="24" t="inlineStr">
        <is>
          <t>127-001- Служба охраны и режима</t>
        </is>
      </c>
    </row>
    <row r="586" hidden="1" outlineLevel="1" ht="22.45" customFormat="1" customHeight="1" s="71" thickBot="1">
      <c r="B586" s="167" t="n"/>
      <c r="C586" s="167" t="n"/>
      <c r="D586" s="14" t="inlineStr">
        <is>
          <t>Количество</t>
        </is>
      </c>
      <c r="E586" s="15" t="n"/>
      <c r="F586" s="175" t="n">
        <v>1</v>
      </c>
      <c r="G586" s="15" t="n"/>
      <c r="H586" s="175" t="n">
        <v>1</v>
      </c>
      <c r="I586" s="135" t="n"/>
      <c r="J586" s="154" t="inlineStr">
        <is>
          <t>Поступление ТМЦ и услуг 0002846 от 01.08.2022 10:00:00</t>
        </is>
      </c>
      <c r="K586" s="154" t="inlineStr">
        <is>
          <t>Поступление ТМЦ и услуг 0002846 от 01.08.2022 10:00:00</t>
        </is>
      </c>
      <c r="L586" s="9" t="n"/>
      <c r="M586">
        <f>VLOOKUP(J586,P$7:Q$4000,2,0)</f>
        <v/>
      </c>
      <c r="N586">
        <f>VLOOKUP(K586,P$7:R$4000,2,0)</f>
        <v/>
      </c>
      <c r="P586" s="24" t="inlineStr">
        <is>
          <t>Байтерекова Айсулуу Таалайбековна (Табельщик)</t>
        </is>
      </c>
      <c r="Q586" s="24" t="inlineStr">
        <is>
          <t>112-01-ИТР-производство</t>
        </is>
      </c>
    </row>
    <row r="587" hidden="1" outlineLevel="1" ht="22.45" customFormat="1" customHeight="1" s="71">
      <c r="B587" s="165" t="inlineStr">
        <is>
          <t>04.09.2024 8:38:00</t>
        </is>
      </c>
      <c r="C587" s="165" t="inlineStr">
        <is>
          <t>Внутреннее перемещение ОМТС 221-838 от 04.09.2024 8:38:00</t>
        </is>
      </c>
      <c r="D587" s="152" t="inlineStr">
        <is>
          <t>Внутренее перемещение ТМЦ</t>
        </is>
      </c>
      <c r="E587" s="163" t="n">
        <v>1750</v>
      </c>
      <c r="F587" s="164" t="n"/>
      <c r="G587" s="163" t="n">
        <v>1750</v>
      </c>
      <c r="H587" s="164" t="n"/>
      <c r="I587" s="7" t="n">
        <v>1168</v>
      </c>
      <c r="J587" s="8" t="inlineStr">
        <is>
          <t>Склад Бозымчак № 7/1 СИЗ БУ</t>
        </is>
      </c>
      <c r="K587" s="8" t="inlineStr">
        <is>
          <t>Усубалиев Тилек Нарынбекович</t>
        </is>
      </c>
      <c r="L587" s="12" t="n"/>
      <c r="M587">
        <f>VLOOKUP(J587,P$7:Q$4000,2,0)</f>
        <v/>
      </c>
      <c r="N587">
        <f>VLOOKUP(K587,P$7:R$4000,2,0)</f>
        <v/>
      </c>
      <c r="P587" s="24" t="inlineStr">
        <is>
          <t>Байтерекова Чолпон Самудиновна</t>
        </is>
      </c>
      <c r="Q587" s="24" t="inlineStr">
        <is>
          <t>109-Химлаборатория</t>
        </is>
      </c>
    </row>
    <row r="588" hidden="1" outlineLevel="1" ht="22.45" customHeight="1" s="171">
      <c r="B588" s="166" t="n"/>
      <c r="C588" s="166" t="n"/>
      <c r="D588" s="153" t="n"/>
      <c r="E588" s="10" t="n"/>
      <c r="F588" s="11" t="n"/>
      <c r="G588" s="10" t="n"/>
      <c r="H588" s="11" t="n"/>
      <c r="I588" s="12" t="n"/>
      <c r="J588" s="13" t="inlineStr">
        <is>
          <t>001-001-0032 Плащ-дождевик</t>
        </is>
      </c>
      <c r="K588" s="13" t="inlineStr">
        <is>
          <t>001-001-0032 Плащ-дождевик</t>
        </is>
      </c>
      <c r="L588" s="135" t="n"/>
      <c r="M588">
        <f>VLOOKUP(J588,P$7:Q$4000,2,0)</f>
        <v/>
      </c>
      <c r="N588">
        <f>VLOOKUP(K588,P$7:R$4000,2,0)</f>
        <v/>
      </c>
      <c r="P588" s="24" t="inlineStr">
        <is>
          <t>Байтикова Сатиниса Сыдыковна</t>
        </is>
      </c>
      <c r="Q588" s="24" t="inlineStr">
        <is>
          <t>111-02-АУП</t>
        </is>
      </c>
    </row>
    <row r="589" hidden="1" outlineLevel="1" ht="22.45" customFormat="1" customHeight="1" s="71" thickBot="1">
      <c r="B589" s="167" t="n"/>
      <c r="C589" s="167" t="n"/>
      <c r="D589" s="14" t="inlineStr">
        <is>
          <t>Количество</t>
        </is>
      </c>
      <c r="E589" s="15" t="n"/>
      <c r="F589" s="175" t="n">
        <v>1</v>
      </c>
      <c r="G589" s="15" t="n"/>
      <c r="H589" s="175" t="n">
        <v>1</v>
      </c>
      <c r="I589" s="135" t="n"/>
      <c r="J589" s="154" t="inlineStr">
        <is>
          <t>Поступление ТМЦ и услуг 0008885 от 10.10.2017 10:00:00</t>
        </is>
      </c>
      <c r="K589" s="154" t="inlineStr">
        <is>
          <t>Поступление ТМЦ и услуг 0008885 от 10.10.2017 10:00:00</t>
        </is>
      </c>
      <c r="L589" s="9" t="n"/>
      <c r="M589">
        <f>VLOOKUP(J589,P$7:Q$4000,2,0)</f>
        <v/>
      </c>
      <c r="N589">
        <f>VLOOKUP(K589,P$7:R$4000,2,0)</f>
        <v/>
      </c>
      <c r="P589" s="24" t="inlineStr">
        <is>
          <t>Байтоков Туратбек Айбекович</t>
        </is>
      </c>
      <c r="Q589" s="24" t="inlineStr">
        <is>
          <t>127-001- Служба охраны и режима</t>
        </is>
      </c>
    </row>
    <row r="590" hidden="1" outlineLevel="1" ht="22.45" customFormat="1" customHeight="1" s="71" thickBot="1">
      <c r="B590" s="165" t="inlineStr">
        <is>
          <t>04.09.2024 8:39:45</t>
        </is>
      </c>
      <c r="C590" s="165" t="inlineStr">
        <is>
          <t>Внутреннее перемещение ОМТС 221-839 от 04.09.2024 8:39:45</t>
        </is>
      </c>
      <c r="D590" s="152" t="inlineStr">
        <is>
          <t>Внутренее перемещение ТМЦ</t>
        </is>
      </c>
      <c r="E590" s="163" t="n">
        <v>1750</v>
      </c>
      <c r="F590" s="164" t="n"/>
      <c r="G590" s="163" t="n">
        <v>1750</v>
      </c>
      <c r="H590" s="164" t="n"/>
      <c r="I590" s="7" t="n">
        <v>7000</v>
      </c>
      <c r="J590" s="8" t="inlineStr">
        <is>
          <t>Усубалиев Тилек Нарынбекович</t>
        </is>
      </c>
      <c r="K590" s="8" t="inlineStr">
        <is>
          <t>Склад Бозымчак № 7 СИЗ (/Касымов А,Адылбек у Э.</t>
        </is>
      </c>
      <c r="L590" s="12" t="n"/>
      <c r="M590">
        <f>VLOOKUP(J590,P$7:Q$4000,2,0)</f>
        <v/>
      </c>
      <c r="N590">
        <f>VLOOKUP(K590,P$7:R$4000,2,0)</f>
        <v/>
      </c>
      <c r="P590" s="24" t="inlineStr">
        <is>
          <t>Байтыков Мирланбек Джолдошбекович (Кладовщик)</t>
        </is>
      </c>
      <c r="Q590" s="24" t="inlineStr">
        <is>
          <t>117-Перевалочная база</t>
        </is>
      </c>
    </row>
    <row r="591" hidden="1" outlineLevel="1" ht="22.45" customHeight="1" s="171">
      <c r="B591" s="166" t="n"/>
      <c r="C591" s="166" t="n"/>
      <c r="D591" s="153" t="n"/>
      <c r="E591" s="10" t="n"/>
      <c r="F591" s="11" t="n"/>
      <c r="G591" s="10" t="n"/>
      <c r="H591" s="11" t="n"/>
      <c r="I591" s="12" t="n"/>
      <c r="J591" s="13" t="inlineStr">
        <is>
          <t>001-001-0197 Куртка демисезонная "KAZ Minerals Bozymchak" (ткань 65%ПЭ/35%ХБ, плотность 250 гр/м2, подкл.флис. 48-50)</t>
        </is>
      </c>
      <c r="K591" s="13" t="inlineStr">
        <is>
          <t>001-001-0197 Куртка демисезонная "KAZ Minerals Bozymchak" (ткань 65%ПЭ/35%ХБ, плотность 250 гр/м2, подкл.флис. 48-50)</t>
        </is>
      </c>
      <c r="L591" s="135" t="n"/>
      <c r="M591">
        <f>VLOOKUP(J591,P$7:Q$4000,2,0)</f>
        <v/>
      </c>
      <c r="N591">
        <f>VLOOKUP(K591,P$7:R$4000,2,0)</f>
        <v/>
      </c>
      <c r="P591" s="24" t="inlineStr">
        <is>
          <t>Байызбеков Орозалы Ашымович</t>
        </is>
      </c>
      <c r="Q591" s="24" t="inlineStr">
        <is>
          <t>123-02-АБК-АХО-Столовая</t>
        </is>
      </c>
    </row>
    <row r="592" hidden="1" outlineLevel="1" ht="22.45" customFormat="1" customHeight="1" s="71" thickBot="1">
      <c r="B592" s="167" t="n"/>
      <c r="C592" s="167" t="n"/>
      <c r="D592" s="14" t="inlineStr">
        <is>
          <t>Количество</t>
        </is>
      </c>
      <c r="E592" s="15" t="n"/>
      <c r="F592" s="175" t="n">
        <v>1</v>
      </c>
      <c r="G592" s="15" t="n"/>
      <c r="H592" s="175" t="n">
        <v>1</v>
      </c>
      <c r="I592" s="135" t="n"/>
      <c r="J592" s="154" t="inlineStr">
        <is>
          <t>Поступление ТМЦ и услуг 0003271 от 27.08.2024 10:00:00</t>
        </is>
      </c>
      <c r="K592" s="154" t="inlineStr">
        <is>
          <t>Поступление ТМЦ и услуг 0003271 от 27.08.2024 10:00:00</t>
        </is>
      </c>
      <c r="L592" s="9" t="n"/>
      <c r="M592">
        <f>VLOOKUP(J592,P$7:Q$4000,2,0)</f>
        <v/>
      </c>
      <c r="N592">
        <f>VLOOKUP(K592,P$7:R$4000,2,0)</f>
        <v/>
      </c>
      <c r="P592" s="24" t="inlineStr">
        <is>
          <t>Байышбек уулу Жамалбек</t>
        </is>
      </c>
      <c r="Q592" s="24" t="inlineStr">
        <is>
          <t>123-01-АБК-АХО-вахтовый поселок</t>
        </is>
      </c>
    </row>
    <row r="593" hidden="1" outlineLevel="1" ht="22.45" customFormat="1" customHeight="1" s="71" thickBot="1">
      <c r="B593" s="165" t="inlineStr">
        <is>
          <t>04.09.2024 8:39:45</t>
        </is>
      </c>
      <c r="C593" s="165" t="inlineStr">
        <is>
          <t>Внутреннее перемещение ОМТС 221-839 от 04.09.2024 8:39:45</t>
        </is>
      </c>
      <c r="D593" s="152" t="inlineStr">
        <is>
          <t>Внутренее перемещение ТМЦ</t>
        </is>
      </c>
      <c r="E593" s="163" t="n">
        <v>1750</v>
      </c>
      <c r="F593" s="164" t="n"/>
      <c r="G593" s="163" t="n">
        <v>1750</v>
      </c>
      <c r="H593" s="164" t="n"/>
      <c r="I593" s="7" t="n">
        <v>5500</v>
      </c>
      <c r="J593" s="8" t="inlineStr">
        <is>
          <t>Усубалиев Тилек Нарынбекович</t>
        </is>
      </c>
      <c r="K593" s="8" t="inlineStr">
        <is>
          <t>Склад Бозымчак № 7 СИЗ (/Касымов А,Адылбек у Э.</t>
        </is>
      </c>
      <c r="L593" s="12" t="n"/>
      <c r="M593">
        <f>VLOOKUP(J593,P$7:Q$4000,2,0)</f>
        <v/>
      </c>
      <c r="N593">
        <f>VLOOKUP(K593,P$7:R$4000,2,0)</f>
        <v/>
      </c>
      <c r="P593" s="24" t="inlineStr">
        <is>
          <t>Байышбек уулу Жамалбек( кух работник)</t>
        </is>
      </c>
      <c r="Q593" s="24" t="inlineStr">
        <is>
          <t>123-02-АБК-АХО-Столовая</t>
        </is>
      </c>
    </row>
    <row r="594" hidden="1" outlineLevel="1" ht="22.45" customHeight="1" s="171">
      <c r="B594" s="166" t="n"/>
      <c r="C594" s="166" t="n"/>
      <c r="D594" s="153" t="n"/>
      <c r="E594" s="10" t="n"/>
      <c r="F594" s="11" t="n"/>
      <c r="G594" s="10" t="n"/>
      <c r="H594" s="11" t="n"/>
      <c r="I594" s="12" t="n"/>
      <c r="J594" s="13" t="inlineStr">
        <is>
          <t>001-001-0177 Куртка летняя "KAZ Minerals Bozymchak" (ткань 65%ПЭ/35%ХБ, плотность 250 гр/м2, разм.48-50)</t>
        </is>
      </c>
      <c r="K594" s="13" t="inlineStr">
        <is>
          <t>001-001-0177 Куртка летняя "KAZ Minerals Bozymchak" (ткань 65%ПЭ/35%ХБ, плотность 250 гр/м2, разм.48-50)</t>
        </is>
      </c>
      <c r="L594" s="135" t="n"/>
      <c r="M594">
        <f>VLOOKUP(J594,P$7:Q$4000,2,0)</f>
        <v/>
      </c>
      <c r="N594">
        <f>VLOOKUP(K594,P$7:R$4000,2,0)</f>
        <v/>
      </c>
      <c r="P594" s="24" t="inlineStr">
        <is>
          <t>Байышбек уулу Пайызбек</t>
        </is>
      </c>
      <c r="Q594" s="24" t="inlineStr">
        <is>
          <t>106-04-ГРР-общепроизводственные</t>
        </is>
      </c>
    </row>
    <row r="595" hidden="1" outlineLevel="1" ht="22.45" customFormat="1" customHeight="1" s="71" thickBot="1">
      <c r="B595" s="167" t="n"/>
      <c r="C595" s="167" t="n"/>
      <c r="D595" s="14" t="inlineStr">
        <is>
          <t>Количество</t>
        </is>
      </c>
      <c r="E595" s="15" t="n"/>
      <c r="F595" s="175" t="n">
        <v>1</v>
      </c>
      <c r="G595" s="15" t="n"/>
      <c r="H595" s="175" t="n">
        <v>1</v>
      </c>
      <c r="I595" s="135" t="n"/>
      <c r="J595" s="154" t="inlineStr">
        <is>
          <t>Поступление ТМЦ и услуг 0003314 от 27.08.2024 10:00:00</t>
        </is>
      </c>
      <c r="K595" s="154" t="inlineStr">
        <is>
          <t>Поступление ТМЦ и услуг 0003314 от 27.08.2024 10:00:00</t>
        </is>
      </c>
      <c r="L595" s="9" t="n"/>
      <c r="M595">
        <f>VLOOKUP(J595,P$7:Q$4000,2,0)</f>
        <v/>
      </c>
      <c r="N595">
        <f>VLOOKUP(K595,P$7:R$4000,2,0)</f>
        <v/>
      </c>
      <c r="P595" s="24" t="inlineStr">
        <is>
          <t>Байышбек уулу Элзатбек</t>
        </is>
      </c>
      <c r="Q595" s="24" t="inlineStr">
        <is>
          <t>106-01-03-Буровой участок ГРР - Южный</t>
        </is>
      </c>
    </row>
    <row r="596" hidden="1" outlineLevel="1" ht="22.45" customFormat="1" customHeight="1" s="71" thickBot="1">
      <c r="B596" s="165" t="inlineStr">
        <is>
          <t>04.09.2024 8:39:45</t>
        </is>
      </c>
      <c r="C596" s="165" t="inlineStr">
        <is>
          <t>Внутреннее перемещение ОМТС 221-839 от 04.09.2024 8:39:45</t>
        </is>
      </c>
      <c r="D596" s="152" t="inlineStr">
        <is>
          <t>Внутренее перемещение ТМЦ</t>
        </is>
      </c>
      <c r="E596" s="163" t="n">
        <v>1750</v>
      </c>
      <c r="F596" s="164" t="n"/>
      <c r="G596" s="163" t="n">
        <v>1750</v>
      </c>
      <c r="H596" s="164" t="n"/>
      <c r="I596" s="7" t="n">
        <v>3000</v>
      </c>
      <c r="J596" s="8" t="inlineStr">
        <is>
          <t>Усубалиев Тилек Нарынбекович</t>
        </is>
      </c>
      <c r="K596" s="8" t="inlineStr">
        <is>
          <t>Склад Бозымчак № 7 СИЗ (/Касымов А,Адылбек у Э.</t>
        </is>
      </c>
      <c r="L596" s="12" t="n"/>
      <c r="M596">
        <f>VLOOKUP(J596,P$7:Q$4000,2,0)</f>
        <v/>
      </c>
      <c r="N596">
        <f>VLOOKUP(K596,P$7:R$4000,2,0)</f>
        <v/>
      </c>
      <c r="P596" s="24" t="inlineStr">
        <is>
          <t>Байышбеков Алмазбек Байышбекович</t>
        </is>
      </c>
      <c r="Q596" s="24" t="inlineStr">
        <is>
          <t>109-Химлаборатория</t>
        </is>
      </c>
    </row>
    <row r="597" hidden="1" outlineLevel="1" ht="22.45" customHeight="1" s="171">
      <c r="B597" s="166" t="n"/>
      <c r="C597" s="166" t="n"/>
      <c r="D597" s="153" t="n"/>
      <c r="E597" s="10" t="n"/>
      <c r="F597" s="11" t="n"/>
      <c r="G597" s="10" t="n"/>
      <c r="H597" s="11" t="n"/>
      <c r="I597" s="12" t="n"/>
      <c r="J597" s="13" t="inlineStr">
        <is>
          <t>001-001-0182 Брюки летние "KAZ Minerals Bozymchak" (ткань 65%ПЭ/35%ХБ, плотность 250 гр/м2, разм.48-50)</t>
        </is>
      </c>
      <c r="K597" s="13" t="inlineStr">
        <is>
          <t>001-001-0182 Брюки летние "KAZ Minerals Bozymchak" (ткань 65%ПЭ/35%ХБ, плотность 250 гр/м2, разм.48-50)</t>
        </is>
      </c>
      <c r="L597" s="135" t="n"/>
      <c r="M597">
        <f>VLOOKUP(J597,P$7:Q$4000,2,0)</f>
        <v/>
      </c>
      <c r="N597">
        <f>VLOOKUP(K597,P$7:R$4000,2,0)</f>
        <v/>
      </c>
      <c r="P597" s="24" t="inlineStr">
        <is>
          <t>Байышов Тынарбек Кокчоевич Машинист кочегар котель</t>
        </is>
      </c>
      <c r="Q597" s="24" t="inlineStr">
        <is>
          <t>105-02-УТВС и НК</t>
        </is>
      </c>
    </row>
    <row r="598" hidden="1" outlineLevel="1" ht="22.45" customFormat="1" customHeight="1" s="71" thickBot="1">
      <c r="B598" s="167" t="n"/>
      <c r="C598" s="167" t="n"/>
      <c r="D598" s="14" t="inlineStr">
        <is>
          <t>Количество</t>
        </is>
      </c>
      <c r="E598" s="15" t="n"/>
      <c r="F598" s="175" t="n">
        <v>1</v>
      </c>
      <c r="G598" s="15" t="n"/>
      <c r="H598" s="175" t="n">
        <v>1</v>
      </c>
      <c r="I598" s="135" t="n"/>
      <c r="J598" s="154" t="inlineStr">
        <is>
          <t>Поступление ТМЦ и услуг 0001876 от 16.05.2024 10:00:00</t>
        </is>
      </c>
      <c r="K598" s="154" t="inlineStr">
        <is>
          <t>Поступление ТМЦ и услуг 0001876 от 16.05.2024 10:00:00</t>
        </is>
      </c>
      <c r="L598" s="9" t="n"/>
      <c r="M598">
        <f>VLOOKUP(J598,P$7:Q$4000,2,0)</f>
        <v/>
      </c>
      <c r="N598">
        <f>VLOOKUP(K598,P$7:R$4000,2,0)</f>
        <v/>
      </c>
      <c r="P598" s="24" t="inlineStr">
        <is>
          <t>Баканов Нурлан</t>
        </is>
      </c>
      <c r="Q598" s="24" t="inlineStr">
        <is>
          <t>114-Офис Управления Проектом - Бозымчак</t>
        </is>
      </c>
    </row>
    <row r="599" hidden="1" outlineLevel="1" ht="22.45" customFormat="1" customHeight="1" s="71">
      <c r="B599" s="165" t="inlineStr">
        <is>
          <t>04.09.2024 8:41:39</t>
        </is>
      </c>
      <c r="C599" s="165" t="inlineStr">
        <is>
          <t>Внутреннее перемещение ОМТС 221-840 от 04.09.2024 8:41:39</t>
        </is>
      </c>
      <c r="D599" s="152" t="inlineStr">
        <is>
          <t>Внутренее перемещение ТМЦ</t>
        </is>
      </c>
      <c r="E599" s="163" t="n">
        <v>1750</v>
      </c>
      <c r="F599" s="164" t="n"/>
      <c r="G599" s="163" t="n">
        <v>1750</v>
      </c>
      <c r="H599" s="164" t="n"/>
      <c r="I599" s="7" t="n">
        <v>7140</v>
      </c>
      <c r="J599" s="8" t="inlineStr">
        <is>
          <t>Склад Бозымчак № 7/1 СИЗ БУ</t>
        </is>
      </c>
      <c r="K599" s="8" t="inlineStr">
        <is>
          <t>Садык уулу Жумабек</t>
        </is>
      </c>
      <c r="L599" s="12" t="n"/>
      <c r="M599">
        <f>VLOOKUP(J599,P$7:Q$4000,2,0)</f>
        <v/>
      </c>
      <c r="N599">
        <f>VLOOKUP(K599,P$7:R$4000,2,0)</f>
        <v/>
      </c>
      <c r="P599" s="24" t="inlineStr">
        <is>
          <t>Бакеев Азат</t>
        </is>
      </c>
      <c r="Q599" s="24" t="inlineStr">
        <is>
          <t>130-12 Общепроизводственные расходы</t>
        </is>
      </c>
    </row>
    <row r="600" hidden="1" outlineLevel="1" ht="22.45" customHeight="1" s="171">
      <c r="B600" s="166" t="n"/>
      <c r="C600" s="166" t="n"/>
      <c r="D600" s="153" t="n"/>
      <c r="E600" s="10" t="n"/>
      <c r="F600" s="11" t="n"/>
      <c r="G600" s="10" t="n"/>
      <c r="H600" s="11" t="n"/>
      <c r="I600" s="12" t="n"/>
      <c r="J600" s="13" t="inlineStr">
        <is>
          <t>001-001-0124 Костюм летний "KAZ Minerals Bozymchak" (100% ХБ, плотность 250-260гр/м2, логотип вышивка, 44р.)</t>
        </is>
      </c>
      <c r="K600" s="13" t="inlineStr">
        <is>
          <t>001-001-0124 Костюм летний "KAZ Minerals Bozymchak" (100% ХБ, плотность 250-260гр/м2, логотип вышивка, 44р.)</t>
        </is>
      </c>
      <c r="L600" s="135" t="n"/>
      <c r="M600">
        <f>VLOOKUP(J600,P$7:Q$4000,2,0)</f>
        <v/>
      </c>
      <c r="N600">
        <f>VLOOKUP(K600,P$7:R$4000,2,0)</f>
        <v/>
      </c>
      <c r="P600" s="24" t="inlineStr">
        <is>
          <t>Бакиров Замудун Мырзабекович</t>
        </is>
      </c>
      <c r="Q600" s="24" t="inlineStr">
        <is>
          <t>127-001- Служба охраны и режима</t>
        </is>
      </c>
    </row>
    <row r="601" hidden="1" outlineLevel="1" ht="22.45" customFormat="1" customHeight="1" s="71" thickBot="1">
      <c r="B601" s="167" t="n"/>
      <c r="C601" s="167" t="n"/>
      <c r="D601" s="14" t="inlineStr">
        <is>
          <t>Количество</t>
        </is>
      </c>
      <c r="E601" s="15" t="n"/>
      <c r="F601" s="175" t="n">
        <v>1</v>
      </c>
      <c r="G601" s="15" t="n"/>
      <c r="H601" s="175" t="n">
        <v>1</v>
      </c>
      <c r="I601" s="135" t="n"/>
      <c r="J601" s="154" t="inlineStr">
        <is>
          <t>Поступление ТМЦ и услуг 0002586 от 07.07.2023 10:00:00</t>
        </is>
      </c>
      <c r="K601" s="154" t="inlineStr">
        <is>
          <t>Поступление ТМЦ и услуг 0002586 от 07.07.2023 10:00:00</t>
        </is>
      </c>
      <c r="L601" s="9" t="n"/>
      <c r="M601">
        <f>VLOOKUP(J601,P$7:Q$4000,2,0)</f>
        <v/>
      </c>
      <c r="N601">
        <f>VLOOKUP(K601,P$7:R$4000,2,0)</f>
        <v/>
      </c>
      <c r="P601" s="24" t="inlineStr">
        <is>
          <t>Бакиров Самудин Мырзабекович</t>
        </is>
      </c>
      <c r="Q601" s="24" t="inlineStr">
        <is>
          <t>127-001- Служба охраны и режима</t>
        </is>
      </c>
    </row>
    <row r="602" hidden="1" outlineLevel="1" ht="11.95" customFormat="1" customHeight="1" s="71" thickBot="1">
      <c r="B602" s="165" t="inlineStr">
        <is>
          <t>04.09.2024 8:43:47</t>
        </is>
      </c>
      <c r="C602" s="165" t="inlineStr">
        <is>
          <t>Внутреннее перемещение ОМТС 221-841 от 04.09.2024 8:43:47</t>
        </is>
      </c>
      <c r="D602" s="152" t="inlineStr">
        <is>
          <t>Внутренее перемещение ТМЦ</t>
        </is>
      </c>
      <c r="E602" s="163" t="n">
        <v>1750</v>
      </c>
      <c r="F602" s="164" t="n"/>
      <c r="G602" s="163" t="n">
        <v>1750</v>
      </c>
      <c r="H602" s="164" t="n"/>
      <c r="I602" s="7" t="n">
        <v>3000</v>
      </c>
      <c r="J602" s="8" t="inlineStr">
        <is>
          <t>Садык уулу Жумабек</t>
        </is>
      </c>
      <c r="K602" s="8" t="inlineStr">
        <is>
          <t>Склад Бозымчак № 7 СИЗ (/Касымов А,Адылбек у Э.</t>
        </is>
      </c>
      <c r="L602" s="12" t="n"/>
      <c r="M602">
        <f>VLOOKUP(J602,P$7:Q$4000,2,0)</f>
        <v/>
      </c>
      <c r="N602">
        <f>VLOOKUP(K602,P$7:R$4000,2,0)</f>
        <v/>
      </c>
      <c r="P602" s="24" t="inlineStr">
        <is>
          <t>Бакиров Юрислан Тынабекович</t>
        </is>
      </c>
      <c r="Q602" s="24" t="inlineStr">
        <is>
          <t>114-Офис Управления Проектом - Бозымчак</t>
        </is>
      </c>
    </row>
    <row r="603" hidden="1" outlineLevel="1" ht="22.45" customHeight="1" s="171">
      <c r="B603" s="166" t="n"/>
      <c r="C603" s="166" t="n"/>
      <c r="D603" s="153" t="n"/>
      <c r="E603" s="10" t="n"/>
      <c r="F603" s="11" t="n"/>
      <c r="G603" s="10" t="n"/>
      <c r="H603" s="11" t="n"/>
      <c r="I603" s="12" t="n"/>
      <c r="J603" s="13" t="inlineStr">
        <is>
          <t>001-001-0182 Брюки летние "KAZ Minerals Bozymchak" (ткань 65%ПЭ/35%ХБ, плотность 250 гр/м2, разм.48-50)</t>
        </is>
      </c>
      <c r="K603" s="13" t="inlineStr">
        <is>
          <t>001-001-0182 Брюки летние "KAZ Minerals Bozymchak" (ткань 65%ПЭ/35%ХБ, плотность 250 гр/м2, разм.48-50)</t>
        </is>
      </c>
      <c r="L603" s="135" t="n"/>
      <c r="M603">
        <f>VLOOKUP(J603,P$7:Q$4000,2,0)</f>
        <v/>
      </c>
      <c r="N603">
        <f>VLOOKUP(K603,P$7:R$4000,2,0)</f>
        <v/>
      </c>
      <c r="P603" s="24" t="inlineStr">
        <is>
          <t>Бактыбаев Бексултан Сталбекович</t>
        </is>
      </c>
      <c r="Q603" s="24" t="inlineStr">
        <is>
          <t>101-02-ЭКБУ - Карьер</t>
        </is>
      </c>
    </row>
    <row r="604" hidden="1" outlineLevel="1" ht="22.45" customFormat="1" customHeight="1" s="71" thickBot="1">
      <c r="B604" s="167" t="n"/>
      <c r="C604" s="167" t="n"/>
      <c r="D604" s="14" t="inlineStr">
        <is>
          <t>Количество</t>
        </is>
      </c>
      <c r="E604" s="15" t="n"/>
      <c r="F604" s="175" t="n">
        <v>1</v>
      </c>
      <c r="G604" s="15" t="n"/>
      <c r="H604" s="175" t="n">
        <v>1</v>
      </c>
      <c r="I604" s="135" t="n"/>
      <c r="J604" s="154" t="inlineStr">
        <is>
          <t>Поступление ТМЦ и услуг 0001876 от 16.05.2024 10:00:00</t>
        </is>
      </c>
      <c r="K604" s="154" t="inlineStr">
        <is>
          <t>Поступление ТМЦ и услуг 0001876 от 16.05.2024 10:00:00</t>
        </is>
      </c>
      <c r="L604" s="9" t="n"/>
      <c r="M604">
        <f>VLOOKUP(J604,P$7:Q$4000,2,0)</f>
        <v/>
      </c>
      <c r="N604">
        <f>VLOOKUP(K604,P$7:R$4000,2,0)</f>
        <v/>
      </c>
      <c r="P604" s="24" t="inlineStr">
        <is>
          <t>Бактыбаев Каныбек Сталбекович</t>
        </is>
      </c>
      <c r="Q604" s="24" t="inlineStr">
        <is>
          <t>119-04-Автотранспортный цех - спецтранспорт</t>
        </is>
      </c>
    </row>
    <row r="605" hidden="1" outlineLevel="1" ht="22.45" customFormat="1" customHeight="1" s="71" thickBot="1">
      <c r="B605" s="165" t="inlineStr">
        <is>
          <t>04.09.2024 8:43:47</t>
        </is>
      </c>
      <c r="C605" s="165" t="inlineStr">
        <is>
          <t>Внутреннее перемещение ОМТС 221-841 от 04.09.2024 8:43:47</t>
        </is>
      </c>
      <c r="D605" s="152" t="inlineStr">
        <is>
          <t>Внутренее перемещение ТМЦ</t>
        </is>
      </c>
      <c r="E605" s="163" t="n">
        <v>1750</v>
      </c>
      <c r="F605" s="164" t="n"/>
      <c r="G605" s="163" t="n">
        <v>1750</v>
      </c>
      <c r="H605" s="164" t="n"/>
      <c r="I605" s="7" t="n">
        <v>5500</v>
      </c>
      <c r="J605" s="8" t="inlineStr">
        <is>
          <t>Садык уулу Жумабек</t>
        </is>
      </c>
      <c r="K605" s="8" t="inlineStr">
        <is>
          <t>Склад Бозымчак № 7 СИЗ (/Касымов А,Адылбек у Э.</t>
        </is>
      </c>
      <c r="L605" s="12" t="n"/>
      <c r="M605">
        <f>VLOOKUP(J605,P$7:Q$4000,2,0)</f>
        <v/>
      </c>
      <c r="N605">
        <f>VLOOKUP(K605,P$7:R$4000,2,0)</f>
        <v/>
      </c>
      <c r="P605" s="24" t="inlineStr">
        <is>
          <t>Бактыбаев Сталбек Нуржанович</t>
        </is>
      </c>
      <c r="Q605" s="24" t="inlineStr">
        <is>
          <t>119-05-Автотранспортный цех - общепроизводственные</t>
        </is>
      </c>
    </row>
    <row r="606" hidden="1" outlineLevel="1" ht="22.45" customHeight="1" s="171">
      <c r="B606" s="166" t="n"/>
      <c r="C606" s="166" t="n"/>
      <c r="D606" s="153" t="n"/>
      <c r="E606" s="10" t="n"/>
      <c r="F606" s="11" t="n"/>
      <c r="G606" s="10" t="n"/>
      <c r="H606" s="11" t="n"/>
      <c r="I606" s="12" t="n"/>
      <c r="J606" s="13" t="inlineStr">
        <is>
          <t>001-001-0177 Куртка летняя "KAZ Minerals Bozymchak" (ткань 65%ПЭ/35%ХБ, плотность 250 гр/м2, разм.48-50)</t>
        </is>
      </c>
      <c r="K606" s="13" t="inlineStr">
        <is>
          <t>001-001-0177 Куртка летняя "KAZ Minerals Bozymchak" (ткань 65%ПЭ/35%ХБ, плотность 250 гр/м2, разм.48-50)</t>
        </is>
      </c>
      <c r="L606" s="135" t="n"/>
      <c r="M606">
        <f>VLOOKUP(J606,P$7:Q$4000,2,0)</f>
        <v/>
      </c>
      <c r="N606">
        <f>VLOOKUP(K606,P$7:R$4000,2,0)</f>
        <v/>
      </c>
      <c r="P606" s="24" t="inlineStr">
        <is>
          <t>Бактыбек уулу Марат</t>
        </is>
      </c>
      <c r="Q606" s="24" t="inlineStr">
        <is>
          <t>123-03-АБК-АХО-медпункт</t>
        </is>
      </c>
    </row>
    <row r="607" hidden="1" outlineLevel="1" ht="22.45" customFormat="1" customHeight="1" s="71" thickBot="1">
      <c r="B607" s="167" t="n"/>
      <c r="C607" s="167" t="n"/>
      <c r="D607" s="14" t="inlineStr">
        <is>
          <t>Количество</t>
        </is>
      </c>
      <c r="E607" s="15" t="n"/>
      <c r="F607" s="175" t="n">
        <v>1</v>
      </c>
      <c r="G607" s="15" t="n"/>
      <c r="H607" s="175" t="n">
        <v>1</v>
      </c>
      <c r="I607" s="135" t="n"/>
      <c r="J607" s="154" t="inlineStr">
        <is>
          <t>Поступление ТМЦ и услуг 0003314 от 27.08.2024 10:00:00</t>
        </is>
      </c>
      <c r="K607" s="154" t="inlineStr">
        <is>
          <t>Поступление ТМЦ и услуг 0003314 от 27.08.2024 10:00:00</t>
        </is>
      </c>
      <c r="L607" s="9" t="n"/>
      <c r="M607">
        <f>VLOOKUP(J607,P$7:Q$4000,2,0)</f>
        <v/>
      </c>
      <c r="N607">
        <f>VLOOKUP(K607,P$7:R$4000,2,0)</f>
        <v/>
      </c>
      <c r="P607" s="24" t="inlineStr">
        <is>
          <t>Бактыбек уулу Ысабек</t>
        </is>
      </c>
      <c r="Q607" s="24" t="inlineStr">
        <is>
          <t>100-02 Главный корпус (флотация)</t>
        </is>
      </c>
    </row>
    <row r="608" hidden="1" outlineLevel="1" ht="22.45" customFormat="1" customHeight="1" s="71" thickBot="1">
      <c r="B608" s="165" t="inlineStr">
        <is>
          <t>04.09.2024 8:43:47</t>
        </is>
      </c>
      <c r="C608" s="165" t="inlineStr">
        <is>
          <t>Внутреннее перемещение ОМТС 221-841 от 04.09.2024 8:43:47</t>
        </is>
      </c>
      <c r="D608" s="152" t="inlineStr">
        <is>
          <t>Внутренее перемещение ТМЦ</t>
        </is>
      </c>
      <c r="E608" s="163" t="n">
        <v>1750</v>
      </c>
      <c r="F608" s="164" t="n"/>
      <c r="G608" s="163" t="n">
        <v>1750</v>
      </c>
      <c r="H608" s="164" t="n"/>
      <c r="I608" s="7" t="n">
        <v>7000</v>
      </c>
      <c r="J608" s="8" t="inlineStr">
        <is>
          <t>Садык уулу Жумабек</t>
        </is>
      </c>
      <c r="K608" s="8" t="inlineStr">
        <is>
          <t>Склад Бозымчак № 7 СИЗ (/Касымов А,Адылбек у Э.</t>
        </is>
      </c>
      <c r="L608" s="12" t="n"/>
      <c r="M608">
        <f>VLOOKUP(J608,P$7:Q$4000,2,0)</f>
        <v/>
      </c>
      <c r="N608">
        <f>VLOOKUP(K608,P$7:R$4000,2,0)</f>
        <v/>
      </c>
      <c r="P608" s="24" t="inlineStr">
        <is>
          <t>Бактыяр уулу Бекзат</t>
        </is>
      </c>
      <c r="Q608" s="24" t="inlineStr">
        <is>
          <t>100-02 Главный корпус (флотация)</t>
        </is>
      </c>
    </row>
    <row r="609" hidden="1" outlineLevel="1" ht="22.45" customHeight="1" s="171">
      <c r="B609" s="166" t="n"/>
      <c r="C609" s="166" t="n"/>
      <c r="D609" s="153" t="n"/>
      <c r="E609" s="10" t="n"/>
      <c r="F609" s="11" t="n"/>
      <c r="G609" s="10" t="n"/>
      <c r="H609" s="11" t="n"/>
      <c r="I609" s="12" t="n"/>
      <c r="J609" s="13" t="inlineStr">
        <is>
          <t>001-001-0197 Куртка демисезонная "KAZ Minerals Bozymchak" (ткань 65%ПЭ/35%ХБ, плотность 250 гр/м2, подкл.флис. 48-50)</t>
        </is>
      </c>
      <c r="K609" s="13" t="inlineStr">
        <is>
          <t>001-001-0197 Куртка демисезонная "KAZ Minerals Bozymchak" (ткань 65%ПЭ/35%ХБ, плотность 250 гр/м2, подкл.флис. 48-50)</t>
        </is>
      </c>
      <c r="L609" s="135" t="n"/>
      <c r="M609">
        <f>VLOOKUP(J609,P$7:Q$4000,2,0)</f>
        <v/>
      </c>
      <c r="N609">
        <f>VLOOKUP(K609,P$7:R$4000,2,0)</f>
        <v/>
      </c>
      <c r="P609" s="24" t="inlineStr">
        <is>
          <t>Бакушев Талант Касымалиевич</t>
        </is>
      </c>
      <c r="Q609" s="24" t="inlineStr">
        <is>
          <t>123-02-АБК-АХО-Столовая</t>
        </is>
      </c>
    </row>
    <row r="610" hidden="1" outlineLevel="1" ht="22.45" customFormat="1" customHeight="1" s="71" thickBot="1">
      <c r="B610" s="167" t="n"/>
      <c r="C610" s="167" t="n"/>
      <c r="D610" s="14" t="inlineStr">
        <is>
          <t>Количество</t>
        </is>
      </c>
      <c r="E610" s="15" t="n"/>
      <c r="F610" s="175" t="n">
        <v>1</v>
      </c>
      <c r="G610" s="15" t="n"/>
      <c r="H610" s="175" t="n">
        <v>1</v>
      </c>
      <c r="I610" s="135" t="n"/>
      <c r="J610" s="154" t="inlineStr">
        <is>
          <t>Поступление ТМЦ и услуг 0003271 от 27.08.2024 10:00:00</t>
        </is>
      </c>
      <c r="K610" s="154" t="inlineStr">
        <is>
          <t>Поступление ТМЦ и услуг 0003271 от 27.08.2024 10:00:00</t>
        </is>
      </c>
      <c r="L610" s="9" t="n"/>
      <c r="M610">
        <f>VLOOKUP(J610,P$7:Q$4000,2,0)</f>
        <v/>
      </c>
      <c r="N610">
        <f>VLOOKUP(K610,P$7:R$4000,2,0)</f>
        <v/>
      </c>
      <c r="P610" s="24" t="inlineStr">
        <is>
          <t>Балабина Елена Юрьевна</t>
        </is>
      </c>
      <c r="Q610" s="24" t="inlineStr">
        <is>
          <t>112-ИТР-офис</t>
        </is>
      </c>
    </row>
    <row r="611" hidden="1" outlineLevel="1" ht="32.9" customFormat="1" customHeight="1" s="71">
      <c r="B611" s="165" t="inlineStr">
        <is>
          <t>04.09.2024 8:46:00</t>
        </is>
      </c>
      <c r="C611" s="165" t="inlineStr">
        <is>
          <t>Внутреннее перемещение ОМТС 221-842 от 04.09.2024 8:46:00</t>
        </is>
      </c>
      <c r="D611" s="152" t="inlineStr">
        <is>
          <t>Внутренее перемещение ТМЦ</t>
        </is>
      </c>
      <c r="E611" s="163" t="n">
        <v>1750</v>
      </c>
      <c r="F611" s="164" t="n"/>
      <c r="G611" s="163" t="n">
        <v>1750</v>
      </c>
      <c r="H611" s="164" t="n"/>
      <c r="I611" s="7" t="n">
        <v>4017.85</v>
      </c>
      <c r="J611" s="8" t="inlineStr">
        <is>
          <t>Склад Бозымчак № 7/1 СИЗ БУ</t>
        </is>
      </c>
      <c r="K611" s="8" t="inlineStr">
        <is>
          <t>Таласбеков Арген Эрнесович( пом.бур)</t>
        </is>
      </c>
      <c r="L611" s="12" t="n"/>
      <c r="M611">
        <f>VLOOKUP(J611,P$7:Q$4000,2,0)</f>
        <v/>
      </c>
      <c r="N611">
        <f>VLOOKUP(K611,P$7:R$4000,2,0)</f>
        <v/>
      </c>
      <c r="P611" s="24" t="inlineStr">
        <is>
          <t>Балбаков Доктуркул Асанкулович</t>
        </is>
      </c>
      <c r="Q611" s="24" t="inlineStr">
        <is>
          <t>119-05-Автотранспортный цех - общепроизводственные</t>
        </is>
      </c>
    </row>
    <row r="612" hidden="1" outlineLevel="1" ht="22.45" customHeight="1" s="171">
      <c r="B612" s="166" t="n"/>
      <c r="C612" s="166" t="n"/>
      <c r="D612" s="153" t="n"/>
      <c r="E612" s="10" t="n"/>
      <c r="F612" s="11" t="n"/>
      <c r="G612" s="10" t="n"/>
      <c r="H612" s="11" t="n"/>
      <c r="I612" s="12" t="n"/>
      <c r="J612" s="13" t="inlineStr">
        <is>
          <t>001-001-0127 Костюм летний "KAZ Minerals Bozymchak" (100% ХБ, плотность 250-260гр/м2, логотип вышивка, 50р.)</t>
        </is>
      </c>
      <c r="K612" s="13" t="inlineStr">
        <is>
          <t>001-001-0127 Костюм летний "KAZ Minerals Bozymchak" (100% ХБ, плотность 250-260гр/м2, логотип вышивка, 50р.)</t>
        </is>
      </c>
      <c r="L612" s="135" t="n"/>
      <c r="M612">
        <f>VLOOKUP(J612,P$7:Q$4000,2,0)</f>
        <v/>
      </c>
      <c r="N612">
        <f>VLOOKUP(K612,P$7:R$4000,2,0)</f>
        <v/>
      </c>
      <c r="P612" s="24" t="inlineStr">
        <is>
          <t>Балтабаев Абдырасул Полотович Водитель а/самосвала</t>
        </is>
      </c>
      <c r="Q612" s="24" t="inlineStr">
        <is>
          <t>100-01 Участок дробления</t>
        </is>
      </c>
    </row>
    <row r="613" hidden="1" outlineLevel="1" ht="22.45" customFormat="1" customHeight="1" s="71" thickBot="1">
      <c r="B613" s="167" t="n"/>
      <c r="C613" s="167" t="n"/>
      <c r="D613" s="14" t="inlineStr">
        <is>
          <t>Количество</t>
        </is>
      </c>
      <c r="E613" s="15" t="n"/>
      <c r="F613" s="175" t="n">
        <v>1</v>
      </c>
      <c r="G613" s="15" t="n"/>
      <c r="H613" s="175" t="n">
        <v>1</v>
      </c>
      <c r="I613" s="135" t="n"/>
      <c r="J613" s="154" t="inlineStr">
        <is>
          <t>Поступление ТМЦ и услуг 0003448 от 17.09.2021 10:00:00</t>
        </is>
      </c>
      <c r="K613" s="154" t="inlineStr">
        <is>
          <t>Поступление ТМЦ и услуг 0003448 от 17.09.2021 10:00:00</t>
        </is>
      </c>
      <c r="L613" s="9" t="n"/>
      <c r="M613">
        <f>VLOOKUP(J613,P$7:Q$4000,2,0)</f>
        <v/>
      </c>
      <c r="N613">
        <f>VLOOKUP(K613,P$7:R$4000,2,0)</f>
        <v/>
      </c>
      <c r="P613" s="24" t="inlineStr">
        <is>
          <t>Балтабаев Дамир Абдыкалилович</t>
        </is>
      </c>
      <c r="Q613" s="24" t="inlineStr">
        <is>
          <t>100-01 Участок дробления</t>
        </is>
      </c>
    </row>
    <row r="614" hidden="1" outlineLevel="1" ht="32.9" customFormat="1" customHeight="1" s="71">
      <c r="B614" s="165" t="inlineStr">
        <is>
          <t>04.09.2024 8:46:00</t>
        </is>
      </c>
      <c r="C614" s="165" t="inlineStr">
        <is>
          <t>Внутреннее перемещение ОМТС 221-842 от 04.09.2024 8:46:00</t>
        </is>
      </c>
      <c r="D614" s="152" t="inlineStr">
        <is>
          <t>Внутренее перемещение ТМЦ</t>
        </is>
      </c>
      <c r="E614" s="163" t="n">
        <v>1750</v>
      </c>
      <c r="F614" s="164" t="n"/>
      <c r="G614" s="163" t="n">
        <v>1750</v>
      </c>
      <c r="H614" s="164" t="n"/>
      <c r="I614" s="7" t="n">
        <v>6100</v>
      </c>
      <c r="J614" s="8" t="inlineStr">
        <is>
          <t>Склад Бозымчак № 7/1 СИЗ БУ</t>
        </is>
      </c>
      <c r="K614" s="8" t="inlineStr">
        <is>
          <t>Таласбеков Арген Эрнесович( пом.бур)</t>
        </is>
      </c>
      <c r="L614" s="12" t="n"/>
      <c r="M614">
        <f>VLOOKUP(J614,P$7:Q$4000,2,0)</f>
        <v/>
      </c>
      <c r="N614">
        <f>VLOOKUP(K614,P$7:R$4000,2,0)</f>
        <v/>
      </c>
      <c r="P614" s="24" t="inlineStr">
        <is>
          <t>Балтабаев Канатбек Сулайманкулович Машинист виброк</t>
        </is>
      </c>
      <c r="Q614" s="24" t="inlineStr">
        <is>
          <t>119-04-Автотранспортный цех - спецтранспорт</t>
        </is>
      </c>
    </row>
    <row r="615" hidden="1" outlineLevel="1" ht="22.45" customHeight="1" s="171">
      <c r="B615" s="166" t="n"/>
      <c r="C615" s="166" t="n"/>
      <c r="D615" s="153" t="n"/>
      <c r="E615" s="10" t="n"/>
      <c r="F615" s="11" t="n"/>
      <c r="G615" s="10" t="n"/>
      <c r="H615" s="11" t="n"/>
      <c r="I615" s="12" t="n"/>
      <c r="J615" s="13" t="inlineStr">
        <is>
          <t>001-001-0128 Костюм летний "KAZ Minerals Bozymchak" (100% ХБ, плотность 250-260гр/м2, логотип вышивка, 52р.)</t>
        </is>
      </c>
      <c r="K615" s="13" t="inlineStr">
        <is>
          <t>001-001-0128 Костюм летний "KAZ Minerals Bozymchak" (100% ХБ, плотность 250-260гр/м2, логотип вышивка, 52р.)</t>
        </is>
      </c>
      <c r="L615" s="135" t="n"/>
      <c r="M615">
        <f>VLOOKUP(J615,P$7:Q$4000,2,0)</f>
        <v/>
      </c>
      <c r="N615">
        <f>VLOOKUP(K615,P$7:R$4000,2,0)</f>
        <v/>
      </c>
      <c r="P615" s="24" t="inlineStr">
        <is>
          <t>Балтабаев Нурумбет Сапашович</t>
        </is>
      </c>
      <c r="Q615" s="24" t="inlineStr">
        <is>
          <t>119-05-Автотранспортный цех - общепроизводственные</t>
        </is>
      </c>
    </row>
    <row r="616" hidden="1" outlineLevel="1" ht="22.45" customFormat="1" customHeight="1" s="71" thickBot="1">
      <c r="B616" s="167" t="n"/>
      <c r="C616" s="167" t="n"/>
      <c r="D616" s="14" t="inlineStr">
        <is>
          <t>Количество</t>
        </is>
      </c>
      <c r="E616" s="15" t="n"/>
      <c r="F616" s="175" t="n">
        <v>1</v>
      </c>
      <c r="G616" s="15" t="n"/>
      <c r="H616" s="175" t="n">
        <v>1</v>
      </c>
      <c r="I616" s="135" t="n"/>
      <c r="J616" s="154" t="inlineStr">
        <is>
          <t>Поступление ТМЦ и услуг 0004819 от 15.12.2022 10:00:00</t>
        </is>
      </c>
      <c r="K616" s="154" t="inlineStr">
        <is>
          <t>Поступление ТМЦ и услуг 0004819 от 15.12.2022 10:00:00</t>
        </is>
      </c>
      <c r="L616" s="9" t="n"/>
      <c r="M616">
        <f>VLOOKUP(J616,P$7:Q$4000,2,0)</f>
        <v/>
      </c>
      <c r="N616">
        <f>VLOOKUP(K616,P$7:R$4000,2,0)</f>
        <v/>
      </c>
      <c r="P616" s="24" t="inlineStr">
        <is>
          <t>Балтабаев Тимурлан Абдырасулович Водитель тайоты</t>
        </is>
      </c>
      <c r="Q616" s="24" t="inlineStr">
        <is>
          <t>119-04-Автотранспортный цех - спецтранспорт</t>
        </is>
      </c>
    </row>
    <row r="617" hidden="1" outlineLevel="1" ht="22.45" customFormat="1" customHeight="1" s="71" thickBot="1">
      <c r="B617" s="165" t="inlineStr">
        <is>
          <t>04.09.2024 8:49:15</t>
        </is>
      </c>
      <c r="C617" s="165" t="inlineStr">
        <is>
          <t>Внутреннее перемещение ОМТС 221-843 от 04.09.2024 8:49:15</t>
        </is>
      </c>
      <c r="D617" s="152" t="inlineStr">
        <is>
          <t>Внутренее перемещение ТМЦ</t>
        </is>
      </c>
      <c r="E617" s="163" t="n">
        <v>1750</v>
      </c>
      <c r="F617" s="164" t="n"/>
      <c r="G617" s="163" t="n">
        <v>1750</v>
      </c>
      <c r="H617" s="164" t="n"/>
      <c r="I617" s="7" t="n">
        <v>3000</v>
      </c>
      <c r="J617" s="8" t="inlineStr">
        <is>
          <t>Сагынбаев Элмирбек Тайырбекович (рабочий склада)</t>
        </is>
      </c>
      <c r="K617" s="8" t="inlineStr">
        <is>
          <t>Склад Бозымчак № 7 СИЗ (/Касымов А,Адылбек у Э.</t>
        </is>
      </c>
      <c r="L617" s="12" t="n"/>
      <c r="M617">
        <f>VLOOKUP(J617,P$7:Q$4000,2,0)</f>
        <v/>
      </c>
      <c r="N617">
        <f>VLOOKUP(K617,P$7:R$4000,2,0)</f>
        <v/>
      </c>
      <c r="P617" s="24" t="inlineStr">
        <is>
          <t>Балтагулов Замирбек Нарбаевич (машинист Б10М)</t>
        </is>
      </c>
      <c r="Q617" s="24" t="inlineStr">
        <is>
          <t>101-02-ЭКБУ - Карьер</t>
        </is>
      </c>
    </row>
    <row r="618" hidden="1" outlineLevel="1" ht="22.45" customHeight="1" s="171">
      <c r="B618" s="166" t="n"/>
      <c r="C618" s="166" t="n"/>
      <c r="D618" s="153" t="n"/>
      <c r="E618" s="10" t="n"/>
      <c r="F618" s="11" t="n"/>
      <c r="G618" s="10" t="n"/>
      <c r="H618" s="11" t="n"/>
      <c r="I618" s="12" t="n"/>
      <c r="J618" s="13" t="inlineStr">
        <is>
          <t>001-001-0181 Брюки летние "KAZ Minerals Bozymchak" (ткань 65%ПЭ/35%ХБ, плотность 250 гр/м2, разм.44-46)</t>
        </is>
      </c>
      <c r="K618" s="13" t="inlineStr">
        <is>
          <t>001-001-0181 Брюки летние "KAZ Minerals Bozymchak" (ткань 65%ПЭ/35%ХБ, плотность 250 гр/м2, разм.44-46)</t>
        </is>
      </c>
      <c r="L618" s="135" t="n"/>
      <c r="M618">
        <f>VLOOKUP(J618,P$7:Q$4000,2,0)</f>
        <v/>
      </c>
      <c r="N618">
        <f>VLOOKUP(K618,P$7:R$4000,2,0)</f>
        <v/>
      </c>
      <c r="P618" s="24" t="inlineStr">
        <is>
          <t>Балтагулов Оразалы Джаналыевич</t>
        </is>
      </c>
      <c r="Q618" s="24" t="inlineStr">
        <is>
          <t>101-03-участок БВР</t>
        </is>
      </c>
    </row>
    <row r="619" hidden="1" outlineLevel="1" ht="22.45" customFormat="1" customHeight="1" s="71" thickBot="1">
      <c r="B619" s="167" t="n"/>
      <c r="C619" s="167" t="n"/>
      <c r="D619" s="14" t="inlineStr">
        <is>
          <t>Количество</t>
        </is>
      </c>
      <c r="E619" s="15" t="n"/>
      <c r="F619" s="175" t="n">
        <v>1</v>
      </c>
      <c r="G619" s="15" t="n"/>
      <c r="H619" s="175" t="n">
        <v>1</v>
      </c>
      <c r="I619" s="135" t="n"/>
      <c r="J619" s="154" t="inlineStr">
        <is>
          <t>Поступление ТМЦ и услуг 0001342 от 04.04.2024 10:00:00</t>
        </is>
      </c>
      <c r="K619" s="154" t="inlineStr">
        <is>
          <t>Поступление ТМЦ и услуг 0001342 от 04.04.2024 10:00:00</t>
        </is>
      </c>
      <c r="L619" s="9" t="n"/>
      <c r="M619">
        <f>VLOOKUP(J619,P$7:Q$4000,2,0)</f>
        <v/>
      </c>
      <c r="N619">
        <f>VLOOKUP(K619,P$7:R$4000,2,0)</f>
        <v/>
      </c>
      <c r="P619" s="24" t="inlineStr">
        <is>
          <t>Балтаев Нуркыяз Каныбекович</t>
        </is>
      </c>
      <c r="Q619" s="24" t="inlineStr">
        <is>
          <t>119-05-Автотранспортный цех - общепроизводственные</t>
        </is>
      </c>
    </row>
    <row r="620" hidden="1" outlineLevel="1" ht="32.9" customFormat="1" customHeight="1" s="71" thickBot="1">
      <c r="B620" s="165" t="inlineStr">
        <is>
          <t>04.09.2024 8:49:15</t>
        </is>
      </c>
      <c r="C620" s="165" t="inlineStr">
        <is>
          <t>Внутреннее перемещение ОМТС 221-843 от 04.09.2024 8:49:15</t>
        </is>
      </c>
      <c r="D620" s="152" t="inlineStr">
        <is>
          <t>Внутренее перемещение ТМЦ</t>
        </is>
      </c>
      <c r="E620" s="163" t="n">
        <v>1750</v>
      </c>
      <c r="F620" s="164" t="n"/>
      <c r="G620" s="163" t="n">
        <v>1750</v>
      </c>
      <c r="H620" s="164" t="n"/>
      <c r="I620" s="7" t="n">
        <v>5500</v>
      </c>
      <c r="J620" s="8" t="inlineStr">
        <is>
          <t>Сагынбаев Элмирбек Тайырбекович (рабочий склада)</t>
        </is>
      </c>
      <c r="K620" s="8" t="inlineStr">
        <is>
          <t>Склад Бозымчак № 7 СИЗ (/Касымов А,Адылбек у Э.</t>
        </is>
      </c>
      <c r="L620" s="12" t="n"/>
      <c r="M620">
        <f>VLOOKUP(J620,P$7:Q$4000,2,0)</f>
        <v/>
      </c>
      <c r="N620">
        <f>VLOOKUP(K620,P$7:R$4000,2,0)</f>
        <v/>
      </c>
      <c r="P620" s="24" t="inlineStr">
        <is>
          <t>Балташов Бакыт Байызбекович</t>
        </is>
      </c>
      <c r="Q620" s="24" t="inlineStr">
        <is>
          <t>119-06-Автотранспортный цех-РПП</t>
        </is>
      </c>
    </row>
    <row r="621" hidden="1" outlineLevel="1" ht="22.45" customHeight="1" s="171">
      <c r="B621" s="166" t="n"/>
      <c r="C621" s="166" t="n"/>
      <c r="D621" s="153" t="n"/>
      <c r="E621" s="10" t="n"/>
      <c r="F621" s="11" t="n"/>
      <c r="G621" s="10" t="n"/>
      <c r="H621" s="11" t="n"/>
      <c r="I621" s="12" t="n"/>
      <c r="J621" s="13" t="inlineStr">
        <is>
          <t>001-001-0178 Куртка летняя "KAZ Minerals Bozymchak" (ткань 65%ПЭ/35%ХБ, плотность 250 гр/м2, разм.52-54)</t>
        </is>
      </c>
      <c r="K621" s="13" t="inlineStr">
        <is>
          <t>001-001-0178 Куртка летняя "KAZ Minerals Bozymchak" (ткань 65%ПЭ/35%ХБ, плотность 250 гр/м2, разм.52-54)</t>
        </is>
      </c>
      <c r="L621" s="135" t="n"/>
      <c r="M621">
        <f>VLOOKUP(J621,P$7:Q$4000,2,0)</f>
        <v/>
      </c>
      <c r="N621">
        <f>VLOOKUP(K621,P$7:R$4000,2,0)</f>
        <v/>
      </c>
      <c r="P621" s="24" t="inlineStr">
        <is>
          <t>Бараканов Болот Мухамедович</t>
        </is>
      </c>
      <c r="Q621" s="24" t="inlineStr">
        <is>
          <t>111-02-АУП</t>
        </is>
      </c>
    </row>
    <row r="622" hidden="1" outlineLevel="1" ht="22.45" customFormat="1" customHeight="1" s="71" thickBot="1">
      <c r="B622" s="167" t="n"/>
      <c r="C622" s="167" t="n"/>
      <c r="D622" s="14" t="inlineStr">
        <is>
          <t>Количество</t>
        </is>
      </c>
      <c r="E622" s="15" t="n"/>
      <c r="F622" s="175" t="n">
        <v>1</v>
      </c>
      <c r="G622" s="15" t="n"/>
      <c r="H622" s="175" t="n">
        <v>1</v>
      </c>
      <c r="I622" s="135" t="n"/>
      <c r="J622" s="154" t="inlineStr">
        <is>
          <t>Поступление ТМЦ и услуг 0002838 от 24.07.2024 10:00:00</t>
        </is>
      </c>
      <c r="K622" s="154" t="inlineStr">
        <is>
          <t>Поступление ТМЦ и услуг 0002838 от 24.07.2024 10:00:00</t>
        </is>
      </c>
      <c r="L622" s="9" t="n"/>
      <c r="M622">
        <f>VLOOKUP(J622,P$7:Q$4000,2,0)</f>
        <v/>
      </c>
      <c r="N622">
        <f>VLOOKUP(K622,P$7:R$4000,2,0)</f>
        <v/>
      </c>
      <c r="P622" s="24" t="inlineStr">
        <is>
          <t>Баракова Айгуль Мырзабековна</t>
        </is>
      </c>
      <c r="Q622" s="24" t="inlineStr">
        <is>
          <t>111-02-АУП</t>
        </is>
      </c>
    </row>
    <row r="623" hidden="1" outlineLevel="1" ht="22.45" customFormat="1" customHeight="1" s="71" thickBot="1">
      <c r="B623" s="165" t="inlineStr">
        <is>
          <t>04.09.2024 8:49:15</t>
        </is>
      </c>
      <c r="C623" s="165" t="inlineStr">
        <is>
          <t>Внутреннее перемещение ОМТС 221-843 от 04.09.2024 8:49:15</t>
        </is>
      </c>
      <c r="D623" s="152" t="inlineStr">
        <is>
          <t>Внутренее перемещение ТМЦ</t>
        </is>
      </c>
      <c r="E623" s="163" t="n">
        <v>1750</v>
      </c>
      <c r="F623" s="164" t="n"/>
      <c r="G623" s="163" t="n">
        <v>1750</v>
      </c>
      <c r="H623" s="164" t="n"/>
      <c r="I623" s="7" t="n">
        <v>7000</v>
      </c>
      <c r="J623" s="8" t="inlineStr">
        <is>
          <t>Сагынбаев Элмирбек Тайырбекович (рабочий склада)</t>
        </is>
      </c>
      <c r="K623" s="8" t="inlineStr">
        <is>
          <t>Склад Бозымчак № 7 СИЗ (/Касымов А,Адылбек у Э.</t>
        </is>
      </c>
      <c r="L623" s="12" t="n"/>
      <c r="M623">
        <f>VLOOKUP(J623,P$7:Q$4000,2,0)</f>
        <v/>
      </c>
      <c r="N623">
        <f>VLOOKUP(K623,P$7:R$4000,2,0)</f>
        <v/>
      </c>
      <c r="P623" s="24" t="inlineStr">
        <is>
          <t>Баратов Максат Олжобаевич</t>
        </is>
      </c>
      <c r="Q623" s="24" t="inlineStr">
        <is>
          <t>100-09 РММ</t>
        </is>
      </c>
    </row>
    <row r="624" hidden="1" outlineLevel="1" ht="22.45" customHeight="1" s="171">
      <c r="B624" s="166" t="n"/>
      <c r="C624" s="166" t="n"/>
      <c r="D624" s="153" t="n"/>
      <c r="E624" s="10" t="n"/>
      <c r="F624" s="11" t="n"/>
      <c r="G624" s="10" t="n"/>
      <c r="H624" s="11" t="n"/>
      <c r="I624" s="12" t="n"/>
      <c r="J624" s="13" t="inlineStr">
        <is>
          <t>001-001-0200 Куртка демисезонная "KAZ Minerals Bozymchak" (ткань 65%ПЭ/35%ХБ, плотность 250 гр/м2, подкл.флис. р60-62)</t>
        </is>
      </c>
      <c r="K624" s="13" t="inlineStr">
        <is>
          <t>001-001-0200 Куртка демисезонная "KAZ Minerals Bozymchak" (ткань 65%ПЭ/35%ХБ, плотность 250 гр/м2, подкл.флис. р60-62)</t>
        </is>
      </c>
      <c r="L624" s="135" t="n"/>
      <c r="M624">
        <f>VLOOKUP(J624,P$7:Q$4000,2,0)</f>
        <v/>
      </c>
      <c r="N624">
        <f>VLOOKUP(K624,P$7:R$4000,2,0)</f>
        <v/>
      </c>
      <c r="P624" s="24" t="inlineStr">
        <is>
          <t>Бармотин Иван Викторович</t>
        </is>
      </c>
      <c r="Q624" s="24" t="inlineStr">
        <is>
          <t>112-01-ИТР-производство</t>
        </is>
      </c>
    </row>
    <row r="625" hidden="1" outlineLevel="1" ht="22.45" customFormat="1" customHeight="1" s="71" thickBot="1">
      <c r="B625" s="167" t="n"/>
      <c r="C625" s="167" t="n"/>
      <c r="D625" s="14" t="inlineStr">
        <is>
          <t>Количество</t>
        </is>
      </c>
      <c r="E625" s="15" t="n"/>
      <c r="F625" s="175" t="n">
        <v>1</v>
      </c>
      <c r="G625" s="15" t="n"/>
      <c r="H625" s="175" t="n">
        <v>1</v>
      </c>
      <c r="I625" s="135" t="n"/>
      <c r="J625" s="154" t="inlineStr">
        <is>
          <t>Поступление ТМЦ и услуг 0002671 от 09.07.2024 10:00:00</t>
        </is>
      </c>
      <c r="K625" s="154" t="inlineStr">
        <is>
          <t>Поступление ТМЦ и услуг 0002671 от 09.07.2024 10:00:00</t>
        </is>
      </c>
      <c r="L625" s="9" t="n"/>
      <c r="M625">
        <f>VLOOKUP(J625,P$7:Q$4000,2,0)</f>
        <v/>
      </c>
      <c r="N625">
        <f>VLOOKUP(K625,P$7:R$4000,2,0)</f>
        <v/>
      </c>
      <c r="P625" s="24" t="inlineStr">
        <is>
          <t>Барпиев Курманбек Максымбекович</t>
        </is>
      </c>
      <c r="Q625" s="24" t="inlineStr">
        <is>
          <t>100-03-03 Фильтрация хвостов</t>
        </is>
      </c>
    </row>
    <row r="626" hidden="1" outlineLevel="1" ht="22.45" customFormat="1" customHeight="1" s="71" thickBot="1">
      <c r="B626" s="165" t="inlineStr">
        <is>
          <t>04.09.2024 8:51:09</t>
        </is>
      </c>
      <c r="C626" s="165" t="inlineStr">
        <is>
          <t>Внутреннее перемещение ОМТС 221-844 от 04.09.2024 8:51:09</t>
        </is>
      </c>
      <c r="D626" s="152" t="inlineStr">
        <is>
          <t>Внутренее перемещение ТМЦ</t>
        </is>
      </c>
      <c r="E626" s="163" t="n">
        <v>1750</v>
      </c>
      <c r="F626" s="164" t="n"/>
      <c r="G626" s="163" t="n">
        <v>1750</v>
      </c>
      <c r="H626" s="164" t="n"/>
      <c r="I626" s="7" t="n">
        <v>7000</v>
      </c>
      <c r="J626" s="8" t="inlineStr">
        <is>
          <t>Таласбеков Арген Эрнесович( пом.бур)</t>
        </is>
      </c>
      <c r="K626" s="8" t="inlineStr">
        <is>
          <t>Склад Бозымчак № 7 СИЗ (/Касымов А,Адылбек у Э.</t>
        </is>
      </c>
      <c r="L626" s="12" t="n"/>
      <c r="M626">
        <f>VLOOKUP(J626,P$7:Q$4000,2,0)</f>
        <v/>
      </c>
      <c r="N626">
        <f>VLOOKUP(K626,P$7:R$4000,2,0)</f>
        <v/>
      </c>
      <c r="P626" s="24" t="inlineStr">
        <is>
          <t>Басков Максим Константинович</t>
        </is>
      </c>
      <c r="Q626" s="24" t="inlineStr">
        <is>
          <t>112-ИТР-офис</t>
        </is>
      </c>
    </row>
    <row r="627" hidden="1" outlineLevel="1" ht="22.45" customHeight="1" s="171">
      <c r="B627" s="166" t="n"/>
      <c r="C627" s="166" t="n"/>
      <c r="D627" s="153" t="n"/>
      <c r="E627" s="10" t="n"/>
      <c r="F627" s="11" t="n"/>
      <c r="G627" s="10" t="n"/>
      <c r="H627" s="11" t="n"/>
      <c r="I627" s="12" t="n"/>
      <c r="J627" s="13" t="inlineStr">
        <is>
          <t>001-001-0198 Куртка демисезонная "KAZ Minerals Bozymchak" (ткань 65%ПЭ/35%ХБ, плотность 250 гр/м2, подкл.флис. 52-54)</t>
        </is>
      </c>
      <c r="K627" s="13" t="inlineStr">
        <is>
          <t>001-001-0198 Куртка демисезонная "KAZ Minerals Bozymchak" (ткань 65%ПЭ/35%ХБ, плотность 250 гр/м2, подкл.флис. 52-54)</t>
        </is>
      </c>
      <c r="L627" s="135" t="n"/>
      <c r="M627">
        <f>VLOOKUP(J627,P$7:Q$4000,2,0)</f>
        <v/>
      </c>
      <c r="N627">
        <f>VLOOKUP(K627,P$7:R$4000,2,0)</f>
        <v/>
      </c>
      <c r="P627" s="24" t="inlineStr">
        <is>
          <t>Бастраков Валерий Викторович( слесарь ремон)</t>
        </is>
      </c>
      <c r="Q627" s="24" t="inlineStr">
        <is>
          <t>100-09 РММ</t>
        </is>
      </c>
    </row>
    <row r="628" hidden="1" outlineLevel="1" ht="22.45" customFormat="1" customHeight="1" s="71" thickBot="1">
      <c r="B628" s="167" t="n"/>
      <c r="C628" s="167" t="n"/>
      <c r="D628" s="14" t="inlineStr">
        <is>
          <t>Количество</t>
        </is>
      </c>
      <c r="E628" s="15" t="n"/>
      <c r="F628" s="175" t="n">
        <v>1</v>
      </c>
      <c r="G628" s="15" t="n"/>
      <c r="H628" s="175" t="n">
        <v>1</v>
      </c>
      <c r="I628" s="135" t="n"/>
      <c r="J628" s="154" t="inlineStr">
        <is>
          <t>Поступление ТМЦ и услуг 0003271 от 27.08.2024 10:00:00</t>
        </is>
      </c>
      <c r="K628" s="154" t="inlineStr">
        <is>
          <t>Поступление ТМЦ и услуг 0003271 от 27.08.2024 10:00:00</t>
        </is>
      </c>
      <c r="L628" s="9" t="n"/>
      <c r="M628">
        <f>VLOOKUP(J628,P$7:Q$4000,2,0)</f>
        <v/>
      </c>
      <c r="N628">
        <f>VLOOKUP(K628,P$7:R$4000,2,0)</f>
        <v/>
      </c>
      <c r="P628" s="24" t="inlineStr">
        <is>
          <t>Баталгазиев Канатбек Озгорушевич</t>
        </is>
      </c>
      <c r="Q628" s="24" t="inlineStr">
        <is>
          <t>114-Офис Управления Проектом - Бозымчак</t>
        </is>
      </c>
    </row>
    <row r="629" hidden="1" outlineLevel="1" ht="22.45" customFormat="1" customHeight="1" s="71" thickBot="1">
      <c r="B629" s="165" t="inlineStr">
        <is>
          <t>04.09.2024 8:51:09</t>
        </is>
      </c>
      <c r="C629" s="165" t="inlineStr">
        <is>
          <t>Внутреннее перемещение ОМТС 221-844 от 04.09.2024 8:51:09</t>
        </is>
      </c>
      <c r="D629" s="152" t="inlineStr">
        <is>
          <t>Внутренее перемещение ТМЦ</t>
        </is>
      </c>
      <c r="E629" s="163" t="n">
        <v>1750</v>
      </c>
      <c r="F629" s="164" t="n"/>
      <c r="G629" s="163" t="n">
        <v>1750</v>
      </c>
      <c r="H629" s="164" t="n"/>
      <c r="I629" s="7" t="n">
        <v>3000</v>
      </c>
      <c r="J629" s="8" t="inlineStr">
        <is>
          <t>Таласбеков Арген Эрнесович( пом.бур)</t>
        </is>
      </c>
      <c r="K629" s="8" t="inlineStr">
        <is>
          <t>Склад Бозымчак № 7 СИЗ (/Касымов А,Адылбек у Э.</t>
        </is>
      </c>
      <c r="L629" s="12" t="n"/>
      <c r="M629">
        <f>VLOOKUP(J629,P$7:Q$4000,2,0)</f>
        <v/>
      </c>
      <c r="N629">
        <f>VLOOKUP(K629,P$7:R$4000,2,0)</f>
        <v/>
      </c>
      <c r="P629" s="24" t="inlineStr">
        <is>
          <t>Баталиева Э(Столовая Боз. вахта№2)</t>
        </is>
      </c>
      <c r="Q629" s="24" t="inlineStr">
        <is>
          <t>123-02-АБК-АХО-Столовая</t>
        </is>
      </c>
    </row>
    <row r="630" hidden="1" outlineLevel="1" ht="22.45" customHeight="1" s="171">
      <c r="B630" s="166" t="n"/>
      <c r="C630" s="166" t="n"/>
      <c r="D630" s="153" t="n"/>
      <c r="E630" s="10" t="n"/>
      <c r="F630" s="11" t="n"/>
      <c r="G630" s="10" t="n"/>
      <c r="H630" s="11" t="n"/>
      <c r="I630" s="12" t="n"/>
      <c r="J630" s="13" t="inlineStr">
        <is>
          <t>001-001-0182 Брюки летние "KAZ Minerals Bozymchak" (ткань 65%ПЭ/35%ХБ, плотность 250 гр/м2, разм.48-50)</t>
        </is>
      </c>
      <c r="K630" s="13" t="inlineStr">
        <is>
          <t>001-001-0182 Брюки летние "KAZ Minerals Bozymchak" (ткань 65%ПЭ/35%ХБ, плотность 250 гр/м2, разм.48-50)</t>
        </is>
      </c>
      <c r="L630" s="135" t="n"/>
      <c r="M630">
        <f>VLOOKUP(J630,P$7:Q$4000,2,0)</f>
        <v/>
      </c>
      <c r="N630">
        <f>VLOOKUP(K630,P$7:R$4000,2,0)</f>
        <v/>
      </c>
      <c r="P630" s="24" t="inlineStr">
        <is>
          <t>Батиров Аскарали Сулайманович Машинист ДЭС</t>
        </is>
      </c>
      <c r="Q630" s="24" t="inlineStr">
        <is>
          <t>105-01-ДЭС</t>
        </is>
      </c>
    </row>
    <row r="631" hidden="1" outlineLevel="1" ht="22.45" customFormat="1" customHeight="1" s="71" thickBot="1">
      <c r="B631" s="167" t="n"/>
      <c r="C631" s="167" t="n"/>
      <c r="D631" s="14" t="inlineStr">
        <is>
          <t>Количество</t>
        </is>
      </c>
      <c r="E631" s="15" t="n"/>
      <c r="F631" s="175" t="n">
        <v>1</v>
      </c>
      <c r="G631" s="15" t="n"/>
      <c r="H631" s="175" t="n">
        <v>1</v>
      </c>
      <c r="I631" s="135" t="n"/>
      <c r="J631" s="154" t="inlineStr">
        <is>
          <t>Поступление ТМЦ и услуг 0001876 от 16.05.2024 10:00:00</t>
        </is>
      </c>
      <c r="K631" s="154" t="inlineStr">
        <is>
          <t>Поступление ТМЦ и услуг 0001876 от 16.05.2024 10:00:00</t>
        </is>
      </c>
      <c r="L631" s="9" t="n"/>
      <c r="M631">
        <f>VLOOKUP(J631,P$7:Q$4000,2,0)</f>
        <v/>
      </c>
      <c r="N631">
        <f>VLOOKUP(K631,P$7:R$4000,2,0)</f>
        <v/>
      </c>
      <c r="P631" s="24" t="inlineStr">
        <is>
          <t>Батирханов Медербек Наралиевич (инж.гидротехник)</t>
        </is>
      </c>
      <c r="Q631" s="24" t="inlineStr">
        <is>
          <t>100-08  ИТР Производство ОФ</t>
        </is>
      </c>
    </row>
    <row r="632" hidden="1" outlineLevel="1" ht="32.9" customFormat="1" customHeight="1" s="71" thickBot="1">
      <c r="B632" s="165" t="inlineStr">
        <is>
          <t>04.09.2024 8:51:09</t>
        </is>
      </c>
      <c r="C632" s="165" t="inlineStr">
        <is>
          <t>Внутреннее перемещение ОМТС 221-844 от 04.09.2024 8:51:09</t>
        </is>
      </c>
      <c r="D632" s="152" t="inlineStr">
        <is>
          <t>Внутренее перемещение ТМЦ</t>
        </is>
      </c>
      <c r="E632" s="163" t="n">
        <v>1750</v>
      </c>
      <c r="F632" s="164" t="n"/>
      <c r="G632" s="163" t="n">
        <v>1750</v>
      </c>
      <c r="H632" s="164" t="n"/>
      <c r="I632" s="7" t="n">
        <v>5500</v>
      </c>
      <c r="J632" s="8" t="inlineStr">
        <is>
          <t>Таласбеков Арген Эрнесович( пом.бур)</t>
        </is>
      </c>
      <c r="K632" s="8" t="inlineStr">
        <is>
          <t>Склад Бозымчак № 7 СИЗ (/Касымов А,Адылбек у Э.</t>
        </is>
      </c>
      <c r="L632" s="12" t="n"/>
      <c r="M632">
        <f>VLOOKUP(J632,P$7:Q$4000,2,0)</f>
        <v/>
      </c>
      <c r="N632">
        <f>VLOOKUP(K632,P$7:R$4000,2,0)</f>
        <v/>
      </c>
      <c r="P632" s="24" t="inlineStr">
        <is>
          <t>Батырбеков Акылбек Батырбекович(лабор.хим.анализа)</t>
        </is>
      </c>
      <c r="Q632" s="24" t="inlineStr">
        <is>
          <t>109-Химлаборатория</t>
        </is>
      </c>
    </row>
    <row r="633" hidden="1" outlineLevel="1" ht="22.45" customHeight="1" s="171">
      <c r="B633" s="166" t="n"/>
      <c r="C633" s="166" t="n"/>
      <c r="D633" s="153" t="n"/>
      <c r="E633" s="10" t="n"/>
      <c r="F633" s="11" t="n"/>
      <c r="G633" s="10" t="n"/>
      <c r="H633" s="11" t="n"/>
      <c r="I633" s="12" t="n"/>
      <c r="J633" s="13" t="inlineStr">
        <is>
          <t>001-001-0178 Куртка летняя "KAZ Minerals Bozymchak" (ткань 65%ПЭ/35%ХБ, плотность 250 гр/м2, разм.52-54)</t>
        </is>
      </c>
      <c r="K633" s="13" t="inlineStr">
        <is>
          <t>001-001-0178 Куртка летняя "KAZ Minerals Bozymchak" (ткань 65%ПЭ/35%ХБ, плотность 250 гр/м2, разм.52-54)</t>
        </is>
      </c>
      <c r="L633" s="135" t="n"/>
      <c r="M633">
        <f>VLOOKUP(J633,P$7:Q$4000,2,0)</f>
        <v/>
      </c>
      <c r="N633">
        <f>VLOOKUP(K633,P$7:R$4000,2,0)</f>
        <v/>
      </c>
      <c r="P633" s="24" t="inlineStr">
        <is>
          <t>Батыркан уулу Руслан</t>
        </is>
      </c>
      <c r="Q633" s="24" t="inlineStr">
        <is>
          <t>113-Офис Управления Проектом - Бишкек</t>
        </is>
      </c>
    </row>
    <row r="634" hidden="1" outlineLevel="1" ht="22.45" customFormat="1" customHeight="1" s="71" thickBot="1">
      <c r="B634" s="167" t="n"/>
      <c r="C634" s="167" t="n"/>
      <c r="D634" s="14" t="inlineStr">
        <is>
          <t>Количество</t>
        </is>
      </c>
      <c r="E634" s="15" t="n"/>
      <c r="F634" s="175" t="n">
        <v>1</v>
      </c>
      <c r="G634" s="15" t="n"/>
      <c r="H634" s="175" t="n">
        <v>1</v>
      </c>
      <c r="I634" s="135" t="n"/>
      <c r="J634" s="154" t="inlineStr">
        <is>
          <t>Поступление ТМЦ и услуг 0003314 от 27.08.2024 10:00:00</t>
        </is>
      </c>
      <c r="K634" s="154" t="inlineStr">
        <is>
          <t>Поступление ТМЦ и услуг 0003314 от 27.08.2024 10:00:00</t>
        </is>
      </c>
      <c r="L634" s="9" t="n"/>
      <c r="M634">
        <f>VLOOKUP(J634,P$7:Q$4000,2,0)</f>
        <v/>
      </c>
      <c r="N634">
        <f>VLOOKUP(K634,P$7:R$4000,2,0)</f>
        <v/>
      </c>
      <c r="P634" s="24" t="inlineStr">
        <is>
          <t>Батырова Куку Маматовна</t>
        </is>
      </c>
      <c r="Q634" s="24" t="inlineStr">
        <is>
          <t>123-01-АБК-АХО-вахтовый поселок</t>
        </is>
      </c>
    </row>
    <row r="635" hidden="1" outlineLevel="1" ht="22.45" customFormat="1" customHeight="1" s="71" thickBot="1">
      <c r="B635" s="165" t="inlineStr">
        <is>
          <t>04.09.2024 8:52:57</t>
        </is>
      </c>
      <c r="C635" s="165" t="inlineStr">
        <is>
          <t>Внутреннее перемещение ОМТС 221-845 от 04.09.2024 8:52:57</t>
        </is>
      </c>
      <c r="D635" s="152" t="inlineStr">
        <is>
          <t>Внутренее перемещение ТМЦ</t>
        </is>
      </c>
      <c r="E635" s="163" t="n">
        <v>1750</v>
      </c>
      <c r="F635" s="164" t="n"/>
      <c r="G635" s="163" t="n">
        <v>1750</v>
      </c>
      <c r="H635" s="164" t="n"/>
      <c r="I635" s="7" t="n">
        <v>7000</v>
      </c>
      <c r="J635" s="8" t="inlineStr">
        <is>
          <t>Уметалы уулу Эламан Машин.кочегар.кот.</t>
        </is>
      </c>
      <c r="K635" s="8" t="inlineStr">
        <is>
          <t>Склад Бозымчак № 7 СИЗ (/Касымов А,Адылбек у Э.</t>
        </is>
      </c>
      <c r="L635" s="12" t="n"/>
      <c r="M635">
        <f>VLOOKUP(J635,P$7:Q$4000,2,0)</f>
        <v/>
      </c>
      <c r="N635">
        <f>VLOOKUP(K635,P$7:R$4000,2,0)</f>
        <v/>
      </c>
      <c r="P635" s="24" t="inlineStr">
        <is>
          <t>Бахтияр кызы Алина</t>
        </is>
      </c>
      <c r="Q635" s="24" t="inlineStr">
        <is>
          <t>109-Химлаборатория</t>
        </is>
      </c>
    </row>
    <row r="636" hidden="1" outlineLevel="1" ht="22.45" customHeight="1" s="171">
      <c r="B636" s="166" t="n"/>
      <c r="C636" s="166" t="n"/>
      <c r="D636" s="153" t="n"/>
      <c r="E636" s="10" t="n"/>
      <c r="F636" s="11" t="n"/>
      <c r="G636" s="10" t="n"/>
      <c r="H636" s="11" t="n"/>
      <c r="I636" s="12" t="n"/>
      <c r="J636" s="13" t="inlineStr">
        <is>
          <t>001-001-0198 Куртка демисезонная "KAZ Minerals Bozymchak" (ткань 65%ПЭ/35%ХБ, плотность 250 гр/м2, подкл.флис. 52-54)</t>
        </is>
      </c>
      <c r="K636" s="13" t="inlineStr">
        <is>
          <t>001-001-0198 Куртка демисезонная "KAZ Minerals Bozymchak" (ткань 65%ПЭ/35%ХБ, плотность 250 гр/м2, подкл.флис. 52-54)</t>
        </is>
      </c>
      <c r="L636" s="135" t="n"/>
      <c r="M636">
        <f>VLOOKUP(J636,P$7:Q$4000,2,0)</f>
        <v/>
      </c>
      <c r="N636">
        <f>VLOOKUP(K636,P$7:R$4000,2,0)</f>
        <v/>
      </c>
      <c r="P636" s="24" t="inlineStr">
        <is>
          <t>Башаров Марат Тулебаевич</t>
        </is>
      </c>
      <c r="Q636" s="24" t="inlineStr">
        <is>
          <t>112-ИТР-офис</t>
        </is>
      </c>
    </row>
    <row r="637" hidden="1" outlineLevel="1" ht="22.45" customFormat="1" customHeight="1" s="71" thickBot="1">
      <c r="B637" s="167" t="n"/>
      <c r="C637" s="167" t="n"/>
      <c r="D637" s="14" t="inlineStr">
        <is>
          <t>Количество</t>
        </is>
      </c>
      <c r="E637" s="15" t="n"/>
      <c r="F637" s="175" t="n">
        <v>1</v>
      </c>
      <c r="G637" s="15" t="n"/>
      <c r="H637" s="175" t="n">
        <v>1</v>
      </c>
      <c r="I637" s="135" t="n"/>
      <c r="J637" s="154" t="inlineStr">
        <is>
          <t>Поступление ТМЦ и услуг 0003271 от 27.08.2024 10:00:00</t>
        </is>
      </c>
      <c r="K637" s="154" t="inlineStr">
        <is>
          <t>Поступление ТМЦ и услуг 0003271 от 27.08.2024 10:00:00</t>
        </is>
      </c>
      <c r="L637" s="9" t="n"/>
      <c r="M637">
        <f>VLOOKUP(J637,P$7:Q$4000,2,0)</f>
        <v/>
      </c>
      <c r="N637">
        <f>VLOOKUP(K637,P$7:R$4000,2,0)</f>
        <v/>
      </c>
      <c r="P637" s="24" t="inlineStr">
        <is>
          <t>Баширов Иван Эрикович Слесарь по сетям связи</t>
        </is>
      </c>
      <c r="Q637" s="24" t="inlineStr">
        <is>
          <t>130-10 Коммуникации</t>
        </is>
      </c>
    </row>
    <row r="638" hidden="1" outlineLevel="1" ht="32.9" customFormat="1" customHeight="1" s="71" thickBot="1">
      <c r="B638" s="165" t="inlineStr">
        <is>
          <t>04.09.2024 8:58:32</t>
        </is>
      </c>
      <c r="C638" s="165" t="inlineStr">
        <is>
          <t>Внутреннее перемещение ОМТС 221-846 от 04.09.2024 8:58:32</t>
        </is>
      </c>
      <c r="D638" s="152" t="inlineStr">
        <is>
          <t>Внутренее перемещение ТМЦ</t>
        </is>
      </c>
      <c r="E638" s="163" t="n">
        <v>1750</v>
      </c>
      <c r="F638" s="164" t="n"/>
      <c r="G638" s="163" t="n">
        <v>1750</v>
      </c>
      <c r="H638" s="164" t="n"/>
      <c r="I638" s="7" t="n">
        <v>3900</v>
      </c>
      <c r="J638" s="8" t="inlineStr">
        <is>
          <t>Байышбек уулу Элзатбек</t>
        </is>
      </c>
      <c r="K638" s="8" t="inlineStr">
        <is>
          <t>Склад Бозымчак № 7 СИЗ (/Касымов А,Адылбек у Э.</t>
        </is>
      </c>
      <c r="L638" s="12" t="n"/>
      <c r="M638">
        <f>VLOOKUP(J638,P$7:Q$4000,2,0)</f>
        <v/>
      </c>
      <c r="N638">
        <f>VLOOKUP(K638,P$7:R$4000,2,0)</f>
        <v/>
      </c>
      <c r="P638" s="24" t="inlineStr">
        <is>
          <t>Бегалиев Амантур Бегалиевич</t>
        </is>
      </c>
      <c r="Q638" s="24" t="inlineStr">
        <is>
          <t>120-01-Геолого-маркшейдерская служба. отдел</t>
        </is>
      </c>
    </row>
    <row r="639" hidden="1" outlineLevel="1" ht="22.45" customHeight="1" s="171">
      <c r="B639" s="166" t="n"/>
      <c r="C639" s="166" t="n"/>
      <c r="D639" s="153" t="n"/>
      <c r="E639" s="10" t="n"/>
      <c r="F639" s="11" t="n"/>
      <c r="G639" s="10" t="n"/>
      <c r="H639" s="11" t="n"/>
      <c r="I639" s="12" t="n"/>
      <c r="J639" s="13" t="inlineStr">
        <is>
          <t>001-001-0191 Брюки зимние "KAZ Minerals Bozymchak" (ткань 65%ПЭ/35%ХБ, плотность 250 гр/м2, утепл.синтеп, разм.44-46)</t>
        </is>
      </c>
      <c r="K639" s="13" t="inlineStr">
        <is>
          <t>001-001-0191 Брюки зимние "KAZ Minerals Bozymchak" (ткань 65%ПЭ/35%ХБ, плотность 250 гр/м2, утепл.синтеп, разм.44-46)</t>
        </is>
      </c>
      <c r="L639" s="135" t="n"/>
      <c r="M639">
        <f>VLOOKUP(J639,P$7:Q$4000,2,0)</f>
        <v/>
      </c>
      <c r="N639">
        <f>VLOOKUP(K639,P$7:R$4000,2,0)</f>
        <v/>
      </c>
      <c r="P639" s="24" t="inlineStr">
        <is>
          <t>Бегалиев Кумарбек Омуркулович</t>
        </is>
      </c>
      <c r="Q639" s="24" t="inlineStr">
        <is>
          <t>119-05-Автотранспортный цех - общепроизводственные</t>
        </is>
      </c>
    </row>
    <row r="640" hidden="1" outlineLevel="1" ht="22.45" customFormat="1" customHeight="1" s="71" thickBot="1">
      <c r="B640" s="167" t="n"/>
      <c r="C640" s="167" t="n"/>
      <c r="D640" s="14" t="inlineStr">
        <is>
          <t>Количество</t>
        </is>
      </c>
      <c r="E640" s="15" t="n"/>
      <c r="F640" s="175" t="n">
        <v>1</v>
      </c>
      <c r="G640" s="15" t="n"/>
      <c r="H640" s="175" t="n">
        <v>1</v>
      </c>
      <c r="I640" s="135" t="n"/>
      <c r="J640" s="154" t="inlineStr">
        <is>
          <t>Поступление ТМЦ и услуг 0003061 от 02.08.2024 10:00:00</t>
        </is>
      </c>
      <c r="K640" s="154" t="inlineStr">
        <is>
          <t>Поступление ТМЦ и услуг 0003061 от 02.08.2024 10:00:00</t>
        </is>
      </c>
      <c r="L640" s="9" t="n"/>
      <c r="M640">
        <f>VLOOKUP(J640,P$7:Q$4000,2,0)</f>
        <v/>
      </c>
      <c r="N640">
        <f>VLOOKUP(K640,P$7:R$4000,2,0)</f>
        <v/>
      </c>
      <c r="P640" s="24" t="inlineStr">
        <is>
          <t>Бегалиев Мансур Куванычбекович</t>
        </is>
      </c>
      <c r="Q640" s="24" t="inlineStr">
        <is>
          <t>105-02-УТВС и НК</t>
        </is>
      </c>
    </row>
    <row r="641" hidden="1" outlineLevel="1" ht="22.45" customFormat="1" customHeight="1" s="71" thickBot="1">
      <c r="B641" s="165" t="inlineStr">
        <is>
          <t>04.09.2024 8:58:32</t>
        </is>
      </c>
      <c r="C641" s="165" t="inlineStr">
        <is>
          <t>Внутреннее перемещение ОМТС 221-846 от 04.09.2024 8:58:32</t>
        </is>
      </c>
      <c r="D641" s="152" t="inlineStr">
        <is>
          <t>Внутренее перемещение ТМЦ</t>
        </is>
      </c>
      <c r="E641" s="163" t="n">
        <v>1750</v>
      </c>
      <c r="F641" s="164" t="n"/>
      <c r="G641" s="163" t="n">
        <v>1750</v>
      </c>
      <c r="H641" s="164" t="n"/>
      <c r="I641" s="7" t="n">
        <v>10600</v>
      </c>
      <c r="J641" s="8" t="inlineStr">
        <is>
          <t>Байышбек уулу Элзатбек</t>
        </is>
      </c>
      <c r="K641" s="8" t="inlineStr">
        <is>
          <t>Склад Бозымчак № 7 СИЗ (/Касымов А,Адылбек у Э.</t>
        </is>
      </c>
      <c r="L641" s="12" t="n"/>
      <c r="M641">
        <f>VLOOKUP(J641,P$7:Q$4000,2,0)</f>
        <v/>
      </c>
      <c r="N641">
        <f>VLOOKUP(K641,P$7:R$4000,2,0)</f>
        <v/>
      </c>
      <c r="P641" s="24" t="inlineStr">
        <is>
          <t>Бегалиев Маратхан Туреханович</t>
        </is>
      </c>
      <c r="Q641" s="24" t="inlineStr">
        <is>
          <t>112-ИТР-офис</t>
        </is>
      </c>
    </row>
    <row r="642" hidden="1" outlineLevel="1" ht="22.45" customHeight="1" s="171">
      <c r="B642" s="166" t="n"/>
      <c r="C642" s="166" t="n"/>
      <c r="D642" s="153" t="n"/>
      <c r="E642" s="10" t="n"/>
      <c r="F642" s="11" t="n"/>
      <c r="G642" s="10" t="n"/>
      <c r="H642" s="11" t="n"/>
      <c r="I642" s="12" t="n"/>
      <c r="J642" s="13" t="inlineStr">
        <is>
          <t>001-001-0186 Куртка зимняя "KAZ Minerals Bozymchak" (ткань 65%ПЭ/35%ХБ, плотность 250 гр/м2, 44-46)</t>
        </is>
      </c>
      <c r="K642" s="13" t="inlineStr">
        <is>
          <t>001-001-0186 Куртка зимняя "KAZ Minerals Bozymchak" (ткань 65%ПЭ/35%ХБ, плотность 250 гр/м2, 44-46)</t>
        </is>
      </c>
      <c r="L642" s="135" t="n"/>
      <c r="M642">
        <f>VLOOKUP(J642,P$7:Q$4000,2,0)</f>
        <v/>
      </c>
      <c r="N642">
        <f>VLOOKUP(K642,P$7:R$4000,2,0)</f>
        <v/>
      </c>
      <c r="P642" s="24" t="inlineStr">
        <is>
          <t>Бегалиева Гульнара Азизовна( Лаборант ХАЛ)</t>
        </is>
      </c>
      <c r="Q642" s="24" t="inlineStr">
        <is>
          <t>109-Химлаборатория</t>
        </is>
      </c>
    </row>
    <row r="643" hidden="1" outlineLevel="1" ht="22.45" customFormat="1" customHeight="1" s="71" thickBot="1">
      <c r="B643" s="167" t="n"/>
      <c r="C643" s="167" t="n"/>
      <c r="D643" s="14" t="inlineStr">
        <is>
          <t>Количество</t>
        </is>
      </c>
      <c r="E643" s="15" t="n"/>
      <c r="F643" s="175" t="n">
        <v>1</v>
      </c>
      <c r="G643" s="15" t="n"/>
      <c r="H643" s="175" t="n">
        <v>1</v>
      </c>
      <c r="I643" s="135" t="n"/>
      <c r="J643" s="154" t="inlineStr">
        <is>
          <t>Поступление ТМЦ и услуг 0003061 от 02.08.2024 10:00:00</t>
        </is>
      </c>
      <c r="K643" s="154" t="inlineStr">
        <is>
          <t>Поступление ТМЦ и услуг 0003061 от 02.08.2024 10:00:00</t>
        </is>
      </c>
      <c r="L643" s="9" t="n"/>
      <c r="M643">
        <f>VLOOKUP(J643,P$7:Q$4000,2,0)</f>
        <v/>
      </c>
      <c r="N643">
        <f>VLOOKUP(K643,P$7:R$4000,2,0)</f>
        <v/>
      </c>
      <c r="P643" s="24" t="inlineStr">
        <is>
          <t>Бегалиева Каиргуль</t>
        </is>
      </c>
      <c r="Q643" s="24" t="inlineStr">
        <is>
          <t>111-02-АУП</t>
        </is>
      </c>
    </row>
    <row r="644" hidden="1" outlineLevel="1" ht="22.45" customFormat="1" customHeight="1" s="71" thickBot="1">
      <c r="B644" s="165" t="inlineStr">
        <is>
          <t>04.09.2024 8:58:32</t>
        </is>
      </c>
      <c r="C644" s="165" t="inlineStr">
        <is>
          <t>Внутреннее перемещение ОМТС 221-846 от 04.09.2024 8:58:32</t>
        </is>
      </c>
      <c r="D644" s="152" t="inlineStr">
        <is>
          <t>Внутренее перемещение ТМЦ</t>
        </is>
      </c>
      <c r="E644" s="163" t="n">
        <v>1750</v>
      </c>
      <c r="F644" s="164" t="n"/>
      <c r="G644" s="163" t="n">
        <v>1750</v>
      </c>
      <c r="H644" s="164" t="n"/>
      <c r="I644" s="7" t="n">
        <v>7000</v>
      </c>
      <c r="J644" s="8" t="inlineStr">
        <is>
          <t>Байышбек уулу Элзатбек</t>
        </is>
      </c>
      <c r="K644" s="8" t="inlineStr">
        <is>
          <t>Склад Бозымчак № 7 СИЗ (/Касымов А,Адылбек у Э.</t>
        </is>
      </c>
      <c r="L644" s="12" t="n"/>
      <c r="M644">
        <f>VLOOKUP(J644,P$7:Q$4000,2,0)</f>
        <v/>
      </c>
      <c r="N644">
        <f>VLOOKUP(K644,P$7:R$4000,2,0)</f>
        <v/>
      </c>
      <c r="P644" s="24" t="inlineStr">
        <is>
          <t>Бегимбай уулу Кудайберген</t>
        </is>
      </c>
      <c r="Q644" s="24" t="inlineStr">
        <is>
          <t>100-03-03 Фильтрация хвостов</t>
        </is>
      </c>
    </row>
    <row r="645" hidden="1" outlineLevel="1" ht="22.45" customHeight="1" s="171">
      <c r="B645" s="166" t="n"/>
      <c r="C645" s="166" t="n"/>
      <c r="D645" s="153" t="n"/>
      <c r="E645" s="10" t="n"/>
      <c r="F645" s="11" t="n"/>
      <c r="G645" s="10" t="n"/>
      <c r="H645" s="11" t="n"/>
      <c r="I645" s="12" t="n"/>
      <c r="J645" s="13" t="inlineStr">
        <is>
          <t>001-001-0198 Куртка демисезонная "KAZ Minerals Bozymchak" (ткань 65%ПЭ/35%ХБ, плотность 250 гр/м2, подкл.флис. 52-54)</t>
        </is>
      </c>
      <c r="K645" s="13" t="inlineStr">
        <is>
          <t>001-001-0198 Куртка демисезонная "KAZ Minerals Bozymchak" (ткань 65%ПЭ/35%ХБ, плотность 250 гр/м2, подкл.флис. 52-54)</t>
        </is>
      </c>
      <c r="L645" s="135" t="n"/>
      <c r="M645">
        <f>VLOOKUP(J645,P$7:Q$4000,2,0)</f>
        <v/>
      </c>
      <c r="N645">
        <f>VLOOKUP(K645,P$7:R$4000,2,0)</f>
        <v/>
      </c>
      <c r="P645" s="24" t="inlineStr">
        <is>
          <t>Бегитаева Айгуль Абдрахмановна</t>
        </is>
      </c>
      <c r="Q645" s="24" t="inlineStr">
        <is>
          <t>113-Офис Управления Проектом - Бишкек</t>
        </is>
      </c>
    </row>
    <row r="646" hidden="1" outlineLevel="1" ht="22.45" customFormat="1" customHeight="1" s="71" thickBot="1">
      <c r="B646" s="167" t="n"/>
      <c r="C646" s="167" t="n"/>
      <c r="D646" s="14" t="inlineStr">
        <is>
          <t>Количество</t>
        </is>
      </c>
      <c r="E646" s="15" t="n"/>
      <c r="F646" s="175" t="n">
        <v>1</v>
      </c>
      <c r="G646" s="15" t="n"/>
      <c r="H646" s="175" t="n">
        <v>1</v>
      </c>
      <c r="I646" s="135" t="n"/>
      <c r="J646" s="154" t="inlineStr">
        <is>
          <t>Поступление ТМЦ и услуг 0003271 от 27.08.2024 10:00:00</t>
        </is>
      </c>
      <c r="K646" s="154" t="inlineStr">
        <is>
          <t>Поступление ТМЦ и услуг 0003271 от 27.08.2024 10:00:00</t>
        </is>
      </c>
      <c r="L646" s="9" t="n"/>
      <c r="M646">
        <f>VLOOKUP(J646,P$7:Q$4000,2,0)</f>
        <v/>
      </c>
      <c r="N646">
        <f>VLOOKUP(K646,P$7:R$4000,2,0)</f>
        <v/>
      </c>
      <c r="P646" s="24" t="inlineStr">
        <is>
          <t>Бейшекеев Мурат Мусаканович (Дробление)</t>
        </is>
      </c>
      <c r="Q646" s="24" t="inlineStr">
        <is>
          <t>100-01 Участок дробления</t>
        </is>
      </c>
    </row>
    <row r="647" hidden="1" outlineLevel="1" ht="32.9" customFormat="1" customHeight="1" s="71" thickBot="1">
      <c r="B647" s="165" t="inlineStr">
        <is>
          <t>04.09.2024 8:58:32</t>
        </is>
      </c>
      <c r="C647" s="165" t="inlineStr">
        <is>
          <t>Внутреннее перемещение ОМТС 221-846 от 04.09.2024 8:58:32</t>
        </is>
      </c>
      <c r="D647" s="152" t="inlineStr">
        <is>
          <t>Внутренее перемещение ТМЦ</t>
        </is>
      </c>
      <c r="E647" s="163" t="n">
        <v>1750</v>
      </c>
      <c r="F647" s="164" t="n"/>
      <c r="G647" s="163" t="n">
        <v>1750</v>
      </c>
      <c r="H647" s="164" t="n"/>
      <c r="I647" s="7" t="n">
        <v>4558.41</v>
      </c>
      <c r="J647" s="8" t="inlineStr">
        <is>
          <t>Байышбек уулу Элзатбек</t>
        </is>
      </c>
      <c r="K647" s="8" t="inlineStr">
        <is>
          <t>Склад Бозымчак № 7 СИЗ (/Касымов А,Адылбек у Э.</t>
        </is>
      </c>
      <c r="L647" s="12" t="n"/>
      <c r="M647">
        <f>VLOOKUP(J647,P$7:Q$4000,2,0)</f>
        <v/>
      </c>
      <c r="N647">
        <f>VLOOKUP(K647,P$7:R$4000,2,0)</f>
        <v/>
      </c>
      <c r="P647" s="24" t="inlineStr">
        <is>
          <t>Бейшекеев Талгат Мырзашович (Мастер СДЯВ)</t>
        </is>
      </c>
      <c r="Q647" s="24" t="inlineStr">
        <is>
          <t>100-05 СДЯВ</t>
        </is>
      </c>
    </row>
    <row r="648" hidden="1" outlineLevel="1" ht="22.45" customHeight="1" s="171">
      <c r="B648" s="166" t="n"/>
      <c r="C648" s="166" t="n"/>
      <c r="D648" s="153" t="n"/>
      <c r="E648" s="10" t="n"/>
      <c r="F648" s="11" t="n"/>
      <c r="G648" s="10" t="n"/>
      <c r="H648" s="11" t="n"/>
      <c r="I648" s="12" t="n"/>
      <c r="J648" s="13" t="inlineStr">
        <is>
          <t>001-002-0061 Ботинки Kynox Nomad 417E-064 (Италия)</t>
        </is>
      </c>
      <c r="K648" s="13" t="inlineStr">
        <is>
          <t>001-002-0061 Ботинки Kynox Nomad 417E-064 (Италия)</t>
        </is>
      </c>
      <c r="L648" s="135" t="n"/>
      <c r="M648">
        <f>VLOOKUP(J648,P$7:Q$4000,2,0)</f>
        <v/>
      </c>
      <c r="N648">
        <f>VLOOKUP(K648,P$7:R$4000,2,0)</f>
        <v/>
      </c>
      <c r="P648" s="24" t="inlineStr">
        <is>
          <t>Бейшекеева Жылдызкан Шарыпбековна</t>
        </is>
      </c>
      <c r="Q648" s="24" t="inlineStr">
        <is>
          <t>112-ИТР-офис</t>
        </is>
      </c>
    </row>
    <row r="649" hidden="1" outlineLevel="1" ht="22.45" customFormat="1" customHeight="1" s="71" thickBot="1">
      <c r="B649" s="167" t="n"/>
      <c r="C649" s="167" t="n"/>
      <c r="D649" s="14" t="inlineStr">
        <is>
          <t>Количество</t>
        </is>
      </c>
      <c r="E649" s="15" t="n"/>
      <c r="F649" s="175" t="n">
        <v>1</v>
      </c>
      <c r="G649" s="15" t="n"/>
      <c r="H649" s="175" t="n">
        <v>1</v>
      </c>
      <c r="I649" s="135" t="n"/>
      <c r="J649" s="154" t="inlineStr">
        <is>
          <t>Поступление ТМЦ и услуг 0001148 от 27.03.2024 10:00:00</t>
        </is>
      </c>
      <c r="K649" s="154" t="inlineStr">
        <is>
          <t>Поступление ТМЦ и услуг 0001148 от 27.03.2024 10:00:00</t>
        </is>
      </c>
      <c r="L649" s="9" t="n"/>
      <c r="M649">
        <f>VLOOKUP(J649,P$7:Q$4000,2,0)</f>
        <v/>
      </c>
      <c r="N649">
        <f>VLOOKUP(K649,P$7:R$4000,2,0)</f>
        <v/>
      </c>
      <c r="P649" s="24" t="inlineStr">
        <is>
          <t>Бейшембаев Санжар Замирбекович</t>
        </is>
      </c>
      <c r="Q649" s="24" t="inlineStr">
        <is>
          <t>128-01-Пожарное депо</t>
        </is>
      </c>
    </row>
    <row r="650" hidden="1" outlineLevel="1" ht="22.45" customFormat="1" customHeight="1" s="71" thickBot="1">
      <c r="B650" s="165" t="inlineStr">
        <is>
          <t>04.09.2024 8:58:32</t>
        </is>
      </c>
      <c r="C650" s="165" t="inlineStr">
        <is>
          <t>Внутреннее перемещение ОМТС 221-846 от 04.09.2024 8:58:32</t>
        </is>
      </c>
      <c r="D650" s="152" t="inlineStr">
        <is>
          <t>Внутренее перемещение ТМЦ</t>
        </is>
      </c>
      <c r="E650" s="163" t="n">
        <v>1750</v>
      </c>
      <c r="F650" s="164" t="n"/>
      <c r="G650" s="163" t="n">
        <v>1750</v>
      </c>
      <c r="H650" s="164" t="n"/>
      <c r="I650" s="7" t="n">
        <v>1200</v>
      </c>
      <c r="J650" s="8" t="inlineStr">
        <is>
          <t>Байышбек уулу Элзатбек</t>
        </is>
      </c>
      <c r="K650" s="8" t="inlineStr">
        <is>
          <t>Склад Бозымчак № 7 СИЗ (/Касымов А,Адылбек у Э.</t>
        </is>
      </c>
      <c r="L650" s="12" t="n"/>
      <c r="M650">
        <f>VLOOKUP(J650,P$7:Q$4000,2,0)</f>
        <v/>
      </c>
      <c r="N650">
        <f>VLOOKUP(K650,P$7:R$4000,2,0)</f>
        <v/>
      </c>
      <c r="P650" s="24" t="inlineStr">
        <is>
          <t>Бейшембиев Нурбай Шайыкович</t>
        </is>
      </c>
      <c r="Q650" s="24" t="inlineStr">
        <is>
          <t>113-Офис Управления Проектом - Бишкек</t>
        </is>
      </c>
    </row>
    <row r="651" hidden="1" outlineLevel="1" ht="22.45" customHeight="1" s="171">
      <c r="B651" s="166" t="n"/>
      <c r="C651" s="166" t="n"/>
      <c r="D651" s="153" t="n"/>
      <c r="E651" s="10" t="n"/>
      <c r="F651" s="11" t="n"/>
      <c r="G651" s="10" t="n"/>
      <c r="H651" s="11" t="n"/>
      <c r="I651" s="12" t="n"/>
      <c r="J651" s="13" t="inlineStr">
        <is>
          <t>001-001-0007 Жилет сигнальный</t>
        </is>
      </c>
      <c r="K651" s="13" t="inlineStr">
        <is>
          <t>001-001-0007 Жилет сигнальный</t>
        </is>
      </c>
      <c r="L651" s="135" t="n"/>
      <c r="M651">
        <f>VLOOKUP(J651,P$7:Q$4000,2,0)</f>
        <v/>
      </c>
      <c r="N651">
        <f>VLOOKUP(K651,P$7:R$4000,2,0)</f>
        <v/>
      </c>
      <c r="P651" s="24" t="inlineStr">
        <is>
          <t>Бейшеналиева Айжамал Усенбековна</t>
        </is>
      </c>
      <c r="Q651" s="24" t="inlineStr">
        <is>
          <t>111-02-АУП</t>
        </is>
      </c>
    </row>
    <row r="652" hidden="1" outlineLevel="1" ht="22.45" customFormat="1" customHeight="1" s="71" thickBot="1">
      <c r="B652" s="167" t="n"/>
      <c r="C652" s="167" t="n"/>
      <c r="D652" s="14" t="inlineStr">
        <is>
          <t>Количество</t>
        </is>
      </c>
      <c r="E652" s="15" t="n"/>
      <c r="F652" s="175" t="n">
        <v>1</v>
      </c>
      <c r="G652" s="15" t="n"/>
      <c r="H652" s="175" t="n">
        <v>1</v>
      </c>
      <c r="I652" s="135" t="n"/>
      <c r="J652" s="154" t="inlineStr">
        <is>
          <t>Поступление ТМЦ и услуг 0003126 от 07.08.2024 10:00:00</t>
        </is>
      </c>
      <c r="K652" s="154" t="inlineStr">
        <is>
          <t>Поступление ТМЦ и услуг 0003126 от 07.08.2024 10:00:00</t>
        </is>
      </c>
      <c r="L652" s="9" t="n"/>
      <c r="M652">
        <f>VLOOKUP(J652,P$7:Q$4000,2,0)</f>
        <v/>
      </c>
      <c r="N652">
        <f>VLOOKUP(K652,P$7:R$4000,2,0)</f>
        <v/>
      </c>
      <c r="P652" s="24" t="inlineStr">
        <is>
          <t>Бейшенкулов Мирлан Каныбекович</t>
        </is>
      </c>
      <c r="Q652" s="24" t="inlineStr">
        <is>
          <t>100-02 Главный корпус (флотация)</t>
        </is>
      </c>
    </row>
    <row r="653" hidden="1" outlineLevel="1" ht="22.45" customFormat="1" customHeight="1" s="71" thickBot="1">
      <c r="B653" s="165" t="inlineStr">
        <is>
          <t>04.09.2024 8:58:32</t>
        </is>
      </c>
      <c r="C653" s="165" t="inlineStr">
        <is>
          <t>Внутреннее перемещение ОМТС 221-846 от 04.09.2024 8:58:32</t>
        </is>
      </c>
      <c r="D653" s="152" t="inlineStr">
        <is>
          <t>Внутренее перемещение ТМЦ</t>
        </is>
      </c>
      <c r="E653" s="163" t="n">
        <v>1750</v>
      </c>
      <c r="F653" s="164" t="n"/>
      <c r="G653" s="163" t="n">
        <v>1750</v>
      </c>
      <c r="H653" s="164" t="n"/>
      <c r="I653" s="7" t="n">
        <v>1350</v>
      </c>
      <c r="J653" s="8" t="inlineStr">
        <is>
          <t>Байышбек уулу Элзатбек</t>
        </is>
      </c>
      <c r="K653" s="8" t="inlineStr">
        <is>
          <t>Склад Бозымчак № 7 СИЗ (/Касымов А,Адылбек у Э.</t>
        </is>
      </c>
      <c r="L653" s="12" t="n"/>
      <c r="M653">
        <f>VLOOKUP(J653,P$7:Q$4000,2,0)</f>
        <v/>
      </c>
      <c r="N653">
        <f>VLOOKUP(K653,P$7:R$4000,2,0)</f>
        <v/>
      </c>
      <c r="P653" s="24" t="inlineStr">
        <is>
          <t>Бекбоев Кутман Толонбекович</t>
        </is>
      </c>
      <c r="Q653" s="24" t="inlineStr">
        <is>
          <t>130-04 Взрывание</t>
        </is>
      </c>
    </row>
    <row r="654" hidden="1" outlineLevel="1" ht="22.45" customHeight="1" s="171">
      <c r="B654" s="166" t="n"/>
      <c r="C654" s="166" t="n"/>
      <c r="D654" s="153" t="n"/>
      <c r="E654" s="10" t="n"/>
      <c r="F654" s="11" t="n"/>
      <c r="G654" s="10" t="n"/>
      <c r="H654" s="11" t="n"/>
      <c r="I654" s="12" t="n"/>
      <c r="J654" s="13" t="inlineStr">
        <is>
          <t>001-003-0047 Постельное белье 100% Х/Б сатин/бязь (простынь 150*215см, пододеяльник 150*215см, наволочка 70*50 см</t>
        </is>
      </c>
      <c r="K654" s="13" t="inlineStr">
        <is>
          <t>001-003-0047 Постельное белье 100% Х/Б сатин/бязь (простынь 150*215см, пододеяльник 150*215см, наволочка 70*50 см</t>
        </is>
      </c>
      <c r="L654" s="135" t="n"/>
      <c r="M654">
        <f>VLOOKUP(J654,P$7:Q$4000,2,0)</f>
        <v/>
      </c>
      <c r="N654">
        <f>VLOOKUP(K654,P$7:R$4000,2,0)</f>
        <v/>
      </c>
      <c r="P654" s="24" t="inlineStr">
        <is>
          <t>Бекболот уулу Талгатбек</t>
        </is>
      </c>
      <c r="Q654" s="24" t="inlineStr">
        <is>
          <t>127-001- Служба охраны и режима</t>
        </is>
      </c>
    </row>
    <row r="655" hidden="1" outlineLevel="1" ht="22.45" customFormat="1" customHeight="1" s="71" thickBot="1">
      <c r="B655" s="167" t="n"/>
      <c r="C655" s="167" t="n"/>
      <c r="D655" s="14" t="inlineStr">
        <is>
          <t>Количество</t>
        </is>
      </c>
      <c r="E655" s="15" t="n"/>
      <c r="F655" s="175" t="n">
        <v>1</v>
      </c>
      <c r="G655" s="15" t="n"/>
      <c r="H655" s="175" t="n">
        <v>1</v>
      </c>
      <c r="I655" s="135" t="n"/>
      <c r="J655" s="154" t="inlineStr">
        <is>
          <t>Поступление ТМЦ и услуг 0000373 от 30.01.2024 10:00:00</t>
        </is>
      </c>
      <c r="K655" s="154" t="inlineStr">
        <is>
          <t>Поступление ТМЦ и услуг 0000373 от 30.01.2024 10:00:00</t>
        </is>
      </c>
      <c r="L655" s="9" t="n"/>
      <c r="M655">
        <f>VLOOKUP(J655,P$7:Q$4000,2,0)</f>
        <v/>
      </c>
      <c r="N655">
        <f>VLOOKUP(K655,P$7:R$4000,2,0)</f>
        <v/>
      </c>
      <c r="P655" s="24" t="inlineStr">
        <is>
          <t>Бекболот уулу Талгатбек Спец.видеонабл.</t>
        </is>
      </c>
      <c r="Q655" s="24" t="inlineStr">
        <is>
          <t>127-001- Служба охраны и режима</t>
        </is>
      </c>
    </row>
    <row r="656" hidden="1" outlineLevel="1" ht="22.45" customFormat="1" customHeight="1" s="71" thickBot="1">
      <c r="B656" s="165" t="inlineStr">
        <is>
          <t>04.09.2024 8:59:43</t>
        </is>
      </c>
      <c r="C656" s="165" t="inlineStr">
        <is>
          <t>Внутреннее перемещение ОМТС 221-847 от 04.09.2024 8:59:43</t>
        </is>
      </c>
      <c r="D656" s="152" t="inlineStr">
        <is>
          <t>Внутренее перемещение ТМЦ</t>
        </is>
      </c>
      <c r="E656" s="163" t="n">
        <v>1750</v>
      </c>
      <c r="F656" s="164" t="n"/>
      <c r="G656" s="163" t="n">
        <v>1750</v>
      </c>
      <c r="H656" s="164" t="n"/>
      <c r="I656" s="7" t="n">
        <v>7000</v>
      </c>
      <c r="J656" s="8" t="inlineStr">
        <is>
          <t>Доолоталиева Айнагул Баястановна</t>
        </is>
      </c>
      <c r="K656" s="8" t="inlineStr">
        <is>
          <t>Склад Бозымчак № 7 СИЗ (/Касымов А,Адылбек у Э.</t>
        </is>
      </c>
      <c r="L656" s="12" t="n"/>
      <c r="M656">
        <f>VLOOKUP(J656,P$7:Q$4000,2,0)</f>
        <v/>
      </c>
      <c r="N656">
        <f>VLOOKUP(K656,P$7:R$4000,2,0)</f>
        <v/>
      </c>
      <c r="P656" s="24" t="inlineStr">
        <is>
          <t>Бекбоо уулу Адилет( повар бригадир)</t>
        </is>
      </c>
      <c r="Q656" s="24" t="inlineStr">
        <is>
          <t>123-02-АБК-АХО-Столовая</t>
        </is>
      </c>
    </row>
    <row r="657" hidden="1" outlineLevel="1" ht="22.45" customHeight="1" s="171">
      <c r="B657" s="166" t="n"/>
      <c r="C657" s="166" t="n"/>
      <c r="D657" s="153" t="n"/>
      <c r="E657" s="10" t="n"/>
      <c r="F657" s="11" t="n"/>
      <c r="G657" s="10" t="n"/>
      <c r="H657" s="11" t="n"/>
      <c r="I657" s="12" t="n"/>
      <c r="J657" s="13" t="inlineStr">
        <is>
          <t>001-001-0198 Куртка демисезонная "KAZ Minerals Bozymchak" (ткань 65%ПЭ/35%ХБ, плотность 250 гр/м2, подкл.флис. 52-54)</t>
        </is>
      </c>
      <c r="K657" s="13" t="inlineStr">
        <is>
          <t>001-001-0198 Куртка демисезонная "KAZ Minerals Bozymchak" (ткань 65%ПЭ/35%ХБ, плотность 250 гр/м2, подкл.флис. 52-54)</t>
        </is>
      </c>
      <c r="L657" s="135" t="n"/>
      <c r="M657">
        <f>VLOOKUP(J657,P$7:Q$4000,2,0)</f>
        <v/>
      </c>
      <c r="N657">
        <f>VLOOKUP(K657,P$7:R$4000,2,0)</f>
        <v/>
      </c>
      <c r="P657" s="24" t="inlineStr">
        <is>
          <t>Бекиев Токтомурат Курсантбекович( обходчик)</t>
        </is>
      </c>
      <c r="Q657" s="24" t="inlineStr">
        <is>
          <t>100-03-03 Фильтрация хвостов</t>
        </is>
      </c>
    </row>
    <row r="658" hidden="1" outlineLevel="1" ht="32.9" customFormat="1" customHeight="1" s="71" thickBot="1">
      <c r="B658" s="167" t="n"/>
      <c r="C658" s="167" t="n"/>
      <c r="D658" s="14" t="inlineStr">
        <is>
          <t>Количество</t>
        </is>
      </c>
      <c r="E658" s="15" t="n"/>
      <c r="F658" s="175" t="n">
        <v>1</v>
      </c>
      <c r="G658" s="15" t="n"/>
      <c r="H658" s="175" t="n">
        <v>1</v>
      </c>
      <c r="I658" s="135" t="n"/>
      <c r="J658" s="154" t="inlineStr">
        <is>
          <t>Поступление ТМЦ и услуг 0003271 от 27.08.2024 10:00:00</t>
        </is>
      </c>
      <c r="K658" s="154" t="inlineStr">
        <is>
          <t>Поступление ТМЦ и услуг 0003271 от 27.08.2024 10:00:00</t>
        </is>
      </c>
      <c r="L658" s="9" t="n"/>
      <c r="M658">
        <f>VLOOKUP(J658,P$7:Q$4000,2,0)</f>
        <v/>
      </c>
      <c r="N658">
        <f>VLOOKUP(K658,P$7:R$4000,2,0)</f>
        <v/>
      </c>
      <c r="P658" s="24" t="inlineStr">
        <is>
          <t>Бекмаматов Самат Абдыкаариевич(аппаратчик обезвож.</t>
        </is>
      </c>
      <c r="Q658" s="24" t="inlineStr">
        <is>
          <t>100-02 Главный корпус (флотация)</t>
        </is>
      </c>
    </row>
    <row r="659" hidden="1" outlineLevel="1" ht="22.45" customFormat="1" customHeight="1" s="71" thickBot="1">
      <c r="B659" s="165" t="inlineStr">
        <is>
          <t>04.09.2024 9:02:32</t>
        </is>
      </c>
      <c r="C659" s="165" t="inlineStr">
        <is>
          <t>Внутреннее перемещение ОМТС 221-848 от 04.09.2024 9:02:32</t>
        </is>
      </c>
      <c r="D659" s="152" t="inlineStr">
        <is>
          <t>Внутренее перемещение ТМЦ</t>
        </is>
      </c>
      <c r="E659" s="163" t="n">
        <v>1750</v>
      </c>
      <c r="F659" s="164" t="n"/>
      <c r="G659" s="163" t="n">
        <v>1750</v>
      </c>
      <c r="H659" s="164" t="n"/>
      <c r="I659" s="7" t="n">
        <v>7000</v>
      </c>
      <c r="J659" s="8" t="inlineStr">
        <is>
          <t>Абдырайымов Курсанбек Абдыганыевич</t>
        </is>
      </c>
      <c r="K659" s="8" t="inlineStr">
        <is>
          <t>Склад Бозымчак № 7 СИЗ (/Касымов А,Адылбек у Э.</t>
        </is>
      </c>
      <c r="L659" s="12" t="n"/>
      <c r="M659">
        <f>VLOOKUP(J659,P$7:Q$4000,2,0)</f>
        <v/>
      </c>
      <c r="N659">
        <f>VLOOKUP(K659,P$7:R$4000,2,0)</f>
        <v/>
      </c>
      <c r="P659" s="24" t="inlineStr">
        <is>
          <t>Бекматов Бейшеналы Уметалыевич (пом взрывника)</t>
        </is>
      </c>
      <c r="Q659" s="24" t="inlineStr">
        <is>
          <t>101-03-участок БВР</t>
        </is>
      </c>
    </row>
    <row r="660" hidden="1" outlineLevel="1" ht="22.45" customHeight="1" s="171">
      <c r="B660" s="166" t="n"/>
      <c r="C660" s="166" t="n"/>
      <c r="D660" s="153" t="n"/>
      <c r="E660" s="10" t="n"/>
      <c r="F660" s="11" t="n"/>
      <c r="G660" s="10" t="n"/>
      <c r="H660" s="11" t="n"/>
      <c r="I660" s="12" t="n"/>
      <c r="J660" s="13" t="inlineStr">
        <is>
          <t>001-001-0198 Куртка демисезонная "KAZ Minerals Bozymchak" (ткань 65%ПЭ/35%ХБ, плотность 250 гр/м2, подкл.флис. 52-54)</t>
        </is>
      </c>
      <c r="K660" s="13" t="inlineStr">
        <is>
          <t>001-001-0198 Куртка демисезонная "KAZ Minerals Bozymchak" (ткань 65%ПЭ/35%ХБ, плотность 250 гр/м2, подкл.флис. 52-54)</t>
        </is>
      </c>
      <c r="L660" s="135" t="n"/>
      <c r="M660">
        <f>VLOOKUP(J660,P$7:Q$4000,2,0)</f>
        <v/>
      </c>
      <c r="N660">
        <f>VLOOKUP(K660,P$7:R$4000,2,0)</f>
        <v/>
      </c>
      <c r="P660" s="24" t="inlineStr">
        <is>
          <t>Бекматов Эдилбек УметалиевичВодитель Тойота)</t>
        </is>
      </c>
      <c r="Q660" s="24" t="inlineStr">
        <is>
          <t>119-04-Автотранспортный цех - спецтранспорт</t>
        </is>
      </c>
    </row>
    <row r="661" hidden="1" outlineLevel="1" ht="22.45" customFormat="1" customHeight="1" s="71" thickBot="1">
      <c r="B661" s="167" t="n"/>
      <c r="C661" s="167" t="n"/>
      <c r="D661" s="14" t="inlineStr">
        <is>
          <t>Количество</t>
        </is>
      </c>
      <c r="E661" s="15" t="n"/>
      <c r="F661" s="175" t="n">
        <v>1</v>
      </c>
      <c r="G661" s="15" t="n"/>
      <c r="H661" s="175" t="n">
        <v>1</v>
      </c>
      <c r="I661" s="135" t="n"/>
      <c r="J661" s="154" t="inlineStr">
        <is>
          <t>Поступление ТМЦ и услуг 0003271 от 27.08.2024 10:00:00</t>
        </is>
      </c>
      <c r="K661" s="154" t="inlineStr">
        <is>
          <t>Поступление ТМЦ и услуг 0003271 от 27.08.2024 10:00:00</t>
        </is>
      </c>
      <c r="L661" s="9" t="n"/>
      <c r="M661">
        <f>VLOOKUP(J661,P$7:Q$4000,2,0)</f>
        <v/>
      </c>
      <c r="N661">
        <f>VLOOKUP(K661,P$7:R$4000,2,0)</f>
        <v/>
      </c>
      <c r="P661" s="24" t="inlineStr">
        <is>
          <t>Бекматов Элесбек Уметалыевич</t>
        </is>
      </c>
      <c r="Q661" s="24" t="inlineStr">
        <is>
          <t>101-06-Общепроизводственные расходы - Карьер</t>
        </is>
      </c>
    </row>
    <row r="662" hidden="1" outlineLevel="1" ht="22.45" customFormat="1" customHeight="1" s="71" thickBot="1">
      <c r="B662" s="165" t="inlineStr">
        <is>
          <t>04.09.2024 9:03:44</t>
        </is>
      </c>
      <c r="C662" s="165" t="inlineStr">
        <is>
          <t>Внутреннее перемещение ОМТС 221-849 от 04.09.2024 9:03:44</t>
        </is>
      </c>
      <c r="D662" s="152" t="inlineStr">
        <is>
          <t>Внутренее перемещение ТМЦ</t>
        </is>
      </c>
      <c r="E662" s="163" t="n">
        <v>1750</v>
      </c>
      <c r="F662" s="164" t="n"/>
      <c r="G662" s="163" t="n">
        <v>1750</v>
      </c>
      <c r="H662" s="164" t="n"/>
      <c r="I662" s="7" t="n">
        <v>7000</v>
      </c>
      <c r="J662" s="8" t="inlineStr">
        <is>
          <t>Кошалиев Түмөнбай Нусуроталыевич</t>
        </is>
      </c>
      <c r="K662" s="8" t="inlineStr">
        <is>
          <t>Склад Бозымчак № 7 СИЗ (/Касымов А,Адылбек у Э.</t>
        </is>
      </c>
      <c r="L662" s="12" t="n"/>
      <c r="M662">
        <f>VLOOKUP(J662,P$7:Q$4000,2,0)</f>
        <v/>
      </c>
      <c r="N662">
        <f>VLOOKUP(K662,P$7:R$4000,2,0)</f>
        <v/>
      </c>
      <c r="P662" s="24" t="inlineStr">
        <is>
          <t>Бекматов Элесбек Уметалыевич</t>
        </is>
      </c>
      <c r="Q662" s="24" t="inlineStr">
        <is>
          <t>100-09 РММ</t>
        </is>
      </c>
    </row>
    <row r="663" hidden="1" outlineLevel="1" ht="22.45" customHeight="1" s="171">
      <c r="B663" s="166" t="n"/>
      <c r="C663" s="166" t="n"/>
      <c r="D663" s="153" t="n"/>
      <c r="E663" s="10" t="n"/>
      <c r="F663" s="11" t="n"/>
      <c r="G663" s="10" t="n"/>
      <c r="H663" s="11" t="n"/>
      <c r="I663" s="12" t="n"/>
      <c r="J663" s="13" t="inlineStr">
        <is>
          <t>001-001-0198 Куртка демисезонная "KAZ Minerals Bozymchak" (ткань 65%ПЭ/35%ХБ, плотность 250 гр/м2, подкл.флис. 52-54)</t>
        </is>
      </c>
      <c r="K663" s="13" t="inlineStr">
        <is>
          <t>001-001-0198 Куртка демисезонная "KAZ Minerals Bozymchak" (ткань 65%ПЭ/35%ХБ, плотность 250 гр/м2, подкл.флис. 52-54)</t>
        </is>
      </c>
      <c r="L663" s="135" t="n"/>
      <c r="M663">
        <f>VLOOKUP(J663,P$7:Q$4000,2,0)</f>
        <v/>
      </c>
      <c r="N663">
        <f>VLOOKUP(K663,P$7:R$4000,2,0)</f>
        <v/>
      </c>
      <c r="P663" s="24" t="inlineStr">
        <is>
          <t>Бекмырзаев Акылбек Былжиевич</t>
        </is>
      </c>
      <c r="Q663" s="24" t="inlineStr">
        <is>
          <t>114-Офис Управления Проектом - Бозымчак</t>
        </is>
      </c>
    </row>
    <row r="664" hidden="1" outlineLevel="1" ht="32.9" customFormat="1" customHeight="1" s="71" thickBot="1">
      <c r="B664" s="167" t="n"/>
      <c r="C664" s="167" t="n"/>
      <c r="D664" s="14" t="inlineStr">
        <is>
          <t>Количество</t>
        </is>
      </c>
      <c r="E664" s="15" t="n"/>
      <c r="F664" s="175" t="n">
        <v>1</v>
      </c>
      <c r="G664" s="15" t="n"/>
      <c r="H664" s="175" t="n">
        <v>1</v>
      </c>
      <c r="I664" s="135" t="n"/>
      <c r="J664" s="154" t="inlineStr">
        <is>
          <t>Поступление ТМЦ и услуг 0003271 от 27.08.2024 10:00:00</t>
        </is>
      </c>
      <c r="K664" s="154" t="inlineStr">
        <is>
          <t>Поступление ТМЦ и услуг 0003271 от 27.08.2024 10:00:00</t>
        </is>
      </c>
      <c r="L664" s="9" t="n"/>
      <c r="M664">
        <f>VLOOKUP(J664,P$7:Q$4000,2,0)</f>
        <v/>
      </c>
      <c r="N664">
        <f>VLOOKUP(K664,P$7:R$4000,2,0)</f>
        <v/>
      </c>
      <c r="P664" s="24" t="inlineStr">
        <is>
          <t>Бекназаров Равиль Мухтарович</t>
        </is>
      </c>
      <c r="Q664" s="24" t="inlineStr">
        <is>
          <t>101-02-ЭКБУ - Карьер</t>
        </is>
      </c>
    </row>
    <row r="665" hidden="1" outlineLevel="1" ht="22.45" customFormat="1" customHeight="1" s="71" thickBot="1">
      <c r="B665" s="165" t="inlineStr">
        <is>
          <t>04.09.2024 9:06:25</t>
        </is>
      </c>
      <c r="C665" s="165" t="inlineStr">
        <is>
          <t>Внутреннее перемещение ОМТС 221-850 от 04.09.2024 9:06:25</t>
        </is>
      </c>
      <c r="D665" s="152" t="inlineStr">
        <is>
          <t>Внутренее перемещение ТМЦ</t>
        </is>
      </c>
      <c r="E665" s="163" t="n">
        <v>1750</v>
      </c>
      <c r="F665" s="164" t="n"/>
      <c r="G665" s="163" t="n">
        <v>1750</v>
      </c>
      <c r="H665" s="164" t="n"/>
      <c r="I665" s="7" t="n">
        <v>7000</v>
      </c>
      <c r="J665" s="8" t="inlineStr">
        <is>
          <t>Сулайманов Нурмырза Төрөмырзаевич</t>
        </is>
      </c>
      <c r="K665" s="8" t="inlineStr">
        <is>
          <t>Склад Бозымчак № 7 СИЗ (/Касымов А,Адылбек у Э.</t>
        </is>
      </c>
      <c r="L665" s="12" t="n"/>
      <c r="M665">
        <f>VLOOKUP(J665,P$7:Q$4000,2,0)</f>
        <v/>
      </c>
      <c r="N665">
        <f>VLOOKUP(K665,P$7:R$4000,2,0)</f>
        <v/>
      </c>
      <c r="P665" s="24" t="inlineStr">
        <is>
          <t>Бексултанов Исламбек Дамирович</t>
        </is>
      </c>
      <c r="Q665" s="24" t="inlineStr">
        <is>
          <t>100-03 Участок фильтрации (хвосты)</t>
        </is>
      </c>
    </row>
    <row r="666" hidden="1" outlineLevel="1" ht="22.45" customHeight="1" s="171">
      <c r="B666" s="166" t="n"/>
      <c r="C666" s="166" t="n"/>
      <c r="D666" s="153" t="n"/>
      <c r="E666" s="10" t="n"/>
      <c r="F666" s="11" t="n"/>
      <c r="G666" s="10" t="n"/>
      <c r="H666" s="11" t="n"/>
      <c r="I666" s="12" t="n"/>
      <c r="J666" s="13" t="inlineStr">
        <is>
          <t>001-001-0198 Куртка демисезонная "KAZ Minerals Bozymchak" (ткань 65%ПЭ/35%ХБ, плотность 250 гр/м2, подкл.флис. 52-54)</t>
        </is>
      </c>
      <c r="K666" s="13" t="inlineStr">
        <is>
          <t>001-001-0198 Куртка демисезонная "KAZ Minerals Bozymchak" (ткань 65%ПЭ/35%ХБ, плотность 250 гр/м2, подкл.флис. 52-54)</t>
        </is>
      </c>
      <c r="L666" s="135" t="n"/>
      <c r="M666">
        <f>VLOOKUP(J666,P$7:Q$4000,2,0)</f>
        <v/>
      </c>
      <c r="N666">
        <f>VLOOKUP(K666,P$7:R$4000,2,0)</f>
        <v/>
      </c>
      <c r="P666" s="24" t="inlineStr">
        <is>
          <t>Бекташов Шаршенбек Турумович</t>
        </is>
      </c>
      <c r="Q666" s="24" t="inlineStr">
        <is>
          <t>111-01-АУП - Гараж</t>
        </is>
      </c>
    </row>
    <row r="667" hidden="1" outlineLevel="1" ht="22.45" customFormat="1" customHeight="1" s="71" thickBot="1">
      <c r="B667" s="167" t="n"/>
      <c r="C667" s="167" t="n"/>
      <c r="D667" s="14" t="inlineStr">
        <is>
          <t>Количество</t>
        </is>
      </c>
      <c r="E667" s="15" t="n"/>
      <c r="F667" s="175" t="n">
        <v>1</v>
      </c>
      <c r="G667" s="15" t="n"/>
      <c r="H667" s="175" t="n">
        <v>1</v>
      </c>
      <c r="I667" s="135" t="n"/>
      <c r="J667" s="154" t="inlineStr">
        <is>
          <t>Поступление ТМЦ и услуг 0003271 от 27.08.2024 10:00:00</t>
        </is>
      </c>
      <c r="K667" s="154" t="inlineStr">
        <is>
          <t>Поступление ТМЦ и услуг 0003271 от 27.08.2024 10:00:00</t>
        </is>
      </c>
      <c r="L667" s="9" t="n"/>
      <c r="M667">
        <f>VLOOKUP(J667,P$7:Q$4000,2,0)</f>
        <v/>
      </c>
      <c r="N667">
        <f>VLOOKUP(K667,P$7:R$4000,2,0)</f>
        <v/>
      </c>
      <c r="P667" s="24" t="inlineStr">
        <is>
          <t>Бектемиров Адилет Койчиевич (фельдшер)</t>
        </is>
      </c>
      <c r="Q667" s="24" t="inlineStr">
        <is>
          <t>123-03-АБК-АХО-медпункт</t>
        </is>
      </c>
    </row>
    <row r="668" hidden="1" outlineLevel="1" ht="22.45" customFormat="1" customHeight="1" s="71" thickBot="1">
      <c r="B668" s="165" t="inlineStr">
        <is>
          <t>04.09.2024 9:06:25</t>
        </is>
      </c>
      <c r="C668" s="165" t="inlineStr">
        <is>
          <t>Внутреннее перемещение ОМТС 221-850 от 04.09.2024 9:06:25</t>
        </is>
      </c>
      <c r="D668" s="152" t="inlineStr">
        <is>
          <t>Внутренее перемещение ТМЦ</t>
        </is>
      </c>
      <c r="E668" s="163" t="n">
        <v>1750</v>
      </c>
      <c r="F668" s="164" t="n"/>
      <c r="G668" s="163" t="n">
        <v>1750</v>
      </c>
      <c r="H668" s="164" t="n"/>
      <c r="I668" s="7" t="n">
        <v>3200</v>
      </c>
      <c r="J668" s="8" t="inlineStr">
        <is>
          <t>Сулайманов Нурмырза Төрөмырзаевич</t>
        </is>
      </c>
      <c r="K668" s="8" t="inlineStr">
        <is>
          <t>Склад Бозымчак № 7 СИЗ (/Касымов А,Адылбек у Э.</t>
        </is>
      </c>
      <c r="L668" s="12" t="n"/>
      <c r="M668">
        <f>VLOOKUP(J668,P$7:Q$4000,2,0)</f>
        <v/>
      </c>
      <c r="N668">
        <f>VLOOKUP(K668,P$7:R$4000,2,0)</f>
        <v/>
      </c>
      <c r="P668" s="24" t="inlineStr">
        <is>
          <t>Бектемиров Койчу Усонбаевич (медник)</t>
        </is>
      </c>
      <c r="Q668" s="24" t="inlineStr">
        <is>
          <t>119-06-Автотранспортный цех-РПП</t>
        </is>
      </c>
    </row>
    <row r="669" hidden="1" outlineLevel="1" ht="22.45" customHeight="1" s="171">
      <c r="B669" s="166" t="n"/>
      <c r="C669" s="166" t="n"/>
      <c r="D669" s="153" t="n"/>
      <c r="E669" s="10" t="n"/>
      <c r="F669" s="11" t="n"/>
      <c r="G669" s="10" t="n"/>
      <c r="H669" s="11" t="n"/>
      <c r="I669" s="12" t="n"/>
      <c r="J669" s="13" t="inlineStr">
        <is>
          <t>001-001-0116 Рубашка  "KAZ Minerals Bozymchak) c длинным рукавом  (100% ХБ)</t>
        </is>
      </c>
      <c r="K669" s="13" t="inlineStr">
        <is>
          <t>001-001-0116 Рубашка  "KAZ Minerals Bozymchak) c длинным рукавом  (100% ХБ)</t>
        </is>
      </c>
      <c r="L669" s="135" t="n"/>
      <c r="M669">
        <f>VLOOKUP(J669,P$7:Q$4000,2,0)</f>
        <v/>
      </c>
      <c r="N669">
        <f>VLOOKUP(K669,P$7:R$4000,2,0)</f>
        <v/>
      </c>
      <c r="P669" s="24" t="inlineStr">
        <is>
          <t>Бектеналы уулу Руслан</t>
        </is>
      </c>
      <c r="Q669" s="24" t="inlineStr">
        <is>
          <t>109-Химлаборатория</t>
        </is>
      </c>
    </row>
    <row r="670" hidden="1" outlineLevel="1" ht="32.9" customFormat="1" customHeight="1" s="71" thickBot="1">
      <c r="B670" s="167" t="n"/>
      <c r="C670" s="167" t="n"/>
      <c r="D670" s="14" t="inlineStr">
        <is>
          <t>Количество</t>
        </is>
      </c>
      <c r="E670" s="15" t="n"/>
      <c r="F670" s="175" t="n">
        <v>1</v>
      </c>
      <c r="G670" s="15" t="n"/>
      <c r="H670" s="175" t="n">
        <v>1</v>
      </c>
      <c r="I670" s="135" t="n"/>
      <c r="J670" s="154" t="inlineStr">
        <is>
          <t>Поступление ТМЦ и услуг 0002737 от 16.07.2024 10:00:00</t>
        </is>
      </c>
      <c r="K670" s="154" t="inlineStr">
        <is>
          <t>Поступление ТМЦ и услуг 0002737 от 16.07.2024 10:00:00</t>
        </is>
      </c>
      <c r="L670" s="9" t="n"/>
      <c r="M670">
        <f>VLOOKUP(J670,P$7:Q$4000,2,0)</f>
        <v/>
      </c>
      <c r="N670">
        <f>VLOOKUP(K670,P$7:R$4000,2,0)</f>
        <v/>
      </c>
      <c r="P670" s="24" t="inlineStr">
        <is>
          <t>Бектенов Акжолтой Кочубаевич</t>
        </is>
      </c>
      <c r="Q670" s="24" t="inlineStr">
        <is>
          <t>130-17 Механическая служба - РММ</t>
        </is>
      </c>
    </row>
    <row r="671" hidden="1" outlineLevel="1" ht="22.45" customFormat="1" customHeight="1" s="71" thickBot="1">
      <c r="B671" s="165" t="inlineStr">
        <is>
          <t>04.09.2024 9:06:25</t>
        </is>
      </c>
      <c r="C671" s="165" t="inlineStr">
        <is>
          <t>Внутреннее перемещение ОМТС 221-850 от 04.09.2024 9:06:25</t>
        </is>
      </c>
      <c r="D671" s="152" t="inlineStr">
        <is>
          <t>Внутренее перемещение ТМЦ</t>
        </is>
      </c>
      <c r="E671" s="163" t="n">
        <v>1750</v>
      </c>
      <c r="F671" s="164" t="n"/>
      <c r="G671" s="163" t="n">
        <v>1750</v>
      </c>
      <c r="H671" s="164" t="n"/>
      <c r="I671" s="7" t="n">
        <v>4558.41</v>
      </c>
      <c r="J671" s="8" t="inlineStr">
        <is>
          <t>Сулайманов Нурмырза Төрөмырзаевич</t>
        </is>
      </c>
      <c r="K671" s="8" t="inlineStr">
        <is>
          <t>Склад Бозымчак № 7 СИЗ (/Касымов А,Адылбек у Э.</t>
        </is>
      </c>
      <c r="L671" s="12" t="n"/>
      <c r="M671">
        <f>VLOOKUP(J671,P$7:Q$4000,2,0)</f>
        <v/>
      </c>
      <c r="N671">
        <f>VLOOKUP(K671,P$7:R$4000,2,0)</f>
        <v/>
      </c>
      <c r="P671" s="24" t="inlineStr">
        <is>
          <t>Бектенов Торогелди Бейшебаевич (маш.погр-ка КАТ)</t>
        </is>
      </c>
      <c r="Q671" s="24" t="inlineStr">
        <is>
          <t>101-02-ЭКБУ - Карьер</t>
        </is>
      </c>
    </row>
    <row r="672" hidden="1" outlineLevel="1" ht="22.45" customHeight="1" s="171">
      <c r="B672" s="166" t="n"/>
      <c r="C672" s="166" t="n"/>
      <c r="D672" s="153" t="n"/>
      <c r="E672" s="10" t="n"/>
      <c r="F672" s="11" t="n"/>
      <c r="G672" s="10" t="n"/>
      <c r="H672" s="11" t="n"/>
      <c r="I672" s="12" t="n"/>
      <c r="J672" s="13" t="inlineStr">
        <is>
          <t>001-002-0061 Ботинки Kynox Nomad 417E-064 (Италия)</t>
        </is>
      </c>
      <c r="K672" s="13" t="inlineStr">
        <is>
          <t>001-002-0061 Ботинки Kynox Nomad 417E-064 (Италия)</t>
        </is>
      </c>
      <c r="L672" s="135" t="n"/>
      <c r="M672">
        <f>VLOOKUP(J672,P$7:Q$4000,2,0)</f>
        <v/>
      </c>
      <c r="N672">
        <f>VLOOKUP(K672,P$7:R$4000,2,0)</f>
        <v/>
      </c>
      <c r="P672" s="24" t="inlineStr">
        <is>
          <t>Бектенова Жылдыз Джыргалбаевна</t>
        </is>
      </c>
      <c r="Q672" s="24" t="inlineStr">
        <is>
          <t>111-02-АУП</t>
        </is>
      </c>
    </row>
    <row r="673" hidden="1" outlineLevel="1" ht="22.45" customFormat="1" customHeight="1" s="71" thickBot="1">
      <c r="B673" s="167" t="n"/>
      <c r="C673" s="167" t="n"/>
      <c r="D673" s="14" t="inlineStr">
        <is>
          <t>Количество</t>
        </is>
      </c>
      <c r="E673" s="15" t="n"/>
      <c r="F673" s="175" t="n">
        <v>1</v>
      </c>
      <c r="G673" s="15" t="n"/>
      <c r="H673" s="175" t="n">
        <v>1</v>
      </c>
      <c r="I673" s="135" t="n"/>
      <c r="J673" s="154" t="inlineStr">
        <is>
          <t>Поступление ТМЦ и услуг 0001148 от 27.03.2024 10:00:00</t>
        </is>
      </c>
      <c r="K673" s="154" t="inlineStr">
        <is>
          <t>Поступление ТМЦ и услуг 0001148 от 27.03.2024 10:00:00</t>
        </is>
      </c>
      <c r="L673" s="9" t="n"/>
      <c r="M673">
        <f>VLOOKUP(J673,P$7:Q$4000,2,0)</f>
        <v/>
      </c>
      <c r="N673">
        <f>VLOOKUP(K673,P$7:R$4000,2,0)</f>
        <v/>
      </c>
      <c r="P673" s="24" t="inlineStr">
        <is>
          <t>Бектур уулу Улукман (Машинист мостового крана)</t>
        </is>
      </c>
      <c r="Q673" s="24" t="inlineStr">
        <is>
          <t>100-02 Главный корпус (флотация)</t>
        </is>
      </c>
    </row>
    <row r="674" hidden="1" outlineLevel="1" ht="22.45" customFormat="1" customHeight="1" s="71" thickBot="1">
      <c r="B674" s="165" t="inlineStr">
        <is>
          <t>04.09.2024 9:08:05</t>
        </is>
      </c>
      <c r="C674" s="165" t="inlineStr">
        <is>
          <t>Внутреннее перемещение ОМТС 221-851 от 04.09.2024 9:08:05</t>
        </is>
      </c>
      <c r="D674" s="152" t="inlineStr">
        <is>
          <t>Внутренее перемещение ТМЦ</t>
        </is>
      </c>
      <c r="E674" s="163" t="n">
        <v>1750</v>
      </c>
      <c r="F674" s="164" t="n"/>
      <c r="G674" s="163" t="n">
        <v>1750</v>
      </c>
      <c r="H674" s="164" t="n"/>
      <c r="I674" s="7" t="n">
        <v>7000</v>
      </c>
      <c r="J674" s="8" t="inlineStr">
        <is>
          <t>Канатбеков Бексултан Канатбекович</t>
        </is>
      </c>
      <c r="K674" s="8" t="inlineStr">
        <is>
          <t>Склад Бозымчак № 7 СИЗ (/Касымов А,Адылбек у Э.</t>
        </is>
      </c>
      <c r="L674" s="12" t="n"/>
      <c r="M674">
        <f>VLOOKUP(J674,P$7:Q$4000,2,0)</f>
        <v/>
      </c>
      <c r="N674">
        <f>VLOOKUP(K674,P$7:R$4000,2,0)</f>
        <v/>
      </c>
      <c r="P674" s="24" t="inlineStr">
        <is>
          <t>Беловол Анна Михайловна</t>
        </is>
      </c>
      <c r="Q674" s="24" t="inlineStr">
        <is>
          <t>111-02-АУП</t>
        </is>
      </c>
    </row>
    <row r="675" hidden="1" outlineLevel="1" ht="22.45" customHeight="1" s="171">
      <c r="B675" s="166" t="n"/>
      <c r="C675" s="166" t="n"/>
      <c r="D675" s="153" t="n"/>
      <c r="E675" s="10" t="n"/>
      <c r="F675" s="11" t="n"/>
      <c r="G675" s="10" t="n"/>
      <c r="H675" s="11" t="n"/>
      <c r="I675" s="12" t="n"/>
      <c r="J675" s="13" t="inlineStr">
        <is>
          <t>001-001-0198 Куртка демисезонная "KAZ Minerals Bozymchak" (ткань 65%ПЭ/35%ХБ, плотность 250 гр/м2, подкл.флис. 52-54)</t>
        </is>
      </c>
      <c r="K675" s="13" t="inlineStr">
        <is>
          <t>001-001-0198 Куртка демисезонная "KAZ Minerals Bozymchak" (ткань 65%ПЭ/35%ХБ, плотность 250 гр/м2, подкл.флис. 52-54)</t>
        </is>
      </c>
      <c r="L675" s="135" t="n"/>
      <c r="M675">
        <f>VLOOKUP(J675,P$7:Q$4000,2,0)</f>
        <v/>
      </c>
      <c r="N675">
        <f>VLOOKUP(K675,P$7:R$4000,2,0)</f>
        <v/>
      </c>
      <c r="P675" s="24" t="inlineStr">
        <is>
          <t>Белозерова Мария</t>
        </is>
      </c>
      <c r="Q675" s="24" t="inlineStr">
        <is>
          <t>112-ИТР-офис</t>
        </is>
      </c>
    </row>
    <row r="676" hidden="1" outlineLevel="1" ht="22.45" customFormat="1" customHeight="1" s="71" thickBot="1">
      <c r="B676" s="167" t="n"/>
      <c r="C676" s="167" t="n"/>
      <c r="D676" s="14" t="inlineStr">
        <is>
          <t>Количество</t>
        </is>
      </c>
      <c r="E676" s="15" t="n"/>
      <c r="F676" s="175" t="n">
        <v>1</v>
      </c>
      <c r="G676" s="15" t="n"/>
      <c r="H676" s="175" t="n">
        <v>1</v>
      </c>
      <c r="I676" s="135" t="n"/>
      <c r="J676" s="154" t="inlineStr">
        <is>
          <t>Поступление ТМЦ и услуг 0003271 от 27.08.2024 10:00:00</t>
        </is>
      </c>
      <c r="K676" s="154" t="inlineStr">
        <is>
          <t>Поступление ТМЦ и услуг 0003271 от 27.08.2024 10:00:00</t>
        </is>
      </c>
      <c r="L676" s="9" t="n"/>
      <c r="M676">
        <f>VLOOKUP(J676,P$7:Q$4000,2,0)</f>
        <v/>
      </c>
      <c r="N676">
        <f>VLOOKUP(K676,P$7:R$4000,2,0)</f>
        <v/>
      </c>
      <c r="P676" s="24" t="inlineStr">
        <is>
          <t>Белозерова Мария Александровна</t>
        </is>
      </c>
      <c r="Q676" s="24" t="inlineStr">
        <is>
          <t>112-ИТР-офис</t>
        </is>
      </c>
    </row>
    <row r="677" hidden="1" outlineLevel="1" ht="22.45" customFormat="1" customHeight="1" s="71" thickBot="1">
      <c r="B677" s="165" t="inlineStr">
        <is>
          <t>04.09.2024 9:08:05</t>
        </is>
      </c>
      <c r="C677" s="165" t="inlineStr">
        <is>
          <t>Внутреннее перемещение ОМТС 221-851 от 04.09.2024 9:08:05</t>
        </is>
      </c>
      <c r="D677" s="152" t="inlineStr">
        <is>
          <t>Внутренее перемещение ТМЦ</t>
        </is>
      </c>
      <c r="E677" s="163" t="n">
        <v>1750</v>
      </c>
      <c r="F677" s="164" t="n"/>
      <c r="G677" s="163" t="n">
        <v>1750</v>
      </c>
      <c r="H677" s="164" t="n"/>
      <c r="I677" s="7" t="n">
        <v>4558.41</v>
      </c>
      <c r="J677" s="8" t="inlineStr">
        <is>
          <t>Канатбеков Бексултан Канатбекович</t>
        </is>
      </c>
      <c r="K677" s="8" t="inlineStr">
        <is>
          <t>Склад Бозымчак № 7 СИЗ (/Касымов А,Адылбек у Э.</t>
        </is>
      </c>
      <c r="L677" s="12" t="n"/>
      <c r="M677">
        <f>VLOOKUP(J677,P$7:Q$4000,2,0)</f>
        <v/>
      </c>
      <c r="N677">
        <f>VLOOKUP(K677,P$7:R$4000,2,0)</f>
        <v/>
      </c>
      <c r="P677" s="24" t="inlineStr">
        <is>
          <t>Бербаев Нурсултан Таласбекович</t>
        </is>
      </c>
      <c r="Q677" s="24" t="inlineStr">
        <is>
          <t>111-02-АУП</t>
        </is>
      </c>
    </row>
    <row r="678" hidden="1" outlineLevel="1" ht="22.45" customHeight="1" s="171">
      <c r="B678" s="166" t="n"/>
      <c r="C678" s="166" t="n"/>
      <c r="D678" s="153" t="n"/>
      <c r="E678" s="10" t="n"/>
      <c r="F678" s="11" t="n"/>
      <c r="G678" s="10" t="n"/>
      <c r="H678" s="11" t="n"/>
      <c r="I678" s="12" t="n"/>
      <c r="J678" s="13" t="inlineStr">
        <is>
          <t>001-002-0061 Ботинки Kynox Nomad 417E-064 (Италия)</t>
        </is>
      </c>
      <c r="K678" s="13" t="inlineStr">
        <is>
          <t>001-002-0061 Ботинки Kynox Nomad 417E-064 (Италия)</t>
        </is>
      </c>
      <c r="L678" s="135" t="n"/>
      <c r="M678">
        <f>VLOOKUP(J678,P$7:Q$4000,2,0)</f>
        <v/>
      </c>
      <c r="N678">
        <f>VLOOKUP(K678,P$7:R$4000,2,0)</f>
        <v/>
      </c>
      <c r="P678" s="24" t="inlineStr">
        <is>
          <t>Бердалиев Мирлан Гулмаматович</t>
        </is>
      </c>
      <c r="Q678" s="24" t="inlineStr">
        <is>
          <t>101-06-Общепроизводственные расходы - Карьер</t>
        </is>
      </c>
    </row>
    <row r="679" hidden="1" outlineLevel="1" ht="22.45" customFormat="1" customHeight="1" s="71" thickBot="1">
      <c r="B679" s="167" t="n"/>
      <c r="C679" s="167" t="n"/>
      <c r="D679" s="14" t="inlineStr">
        <is>
          <t>Количество</t>
        </is>
      </c>
      <c r="E679" s="15" t="n"/>
      <c r="F679" s="175" t="n">
        <v>1</v>
      </c>
      <c r="G679" s="15" t="n"/>
      <c r="H679" s="175" t="n">
        <v>1</v>
      </c>
      <c r="I679" s="135" t="n"/>
      <c r="J679" s="154" t="inlineStr">
        <is>
          <t>Поступление ТМЦ и услуг 0001148 от 27.03.2024 10:00:00</t>
        </is>
      </c>
      <c r="K679" s="154" t="inlineStr">
        <is>
          <t>Поступление ТМЦ и услуг 0001148 от 27.03.2024 10:00:00</t>
        </is>
      </c>
      <c r="L679" s="9" t="n"/>
      <c r="M679">
        <f>VLOOKUP(J679,P$7:Q$4000,2,0)</f>
        <v/>
      </c>
      <c r="N679">
        <f>VLOOKUP(K679,P$7:R$4000,2,0)</f>
        <v/>
      </c>
      <c r="P679" s="24" t="inlineStr">
        <is>
          <t>Бердалиев Муратбек Эргешбаевич Водитель БелАЗ</t>
        </is>
      </c>
      <c r="Q679" s="24" t="inlineStr">
        <is>
          <t>101-01-Технологический участок</t>
        </is>
      </c>
    </row>
    <row r="680" hidden="1" outlineLevel="1" ht="22.45" customFormat="1" customHeight="1" s="71" thickBot="1">
      <c r="B680" s="165" t="inlineStr">
        <is>
          <t>04.09.2024 9:11:17</t>
        </is>
      </c>
      <c r="C680" s="165" t="inlineStr">
        <is>
          <t>Внутреннее перемещение ОМТС 221-852 от 04.09.2024 9:11:17</t>
        </is>
      </c>
      <c r="D680" s="152" t="inlineStr">
        <is>
          <t>Внутренее перемещение ТМЦ</t>
        </is>
      </c>
      <c r="E680" s="163" t="n">
        <v>1750</v>
      </c>
      <c r="F680" s="164" t="n"/>
      <c r="G680" s="163" t="n">
        <v>1750</v>
      </c>
      <c r="H680" s="164" t="n"/>
      <c r="I680" s="7" t="n">
        <v>7000</v>
      </c>
      <c r="J680" s="8" t="inlineStr">
        <is>
          <t>Базарбаев Эрлан Сатикулович</t>
        </is>
      </c>
      <c r="K680" s="8" t="inlineStr">
        <is>
          <t>Склад Бозымчак № 7 СИЗ (/Касымов А,Адылбек у Э.</t>
        </is>
      </c>
      <c r="L680" s="12" t="n"/>
      <c r="M680">
        <f>VLOOKUP(J680,P$7:Q$4000,2,0)</f>
        <v/>
      </c>
      <c r="N680">
        <f>VLOOKUP(K680,P$7:R$4000,2,0)</f>
        <v/>
      </c>
      <c r="P680" s="24" t="inlineStr">
        <is>
          <t>Бердибаев Бекжан Жоодатбекович</t>
        </is>
      </c>
      <c r="Q680" s="24" t="inlineStr">
        <is>
          <t>119-05-Автотранспортный цех - общепроизводственные</t>
        </is>
      </c>
    </row>
    <row r="681" hidden="1" outlineLevel="1" ht="22.45" customHeight="1" s="171">
      <c r="B681" s="166" t="n"/>
      <c r="C681" s="166" t="n"/>
      <c r="D681" s="153" t="n"/>
      <c r="E681" s="10" t="n"/>
      <c r="F681" s="11" t="n"/>
      <c r="G681" s="10" t="n"/>
      <c r="H681" s="11" t="n"/>
      <c r="I681" s="12" t="n"/>
      <c r="J681" s="13" t="inlineStr">
        <is>
          <t>001-001-0198 Куртка демисезонная "KAZ Minerals Bozymchak" (ткань 65%ПЭ/35%ХБ, плотность 250 гр/м2, подкл.флис. 52-54)</t>
        </is>
      </c>
      <c r="K681" s="13" t="inlineStr">
        <is>
          <t>001-001-0198 Куртка демисезонная "KAZ Minerals Bozymchak" (ткань 65%ПЭ/35%ХБ, плотность 250 гр/м2, подкл.флис. 52-54)</t>
        </is>
      </c>
      <c r="L681" s="135" t="n"/>
      <c r="M681">
        <f>VLOOKUP(J681,P$7:Q$4000,2,0)</f>
        <v/>
      </c>
      <c r="N681">
        <f>VLOOKUP(K681,P$7:R$4000,2,0)</f>
        <v/>
      </c>
      <c r="P681" s="24" t="inlineStr">
        <is>
          <t>Бердибекова Жанна</t>
        </is>
      </c>
      <c r="Q681" s="24" t="inlineStr">
        <is>
          <t>111-02-АУП</t>
        </is>
      </c>
    </row>
    <row r="682" hidden="1" outlineLevel="1" ht="22.45" customFormat="1" customHeight="1" s="71" thickBot="1">
      <c r="B682" s="167" t="n"/>
      <c r="C682" s="167" t="n"/>
      <c r="D682" s="14" t="inlineStr">
        <is>
          <t>Количество</t>
        </is>
      </c>
      <c r="E682" s="15" t="n"/>
      <c r="F682" s="175" t="n">
        <v>1</v>
      </c>
      <c r="G682" s="15" t="n"/>
      <c r="H682" s="175" t="n">
        <v>1</v>
      </c>
      <c r="I682" s="135" t="n"/>
      <c r="J682" s="154" t="inlineStr">
        <is>
          <t>Поступление ТМЦ и услуг 0003271 от 27.08.2024 10:00:00</t>
        </is>
      </c>
      <c r="K682" s="154" t="inlineStr">
        <is>
          <t>Поступление ТМЦ и услуг 0003271 от 27.08.2024 10:00:00</t>
        </is>
      </c>
      <c r="L682" s="9" t="n"/>
      <c r="M682">
        <f>VLOOKUP(J682,P$7:Q$4000,2,0)</f>
        <v/>
      </c>
      <c r="N682">
        <f>VLOOKUP(K682,P$7:R$4000,2,0)</f>
        <v/>
      </c>
      <c r="P682" s="24" t="inlineStr">
        <is>
          <t>Бердикожоев Кайду Бердикожоевич</t>
        </is>
      </c>
      <c r="Q682" s="24" t="inlineStr">
        <is>
          <t>130-12 Общепроизводственные расходы</t>
        </is>
      </c>
    </row>
    <row r="683" hidden="1" outlineLevel="1" ht="22.45" customFormat="1" customHeight="1" s="71" thickBot="1">
      <c r="B683" s="165" t="inlineStr">
        <is>
          <t>04.09.2024 9:11:17</t>
        </is>
      </c>
      <c r="C683" s="165" t="inlineStr">
        <is>
          <t>Внутреннее перемещение ОМТС 221-852 от 04.09.2024 9:11:17</t>
        </is>
      </c>
      <c r="D683" s="152" t="inlineStr">
        <is>
          <t>Внутренее перемещение ТМЦ</t>
        </is>
      </c>
      <c r="E683" s="163" t="n">
        <v>1750</v>
      </c>
      <c r="F683" s="164" t="n"/>
      <c r="G683" s="163" t="n">
        <v>1750</v>
      </c>
      <c r="H683" s="164" t="n"/>
      <c r="I683" s="7" t="n">
        <v>4558.41</v>
      </c>
      <c r="J683" s="8" t="inlineStr">
        <is>
          <t>Базарбаев Эрлан Сатикулович</t>
        </is>
      </c>
      <c r="K683" s="8" t="inlineStr">
        <is>
          <t>Склад Бозымчак № 7 СИЗ (/Касымов А,Адылбек у Э.</t>
        </is>
      </c>
      <c r="L683" s="12" t="n"/>
      <c r="M683">
        <f>VLOOKUP(J683,P$7:Q$4000,2,0)</f>
        <v/>
      </c>
      <c r="N683">
        <f>VLOOKUP(K683,P$7:R$4000,2,0)</f>
        <v/>
      </c>
      <c r="P683" s="24" t="inlineStr">
        <is>
          <t>Бердикулов Руслан Рамазанович</t>
        </is>
      </c>
      <c r="Q683" s="24" t="inlineStr">
        <is>
          <t>111-02-АУП</t>
        </is>
      </c>
    </row>
    <row r="684" hidden="1" outlineLevel="1" ht="22.45" customHeight="1" s="171">
      <c r="B684" s="166" t="n"/>
      <c r="C684" s="166" t="n"/>
      <c r="D684" s="153" t="n"/>
      <c r="E684" s="10" t="n"/>
      <c r="F684" s="11" t="n"/>
      <c r="G684" s="10" t="n"/>
      <c r="H684" s="11" t="n"/>
      <c r="I684" s="12" t="n"/>
      <c r="J684" s="13" t="inlineStr">
        <is>
          <t>001-002-0061 Ботинки Kynox Nomad 417E-064 (Италия)</t>
        </is>
      </c>
      <c r="K684" s="13" t="inlineStr">
        <is>
          <t>001-002-0061 Ботинки Kynox Nomad 417E-064 (Италия)</t>
        </is>
      </c>
      <c r="L684" s="135" t="n"/>
      <c r="M684">
        <f>VLOOKUP(J684,P$7:Q$4000,2,0)</f>
        <v/>
      </c>
      <c r="N684">
        <f>VLOOKUP(K684,P$7:R$4000,2,0)</f>
        <v/>
      </c>
      <c r="P684" s="24" t="inlineStr">
        <is>
          <t>Бережной Олег</t>
        </is>
      </c>
      <c r="Q684" s="24" t="inlineStr">
        <is>
          <t>114-Офис Управления Проектом - Бозымчак</t>
        </is>
      </c>
    </row>
    <row r="685" hidden="1" outlineLevel="1" ht="22.45" customFormat="1" customHeight="1" s="71" thickBot="1">
      <c r="B685" s="167" t="n"/>
      <c r="C685" s="167" t="n"/>
      <c r="D685" s="14" t="inlineStr">
        <is>
          <t>Количество</t>
        </is>
      </c>
      <c r="E685" s="15" t="n"/>
      <c r="F685" s="175" t="n">
        <v>1</v>
      </c>
      <c r="G685" s="15" t="n"/>
      <c r="H685" s="175" t="n">
        <v>1</v>
      </c>
      <c r="I685" s="135" t="n"/>
      <c r="J685" s="154" t="inlineStr">
        <is>
          <t>Поступление ТМЦ и услуг 0001148 от 27.03.2024 10:00:00</t>
        </is>
      </c>
      <c r="K685" s="154" t="inlineStr">
        <is>
          <t>Поступление ТМЦ и услуг 0001148 от 27.03.2024 10:00:00</t>
        </is>
      </c>
      <c r="L685" s="9" t="n"/>
      <c r="M685">
        <f>VLOOKUP(J685,P$7:Q$4000,2,0)</f>
        <v/>
      </c>
      <c r="N685">
        <f>VLOOKUP(K685,P$7:R$4000,2,0)</f>
        <v/>
      </c>
      <c r="P685" s="24" t="inlineStr">
        <is>
          <t>Береналиев Бекболсун Жеенкулович( лаборант ЛТТОФ)</t>
        </is>
      </c>
      <c r="Q685" s="24" t="inlineStr">
        <is>
          <t>100-01 Участок дробления</t>
        </is>
      </c>
    </row>
    <row r="686" hidden="1" outlineLevel="1" ht="22.45" customFormat="1" customHeight="1" s="71">
      <c r="B686" s="165" t="inlineStr">
        <is>
          <t>04.09.2024 9:13:42</t>
        </is>
      </c>
      <c r="C686" s="165" t="inlineStr">
        <is>
          <t>Внутреннее перемещение ОМТС 221-853 от 04.09.2024 9:13:42</t>
        </is>
      </c>
      <c r="D686" s="152" t="inlineStr">
        <is>
          <t>Внутренее перемещение ТМЦ</t>
        </is>
      </c>
      <c r="E686" s="163" t="n">
        <v>1750</v>
      </c>
      <c r="F686" s="164" t="n"/>
      <c r="G686" s="163" t="n">
        <v>1750</v>
      </c>
      <c r="H686" s="164" t="n"/>
      <c r="I686" s="7" t="n">
        <v>6832</v>
      </c>
      <c r="J686" s="8" t="inlineStr">
        <is>
          <t>Склад Бозымчак № 7/1 СИЗ БУ</t>
        </is>
      </c>
      <c r="K686" s="8" t="inlineStr">
        <is>
          <t>Базарбаев Эрлан Сатикулович</t>
        </is>
      </c>
      <c r="L686" s="12" t="n"/>
      <c r="M686">
        <f>VLOOKUP(J686,P$7:Q$4000,2,0)</f>
        <v/>
      </c>
      <c r="N686">
        <f>VLOOKUP(K686,P$7:R$4000,2,0)</f>
        <v/>
      </c>
      <c r="P686" s="24" t="inlineStr">
        <is>
          <t>Бечелов Сакен Сансызбаевич</t>
        </is>
      </c>
      <c r="Q686" s="24" t="inlineStr">
        <is>
          <t>111-01-АУП - Гараж</t>
        </is>
      </c>
    </row>
    <row r="687" hidden="1" outlineLevel="1" ht="22.45" customHeight="1" s="171">
      <c r="B687" s="166" t="n"/>
      <c r="C687" s="166" t="n"/>
      <c r="D687" s="153" t="n"/>
      <c r="E687" s="10" t="n"/>
      <c r="F687" s="11" t="n"/>
      <c r="G687" s="10" t="n"/>
      <c r="H687" s="11" t="n"/>
      <c r="I687" s="12" t="n"/>
      <c r="J687" s="13" t="inlineStr">
        <is>
          <t>001-001-0126 Костюм летний "KAZ Minerals Bozymchak" (100% ХБ, плотность 250-260гр/м2, логотип вышивка, 48р.)</t>
        </is>
      </c>
      <c r="K687" s="13" t="inlineStr">
        <is>
          <t>001-001-0126 Костюм летний "KAZ Minerals Bozymchak" (100% ХБ, плотность 250-260гр/м2, логотип вышивка, 48р.)</t>
        </is>
      </c>
      <c r="L687" s="135" t="n"/>
      <c r="M687">
        <f>VLOOKUP(J687,P$7:Q$4000,2,0)</f>
        <v/>
      </c>
      <c r="N687">
        <f>VLOOKUP(K687,P$7:R$4000,2,0)</f>
        <v/>
      </c>
      <c r="P687" s="24" t="inlineStr">
        <is>
          <t>Биймурзаева Даригул Курманалиевна</t>
        </is>
      </c>
      <c r="Q687" s="24" t="inlineStr">
        <is>
          <t>126-001 ОТК Общепроизводственные расходы</t>
        </is>
      </c>
    </row>
    <row r="688" hidden="1" outlineLevel="1" ht="22.45" customFormat="1" customHeight="1" s="71" thickBot="1">
      <c r="B688" s="167" t="n"/>
      <c r="C688" s="167" t="n"/>
      <c r="D688" s="14" t="inlineStr">
        <is>
          <t>Количество</t>
        </is>
      </c>
      <c r="E688" s="15" t="n"/>
      <c r="F688" s="175" t="n">
        <v>1</v>
      </c>
      <c r="G688" s="15" t="n"/>
      <c r="H688" s="175" t="n">
        <v>1</v>
      </c>
      <c r="I688" s="135" t="n"/>
      <c r="J688" s="154" t="inlineStr">
        <is>
          <t>Поступление ТМЦ и услуг 0000661 от 27.02.2023 10:00:00</t>
        </is>
      </c>
      <c r="K688" s="154" t="inlineStr">
        <is>
          <t>Поступление ТМЦ и услуг 0000661 от 27.02.2023 10:00:00</t>
        </is>
      </c>
      <c r="L688" s="9" t="n"/>
      <c r="M688">
        <f>VLOOKUP(J688,P$7:Q$4000,2,0)</f>
        <v/>
      </c>
      <c r="N688">
        <f>VLOOKUP(K688,P$7:R$4000,2,0)</f>
        <v/>
      </c>
      <c r="P688" s="24" t="inlineStr">
        <is>
          <t>Биймурзаева Даригул Курманалиевна</t>
        </is>
      </c>
      <c r="Q688" s="24" t="inlineStr">
        <is>
          <t>126-001 ОТК Общепроизводственные расходы</t>
        </is>
      </c>
    </row>
    <row r="689" hidden="1" outlineLevel="1" ht="22.45" customFormat="1" customHeight="1" s="71">
      <c r="B689" s="165" t="inlineStr">
        <is>
          <t>04.09.2024 9:13:42</t>
        </is>
      </c>
      <c r="C689" s="165" t="inlineStr">
        <is>
          <t>Внутреннее перемещение ОМТС 221-853 от 04.09.2024 9:13:42</t>
        </is>
      </c>
      <c r="D689" s="152" t="inlineStr">
        <is>
          <t>Внутренее перемещение ТМЦ</t>
        </is>
      </c>
      <c r="E689" s="163" t="n">
        <v>1750</v>
      </c>
      <c r="F689" s="164" t="n"/>
      <c r="G689" s="163" t="n">
        <v>1750</v>
      </c>
      <c r="H689" s="164" t="n"/>
      <c r="I689" s="7" t="n">
        <v>3640</v>
      </c>
      <c r="J689" s="8" t="inlineStr">
        <is>
          <t>Склад Бозымчак № 7/1 СИЗ БУ</t>
        </is>
      </c>
      <c r="K689" s="8" t="inlineStr">
        <is>
          <t>Базарбаев Эрлан Сатикулович</t>
        </is>
      </c>
      <c r="L689" s="12" t="n"/>
      <c r="M689">
        <f>VLOOKUP(J689,P$7:Q$4000,2,0)</f>
        <v/>
      </c>
      <c r="N689">
        <f>VLOOKUP(K689,P$7:R$4000,2,0)</f>
        <v/>
      </c>
      <c r="P689" s="24" t="inlineStr">
        <is>
          <t>Биймырзаев Кубанычбек Рахманалиевич( рабоч)</t>
        </is>
      </c>
      <c r="Q689" s="24" t="inlineStr">
        <is>
          <t>101-06-Общепроизводственные расходы - Карьер</t>
        </is>
      </c>
    </row>
    <row r="690" hidden="1" outlineLevel="1" ht="22.45" customHeight="1" s="171">
      <c r="B690" s="166" t="n"/>
      <c r="C690" s="166" t="n"/>
      <c r="D690" s="153" t="n"/>
      <c r="E690" s="10" t="n"/>
      <c r="F690" s="11" t="n"/>
      <c r="G690" s="10" t="n"/>
      <c r="H690" s="11" t="n"/>
      <c r="I690" s="12" t="n"/>
      <c r="J690" s="13" t="inlineStr">
        <is>
          <t>НЕ ИСПОЛЬЗОВАТЬ 001-001-0122 Костюм летний "KAZ Minerals Bozymchak" (100% ХБ, плотность 250-260гр/м2, логотип вышивка)</t>
        </is>
      </c>
      <c r="K690" s="13" t="inlineStr">
        <is>
          <t>НЕ ИСПОЛЬЗОВАТЬ 001-001-0122 Костюм летний "KAZ Minerals Bozymchak" (100% ХБ, плотность 250-260гр/м2, логотип вышивка)</t>
        </is>
      </c>
      <c r="L690" s="135" t="n"/>
      <c r="M690">
        <f>VLOOKUP(J690,P$7:Q$4000,2,0)</f>
        <v/>
      </c>
      <c r="N690">
        <f>VLOOKUP(K690,P$7:R$4000,2,0)</f>
        <v/>
      </c>
      <c r="P690" s="24" t="inlineStr">
        <is>
          <t>Бийчиев Мунарбек Абдумаликович</t>
        </is>
      </c>
      <c r="Q690" s="24" t="inlineStr">
        <is>
          <t>112-01-ИТР-производство</t>
        </is>
      </c>
    </row>
    <row r="691" hidden="1" outlineLevel="1" ht="22.45" customFormat="1" customHeight="1" s="71" thickBot="1">
      <c r="B691" s="167" t="n"/>
      <c r="C691" s="167" t="n"/>
      <c r="D691" s="14" t="inlineStr">
        <is>
          <t>Количество</t>
        </is>
      </c>
      <c r="E691" s="15" t="n"/>
      <c r="F691" s="175" t="n">
        <v>1</v>
      </c>
      <c r="G691" s="15" t="n"/>
      <c r="H691" s="175" t="n">
        <v>1</v>
      </c>
      <c r="I691" s="135" t="n"/>
      <c r="J691" s="154" t="inlineStr">
        <is>
          <t>Поступление ТМЦ и услуг 0108106 от 22.07.2019 10:00:00</t>
        </is>
      </c>
      <c r="K691" s="154" t="inlineStr">
        <is>
          <t>Поступление ТМЦ и услуг 0108106 от 22.07.2019 10:00:00</t>
        </is>
      </c>
      <c r="L691" s="9" t="n"/>
      <c r="M691">
        <f>VLOOKUP(J691,P$7:Q$4000,2,0)</f>
        <v/>
      </c>
      <c r="N691">
        <f>VLOOKUP(K691,P$7:R$4000,2,0)</f>
        <v/>
      </c>
      <c r="P691" s="24" t="inlineStr">
        <is>
          <t>Билалыев Эрлан Омурбекович</t>
        </is>
      </c>
      <c r="Q691" s="24" t="inlineStr">
        <is>
          <t>105-02-УТВС и НК</t>
        </is>
      </c>
    </row>
    <row r="692" hidden="1" outlineLevel="1" ht="22.45" customFormat="1" customHeight="1" s="71">
      <c r="B692" s="165" t="inlineStr">
        <is>
          <t>04.09.2024 9:13:42</t>
        </is>
      </c>
      <c r="C692" s="165" t="inlineStr">
        <is>
          <t>Внутреннее перемещение ОМТС 221-853 от 04.09.2024 9:13:42</t>
        </is>
      </c>
      <c r="D692" s="152" t="inlineStr">
        <is>
          <t>Внутренее перемещение ТМЦ</t>
        </is>
      </c>
      <c r="E692" s="163" t="n">
        <v>1750</v>
      </c>
      <c r="F692" s="164" t="n"/>
      <c r="G692" s="163" t="n">
        <v>1750</v>
      </c>
      <c r="H692" s="164" t="n"/>
      <c r="I692" s="7" t="n">
        <v>4147.32</v>
      </c>
      <c r="J692" s="8" t="inlineStr">
        <is>
          <t>Склад Бозымчак № 7/1 СИЗ БУ</t>
        </is>
      </c>
      <c r="K692" s="8" t="inlineStr">
        <is>
          <t>Базарбаев Эрлан Сатикулович</t>
        </is>
      </c>
      <c r="L692" s="12" t="n"/>
      <c r="M692">
        <f>VLOOKUP(J692,P$7:Q$4000,2,0)</f>
        <v/>
      </c>
      <c r="N692">
        <f>VLOOKUP(K692,P$7:R$4000,2,0)</f>
        <v/>
      </c>
      <c r="P692" s="24" t="inlineStr">
        <is>
          <t>Битугаев Темирхан Узбекханович</t>
        </is>
      </c>
      <c r="Q692" s="24" t="inlineStr">
        <is>
          <t>120-02  - Главные специалисты ИТР</t>
        </is>
      </c>
    </row>
    <row r="693" hidden="1" outlineLevel="1" ht="22.45" customHeight="1" s="171">
      <c r="B693" s="166" t="n"/>
      <c r="C693" s="166" t="n"/>
      <c r="D693" s="153" t="n"/>
      <c r="E693" s="10" t="n"/>
      <c r="F693" s="11" t="n"/>
      <c r="G693" s="10" t="n"/>
      <c r="H693" s="11" t="n"/>
      <c r="I693" s="12" t="n"/>
      <c r="J693" s="13" t="inlineStr">
        <is>
          <t>001-002-0061 Ботинки Kynox Nomad 417E-064 (Италия)</t>
        </is>
      </c>
      <c r="K693" s="13" t="inlineStr">
        <is>
          <t>001-002-0061 Ботинки Kynox Nomad 417E-064 (Италия)</t>
        </is>
      </c>
      <c r="L693" s="135" t="n"/>
      <c r="M693">
        <f>VLOOKUP(J693,P$7:Q$4000,2,0)</f>
        <v/>
      </c>
      <c r="N693">
        <f>VLOOKUP(K693,P$7:R$4000,2,0)</f>
        <v/>
      </c>
      <c r="P693" s="24" t="inlineStr">
        <is>
          <t>Бишкек (111,112,120)</t>
        </is>
      </c>
      <c r="Q693" s="24" t="n"/>
    </row>
    <row r="694" hidden="1" outlineLevel="1" ht="32.9" customFormat="1" customHeight="1" s="71" thickBot="1">
      <c r="B694" s="167" t="n"/>
      <c r="C694" s="167" t="n"/>
      <c r="D694" s="14" t="inlineStr">
        <is>
          <t>Количество</t>
        </is>
      </c>
      <c r="E694" s="15" t="n"/>
      <c r="F694" s="175" t="n">
        <v>1</v>
      </c>
      <c r="G694" s="15" t="n"/>
      <c r="H694" s="175" t="n">
        <v>1</v>
      </c>
      <c r="I694" s="135" t="n"/>
      <c r="J694" s="154" t="inlineStr">
        <is>
          <t>Поступление ТМЦ и услуг 0002209 от 16.06.2022 10:00:00</t>
        </is>
      </c>
      <c r="K694" s="154" t="inlineStr">
        <is>
          <t>Поступление ТМЦ и услуг 0002209 от 16.06.2022 10:00:00</t>
        </is>
      </c>
      <c r="L694" s="9" t="n"/>
      <c r="M694">
        <f>VLOOKUP(J694,P$7:Q$4000,2,0)</f>
        <v/>
      </c>
      <c r="N694">
        <f>VLOOKUP(K694,P$7:R$4000,2,0)</f>
        <v/>
      </c>
      <c r="P694" s="24" t="inlineStr">
        <is>
          <t>Блинов Денис Алексеевич</t>
        </is>
      </c>
      <c r="Q694" s="24" t="inlineStr">
        <is>
          <t>112-ИТР-офис</t>
        </is>
      </c>
    </row>
    <row r="695" hidden="1" outlineLevel="1" ht="22.45" customFormat="1" customHeight="1" s="71" thickBot="1">
      <c r="B695" s="165" t="inlineStr">
        <is>
          <t>04.09.2024 9:15:39</t>
        </is>
      </c>
      <c r="C695" s="165" t="inlineStr">
        <is>
          <t>Внутреннее перемещение ОМТС 221-854 от 04.09.2024 9:15:39</t>
        </is>
      </c>
      <c r="D695" s="152" t="inlineStr">
        <is>
          <t>Внутренее перемещение ТМЦ</t>
        </is>
      </c>
      <c r="E695" s="163" t="n">
        <v>1750</v>
      </c>
      <c r="F695" s="164" t="n"/>
      <c r="G695" s="163" t="n">
        <v>1750</v>
      </c>
      <c r="H695" s="164" t="n"/>
      <c r="I695" s="7" t="n">
        <v>7000</v>
      </c>
      <c r="J695" s="8" t="inlineStr">
        <is>
          <t>Бектур уулу Улукман (Машинист мостового крана)</t>
        </is>
      </c>
      <c r="K695" s="8" t="inlineStr">
        <is>
          <t>Склад Бозымчак № 7 СИЗ (/Касымов А,Адылбек у Э.</t>
        </is>
      </c>
      <c r="L695" s="12" t="n"/>
      <c r="M695">
        <f>VLOOKUP(J695,P$7:Q$4000,2,0)</f>
        <v/>
      </c>
      <c r="N695">
        <f>VLOOKUP(K695,P$7:R$4000,2,0)</f>
        <v/>
      </c>
      <c r="P695" s="24" t="inlineStr">
        <is>
          <t>Бобров Денис Сергеевич</t>
        </is>
      </c>
      <c r="Q695" s="24" t="inlineStr">
        <is>
          <t>105-05-Общепроизводственные - Энергохозяйство</t>
        </is>
      </c>
    </row>
    <row r="696" hidden="1" outlineLevel="1" ht="22.45" customHeight="1" s="171">
      <c r="B696" s="166" t="n"/>
      <c r="C696" s="166" t="n"/>
      <c r="D696" s="153" t="n"/>
      <c r="E696" s="10" t="n"/>
      <c r="F696" s="11" t="n"/>
      <c r="G696" s="10" t="n"/>
      <c r="H696" s="11" t="n"/>
      <c r="I696" s="12" t="n"/>
      <c r="J696" s="13" t="inlineStr">
        <is>
          <t>001-001-0197 Куртка демисезонная "KAZ Minerals Bozymchak" (ткань 65%ПЭ/35%ХБ, плотность 250 гр/м2, подкл.флис. 48-50)</t>
        </is>
      </c>
      <c r="K696" s="13" t="inlineStr">
        <is>
          <t>001-001-0197 Куртка демисезонная "KAZ Minerals Bozymchak" (ткань 65%ПЭ/35%ХБ, плотность 250 гр/м2, подкл.флис. 48-50)</t>
        </is>
      </c>
      <c r="L696" s="135" t="n"/>
      <c r="M696">
        <f>VLOOKUP(J696,P$7:Q$4000,2,0)</f>
        <v/>
      </c>
      <c r="N696">
        <f>VLOOKUP(K696,P$7:R$4000,2,0)</f>
        <v/>
      </c>
      <c r="P696" s="24" t="inlineStr">
        <is>
          <t>Богданов Владислав Валерьевич</t>
        </is>
      </c>
      <c r="Q696" s="24" t="inlineStr">
        <is>
          <t>100-09 РММ</t>
        </is>
      </c>
    </row>
    <row r="697" hidden="1" outlineLevel="1" ht="22.45" customFormat="1" customHeight="1" s="71" thickBot="1">
      <c r="B697" s="167" t="n"/>
      <c r="C697" s="167" t="n"/>
      <c r="D697" s="14" t="inlineStr">
        <is>
          <t>Количество</t>
        </is>
      </c>
      <c r="E697" s="15" t="n"/>
      <c r="F697" s="175" t="n">
        <v>1</v>
      </c>
      <c r="G697" s="15" t="n"/>
      <c r="H697" s="175" t="n">
        <v>1</v>
      </c>
      <c r="I697" s="135" t="n"/>
      <c r="J697" s="154" t="inlineStr">
        <is>
          <t>Поступление ТМЦ и услуг 0003271 от 27.08.2024 10:00:00</t>
        </is>
      </c>
      <c r="K697" s="154" t="inlineStr">
        <is>
          <t>Поступление ТМЦ и услуг 0003271 от 27.08.2024 10:00:00</t>
        </is>
      </c>
      <c r="L697" s="9" t="n"/>
      <c r="M697">
        <f>VLOOKUP(J697,P$7:Q$4000,2,0)</f>
        <v/>
      </c>
      <c r="N697">
        <f>VLOOKUP(K697,P$7:R$4000,2,0)</f>
        <v/>
      </c>
      <c r="P697" s="24" t="inlineStr">
        <is>
          <t>Бозжигитов Адиль Аскарович</t>
        </is>
      </c>
      <c r="Q697" s="24" t="inlineStr">
        <is>
          <t>123-01-АБК-АХО-вахтовый поселок</t>
        </is>
      </c>
    </row>
    <row r="698" hidden="1" outlineLevel="1" ht="22.45" customFormat="1" customHeight="1" s="71" thickBot="1">
      <c r="B698" s="165" t="inlineStr">
        <is>
          <t>04.09.2024 9:19:14</t>
        </is>
      </c>
      <c r="C698" s="165" t="inlineStr">
        <is>
          <t>Внутреннее перемещение ОМТС 221-855 от 04.09.2024 9:19:14</t>
        </is>
      </c>
      <c r="D698" s="152" t="inlineStr">
        <is>
          <t>Внутренее перемещение ТМЦ</t>
        </is>
      </c>
      <c r="E698" s="163" t="n">
        <v>1750</v>
      </c>
      <c r="F698" s="164" t="n"/>
      <c r="G698" s="163" t="n">
        <v>1750</v>
      </c>
      <c r="H698" s="164" t="n"/>
      <c r="I698" s="7" t="n">
        <v>5500</v>
      </c>
      <c r="J698" s="8" t="inlineStr">
        <is>
          <t>Султангазиев Тимур Мухтарович</t>
        </is>
      </c>
      <c r="K698" s="8" t="inlineStr">
        <is>
          <t>Склад Бозымчак № 7 СИЗ (/Касымов А,Адылбек у Э.</t>
        </is>
      </c>
      <c r="L698" s="12" t="n"/>
      <c r="M698">
        <f>VLOOKUP(J698,P$7:Q$4000,2,0)</f>
        <v/>
      </c>
      <c r="N698">
        <f>VLOOKUP(K698,P$7:R$4000,2,0)</f>
        <v/>
      </c>
      <c r="P698" s="24" t="inlineStr">
        <is>
          <t>Бозжигитов Руслан Петрович</t>
        </is>
      </c>
      <c r="Q698" s="24" t="inlineStr">
        <is>
          <t>100-02 Главный корпус (флотация)</t>
        </is>
      </c>
    </row>
    <row r="699" hidden="1" outlineLevel="1" ht="22.45" customHeight="1" s="171">
      <c r="B699" s="166" t="n"/>
      <c r="C699" s="166" t="n"/>
      <c r="D699" s="153" t="n"/>
      <c r="E699" s="10" t="n"/>
      <c r="F699" s="11" t="n"/>
      <c r="G699" s="10" t="n"/>
      <c r="H699" s="11" t="n"/>
      <c r="I699" s="12" t="n"/>
      <c r="J699" s="13" t="inlineStr">
        <is>
          <t>001-001-0177 Куртка летняя "KAZ Minerals Bozymchak" (ткань 65%ПЭ/35%ХБ, плотность 250 гр/м2, разм.48-50)</t>
        </is>
      </c>
      <c r="K699" s="13" t="inlineStr">
        <is>
          <t>001-001-0177 Куртка летняя "KAZ Minerals Bozymchak" (ткань 65%ПЭ/35%ХБ, плотность 250 гр/м2, разм.48-50)</t>
        </is>
      </c>
      <c r="L699" s="135" t="n"/>
      <c r="M699">
        <f>VLOOKUP(J699,P$7:Q$4000,2,0)</f>
        <v/>
      </c>
      <c r="N699">
        <f>VLOOKUP(K699,P$7:R$4000,2,0)</f>
        <v/>
      </c>
      <c r="P699" s="24" t="inlineStr">
        <is>
          <t>Бозоев Адлет Элькинович</t>
        </is>
      </c>
      <c r="Q699" s="24" t="inlineStr">
        <is>
          <t>101-06-Общепроизводственные расходы - Карьер</t>
        </is>
      </c>
    </row>
    <row r="700" hidden="1" outlineLevel="1" ht="22.45" customFormat="1" customHeight="1" s="71" thickBot="1">
      <c r="B700" s="167" t="n"/>
      <c r="C700" s="167" t="n"/>
      <c r="D700" s="14" t="inlineStr">
        <is>
          <t>Количество</t>
        </is>
      </c>
      <c r="E700" s="15" t="n"/>
      <c r="F700" s="175" t="n">
        <v>1</v>
      </c>
      <c r="G700" s="15" t="n"/>
      <c r="H700" s="175" t="n">
        <v>1</v>
      </c>
      <c r="I700" s="135" t="n"/>
      <c r="J700" s="154" t="inlineStr">
        <is>
          <t>Поступление ТМЦ и услуг 0003314 от 27.08.2024 10:00:00</t>
        </is>
      </c>
      <c r="K700" s="154" t="inlineStr">
        <is>
          <t>Поступление ТМЦ и услуг 0003314 от 27.08.2024 10:00:00</t>
        </is>
      </c>
      <c r="L700" s="9" t="n"/>
      <c r="M700">
        <f>VLOOKUP(J700,P$7:Q$4000,2,0)</f>
        <v/>
      </c>
      <c r="N700">
        <f>VLOOKUP(K700,P$7:R$4000,2,0)</f>
        <v/>
      </c>
      <c r="P700" s="24" t="inlineStr">
        <is>
          <t>Бозоров Журабек Сотволдыевич (Водитель БелАЗ)</t>
        </is>
      </c>
      <c r="Q700" s="24" t="inlineStr">
        <is>
          <t>100-01 Участок дробления</t>
        </is>
      </c>
    </row>
    <row r="701" hidden="1" outlineLevel="1" ht="22.45" customFormat="1" customHeight="1" s="71" thickBot="1">
      <c r="B701" s="165" t="inlineStr">
        <is>
          <t>04.09.2024 9:19:14</t>
        </is>
      </c>
      <c r="C701" s="165" t="inlineStr">
        <is>
          <t>Внутреннее перемещение ОМТС 221-855 от 04.09.2024 9:19:14</t>
        </is>
      </c>
      <c r="D701" s="152" t="inlineStr">
        <is>
          <t>Внутренее перемещение ТМЦ</t>
        </is>
      </c>
      <c r="E701" s="163" t="n">
        <v>1750</v>
      </c>
      <c r="F701" s="164" t="n"/>
      <c r="G701" s="163" t="n">
        <v>1750</v>
      </c>
      <c r="H701" s="164" t="n"/>
      <c r="I701" s="7" t="n">
        <v>7000</v>
      </c>
      <c r="J701" s="8" t="inlineStr">
        <is>
          <t>Султангазиев Тимур Мухтарович</t>
        </is>
      </c>
      <c r="K701" s="8" t="inlineStr">
        <is>
          <t>Склад Бозымчак № 7 СИЗ (/Касымов А,Адылбек у Э.</t>
        </is>
      </c>
      <c r="L701" s="12" t="n"/>
      <c r="M701">
        <f>VLOOKUP(J701,P$7:Q$4000,2,0)</f>
        <v/>
      </c>
      <c r="N701">
        <f>VLOOKUP(K701,P$7:R$4000,2,0)</f>
        <v/>
      </c>
      <c r="P701" s="24" t="inlineStr">
        <is>
          <t>Бокоев Жаныбек Турсуналиевич</t>
        </is>
      </c>
      <c r="Q701" s="24" t="inlineStr">
        <is>
          <t>101-02-ЭКБУ - Карьер</t>
        </is>
      </c>
    </row>
    <row r="702" hidden="1" outlineLevel="1" ht="22.45" customFormat="1" customHeight="1" s="71">
      <c r="B702" s="166" t="n"/>
      <c r="C702" s="166" t="n"/>
      <c r="D702" s="153" t="n"/>
      <c r="E702" s="10" t="n"/>
      <c r="F702" s="11" t="n"/>
      <c r="G702" s="10" t="n"/>
      <c r="H702" s="11" t="n"/>
      <c r="I702" s="12" t="n"/>
      <c r="J702" s="13" t="inlineStr">
        <is>
          <t>001-001-0198 Куртка демисезонная "KAZ Minerals Bozymchak" (ткань 65%ПЭ/35%ХБ, плотность 250 гр/м2, подкл.флис. 52-54)</t>
        </is>
      </c>
      <c r="K702" s="13" t="inlineStr">
        <is>
          <t>001-001-0198 Куртка демисезонная "KAZ Minerals Bozymchak" (ткань 65%ПЭ/35%ХБ, плотность 250 гр/м2, подкл.флис. 52-54)</t>
        </is>
      </c>
      <c r="L702" s="135" t="n"/>
      <c r="M702">
        <f>VLOOKUP(J702,P$7:Q$4000,2,0)</f>
        <v/>
      </c>
      <c r="N702">
        <f>VLOOKUP(K702,P$7:R$4000,2,0)</f>
        <v/>
      </c>
      <c r="P702" s="24" t="inlineStr">
        <is>
          <t>Борзяков Илья Сергеевич</t>
        </is>
      </c>
      <c r="Q702" s="24" t="inlineStr">
        <is>
          <t>100-09 РММ</t>
        </is>
      </c>
    </row>
    <row r="703" hidden="1" outlineLevel="1" ht="22.45" customHeight="1" s="171" thickBot="1">
      <c r="B703" s="167" t="n"/>
      <c r="C703" s="167" t="n"/>
      <c r="D703" s="14" t="inlineStr">
        <is>
          <t>Количество</t>
        </is>
      </c>
      <c r="E703" s="15" t="n"/>
      <c r="F703" s="175" t="n">
        <v>1</v>
      </c>
      <c r="G703" s="15" t="n"/>
      <c r="H703" s="175" t="n">
        <v>1</v>
      </c>
      <c r="I703" s="135" t="n"/>
      <c r="J703" s="154" t="inlineStr">
        <is>
          <t>Поступление ТМЦ и услуг 0003271 от 27.08.2024 10:00:00</t>
        </is>
      </c>
      <c r="K703" s="154" t="inlineStr">
        <is>
          <t>Поступление ТМЦ и услуг 0003271 от 27.08.2024 10:00:00</t>
        </is>
      </c>
      <c r="L703" s="9" t="n"/>
      <c r="M703">
        <f>VLOOKUP(J703,P$7:Q$4000,2,0)</f>
        <v/>
      </c>
      <c r="N703">
        <f>VLOOKUP(K703,P$7:R$4000,2,0)</f>
        <v/>
      </c>
      <c r="P703" s="24" t="inlineStr">
        <is>
          <t>Боркеев Акылбек Озубекович( Инженер-гидротехник)</t>
        </is>
      </c>
      <c r="Q703" s="24" t="inlineStr">
        <is>
          <t>100-03 Участок фильтрации (хвосты)</t>
        </is>
      </c>
    </row>
    <row r="704" hidden="1" outlineLevel="1" ht="22.45" customFormat="1" customHeight="1" s="71" thickBot="1">
      <c r="B704" s="165" t="inlineStr">
        <is>
          <t>04.09.2024 9:21:14</t>
        </is>
      </c>
      <c r="C704" s="165" t="inlineStr">
        <is>
          <t>Внутреннее перемещение ОМТС 221-856 от 04.09.2024 9:21:14</t>
        </is>
      </c>
      <c r="D704" s="152" t="inlineStr">
        <is>
          <t>Внутренее перемещение ТМЦ</t>
        </is>
      </c>
      <c r="E704" s="163" t="n">
        <v>1750</v>
      </c>
      <c r="F704" s="164" t="n"/>
      <c r="G704" s="163" t="n">
        <v>1750</v>
      </c>
      <c r="H704" s="164" t="n"/>
      <c r="I704" s="7" t="n">
        <v>7000</v>
      </c>
      <c r="J704" s="8" t="inlineStr">
        <is>
          <t>Жакиев Смаил  Садирович</t>
        </is>
      </c>
      <c r="K704" s="8" t="inlineStr">
        <is>
          <t>Склад Бозымчак № 7 СИЗ (/Касымов А,Адылбек у Э.</t>
        </is>
      </c>
      <c r="L704" s="12" t="n"/>
      <c r="M704">
        <f>VLOOKUP(J704,P$7:Q$4000,2,0)</f>
        <v/>
      </c>
      <c r="N704">
        <f>VLOOKUP(K704,P$7:R$4000,2,0)</f>
        <v/>
      </c>
      <c r="P704" s="24" t="inlineStr">
        <is>
          <t>Боромбаев Асанбек Таласпаевич</t>
        </is>
      </c>
      <c r="Q704" s="24" t="inlineStr">
        <is>
          <t>130-02 Бурение (Проходческие работы)</t>
        </is>
      </c>
    </row>
    <row r="705" hidden="1" outlineLevel="1" ht="22.45" customFormat="1" customHeight="1" s="71">
      <c r="B705" s="166" t="n"/>
      <c r="C705" s="166" t="n"/>
      <c r="D705" s="153" t="n"/>
      <c r="E705" s="10" t="n"/>
      <c r="F705" s="11" t="n"/>
      <c r="G705" s="10" t="n"/>
      <c r="H705" s="11" t="n"/>
      <c r="I705" s="12" t="n"/>
      <c r="J705" s="13" t="inlineStr">
        <is>
          <t>001-001-0198 Куртка демисезонная "KAZ Minerals Bozymchak" (ткань 65%ПЭ/35%ХБ, плотность 250 гр/м2, подкл.флис. 52-54)</t>
        </is>
      </c>
      <c r="K705" s="13" t="inlineStr">
        <is>
          <t>001-001-0198 Куртка демисезонная "KAZ Minerals Bozymchak" (ткань 65%ПЭ/35%ХБ, плотность 250 гр/м2, подкл.флис. 52-54)</t>
        </is>
      </c>
      <c r="L705" s="135" t="n"/>
      <c r="M705">
        <f>VLOOKUP(J705,P$7:Q$4000,2,0)</f>
        <v/>
      </c>
      <c r="N705">
        <f>VLOOKUP(K705,P$7:R$4000,2,0)</f>
        <v/>
      </c>
      <c r="P705" s="24" t="inlineStr">
        <is>
          <t>Боронбаев Асылбек Анартаевич (токарь)</t>
        </is>
      </c>
      <c r="Q705" s="24" t="inlineStr">
        <is>
          <t>100-09 РММ</t>
        </is>
      </c>
    </row>
    <row r="706" hidden="1" outlineLevel="1" ht="22.45" customHeight="1" s="171" thickBot="1">
      <c r="B706" s="167" t="n"/>
      <c r="C706" s="167" t="n"/>
      <c r="D706" s="14" t="inlineStr">
        <is>
          <t>Количество</t>
        </is>
      </c>
      <c r="E706" s="15" t="n"/>
      <c r="F706" s="175" t="n">
        <v>1</v>
      </c>
      <c r="G706" s="15" t="n"/>
      <c r="H706" s="175" t="n">
        <v>1</v>
      </c>
      <c r="I706" s="135" t="n"/>
      <c r="J706" s="154" t="inlineStr">
        <is>
          <t>Поступление ТМЦ и услуг 0003271 от 27.08.2024 10:00:00</t>
        </is>
      </c>
      <c r="K706" s="154" t="inlineStr">
        <is>
          <t>Поступление ТМЦ и услуг 0003271 от 27.08.2024 10:00:00</t>
        </is>
      </c>
      <c r="L706" s="9" t="n"/>
      <c r="M706">
        <f>VLOOKUP(J706,P$7:Q$4000,2,0)</f>
        <v/>
      </c>
      <c r="N706">
        <f>VLOOKUP(K706,P$7:R$4000,2,0)</f>
        <v/>
      </c>
      <c r="P706" s="24" t="inlineStr">
        <is>
          <t>Боронбаев Советбек Макишевич</t>
        </is>
      </c>
      <c r="Q706" s="24" t="inlineStr">
        <is>
          <t>113-Офис Управления Проектом - Бишкек</t>
        </is>
      </c>
    </row>
    <row r="707" hidden="1" outlineLevel="1" ht="32.9" customFormat="1" customHeight="1" s="71" thickBot="1">
      <c r="B707" s="165" t="inlineStr">
        <is>
          <t>04.09.2024 9:23:45</t>
        </is>
      </c>
      <c r="C707" s="165" t="inlineStr">
        <is>
          <t>Внутреннее перемещение ОМТС 221-857 от 04.09.2024 9:23:45</t>
        </is>
      </c>
      <c r="D707" s="152" t="inlineStr">
        <is>
          <t>Внутренее перемещение ТМЦ</t>
        </is>
      </c>
      <c r="E707" s="163" t="n">
        <v>1750</v>
      </c>
      <c r="F707" s="164" t="n"/>
      <c r="G707" s="163" t="n">
        <v>1750</v>
      </c>
      <c r="H707" s="164" t="n"/>
      <c r="I707" s="7" t="n">
        <v>7000</v>
      </c>
      <c r="J707" s="8" t="inlineStr">
        <is>
          <t>Акматов Джергалбек Эсенгулович</t>
        </is>
      </c>
      <c r="K707" s="8" t="inlineStr">
        <is>
          <t>Склад Бозымчак № 7 СИЗ (/Касымов А,Адылбек у Э.</t>
        </is>
      </c>
      <c r="L707" s="12" t="n"/>
      <c r="M707">
        <f>VLOOKUP(J707,P$7:Q$4000,2,0)</f>
        <v/>
      </c>
      <c r="N707">
        <f>VLOOKUP(K707,P$7:R$4000,2,0)</f>
        <v/>
      </c>
      <c r="P707" s="24" t="inlineStr">
        <is>
          <t>Боронбаева Эльмира Матановна (экономист горный)</t>
        </is>
      </c>
      <c r="Q707" s="24" t="inlineStr">
        <is>
          <t>112-01-ИТР-производство</t>
        </is>
      </c>
    </row>
    <row r="708" hidden="1" outlineLevel="1" ht="22.45" customFormat="1" customHeight="1" s="71">
      <c r="B708" s="166" t="n"/>
      <c r="C708" s="166" t="n"/>
      <c r="D708" s="153" t="n"/>
      <c r="E708" s="10" t="n"/>
      <c r="F708" s="11" t="n"/>
      <c r="G708" s="10" t="n"/>
      <c r="H708" s="11" t="n"/>
      <c r="I708" s="12" t="n"/>
      <c r="J708" s="13" t="inlineStr">
        <is>
          <t>001-001-0198 Куртка демисезонная "KAZ Minerals Bozymchak" (ткань 65%ПЭ/35%ХБ, плотность 250 гр/м2, подкл.флис. 52-54)</t>
        </is>
      </c>
      <c r="K708" s="13" t="inlineStr">
        <is>
          <t>001-001-0198 Куртка демисезонная "KAZ Minerals Bozymchak" (ткань 65%ПЭ/35%ХБ, плотность 250 гр/м2, подкл.флис. 52-54)</t>
        </is>
      </c>
      <c r="L708" s="135" t="n"/>
      <c r="M708">
        <f>VLOOKUP(J708,P$7:Q$4000,2,0)</f>
        <v/>
      </c>
      <c r="N708">
        <f>VLOOKUP(K708,P$7:R$4000,2,0)</f>
        <v/>
      </c>
      <c r="P708" s="24" t="inlineStr">
        <is>
          <t>Борубаева Айнагуль</t>
        </is>
      </c>
      <c r="Q708" s="24" t="inlineStr">
        <is>
          <t>111-02-АУП</t>
        </is>
      </c>
    </row>
    <row r="709" hidden="1" outlineLevel="1" ht="22.45" customHeight="1" s="171" thickBot="1">
      <c r="B709" s="167" t="n"/>
      <c r="C709" s="167" t="n"/>
      <c r="D709" s="14" t="inlineStr">
        <is>
          <t>Количество</t>
        </is>
      </c>
      <c r="E709" s="15" t="n"/>
      <c r="F709" s="175" t="n">
        <v>1</v>
      </c>
      <c r="G709" s="15" t="n"/>
      <c r="H709" s="175" t="n">
        <v>1</v>
      </c>
      <c r="I709" s="135" t="n"/>
      <c r="J709" s="154" t="inlineStr">
        <is>
          <t>Поступление ТМЦ и услуг 0003271 от 27.08.2024 10:00:00</t>
        </is>
      </c>
      <c r="K709" s="154" t="inlineStr">
        <is>
          <t>Поступление ТМЦ и услуг 0003271 от 27.08.2024 10:00:00</t>
        </is>
      </c>
      <c r="L709" s="9" t="n"/>
      <c r="M709">
        <f>VLOOKUP(J709,P$7:Q$4000,2,0)</f>
        <v/>
      </c>
      <c r="N709">
        <f>VLOOKUP(K709,P$7:R$4000,2,0)</f>
        <v/>
      </c>
      <c r="P709" s="24" t="inlineStr">
        <is>
          <t>Боруев Амангелди Салижанович</t>
        </is>
      </c>
      <c r="Q709" s="24" t="inlineStr">
        <is>
          <t>130-18 Технические службы</t>
        </is>
      </c>
    </row>
    <row r="710" hidden="1" outlineLevel="1" ht="22.45" customFormat="1" customHeight="1" s="71" thickBot="1">
      <c r="B710" s="165" t="inlineStr">
        <is>
          <t>04.09.2024 9:27:50</t>
        </is>
      </c>
      <c r="C710" s="165" t="inlineStr">
        <is>
          <t>Внутреннее перемещение ОМТС 221-858 от 04.09.2024 9:27:50</t>
        </is>
      </c>
      <c r="D710" s="152" t="inlineStr">
        <is>
          <t>Внутренее перемещение ТМЦ</t>
        </is>
      </c>
      <c r="E710" s="163" t="n">
        <v>1750</v>
      </c>
      <c r="F710" s="164" t="n"/>
      <c r="G710" s="163" t="n">
        <v>1750</v>
      </c>
      <c r="H710" s="164" t="n"/>
      <c r="I710" s="7" t="n">
        <v>10600</v>
      </c>
      <c r="J710" s="8" t="inlineStr">
        <is>
          <t>Шаршеев Айбек Бакирович</t>
        </is>
      </c>
      <c r="K710" s="8" t="inlineStr">
        <is>
          <t>Склад Бозымчак № 7 СИЗ (/Касымов А,Адылбек у Э.</t>
        </is>
      </c>
      <c r="L710" s="12" t="n"/>
      <c r="M710">
        <f>VLOOKUP(J710,P$7:Q$4000,2,0)</f>
        <v/>
      </c>
      <c r="N710">
        <f>VLOOKUP(K710,P$7:R$4000,2,0)</f>
        <v/>
      </c>
      <c r="P710" s="24" t="inlineStr">
        <is>
          <t>Боруева Бактыниса Анакеевна (Уборщица)</t>
        </is>
      </c>
      <c r="Q710" s="24" t="inlineStr">
        <is>
          <t>109-Химлаборатория</t>
        </is>
      </c>
    </row>
    <row r="711" hidden="1" outlineLevel="1" ht="22.45" customFormat="1" customHeight="1" s="71">
      <c r="B711" s="166" t="n"/>
      <c r="C711" s="166" t="n"/>
      <c r="D711" s="153" t="n"/>
      <c r="E711" s="10" t="n"/>
      <c r="F711" s="11" t="n"/>
      <c r="G711" s="10" t="n"/>
      <c r="H711" s="11" t="n"/>
      <c r="I711" s="12" t="n"/>
      <c r="J711" s="13" t="inlineStr">
        <is>
          <t>001-001-0186 Куртка зимняя "KAZ Minerals Bozymchak" (ткань 65%ПЭ/35%ХБ, плотность 250 гр/м2, 44-46)</t>
        </is>
      </c>
      <c r="K711" s="13" t="inlineStr">
        <is>
          <t>001-001-0186 Куртка зимняя "KAZ Minerals Bozymchak" (ткань 65%ПЭ/35%ХБ, плотность 250 гр/м2, 44-46)</t>
        </is>
      </c>
      <c r="L711" s="135" t="n"/>
      <c r="M711">
        <f>VLOOKUP(J711,P$7:Q$4000,2,0)</f>
        <v/>
      </c>
      <c r="N711">
        <f>VLOOKUP(K711,P$7:R$4000,2,0)</f>
        <v/>
      </c>
      <c r="P711" s="24" t="inlineStr">
        <is>
          <t>Ботбаев Солтон Болотович</t>
        </is>
      </c>
      <c r="Q711" s="24" t="inlineStr">
        <is>
          <t>114-Офис Управления Проектом - Бозымчак</t>
        </is>
      </c>
    </row>
    <row r="712" hidden="1" outlineLevel="1" ht="22.45" customHeight="1" s="171" thickBot="1">
      <c r="B712" s="167" t="n"/>
      <c r="C712" s="167" t="n"/>
      <c r="D712" s="14" t="inlineStr">
        <is>
          <t>Количество</t>
        </is>
      </c>
      <c r="E712" s="15" t="n"/>
      <c r="F712" s="175" t="n">
        <v>1</v>
      </c>
      <c r="G712" s="15" t="n"/>
      <c r="H712" s="175" t="n">
        <v>1</v>
      </c>
      <c r="I712" s="135" t="n"/>
      <c r="J712" s="154" t="inlineStr">
        <is>
          <t>Поступление ТМЦ и услуг 0003061 от 02.08.2024 10:00:00</t>
        </is>
      </c>
      <c r="K712" s="154" t="inlineStr">
        <is>
          <t>Поступление ТМЦ и услуг 0003061 от 02.08.2024 10:00:00</t>
        </is>
      </c>
      <c r="L712" s="9" t="n"/>
      <c r="M712">
        <f>VLOOKUP(J712,P$7:Q$4000,2,0)</f>
        <v/>
      </c>
      <c r="N712">
        <f>VLOOKUP(K712,P$7:R$4000,2,0)</f>
        <v/>
      </c>
      <c r="P712" s="24" t="inlineStr">
        <is>
          <t>Ботбаев Токтосун Бейшеналиевич</t>
        </is>
      </c>
      <c r="Q712" s="24" t="inlineStr">
        <is>
          <t>112-ИТР-офис</t>
        </is>
      </c>
    </row>
    <row r="713" hidden="1" outlineLevel="1" ht="32.9" customFormat="1" customHeight="1" s="71" thickBot="1">
      <c r="B713" s="165" t="inlineStr">
        <is>
          <t>04.09.2024 9:27:50</t>
        </is>
      </c>
      <c r="C713" s="165" t="inlineStr">
        <is>
          <t>Внутреннее перемещение ОМТС 221-858 от 04.09.2024 9:27:50</t>
        </is>
      </c>
      <c r="D713" s="152" t="inlineStr">
        <is>
          <t>Внутренее перемещение ТМЦ</t>
        </is>
      </c>
      <c r="E713" s="163" t="n">
        <v>1750</v>
      </c>
      <c r="F713" s="164" t="n"/>
      <c r="G713" s="163" t="n">
        <v>1750</v>
      </c>
      <c r="H713" s="164" t="n"/>
      <c r="I713" s="7" t="n">
        <v>7000</v>
      </c>
      <c r="J713" s="8" t="inlineStr">
        <is>
          <t>Шаршеев Айбек Бакирович</t>
        </is>
      </c>
      <c r="K713" s="8" t="inlineStr">
        <is>
          <t>Склад Бозымчак № 7 СИЗ (/Касымов А,Адылбек у Э.</t>
        </is>
      </c>
      <c r="L713" s="12" t="n"/>
      <c r="M713">
        <f>VLOOKUP(J713,P$7:Q$4000,2,0)</f>
        <v/>
      </c>
      <c r="N713">
        <f>VLOOKUP(K713,P$7:R$4000,2,0)</f>
        <v/>
      </c>
      <c r="P713" s="24" t="inlineStr">
        <is>
          <t>Ботбаева Мээрим Джолдошбековна</t>
        </is>
      </c>
      <c r="Q713" s="24" t="inlineStr">
        <is>
          <t>105-02-УТВС и НК</t>
        </is>
      </c>
    </row>
    <row r="714" hidden="1" outlineLevel="1" ht="22.45" customFormat="1" customHeight="1" s="71">
      <c r="B714" s="166" t="n"/>
      <c r="C714" s="166" t="n"/>
      <c r="D714" s="153" t="n"/>
      <c r="E714" s="10" t="n"/>
      <c r="F714" s="11" t="n"/>
      <c r="G714" s="10" t="n"/>
      <c r="H714" s="11" t="n"/>
      <c r="I714" s="12" t="n"/>
      <c r="J714" s="13" t="inlineStr">
        <is>
          <t>001-001-0198 Куртка демисезонная "KAZ Minerals Bozymchak" (ткань 65%ПЭ/35%ХБ, плотность 250 гр/м2, подкл.флис. 52-54)</t>
        </is>
      </c>
      <c r="K714" s="13" t="inlineStr">
        <is>
          <t>001-001-0198 Куртка демисезонная "KAZ Minerals Bozymchak" (ткань 65%ПЭ/35%ХБ, плотность 250 гр/м2, подкл.флис. 52-54)</t>
        </is>
      </c>
      <c r="L714" s="135" t="n"/>
      <c r="M714">
        <f>VLOOKUP(J714,P$7:Q$4000,2,0)</f>
        <v/>
      </c>
      <c r="N714">
        <f>VLOOKUP(K714,P$7:R$4000,2,0)</f>
        <v/>
      </c>
      <c r="P714" s="24" t="inlineStr">
        <is>
          <t>Ботобеков Марат Мамасалиевич (электрик) ПБ Ш-Сай</t>
        </is>
      </c>
      <c r="Q714" s="24" t="inlineStr">
        <is>
          <t>117-Перевалочная база</t>
        </is>
      </c>
    </row>
    <row r="715" hidden="1" outlineLevel="1" ht="22.45" customHeight="1" s="171" thickBot="1">
      <c r="B715" s="167" t="n"/>
      <c r="C715" s="167" t="n"/>
      <c r="D715" s="14" t="inlineStr">
        <is>
          <t>Количество</t>
        </is>
      </c>
      <c r="E715" s="15" t="n"/>
      <c r="F715" s="175" t="n">
        <v>1</v>
      </c>
      <c r="G715" s="15" t="n"/>
      <c r="H715" s="175" t="n">
        <v>1</v>
      </c>
      <c r="I715" s="135" t="n"/>
      <c r="J715" s="154" t="inlineStr">
        <is>
          <t>Поступление ТМЦ и услуг 0003271 от 27.08.2024 10:00:00</t>
        </is>
      </c>
      <c r="K715" s="154" t="inlineStr">
        <is>
          <t>Поступление ТМЦ и услуг 0003271 от 27.08.2024 10:00:00</t>
        </is>
      </c>
      <c r="L715" s="9" t="n"/>
      <c r="M715">
        <f>VLOOKUP(J715,P$7:Q$4000,2,0)</f>
        <v/>
      </c>
      <c r="N715">
        <f>VLOOKUP(K715,P$7:R$4000,2,0)</f>
        <v/>
      </c>
      <c r="P715" s="24" t="inlineStr">
        <is>
          <t>Бочевский Антон Валерьевич</t>
        </is>
      </c>
      <c r="Q715" s="24" t="inlineStr">
        <is>
          <t>113-Офис Управления Проектом - Бишкек</t>
        </is>
      </c>
    </row>
    <row r="716" hidden="1" outlineLevel="1" ht="22.45" customFormat="1" customHeight="1" s="71" thickBot="1">
      <c r="B716" s="165" t="inlineStr">
        <is>
          <t>04.09.2024 9:27:50</t>
        </is>
      </c>
      <c r="C716" s="165" t="inlineStr">
        <is>
          <t>Внутреннее перемещение ОМТС 221-858 от 04.09.2024 9:27:50</t>
        </is>
      </c>
      <c r="D716" s="152" t="inlineStr">
        <is>
          <t>Внутренее перемещение ТМЦ</t>
        </is>
      </c>
      <c r="E716" s="163" t="n">
        <v>1750</v>
      </c>
      <c r="F716" s="164" t="n"/>
      <c r="G716" s="163" t="n">
        <v>1750</v>
      </c>
      <c r="H716" s="164" t="n"/>
      <c r="I716" s="7" t="n">
        <v>3900</v>
      </c>
      <c r="J716" s="8" t="inlineStr">
        <is>
          <t>Шаршеев Айбек Бакирович</t>
        </is>
      </c>
      <c r="K716" s="8" t="inlineStr">
        <is>
          <t>Склад Бозымчак № 7 СИЗ (/Касымов А,Адылбек у Э.</t>
        </is>
      </c>
      <c r="L716" s="12" t="n"/>
      <c r="M716">
        <f>VLOOKUP(J716,P$7:Q$4000,2,0)</f>
        <v/>
      </c>
      <c r="N716">
        <f>VLOOKUP(K716,P$7:R$4000,2,0)</f>
        <v/>
      </c>
      <c r="P716" s="24" t="inlineStr">
        <is>
          <t>Бочкарев Константин Михайлович медпункт (врач)</t>
        </is>
      </c>
      <c r="Q716" s="24" t="inlineStr">
        <is>
          <t>123-03-АБК-АХО-медпункт</t>
        </is>
      </c>
    </row>
    <row r="717" hidden="1" outlineLevel="1" ht="22.45" customFormat="1" customHeight="1" s="71">
      <c r="B717" s="166" t="n"/>
      <c r="C717" s="166" t="n"/>
      <c r="D717" s="153" t="n"/>
      <c r="E717" s="10" t="n"/>
      <c r="F717" s="11" t="n"/>
      <c r="G717" s="10" t="n"/>
      <c r="H717" s="11" t="n"/>
      <c r="I717" s="12" t="n"/>
      <c r="J717" s="13" t="inlineStr">
        <is>
          <t>001-001-0191 Брюки зимние "KAZ Minerals Bozymchak" (ткань 65%ПЭ/35%ХБ, плотность 250 гр/м2, утепл.синтеп, разм.44-46)</t>
        </is>
      </c>
      <c r="K717" s="13" t="inlineStr">
        <is>
          <t>001-001-0191 Брюки зимние "KAZ Minerals Bozymchak" (ткань 65%ПЭ/35%ХБ, плотность 250 гр/м2, утепл.синтеп, разм.44-46)</t>
        </is>
      </c>
      <c r="L717" s="135" t="n"/>
      <c r="M717">
        <f>VLOOKUP(J717,P$7:Q$4000,2,0)</f>
        <v/>
      </c>
      <c r="N717">
        <f>VLOOKUP(K717,P$7:R$4000,2,0)</f>
        <v/>
      </c>
      <c r="P717" s="24" t="inlineStr">
        <is>
          <t>Бөрубаев Жакшылык Бөрубаевич</t>
        </is>
      </c>
      <c r="Q717" s="24" t="inlineStr">
        <is>
          <t>120-01-Геолого-маркшейдерская служба. отдел</t>
        </is>
      </c>
    </row>
    <row r="718" hidden="1" outlineLevel="1" ht="22.45" customHeight="1" s="171" thickBot="1">
      <c r="B718" s="167" t="n"/>
      <c r="C718" s="167" t="n"/>
      <c r="D718" s="14" t="inlineStr">
        <is>
          <t>Количество</t>
        </is>
      </c>
      <c r="E718" s="15" t="n"/>
      <c r="F718" s="175" t="n">
        <v>1</v>
      </c>
      <c r="G718" s="15" t="n"/>
      <c r="H718" s="175" t="n">
        <v>1</v>
      </c>
      <c r="I718" s="135" t="n"/>
      <c r="J718" s="154" t="inlineStr">
        <is>
          <t>Поступление ТМЦ и услуг 0003061 от 02.08.2024 10:00:00</t>
        </is>
      </c>
      <c r="K718" s="154" t="inlineStr">
        <is>
          <t>Поступление ТМЦ и услуг 0003061 от 02.08.2024 10:00:00</t>
        </is>
      </c>
      <c r="L718" s="9" t="n"/>
      <c r="M718">
        <f>VLOOKUP(J718,P$7:Q$4000,2,0)</f>
        <v/>
      </c>
      <c r="N718">
        <f>VLOOKUP(K718,P$7:R$4000,2,0)</f>
        <v/>
      </c>
      <c r="P718" s="24" t="inlineStr">
        <is>
          <t>Буканбетов Эркинбек Термечикович (маш.бур. уст-ки)</t>
        </is>
      </c>
      <c r="Q718" s="24" t="inlineStr">
        <is>
          <t>101-03-участок БВР</t>
        </is>
      </c>
    </row>
    <row r="719" hidden="1" outlineLevel="1" ht="22.45" customFormat="1" customHeight="1" s="71" thickBot="1">
      <c r="B719" s="165" t="inlineStr">
        <is>
          <t>04.09.2024 9:29:52</t>
        </is>
      </c>
      <c r="C719" s="165" t="inlineStr">
        <is>
          <t>Внутреннее перемещение ОМТС 221-859 от 04.09.2024 9:29:52</t>
        </is>
      </c>
      <c r="D719" s="152" t="inlineStr">
        <is>
          <t>Внутренее перемещение ТМЦ</t>
        </is>
      </c>
      <c r="E719" s="163" t="n">
        <v>1750</v>
      </c>
      <c r="F719" s="164" t="n"/>
      <c r="G719" s="163" t="n">
        <v>1750</v>
      </c>
      <c r="H719" s="164" t="n"/>
      <c r="I719" s="7" t="n">
        <v>7000</v>
      </c>
      <c r="J719" s="8" t="inlineStr">
        <is>
          <t>Дюшеев Тилек Орозганович</t>
        </is>
      </c>
      <c r="K719" s="8" t="inlineStr">
        <is>
          <t>Склад Бозымчак № 7 СИЗ (/Касымов А,Адылбек у Э.</t>
        </is>
      </c>
      <c r="L719" s="12" t="n"/>
      <c r="M719">
        <f>VLOOKUP(J719,P$7:Q$4000,2,0)</f>
        <v/>
      </c>
      <c r="N719">
        <f>VLOOKUP(K719,P$7:R$4000,2,0)</f>
        <v/>
      </c>
      <c r="P719" s="24" t="inlineStr">
        <is>
          <t>Букарбаев Жаныбек Эркебаевич</t>
        </is>
      </c>
      <c r="Q719" s="24" t="inlineStr">
        <is>
          <t>114-Офис Управления Проектом - Бозымчак</t>
        </is>
      </c>
    </row>
    <row r="720" hidden="1" outlineLevel="1" ht="22.45" customFormat="1" customHeight="1" s="71">
      <c r="B720" s="166" t="n"/>
      <c r="C720" s="166" t="n"/>
      <c r="D720" s="153" t="n"/>
      <c r="E720" s="10" t="n"/>
      <c r="F720" s="11" t="n"/>
      <c r="G720" s="10" t="n"/>
      <c r="H720" s="11" t="n"/>
      <c r="I720" s="12" t="n"/>
      <c r="J720" s="13" t="inlineStr">
        <is>
          <t>001-001-0198 Куртка демисезонная "KAZ Minerals Bozymchak" (ткань 65%ПЭ/35%ХБ, плотность 250 гр/м2, подкл.флис. 52-54)</t>
        </is>
      </c>
      <c r="K720" s="13" t="inlineStr">
        <is>
          <t>001-001-0198 Куртка демисезонная "KAZ Minerals Bozymchak" (ткань 65%ПЭ/35%ХБ, плотность 250 гр/м2, подкл.флис. 52-54)</t>
        </is>
      </c>
      <c r="L720" s="135" t="n"/>
      <c r="M720">
        <f>VLOOKUP(J720,P$7:Q$4000,2,0)</f>
        <v/>
      </c>
      <c r="N720">
        <f>VLOOKUP(K720,P$7:R$4000,2,0)</f>
        <v/>
      </c>
      <c r="P720" s="24" t="inlineStr">
        <is>
          <t>Булатов Владимир Валерьевич</t>
        </is>
      </c>
      <c r="Q720" s="24" t="inlineStr">
        <is>
          <t>111-02-АУП</t>
        </is>
      </c>
    </row>
    <row r="721" hidden="1" outlineLevel="1" ht="22.45" customHeight="1" s="171" thickBot="1">
      <c r="B721" s="167" t="n"/>
      <c r="C721" s="167" t="n"/>
      <c r="D721" s="14" t="inlineStr">
        <is>
          <t>Количество</t>
        </is>
      </c>
      <c r="E721" s="15" t="n"/>
      <c r="F721" s="175" t="n">
        <v>1</v>
      </c>
      <c r="G721" s="15" t="n"/>
      <c r="H721" s="175" t="n">
        <v>1</v>
      </c>
      <c r="I721" s="135" t="n"/>
      <c r="J721" s="154" t="inlineStr">
        <is>
          <t>Поступление ТМЦ и услуг 0003271 от 27.08.2024 10:00:00</t>
        </is>
      </c>
      <c r="K721" s="154" t="inlineStr">
        <is>
          <t>Поступление ТМЦ и услуг 0003271 от 27.08.2024 10:00:00</t>
        </is>
      </c>
      <c r="L721" s="9" t="n"/>
      <c r="M721">
        <f>VLOOKUP(J721,P$7:Q$4000,2,0)</f>
        <v/>
      </c>
      <c r="N721">
        <f>VLOOKUP(K721,P$7:R$4000,2,0)</f>
        <v/>
      </c>
      <c r="P721" s="24" t="inlineStr">
        <is>
          <t>Бурханов Мирлан Гафуржанович Пожарный</t>
        </is>
      </c>
      <c r="Q721" s="24" t="inlineStr">
        <is>
          <t>128-01-Пожарное депо</t>
        </is>
      </c>
    </row>
    <row r="722" hidden="1" outlineLevel="1" ht="32.9" customFormat="1" customHeight="1" s="71" thickBot="1">
      <c r="B722" s="165" t="inlineStr">
        <is>
          <t>04.09.2024 9:32:28</t>
        </is>
      </c>
      <c r="C722" s="165" t="inlineStr">
        <is>
          <t>Внутреннее перемещение ОМТС 221-860 от 04.09.2024 9:32:28</t>
        </is>
      </c>
      <c r="D722" s="152" t="inlineStr">
        <is>
          <t>Внутренее перемещение ТМЦ</t>
        </is>
      </c>
      <c r="E722" s="163" t="n">
        <v>1750</v>
      </c>
      <c r="F722" s="164" t="n"/>
      <c r="G722" s="163" t="n">
        <v>1750</v>
      </c>
      <c r="H722" s="164" t="n"/>
      <c r="I722" s="7" t="n">
        <v>7000</v>
      </c>
      <c r="J722" s="8" t="inlineStr">
        <is>
          <t>Тажибаев Дуйшоналы Мамадалиевич Водитель МАЗ</t>
        </is>
      </c>
      <c r="K722" s="8" t="inlineStr">
        <is>
          <t>Склад Бозымчак № 7 СИЗ (/Касымов А,Адылбек у Э.</t>
        </is>
      </c>
      <c r="L722" s="12" t="n"/>
      <c r="M722">
        <f>VLOOKUP(J722,P$7:Q$4000,2,0)</f>
        <v/>
      </c>
      <c r="N722">
        <f>VLOOKUP(K722,P$7:R$4000,2,0)</f>
        <v/>
      </c>
      <c r="P722" s="24" t="inlineStr">
        <is>
          <t>Буршин Александр Николаевич</t>
        </is>
      </c>
      <c r="Q722" s="24" t="inlineStr">
        <is>
          <t>100-09 РММ</t>
        </is>
      </c>
    </row>
    <row r="723" hidden="1" outlineLevel="1" ht="22.45" customFormat="1" customHeight="1" s="71">
      <c r="B723" s="166" t="n"/>
      <c r="C723" s="166" t="n"/>
      <c r="D723" s="153" t="n"/>
      <c r="E723" s="10" t="n"/>
      <c r="F723" s="11" t="n"/>
      <c r="G723" s="10" t="n"/>
      <c r="H723" s="11" t="n"/>
      <c r="I723" s="12" t="n"/>
      <c r="J723" s="13" t="inlineStr">
        <is>
          <t>001-001-0200 Куртка демисезонная "KAZ Minerals Bozymchak" (ткань 65%ПЭ/35%ХБ, плотность 250 гр/м2, подкл.флис. р60-62)</t>
        </is>
      </c>
      <c r="K723" s="13" t="inlineStr">
        <is>
          <t>001-001-0200 Куртка демисезонная "KAZ Minerals Bozymchak" (ткань 65%ПЭ/35%ХБ, плотность 250 гр/м2, подкл.флис. р60-62)</t>
        </is>
      </c>
      <c r="L723" s="135" t="n"/>
      <c r="M723">
        <f>VLOOKUP(J723,P$7:Q$4000,2,0)</f>
        <v/>
      </c>
      <c r="N723">
        <f>VLOOKUP(K723,P$7:R$4000,2,0)</f>
        <v/>
      </c>
      <c r="P723" s="24" t="inlineStr">
        <is>
          <t>Бутов Виталий Иванович</t>
        </is>
      </c>
      <c r="Q723" s="24" t="inlineStr">
        <is>
          <t>100-06 Участок  измельчения</t>
        </is>
      </c>
    </row>
    <row r="724" hidden="1" outlineLevel="1" ht="22.45" customHeight="1" s="171" thickBot="1">
      <c r="B724" s="167" t="n"/>
      <c r="C724" s="167" t="n"/>
      <c r="D724" s="14" t="inlineStr">
        <is>
          <t>Количество</t>
        </is>
      </c>
      <c r="E724" s="15" t="n"/>
      <c r="F724" s="175" t="n">
        <v>1</v>
      </c>
      <c r="G724" s="15" t="n"/>
      <c r="H724" s="175" t="n">
        <v>1</v>
      </c>
      <c r="I724" s="135" t="n"/>
      <c r="J724" s="154" t="inlineStr">
        <is>
          <t>Поступление ТМЦ и услуг 0002671 от 09.07.2024 10:00:00</t>
        </is>
      </c>
      <c r="K724" s="154" t="inlineStr">
        <is>
          <t>Поступление ТМЦ и услуг 0002671 от 09.07.2024 10:00:00</t>
        </is>
      </c>
      <c r="L724" s="9" t="n"/>
      <c r="M724">
        <f>VLOOKUP(J724,P$7:Q$4000,2,0)</f>
        <v/>
      </c>
      <c r="N724">
        <f>VLOOKUP(K724,P$7:R$4000,2,0)</f>
        <v/>
      </c>
      <c r="P724" s="24" t="inlineStr">
        <is>
          <t>Бушуев Василий Викторович</t>
        </is>
      </c>
      <c r="Q724" s="24" t="inlineStr">
        <is>
          <t>111-01-АУП - Гараж</t>
        </is>
      </c>
    </row>
    <row r="725" hidden="1" outlineLevel="1" ht="22.45" customFormat="1" customHeight="1" s="71" thickBot="1">
      <c r="B725" s="165" t="inlineStr">
        <is>
          <t>04.09.2024 9:34:18</t>
        </is>
      </c>
      <c r="C725" s="165" t="inlineStr">
        <is>
          <t>Внутреннее перемещение ОМТС 221-861 от 04.09.2024 9:34:18</t>
        </is>
      </c>
      <c r="D725" s="152" t="inlineStr">
        <is>
          <t>Внутренее перемещение ТМЦ</t>
        </is>
      </c>
      <c r="E725" s="163" t="n">
        <v>1750</v>
      </c>
      <c r="F725" s="164" t="n"/>
      <c r="G725" s="163" t="n">
        <v>1750</v>
      </c>
      <c r="H725" s="164" t="n"/>
      <c r="I725" s="7" t="n">
        <v>7000</v>
      </c>
      <c r="J725" s="8" t="inlineStr">
        <is>
          <t>Нарбаев Мамбеталы Бердалыевич (водитель БЕлАЗа)</t>
        </is>
      </c>
      <c r="K725" s="8" t="inlineStr">
        <is>
          <t>Склад Бозымчак № 7 СИЗ (/Касымов А,Адылбек у Э.</t>
        </is>
      </c>
      <c r="L725" s="12" t="n"/>
      <c r="M725">
        <f>VLOOKUP(J725,P$7:Q$4000,2,0)</f>
        <v/>
      </c>
      <c r="N725">
        <f>VLOOKUP(K725,P$7:R$4000,2,0)</f>
        <v/>
      </c>
      <c r="P725" s="24" t="inlineStr">
        <is>
          <t>Валиева Гузель Вафировна</t>
        </is>
      </c>
      <c r="Q725" s="24" t="inlineStr">
        <is>
          <t>104-01 Управление по сбыту</t>
        </is>
      </c>
    </row>
    <row r="726" hidden="1" outlineLevel="1" ht="22.45" customFormat="1" customHeight="1" s="71">
      <c r="B726" s="166" t="n"/>
      <c r="C726" s="166" t="n"/>
      <c r="D726" s="153" t="n"/>
      <c r="E726" s="10" t="n"/>
      <c r="F726" s="11" t="n"/>
      <c r="G726" s="10" t="n"/>
      <c r="H726" s="11" t="n"/>
      <c r="I726" s="12" t="n"/>
      <c r="J726" s="13" t="inlineStr">
        <is>
          <t>001-001-0198 Куртка демисезонная "KAZ Minerals Bozymchak" (ткань 65%ПЭ/35%ХБ, плотность 250 гр/м2, подкл.флис. 52-54)</t>
        </is>
      </c>
      <c r="K726" s="13" t="inlineStr">
        <is>
          <t>001-001-0198 Куртка демисезонная "KAZ Minerals Bozymchak" (ткань 65%ПЭ/35%ХБ, плотность 250 гр/м2, подкл.флис. 52-54)</t>
        </is>
      </c>
      <c r="L726" s="135" t="n"/>
      <c r="M726">
        <f>VLOOKUP(J726,P$7:Q$4000,2,0)</f>
        <v/>
      </c>
      <c r="N726">
        <f>VLOOKUP(K726,P$7:R$4000,2,0)</f>
        <v/>
      </c>
      <c r="P726" s="24" t="inlineStr">
        <is>
          <t>Вандаев Алексей Михайлович</t>
        </is>
      </c>
      <c r="Q726" s="24" t="inlineStr">
        <is>
          <t>111-02-АУП</t>
        </is>
      </c>
    </row>
    <row r="727" hidden="1" outlineLevel="1" ht="22.45" customHeight="1" s="171" thickBot="1">
      <c r="B727" s="167" t="n"/>
      <c r="C727" s="167" t="n"/>
      <c r="D727" s="14" t="inlineStr">
        <is>
          <t>Количество</t>
        </is>
      </c>
      <c r="E727" s="15" t="n"/>
      <c r="F727" s="175" t="n">
        <v>1</v>
      </c>
      <c r="G727" s="15" t="n"/>
      <c r="H727" s="175" t="n">
        <v>1</v>
      </c>
      <c r="I727" s="135" t="n"/>
      <c r="J727" s="154" t="inlineStr">
        <is>
          <t>Поступление ТМЦ и услуг 0003271 от 27.08.2024 10:00:00</t>
        </is>
      </c>
      <c r="K727" s="154" t="inlineStr">
        <is>
          <t>Поступление ТМЦ и услуг 0003271 от 27.08.2024 10:00:00</t>
        </is>
      </c>
      <c r="L727" s="9" t="n"/>
      <c r="M727">
        <f>VLOOKUP(J727,P$7:Q$4000,2,0)</f>
        <v/>
      </c>
      <c r="N727">
        <f>VLOOKUP(K727,P$7:R$4000,2,0)</f>
        <v/>
      </c>
      <c r="P727" s="24" t="inlineStr">
        <is>
          <t>Василенко Иван Григорьевич</t>
        </is>
      </c>
      <c r="Q727" s="24" t="inlineStr">
        <is>
          <t>101-06-Общепроизводственные расходы - Карьер</t>
        </is>
      </c>
    </row>
    <row r="728" hidden="1" outlineLevel="1" ht="22.45" customFormat="1" customHeight="1" s="71">
      <c r="B728" s="165" t="inlineStr">
        <is>
          <t>04.09.2024 9:36:15</t>
        </is>
      </c>
      <c r="C728" s="165" t="inlineStr">
        <is>
          <t>Внутреннее перемещение ОМТС 221-862 от 04.09.2024 9:36:15</t>
        </is>
      </c>
      <c r="D728" s="152" t="inlineStr">
        <is>
          <t>Внутренее перемещение ТМЦ</t>
        </is>
      </c>
      <c r="E728" s="163" t="n">
        <v>1750</v>
      </c>
      <c r="F728" s="164" t="n"/>
      <c r="G728" s="163" t="n">
        <v>1750</v>
      </c>
      <c r="H728" s="164" t="n"/>
      <c r="I728" s="7" t="n">
        <v>10500</v>
      </c>
      <c r="J728" s="8" t="inlineStr">
        <is>
          <t>Склад Бозымчак № 7/1 СИЗ БУ</t>
        </is>
      </c>
      <c r="K728" s="8" t="inlineStr">
        <is>
          <t>Уметалы уулу Кенешбек</t>
        </is>
      </c>
      <c r="L728" s="12" t="n"/>
      <c r="M728">
        <f>VLOOKUP(J728,P$7:Q$4000,2,0)</f>
        <v/>
      </c>
      <c r="N728">
        <f>VLOOKUP(K728,P$7:R$4000,2,0)</f>
        <v/>
      </c>
      <c r="P728" s="24" t="inlineStr">
        <is>
          <t>Василенко Сергей Иванович</t>
        </is>
      </c>
      <c r="Q728" s="24" t="inlineStr">
        <is>
          <t>112-ИТР-офис</t>
        </is>
      </c>
    </row>
    <row r="729" hidden="1" outlineLevel="1" ht="22.45" customFormat="1" customHeight="1" s="71">
      <c r="B729" s="166" t="n"/>
      <c r="C729" s="166" t="n"/>
      <c r="D729" s="153" t="n"/>
      <c r="E729" s="10" t="n"/>
      <c r="F729" s="11" t="n"/>
      <c r="G729" s="10" t="n"/>
      <c r="H729" s="11" t="n"/>
      <c r="I729" s="12" t="n"/>
      <c r="J729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729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729" s="135" t="n"/>
      <c r="M729">
        <f>VLOOKUP(J729,P$7:Q$4000,2,0)</f>
        <v/>
      </c>
      <c r="N729">
        <f>VLOOKUP(K729,P$7:R$4000,2,0)</f>
        <v/>
      </c>
      <c r="P729" s="24" t="inlineStr">
        <is>
          <t>Васильченко Николай Григорьевич</t>
        </is>
      </c>
      <c r="Q729" s="24" t="inlineStr">
        <is>
          <t>101-01-Технологический участок</t>
        </is>
      </c>
    </row>
    <row r="730" hidden="1" outlineLevel="1" ht="22.45" customHeight="1" s="171" thickBot="1">
      <c r="B730" s="167" t="n"/>
      <c r="C730" s="167" t="n"/>
      <c r="D730" s="14" t="inlineStr">
        <is>
          <t>Количество</t>
        </is>
      </c>
      <c r="E730" s="15" t="n"/>
      <c r="F730" s="175" t="n">
        <v>1</v>
      </c>
      <c r="G730" s="15" t="n"/>
      <c r="H730" s="175" t="n">
        <v>1</v>
      </c>
      <c r="I730" s="135" t="n"/>
      <c r="J730" s="154" t="inlineStr">
        <is>
          <t>Поступление ТМЦ и услуг 0004479 от 29.11.2022 10:00:00</t>
        </is>
      </c>
      <c r="K730" s="154" t="inlineStr">
        <is>
          <t>Поступление ТМЦ и услуг 0004479 от 29.11.2022 10:00:00</t>
        </is>
      </c>
      <c r="L730" s="9" t="n"/>
      <c r="M730">
        <f>VLOOKUP(J730,P$7:Q$4000,2,0)</f>
        <v/>
      </c>
      <c r="N730">
        <f>VLOOKUP(K730,P$7:R$4000,2,0)</f>
        <v/>
      </c>
      <c r="P730" s="24" t="inlineStr">
        <is>
          <t>Вахоничев Алексей Владимирович(Автоэлектрик ГАТЦ)</t>
        </is>
      </c>
      <c r="Q730" s="24" t="inlineStr">
        <is>
          <t>119-06-Автотранспортный цех-РПП</t>
        </is>
      </c>
    </row>
    <row r="731" hidden="1" outlineLevel="1" ht="22.45" customFormat="1" customHeight="1" s="71">
      <c r="B731" s="165" t="inlineStr">
        <is>
          <t>04.09.2024 9:36:15</t>
        </is>
      </c>
      <c r="C731" s="165" t="inlineStr">
        <is>
          <t>Внутреннее перемещение ОМТС 221-862 от 04.09.2024 9:36:15</t>
        </is>
      </c>
      <c r="D731" s="152" t="inlineStr">
        <is>
          <t>Внутренее перемещение ТМЦ</t>
        </is>
      </c>
      <c r="E731" s="163" t="n">
        <v>1750</v>
      </c>
      <c r="F731" s="164" t="n"/>
      <c r="G731" s="163" t="n">
        <v>1750</v>
      </c>
      <c r="H731" s="164" t="n"/>
      <c r="I731" s="7" t="n">
        <v>1644</v>
      </c>
      <c r="J731" s="8" t="inlineStr">
        <is>
          <t>Склад Бозымчак № 7/1 СИЗ БУ</t>
        </is>
      </c>
      <c r="K731" s="8" t="inlineStr">
        <is>
          <t>Уметалы уулу Кенешбек</t>
        </is>
      </c>
      <c r="L731" s="12" t="n"/>
      <c r="M731">
        <f>VLOOKUP(J731,P$7:Q$4000,2,0)</f>
        <v/>
      </c>
      <c r="N731">
        <f>VLOOKUP(K731,P$7:R$4000,2,0)</f>
        <v/>
      </c>
      <c r="P731" s="24" t="inlineStr">
        <is>
          <t>Видяева Юлия Петровна</t>
        </is>
      </c>
      <c r="Q731" s="24" t="inlineStr">
        <is>
          <t>126-001 ОТК Общепроизводственные расходы</t>
        </is>
      </c>
    </row>
    <row r="732" hidden="1" outlineLevel="1" ht="22.45" customFormat="1" customHeight="1" s="71">
      <c r="B732" s="166" t="n"/>
      <c r="C732" s="166" t="n"/>
      <c r="D732" s="153" t="n"/>
      <c r="E732" s="10" t="n"/>
      <c r="F732" s="11" t="n"/>
      <c r="G732" s="10" t="n"/>
      <c r="H732" s="11" t="n"/>
      <c r="I732" s="12" t="n"/>
      <c r="J732" s="13" t="inlineStr">
        <is>
          <t>001-001-0106 Термобелье (полиэстер, лайкра)</t>
        </is>
      </c>
      <c r="K732" s="13" t="inlineStr">
        <is>
          <t>001-001-0106 Термобелье (полиэстер, лайкра)</t>
        </is>
      </c>
      <c r="L732" s="135" t="n"/>
      <c r="M732">
        <f>VLOOKUP(J732,P$7:Q$4000,2,0)</f>
        <v/>
      </c>
      <c r="N732">
        <f>VLOOKUP(K732,P$7:R$4000,2,0)</f>
        <v/>
      </c>
      <c r="P732" s="24" t="inlineStr">
        <is>
          <t>Войтенков Иван Игоревич(Водитель КРАЗ)</t>
        </is>
      </c>
      <c r="Q732" s="24" t="inlineStr">
        <is>
          <t>119-02-Автотранспортный цех - грузовой транспорт</t>
        </is>
      </c>
    </row>
    <row r="733" hidden="1" outlineLevel="1" ht="22.45" customHeight="1" s="171" thickBot="1">
      <c r="B733" s="167" t="n"/>
      <c r="C733" s="167" t="n"/>
      <c r="D733" s="14" t="inlineStr">
        <is>
          <t>Количество</t>
        </is>
      </c>
      <c r="E733" s="15" t="n"/>
      <c r="F733" s="175" t="n">
        <v>1</v>
      </c>
      <c r="G733" s="15" t="n"/>
      <c r="H733" s="175" t="n">
        <v>1</v>
      </c>
      <c r="I733" s="135" t="n"/>
      <c r="J733" s="154" t="inlineStr">
        <is>
          <t>Поступление ТМЦ и услуг 0111096 от 21.01.2020 10:00:00</t>
        </is>
      </c>
      <c r="K733" s="154" t="inlineStr">
        <is>
          <t>Поступление ТМЦ и услуг 0111096 от 21.01.2020 10:00:00</t>
        </is>
      </c>
      <c r="L733" s="9" t="n"/>
      <c r="M733">
        <f>VLOOKUP(J733,P$7:Q$4000,2,0)</f>
        <v/>
      </c>
      <c r="N733">
        <f>VLOOKUP(K733,P$7:R$4000,2,0)</f>
        <v/>
      </c>
      <c r="P733" s="24" t="inlineStr">
        <is>
          <t>Волков Александр</t>
        </is>
      </c>
      <c r="Q733" s="24" t="inlineStr">
        <is>
          <t>130-17 Механическая служба - РММ</t>
        </is>
      </c>
    </row>
    <row r="734" hidden="1" outlineLevel="1" ht="22.45" customFormat="1" customHeight="1" s="71">
      <c r="B734" s="165" t="inlineStr">
        <is>
          <t>04.09.2024 9:36:15</t>
        </is>
      </c>
      <c r="C734" s="165" t="inlineStr">
        <is>
          <t>Внутреннее перемещение ОМТС 221-862 от 04.09.2024 9:36:15</t>
        </is>
      </c>
      <c r="D734" s="152" t="inlineStr">
        <is>
          <t>Внутренее перемещение ТМЦ</t>
        </is>
      </c>
      <c r="E734" s="163" t="n">
        <v>1750</v>
      </c>
      <c r="F734" s="164" t="n"/>
      <c r="G734" s="163" t="n">
        <v>1750</v>
      </c>
      <c r="H734" s="164" t="n"/>
      <c r="I734" s="7" t="n">
        <v>1644</v>
      </c>
      <c r="J734" s="8" t="inlineStr">
        <is>
          <t>Склад Бозымчак № 7/1 СИЗ БУ</t>
        </is>
      </c>
      <c r="K734" s="8" t="inlineStr">
        <is>
          <t>Уметалы уулу Кенешбек</t>
        </is>
      </c>
      <c r="L734" s="12" t="n"/>
      <c r="M734">
        <f>VLOOKUP(J734,P$7:Q$4000,2,0)</f>
        <v/>
      </c>
      <c r="N734">
        <f>VLOOKUP(K734,P$7:R$4000,2,0)</f>
        <v/>
      </c>
      <c r="P734" s="24" t="inlineStr">
        <is>
          <t>Волков Виталий Георгиевич</t>
        </is>
      </c>
      <c r="Q734" s="24" t="inlineStr">
        <is>
          <t>112-ИТР-офис</t>
        </is>
      </c>
    </row>
    <row r="735" hidden="1" outlineLevel="1" ht="22.45" customFormat="1" customHeight="1" s="71">
      <c r="B735" s="166" t="n"/>
      <c r="C735" s="166" t="n"/>
      <c r="D735" s="153" t="n"/>
      <c r="E735" s="10" t="n"/>
      <c r="F735" s="11" t="n"/>
      <c r="G735" s="10" t="n"/>
      <c r="H735" s="11" t="n"/>
      <c r="I735" s="12" t="n"/>
      <c r="J735" s="13" t="inlineStr">
        <is>
          <t>001-001-0106 Термобелье (полиэстер, лайкра)</t>
        </is>
      </c>
      <c r="K735" s="13" t="inlineStr">
        <is>
          <t>001-001-0106 Термобелье (полиэстер, лайкра)</t>
        </is>
      </c>
      <c r="L735" s="135" t="n"/>
      <c r="M735">
        <f>VLOOKUP(J735,P$7:Q$4000,2,0)</f>
        <v/>
      </c>
      <c r="N735">
        <f>VLOOKUP(K735,P$7:R$4000,2,0)</f>
        <v/>
      </c>
      <c r="P735" s="24" t="inlineStr">
        <is>
          <t>Волков Игорь Николаевич</t>
        </is>
      </c>
      <c r="Q735" s="24" t="inlineStr">
        <is>
          <t>120-02  - Главные специалисты ИТР</t>
        </is>
      </c>
    </row>
    <row r="736" hidden="1" outlineLevel="1" ht="22.45" customHeight="1" s="171" thickBot="1">
      <c r="B736" s="167" t="n"/>
      <c r="C736" s="167" t="n"/>
      <c r="D736" s="14" t="inlineStr">
        <is>
          <t>Количество</t>
        </is>
      </c>
      <c r="E736" s="15" t="n"/>
      <c r="F736" s="175" t="n">
        <v>1</v>
      </c>
      <c r="G736" s="15" t="n"/>
      <c r="H736" s="175" t="n">
        <v>1</v>
      </c>
      <c r="I736" s="135" t="n"/>
      <c r="J736" s="154" t="inlineStr">
        <is>
          <t>Поступление ТМЦ и услуг 0003623 от 08.10.2021 10:00:00</t>
        </is>
      </c>
      <c r="K736" s="154" t="inlineStr">
        <is>
          <t>Поступление ТМЦ и услуг 0003623 от 08.10.2021 10:00:00</t>
        </is>
      </c>
      <c r="L736" s="9" t="n"/>
      <c r="M736">
        <f>VLOOKUP(J736,P$7:Q$4000,2,0)</f>
        <v/>
      </c>
      <c r="N736">
        <f>VLOOKUP(K736,P$7:R$4000,2,0)</f>
        <v/>
      </c>
      <c r="P736" s="24" t="inlineStr">
        <is>
          <t>Володченко Юрий Александрович (Машинист компресс)</t>
        </is>
      </c>
      <c r="Q736" s="24" t="inlineStr">
        <is>
          <t>100-01 Участок дробления</t>
        </is>
      </c>
    </row>
    <row r="737" hidden="1" outlineLevel="1" ht="32.9" customFormat="1" customHeight="1" s="71" thickBot="1">
      <c r="B737" s="165" t="inlineStr">
        <is>
          <t>04.09.2024 9:42:17</t>
        </is>
      </c>
      <c r="C737" s="165" t="inlineStr">
        <is>
          <t>Внутреннее перемещение ОМТС 221-863 от 04.09.2024 9:42:17</t>
        </is>
      </c>
      <c r="D737" s="152" t="inlineStr">
        <is>
          <t>Внутренее перемещение ТМЦ</t>
        </is>
      </c>
      <c r="E737" s="163" t="n">
        <v>1750</v>
      </c>
      <c r="F737" s="164" t="n"/>
      <c r="G737" s="163" t="n">
        <v>1750</v>
      </c>
      <c r="H737" s="164" t="n"/>
      <c r="I737" s="7" t="n">
        <v>5500</v>
      </c>
      <c r="J737" s="8" t="inlineStr">
        <is>
          <t>Уметалы уулу Кенешбек</t>
        </is>
      </c>
      <c r="K737" s="8" t="inlineStr">
        <is>
          <t>Склад Бозымчак № 7 СИЗ (/Касымов А,Адылбек у Э.</t>
        </is>
      </c>
      <c r="L737" s="12" t="n"/>
      <c r="M737">
        <f>VLOOKUP(J737,P$7:Q$4000,2,0)</f>
        <v/>
      </c>
      <c r="N737">
        <f>VLOOKUP(K737,P$7:R$4000,2,0)</f>
        <v/>
      </c>
      <c r="P737" s="24" t="inlineStr">
        <is>
          <t>Высоцкая Валентина Николаевна</t>
        </is>
      </c>
      <c r="Q737" s="24" t="inlineStr">
        <is>
          <t>111-02-АУП</t>
        </is>
      </c>
    </row>
    <row r="738" hidden="1" outlineLevel="1" ht="22.45" customFormat="1" customHeight="1" s="71">
      <c r="B738" s="166" t="n"/>
      <c r="C738" s="166" t="n"/>
      <c r="D738" s="153" t="n"/>
      <c r="E738" s="10" t="n"/>
      <c r="F738" s="11" t="n"/>
      <c r="G738" s="10" t="n"/>
      <c r="H738" s="11" t="n"/>
      <c r="I738" s="12" t="n"/>
      <c r="J738" s="13" t="inlineStr">
        <is>
          <t>001-001-0177 Куртка летняя "KAZ Minerals Bozymchak" (ткань 65%ПЭ/35%ХБ, плотность 250 гр/м2, разм.48-50)</t>
        </is>
      </c>
      <c r="K738" s="13" t="inlineStr">
        <is>
          <t>001-001-0177 Куртка летняя "KAZ Minerals Bozymchak" (ткань 65%ПЭ/35%ХБ, плотность 250 гр/м2, разм.48-50)</t>
        </is>
      </c>
      <c r="L738" s="135" t="n"/>
      <c r="M738">
        <f>VLOOKUP(J738,P$7:Q$4000,2,0)</f>
        <v/>
      </c>
      <c r="N738">
        <f>VLOOKUP(K738,P$7:R$4000,2,0)</f>
        <v/>
      </c>
      <c r="P738" s="24" t="inlineStr">
        <is>
          <t>Гайнулин Игорь Николаевич</t>
        </is>
      </c>
      <c r="Q738" s="24" t="inlineStr">
        <is>
          <t>111-02-АУП</t>
        </is>
      </c>
    </row>
    <row r="739" hidden="1" outlineLevel="1" ht="22.45" customHeight="1" s="171" thickBot="1">
      <c r="B739" s="167" t="n"/>
      <c r="C739" s="167" t="n"/>
      <c r="D739" s="14" t="inlineStr">
        <is>
          <t>Количество</t>
        </is>
      </c>
      <c r="E739" s="15" t="n"/>
      <c r="F739" s="175" t="n">
        <v>1</v>
      </c>
      <c r="G739" s="15" t="n"/>
      <c r="H739" s="175" t="n">
        <v>1</v>
      </c>
      <c r="I739" s="135" t="n"/>
      <c r="J739" s="154" t="inlineStr">
        <is>
          <t>Поступление ТМЦ и услуг 0003314 от 27.08.2024 10:00:00</t>
        </is>
      </c>
      <c r="K739" s="154" t="inlineStr">
        <is>
          <t>Поступление ТМЦ и услуг 0003314 от 27.08.2024 10:00:00</t>
        </is>
      </c>
      <c r="L739" s="9" t="n"/>
      <c r="M739">
        <f>VLOOKUP(J739,P$7:Q$4000,2,0)</f>
        <v/>
      </c>
      <c r="N739">
        <f>VLOOKUP(K739,P$7:R$4000,2,0)</f>
        <v/>
      </c>
      <c r="P739" s="24" t="inlineStr">
        <is>
          <t>Галиев Алмазбек Алымбекович</t>
        </is>
      </c>
      <c r="Q739" s="24" t="inlineStr">
        <is>
          <t>105-03-ЛЭП</t>
        </is>
      </c>
    </row>
    <row r="740" hidden="1" outlineLevel="1" ht="22.45" customFormat="1" customHeight="1" s="71" thickBot="1">
      <c r="B740" s="165" t="inlineStr">
        <is>
          <t>04.09.2024 9:42:17</t>
        </is>
      </c>
      <c r="C740" s="165" t="inlineStr">
        <is>
          <t>Внутреннее перемещение ОМТС 221-863 от 04.09.2024 9:42:17</t>
        </is>
      </c>
      <c r="D740" s="152" t="inlineStr">
        <is>
          <t>Внутренее перемещение ТМЦ</t>
        </is>
      </c>
      <c r="E740" s="163" t="n">
        <v>1750</v>
      </c>
      <c r="F740" s="164" t="n"/>
      <c r="G740" s="163" t="n">
        <v>1750</v>
      </c>
      <c r="H740" s="164" t="n"/>
      <c r="I740" s="7" t="n">
        <v>3000</v>
      </c>
      <c r="J740" s="8" t="inlineStr">
        <is>
          <t>Уметалы уулу Кенешбек</t>
        </is>
      </c>
      <c r="K740" s="8" t="inlineStr">
        <is>
          <t>Склад Бозымчак № 7 СИЗ (/Касымов А,Адылбек у Э.</t>
        </is>
      </c>
      <c r="L740" s="12" t="n"/>
      <c r="M740">
        <f>VLOOKUP(J740,P$7:Q$4000,2,0)</f>
        <v/>
      </c>
      <c r="N740">
        <f>VLOOKUP(K740,P$7:R$4000,2,0)</f>
        <v/>
      </c>
      <c r="P740" s="24" t="inlineStr">
        <is>
          <t>Галушкин Артем Евгеньевич оператор АСД</t>
        </is>
      </c>
      <c r="Q740" s="24" t="inlineStr">
        <is>
          <t>101-06-Общепроизводственные расходы - Карьер</t>
        </is>
      </c>
    </row>
    <row r="741" hidden="1" outlineLevel="1" ht="22.45" customFormat="1" customHeight="1" s="71">
      <c r="B741" s="166" t="n"/>
      <c r="C741" s="166" t="n"/>
      <c r="D741" s="153" t="n"/>
      <c r="E741" s="10" t="n"/>
      <c r="F741" s="11" t="n"/>
      <c r="G741" s="10" t="n"/>
      <c r="H741" s="11" t="n"/>
      <c r="I741" s="12" t="n"/>
      <c r="J741" s="13" t="inlineStr">
        <is>
          <t>001-001-0182 Брюки летние "KAZ Minerals Bozymchak" (ткань 65%ПЭ/35%ХБ, плотность 250 гр/м2, разм.48-50)</t>
        </is>
      </c>
      <c r="K741" s="13" t="inlineStr">
        <is>
          <t>001-001-0182 Брюки летние "KAZ Minerals Bozymchak" (ткань 65%ПЭ/35%ХБ, плотность 250 гр/м2, разм.48-50)</t>
        </is>
      </c>
      <c r="L741" s="135" t="n"/>
      <c r="M741">
        <f>VLOOKUP(J741,P$7:Q$4000,2,0)</f>
        <v/>
      </c>
      <c r="N741">
        <f>VLOOKUP(K741,P$7:R$4000,2,0)</f>
        <v/>
      </c>
      <c r="P741" s="24" t="inlineStr">
        <is>
          <t>Ганбаров Эльнур Ильяс</t>
        </is>
      </c>
      <c r="Q741" s="24" t="inlineStr">
        <is>
          <t>114-Офис Управления Проектом - Бозымчак</t>
        </is>
      </c>
    </row>
    <row r="742" hidden="1" outlineLevel="1" ht="22.45" customHeight="1" s="171" thickBot="1">
      <c r="B742" s="167" t="n"/>
      <c r="C742" s="167" t="n"/>
      <c r="D742" s="14" t="inlineStr">
        <is>
          <t>Количество</t>
        </is>
      </c>
      <c r="E742" s="15" t="n"/>
      <c r="F742" s="175" t="n">
        <v>1</v>
      </c>
      <c r="G742" s="15" t="n"/>
      <c r="H742" s="175" t="n">
        <v>1</v>
      </c>
      <c r="I742" s="135" t="n"/>
      <c r="J742" s="154" t="inlineStr">
        <is>
          <t>Поступление ТМЦ и услуг 0001876 от 16.05.2024 10:00:00</t>
        </is>
      </c>
      <c r="K742" s="154" t="inlineStr">
        <is>
          <t>Поступление ТМЦ и услуг 0001876 от 16.05.2024 10:00:00</t>
        </is>
      </c>
      <c r="L742" s="9" t="n"/>
      <c r="M742">
        <f>VLOOKUP(J742,P$7:Q$4000,2,0)</f>
        <v/>
      </c>
      <c r="N742">
        <f>VLOOKUP(K742,P$7:R$4000,2,0)</f>
        <v/>
      </c>
      <c r="P742" s="24" t="inlineStr">
        <is>
          <t>Ганиев Жусуп Машрапович</t>
        </is>
      </c>
      <c r="Q742" s="24" t="inlineStr">
        <is>
          <t>105-05-Общепроизводственные - Энергохозяйство</t>
        </is>
      </c>
    </row>
    <row r="743" hidden="1" outlineLevel="1" ht="22.45" customFormat="1" customHeight="1" s="71" thickBot="1">
      <c r="B743" s="165" t="inlineStr">
        <is>
          <t>04.09.2024 9:42:17</t>
        </is>
      </c>
      <c r="C743" s="165" t="inlineStr">
        <is>
          <t>Внутреннее перемещение ОМТС 221-863 от 04.09.2024 9:42:17</t>
        </is>
      </c>
      <c r="D743" s="152" t="inlineStr">
        <is>
          <t>Внутренее перемещение ТМЦ</t>
        </is>
      </c>
      <c r="E743" s="163" t="n">
        <v>1750</v>
      </c>
      <c r="F743" s="164" t="n"/>
      <c r="G743" s="163" t="n">
        <v>1750</v>
      </c>
      <c r="H743" s="164" t="n"/>
      <c r="I743" s="7" t="n">
        <v>7000</v>
      </c>
      <c r="J743" s="8" t="inlineStr">
        <is>
          <t>Уметалы уулу Кенешбек</t>
        </is>
      </c>
      <c r="K743" s="8" t="inlineStr">
        <is>
          <t>Склад Бозымчак № 7 СИЗ (/Касымов А,Адылбек у Э.</t>
        </is>
      </c>
      <c r="L743" s="12" t="n"/>
      <c r="M743">
        <f>VLOOKUP(J743,P$7:Q$4000,2,0)</f>
        <v/>
      </c>
      <c r="N743">
        <f>VLOOKUP(K743,P$7:R$4000,2,0)</f>
        <v/>
      </c>
      <c r="P743" s="24" t="inlineStr">
        <is>
          <t>Герасименко Виталий Борисович</t>
        </is>
      </c>
      <c r="Q743" s="24" t="inlineStr">
        <is>
          <t>130-16 Энергохозяйство</t>
        </is>
      </c>
    </row>
    <row r="744" hidden="1" outlineLevel="1" ht="22.45" customFormat="1" customHeight="1" s="71">
      <c r="B744" s="166" t="n"/>
      <c r="C744" s="166" t="n"/>
      <c r="D744" s="153" t="n"/>
      <c r="E744" s="10" t="n"/>
      <c r="F744" s="11" t="n"/>
      <c r="G744" s="10" t="n"/>
      <c r="H744" s="11" t="n"/>
      <c r="I744" s="12" t="n"/>
      <c r="J744" s="13" t="inlineStr">
        <is>
          <t>001-001-0197 Куртка демисезонная "KAZ Minerals Bozymchak" (ткань 65%ПЭ/35%ХБ, плотность 250 гр/м2, подкл.флис. 48-50)</t>
        </is>
      </c>
      <c r="K744" s="13" t="inlineStr">
        <is>
          <t>001-001-0197 Куртка демисезонная "KAZ Minerals Bozymchak" (ткань 65%ПЭ/35%ХБ, плотность 250 гр/м2, подкл.флис. 48-50)</t>
        </is>
      </c>
      <c r="L744" s="135" t="n"/>
      <c r="M744">
        <f>VLOOKUP(J744,P$7:Q$4000,2,0)</f>
        <v/>
      </c>
      <c r="N744">
        <f>VLOOKUP(K744,P$7:R$4000,2,0)</f>
        <v/>
      </c>
      <c r="P744" s="24" t="inlineStr">
        <is>
          <t>Герлингер Андрей Викторович</t>
        </is>
      </c>
      <c r="Q744" s="24" t="inlineStr">
        <is>
          <t>111-01-АУП - Гараж</t>
        </is>
      </c>
    </row>
    <row r="745" hidden="1" outlineLevel="1" ht="22.45" customHeight="1" s="171" thickBot="1">
      <c r="B745" s="167" t="n"/>
      <c r="C745" s="167" t="n"/>
      <c r="D745" s="14" t="inlineStr">
        <is>
          <t>Количество</t>
        </is>
      </c>
      <c r="E745" s="15" t="n"/>
      <c r="F745" s="175" t="n">
        <v>1</v>
      </c>
      <c r="G745" s="15" t="n"/>
      <c r="H745" s="175" t="n">
        <v>1</v>
      </c>
      <c r="I745" s="135" t="n"/>
      <c r="J745" s="154" t="inlineStr">
        <is>
          <t>Поступление ТМЦ и услуг 0003271 от 27.08.2024 10:00:00</t>
        </is>
      </c>
      <c r="K745" s="154" t="inlineStr">
        <is>
          <t>Поступление ТМЦ и услуг 0003271 от 27.08.2024 10:00:00</t>
        </is>
      </c>
      <c r="L745" s="9" t="n"/>
      <c r="M745">
        <f>VLOOKUP(J745,P$7:Q$4000,2,0)</f>
        <v/>
      </c>
      <c r="N745">
        <f>VLOOKUP(K745,P$7:R$4000,2,0)</f>
        <v/>
      </c>
      <c r="P745" s="24" t="inlineStr">
        <is>
          <t>Гидроэнергострой ЗАО</t>
        </is>
      </c>
      <c r="Q745" s="24" t="n"/>
    </row>
    <row r="746" hidden="1" outlineLevel="1" ht="22.45" customFormat="1" customHeight="1" s="71" thickBot="1">
      <c r="B746" s="165" t="inlineStr">
        <is>
          <t>04.09.2024 9:45:17</t>
        </is>
      </c>
      <c r="C746" s="165" t="inlineStr">
        <is>
          <t>Внутреннее перемещение ОМТС 221-865 от 04.09.2024 9:45:17</t>
        </is>
      </c>
      <c r="D746" s="152" t="inlineStr">
        <is>
          <t>Внутренее перемещение ТМЦ</t>
        </is>
      </c>
      <c r="E746" s="163" t="n">
        <v>1750</v>
      </c>
      <c r="F746" s="164" t="n"/>
      <c r="G746" s="163" t="n">
        <v>1750</v>
      </c>
      <c r="H746" s="164" t="n"/>
      <c r="I746" s="7" t="n">
        <v>7000</v>
      </c>
      <c r="J746" s="8" t="inlineStr">
        <is>
          <t>Асронов Юнусбой Муроталиевич (бур. шпуров)</t>
        </is>
      </c>
      <c r="K746" s="8" t="inlineStr">
        <is>
          <t>Склад Бозымчак № 7 СИЗ (/Касымов А,Адылбек у Э.</t>
        </is>
      </c>
      <c r="L746" s="12" t="n"/>
      <c r="M746">
        <f>VLOOKUP(J746,P$7:Q$4000,2,0)</f>
        <v/>
      </c>
      <c r="N746">
        <f>VLOOKUP(K746,P$7:R$4000,2,0)</f>
        <v/>
      </c>
      <c r="P746" s="24" t="inlineStr">
        <is>
          <t>Гизатулин Равшан Рашидович</t>
        </is>
      </c>
      <c r="Q746" s="24" t="inlineStr">
        <is>
          <t>107-Отдел Капитального Строительства</t>
        </is>
      </c>
    </row>
    <row r="747" hidden="1" outlineLevel="1" ht="22.45" customFormat="1" customHeight="1" s="71">
      <c r="B747" s="166" t="n"/>
      <c r="C747" s="166" t="n"/>
      <c r="D747" s="153" t="n"/>
      <c r="E747" s="10" t="n"/>
      <c r="F747" s="11" t="n"/>
      <c r="G747" s="10" t="n"/>
      <c r="H747" s="11" t="n"/>
      <c r="I747" s="12" t="n"/>
      <c r="J747" s="13" t="inlineStr">
        <is>
          <t>001-001-0198 Куртка демисезонная "KAZ Minerals Bozymchak" (ткань 65%ПЭ/35%ХБ, плотность 250 гр/м2, подкл.флис. 52-54)</t>
        </is>
      </c>
      <c r="K747" s="13" t="inlineStr">
        <is>
          <t>001-001-0198 Куртка демисезонная "KAZ Minerals Bozymchak" (ткань 65%ПЭ/35%ХБ, плотность 250 гр/м2, подкл.флис. 52-54)</t>
        </is>
      </c>
      <c r="L747" s="135" t="n"/>
      <c r="M747">
        <f>VLOOKUP(J747,P$7:Q$4000,2,0)</f>
        <v/>
      </c>
      <c r="N747">
        <f>VLOOKUP(K747,P$7:R$4000,2,0)</f>
        <v/>
      </c>
      <c r="P747" s="24" t="inlineStr">
        <is>
          <t>Гизатулин Радик Гиниятович Кузнец</t>
        </is>
      </c>
      <c r="Q747" s="24" t="inlineStr">
        <is>
          <t>119-07-Автотранспортный цех-автобусы</t>
        </is>
      </c>
    </row>
    <row r="748" hidden="1" outlineLevel="1" ht="22.45" customHeight="1" s="171" thickBot="1">
      <c r="B748" s="167" t="n"/>
      <c r="C748" s="167" t="n"/>
      <c r="D748" s="14" t="inlineStr">
        <is>
          <t>Количество</t>
        </is>
      </c>
      <c r="E748" s="15" t="n"/>
      <c r="F748" s="175" t="n">
        <v>1</v>
      </c>
      <c r="G748" s="15" t="n"/>
      <c r="H748" s="175" t="n">
        <v>1</v>
      </c>
      <c r="I748" s="135" t="n"/>
      <c r="J748" s="154" t="inlineStr">
        <is>
          <t>Поступление ТМЦ и услуг 0003271 от 27.08.2024 10:00:00</t>
        </is>
      </c>
      <c r="K748" s="154" t="inlineStr">
        <is>
          <t>Поступление ТМЦ и услуг 0003271 от 27.08.2024 10:00:00</t>
        </is>
      </c>
      <c r="L748" s="9" t="n"/>
      <c r="M748">
        <f>VLOOKUP(J748,P$7:Q$4000,2,0)</f>
        <v/>
      </c>
      <c r="N748">
        <f>VLOOKUP(K748,P$7:R$4000,2,0)</f>
        <v/>
      </c>
      <c r="P748" s="24" t="inlineStr">
        <is>
          <t>Гизатулин Рашит Гиниятович Кузнец</t>
        </is>
      </c>
      <c r="Q748" s="24" t="inlineStr">
        <is>
          <t>119-06-Автотранспортный цех-РПП</t>
        </is>
      </c>
    </row>
    <row r="749" hidden="1" outlineLevel="1" ht="22.45" customFormat="1" customHeight="1" s="71">
      <c r="B749" s="165" t="inlineStr">
        <is>
          <t>04.09.2024 9:47:09</t>
        </is>
      </c>
      <c r="C749" s="165" t="inlineStr">
        <is>
          <t>Внутреннее перемещение ОМТС 221-866 от 04.09.2024 9:47:09</t>
        </is>
      </c>
      <c r="D749" s="152" t="inlineStr">
        <is>
          <t>Внутренее перемещение ТМЦ</t>
        </is>
      </c>
      <c r="E749" s="163" t="n">
        <v>1750</v>
      </c>
      <c r="F749" s="164" t="n"/>
      <c r="G749" s="163" t="n">
        <v>1750</v>
      </c>
      <c r="H749" s="164" t="n"/>
      <c r="I749" s="7" t="n">
        <v>7140</v>
      </c>
      <c r="J749" s="8" t="inlineStr">
        <is>
          <t>Склад Бозымчак № 7/1 СИЗ БУ</t>
        </is>
      </c>
      <c r="K749" s="8" t="inlineStr">
        <is>
          <t>Баев Абдимитал Курбаналыевич (Дробильщик IVр.)</t>
        </is>
      </c>
      <c r="L749" s="12" t="n"/>
      <c r="M749">
        <f>VLOOKUP(J749,P$7:Q$4000,2,0)</f>
        <v/>
      </c>
      <c r="N749">
        <f>VLOOKUP(K749,P$7:R$4000,2,0)</f>
        <v/>
      </c>
      <c r="P749" s="24" t="inlineStr">
        <is>
          <t>Гладков Евгений Николаевич</t>
        </is>
      </c>
      <c r="Q749" s="24" t="inlineStr">
        <is>
          <t>111-02-АУП</t>
        </is>
      </c>
    </row>
    <row r="750" hidden="1" outlineLevel="1" ht="22.45" customFormat="1" customHeight="1" s="71">
      <c r="B750" s="166" t="n"/>
      <c r="C750" s="166" t="n"/>
      <c r="D750" s="153" t="n"/>
      <c r="E750" s="10" t="n"/>
      <c r="F750" s="11" t="n"/>
      <c r="G750" s="10" t="n"/>
      <c r="H750" s="11" t="n"/>
      <c r="I750" s="12" t="n"/>
      <c r="J750" s="13" t="inlineStr">
        <is>
          <t>001-001-0126 Костюм летний "KAZ Minerals Bozymchak" (100% ХБ, плотность 250-260гр/м2, логотип вышивка, 48р.)</t>
        </is>
      </c>
      <c r="K750" s="13" t="inlineStr">
        <is>
          <t>001-001-0126 Костюм летний "KAZ Minerals Bozymchak" (100% ХБ, плотность 250-260гр/м2, логотип вышивка, 48р.)</t>
        </is>
      </c>
      <c r="L750" s="135" t="n"/>
      <c r="M750">
        <f>VLOOKUP(J750,P$7:Q$4000,2,0)</f>
        <v/>
      </c>
      <c r="N750">
        <f>VLOOKUP(K750,P$7:R$4000,2,0)</f>
        <v/>
      </c>
      <c r="P750" s="24" t="inlineStr">
        <is>
          <t>Глобал Вектор ОсОО</t>
        </is>
      </c>
      <c r="Q750" s="24" t="n"/>
    </row>
    <row r="751" hidden="1" outlineLevel="1" ht="22.45" customHeight="1" s="171" thickBot="1">
      <c r="B751" s="167" t="n"/>
      <c r="C751" s="167" t="n"/>
      <c r="D751" s="14" t="inlineStr">
        <is>
          <t>Количество</t>
        </is>
      </c>
      <c r="E751" s="15" t="n"/>
      <c r="F751" s="175" t="n">
        <v>1</v>
      </c>
      <c r="G751" s="15" t="n"/>
      <c r="H751" s="175" t="n">
        <v>1</v>
      </c>
      <c r="I751" s="135" t="n"/>
      <c r="J751" s="154" t="inlineStr">
        <is>
          <t>Поступление ТМЦ и услуг 0002586 от 07.07.2023 10:00:00</t>
        </is>
      </c>
      <c r="K751" s="154" t="inlineStr">
        <is>
          <t>Поступление ТМЦ и услуг 0002586 от 07.07.2023 10:00:00</t>
        </is>
      </c>
      <c r="L751" s="9" t="n"/>
      <c r="M751">
        <f>VLOOKUP(J751,P$7:Q$4000,2,0)</f>
        <v/>
      </c>
      <c r="N751">
        <f>VLOOKUP(K751,P$7:R$4000,2,0)</f>
        <v/>
      </c>
      <c r="P751" s="24" t="inlineStr">
        <is>
          <t>ГОК административные</t>
        </is>
      </c>
      <c r="Q751" s="24" t="n"/>
    </row>
    <row r="752" hidden="1" outlineLevel="1" ht="32.9" customFormat="1" customHeight="1" s="71" thickBot="1">
      <c r="B752" s="165" t="inlineStr">
        <is>
          <t>04.09.2024 9:49:44</t>
        </is>
      </c>
      <c r="C752" s="165" t="inlineStr">
        <is>
          <t>Внутреннее перемещение ОМТС 221-867 от 04.09.2024 9:49:44</t>
        </is>
      </c>
      <c r="D752" s="152" t="inlineStr">
        <is>
          <t>Внутренее перемещение ТМЦ</t>
        </is>
      </c>
      <c r="E752" s="163" t="n">
        <v>1750</v>
      </c>
      <c r="F752" s="164" t="n"/>
      <c r="G752" s="163" t="n">
        <v>1750</v>
      </c>
      <c r="H752" s="164" t="n"/>
      <c r="I752" s="7" t="n">
        <v>5500</v>
      </c>
      <c r="J752" s="8" t="inlineStr">
        <is>
          <t>Баев Абдимитал Курбаналыевич (Дробильщик IVр.)</t>
        </is>
      </c>
      <c r="K752" s="8" t="inlineStr">
        <is>
          <t>Склад Бозымчак № 7 СИЗ (/Касымов А,Адылбек у Э.</t>
        </is>
      </c>
      <c r="L752" s="12" t="n"/>
      <c r="M752">
        <f>VLOOKUP(J752,P$7:Q$4000,2,0)</f>
        <v/>
      </c>
      <c r="N752">
        <f>VLOOKUP(K752,P$7:R$4000,2,0)</f>
        <v/>
      </c>
      <c r="P752" s="24" t="inlineStr">
        <is>
          <t>ГОК Бозымчак</t>
        </is>
      </c>
      <c r="Q752" s="24" t="n"/>
    </row>
    <row r="753" hidden="1" outlineLevel="1" ht="22.45" customFormat="1" customHeight="1" s="71">
      <c r="B753" s="166" t="n"/>
      <c r="C753" s="166" t="n"/>
      <c r="D753" s="153" t="n"/>
      <c r="E753" s="10" t="n"/>
      <c r="F753" s="11" t="n"/>
      <c r="G753" s="10" t="n"/>
      <c r="H753" s="11" t="n"/>
      <c r="I753" s="12" t="n"/>
      <c r="J753" s="13" t="inlineStr">
        <is>
          <t>001-001-0177 Куртка летняя "KAZ Minerals Bozymchak" (ткань 65%ПЭ/35%ХБ, плотность 250 гр/м2, разм.48-50)</t>
        </is>
      </c>
      <c r="K753" s="13" t="inlineStr">
        <is>
          <t>001-001-0177 Куртка летняя "KAZ Minerals Bozymchak" (ткань 65%ПЭ/35%ХБ, плотность 250 гр/м2, разм.48-50)</t>
        </is>
      </c>
      <c r="L753" s="135" t="n"/>
      <c r="M753">
        <f>VLOOKUP(J753,P$7:Q$4000,2,0)</f>
        <v/>
      </c>
      <c r="N753">
        <f>VLOOKUP(K753,P$7:R$4000,2,0)</f>
        <v/>
      </c>
      <c r="P753" s="24" t="inlineStr">
        <is>
          <t>Гомич Наталья Степановна</t>
        </is>
      </c>
      <c r="Q753" s="24" t="inlineStr">
        <is>
          <t>111-02-АУП</t>
        </is>
      </c>
    </row>
    <row r="754" hidden="1" outlineLevel="1" ht="22.45" customHeight="1" s="171" thickBot="1">
      <c r="B754" s="167" t="n"/>
      <c r="C754" s="167" t="n"/>
      <c r="D754" s="14" t="inlineStr">
        <is>
          <t>Количество</t>
        </is>
      </c>
      <c r="E754" s="15" t="n"/>
      <c r="F754" s="175" t="n">
        <v>1</v>
      </c>
      <c r="G754" s="15" t="n"/>
      <c r="H754" s="175" t="n">
        <v>1</v>
      </c>
      <c r="I754" s="135" t="n"/>
      <c r="J754" s="154" t="inlineStr">
        <is>
          <t>Поступление ТМЦ и услуг 0003314 от 27.08.2024 10:00:00</t>
        </is>
      </c>
      <c r="K754" s="154" t="inlineStr">
        <is>
          <t>Поступление ТМЦ и услуг 0003314 от 27.08.2024 10:00:00</t>
        </is>
      </c>
      <c r="L754" s="9" t="n"/>
      <c r="M754">
        <f>VLOOKUP(J754,P$7:Q$4000,2,0)</f>
        <v/>
      </c>
      <c r="N754">
        <f>VLOOKUP(K754,P$7:R$4000,2,0)</f>
        <v/>
      </c>
      <c r="P754" s="24" t="inlineStr">
        <is>
          <t>Гончарюк Иван Леонидович (Слесарь КИП)</t>
        </is>
      </c>
      <c r="Q754" s="24" t="inlineStr">
        <is>
          <t>100-09 РММ</t>
        </is>
      </c>
    </row>
    <row r="755" hidden="1" outlineLevel="1" ht="22.45" customFormat="1" customHeight="1" s="71" thickBot="1">
      <c r="B755" s="165" t="inlineStr">
        <is>
          <t>04.09.2024 9:49:44</t>
        </is>
      </c>
      <c r="C755" s="165" t="inlineStr">
        <is>
          <t>Внутреннее перемещение ОМТС 221-867 от 04.09.2024 9:49:44</t>
        </is>
      </c>
      <c r="D755" s="152" t="inlineStr">
        <is>
          <t>Внутренее перемещение ТМЦ</t>
        </is>
      </c>
      <c r="E755" s="163" t="n">
        <v>1750</v>
      </c>
      <c r="F755" s="164" t="n"/>
      <c r="G755" s="163" t="n">
        <v>1750</v>
      </c>
      <c r="H755" s="164" t="n"/>
      <c r="I755" s="7" t="n">
        <v>3000</v>
      </c>
      <c r="J755" s="8" t="inlineStr">
        <is>
          <t>Баев Абдимитал Курбаналыевич (Дробильщик IVр.)</t>
        </is>
      </c>
      <c r="K755" s="8" t="inlineStr">
        <is>
          <t>Склад Бозымчак № 7 СИЗ (/Касымов А,Адылбек у Э.</t>
        </is>
      </c>
      <c r="L755" s="12" t="n"/>
      <c r="M755">
        <f>VLOOKUP(J755,P$7:Q$4000,2,0)</f>
        <v/>
      </c>
      <c r="N755">
        <f>VLOOKUP(K755,P$7:R$4000,2,0)</f>
        <v/>
      </c>
      <c r="P755" s="24" t="inlineStr">
        <is>
          <t>Горохов Михаил Валентинович (Энергетик)</t>
        </is>
      </c>
      <c r="Q755" s="24" t="inlineStr">
        <is>
          <t>100-10 Общепроизводственные расходы</t>
        </is>
      </c>
    </row>
    <row r="756" hidden="1" outlineLevel="1" ht="22.45" customFormat="1" customHeight="1" s="71">
      <c r="B756" s="166" t="n"/>
      <c r="C756" s="166" t="n"/>
      <c r="D756" s="153" t="n"/>
      <c r="E756" s="10" t="n"/>
      <c r="F756" s="11" t="n"/>
      <c r="G756" s="10" t="n"/>
      <c r="H756" s="11" t="n"/>
      <c r="I756" s="12" t="n"/>
      <c r="J756" s="13" t="inlineStr">
        <is>
          <t>001-001-0181 Брюки летние "KAZ Minerals Bozymchak" (ткань 65%ПЭ/35%ХБ, плотность 250 гр/м2, разм.44-46)</t>
        </is>
      </c>
      <c r="K756" s="13" t="inlineStr">
        <is>
          <t>001-001-0181 Брюки летние "KAZ Minerals Bozymchak" (ткань 65%ПЭ/35%ХБ, плотность 250 гр/м2, разм.44-46)</t>
        </is>
      </c>
      <c r="L756" s="135" t="n"/>
      <c r="M756">
        <f>VLOOKUP(J756,P$7:Q$4000,2,0)</f>
        <v/>
      </c>
      <c r="N756">
        <f>VLOOKUP(K756,P$7:R$4000,2,0)</f>
        <v/>
      </c>
      <c r="P756" s="24" t="inlineStr">
        <is>
          <t>Горшкова Татьяна Владимировна</t>
        </is>
      </c>
      <c r="Q756" s="24" t="inlineStr">
        <is>
          <t>112-ИТР-офис</t>
        </is>
      </c>
    </row>
    <row r="757" hidden="1" outlineLevel="1" ht="22.45" customHeight="1" s="171" thickBot="1">
      <c r="B757" s="167" t="n"/>
      <c r="C757" s="167" t="n"/>
      <c r="D757" s="14" t="inlineStr">
        <is>
          <t>Количество</t>
        </is>
      </c>
      <c r="E757" s="15" t="n"/>
      <c r="F757" s="175" t="n">
        <v>1</v>
      </c>
      <c r="G757" s="15" t="n"/>
      <c r="H757" s="175" t="n">
        <v>1</v>
      </c>
      <c r="I757" s="135" t="n"/>
      <c r="J757" s="154" t="inlineStr">
        <is>
          <t>Поступление ТМЦ и услуг 0001342 от 04.04.2024 10:00:00</t>
        </is>
      </c>
      <c r="K757" s="154" t="inlineStr">
        <is>
          <t>Поступление ТМЦ и услуг 0001342 от 04.04.2024 10:00:00</t>
        </is>
      </c>
      <c r="L757" s="9" t="n"/>
      <c r="M757">
        <f>VLOOKUP(J757,P$7:Q$4000,2,0)</f>
        <v/>
      </c>
      <c r="N757">
        <f>VLOOKUP(K757,P$7:R$4000,2,0)</f>
        <v/>
      </c>
      <c r="P757" s="24" t="inlineStr">
        <is>
          <t>Горынин Иван Александрович</t>
        </is>
      </c>
      <c r="Q757" s="24" t="inlineStr">
        <is>
          <t>106-02-03-Горный участок ГРР Подземный рудник</t>
        </is>
      </c>
    </row>
    <row r="758" hidden="1" outlineLevel="1" ht="32.9" customFormat="1" customHeight="1" s="71" thickBot="1">
      <c r="B758" s="165" t="inlineStr">
        <is>
          <t>04.09.2024 9:49:44</t>
        </is>
      </c>
      <c r="C758" s="165" t="inlineStr">
        <is>
          <t>Внутреннее перемещение ОМТС 221-867 от 04.09.2024 9:49:44</t>
        </is>
      </c>
      <c r="D758" s="152" t="inlineStr">
        <is>
          <t>Внутренее перемещение ТМЦ</t>
        </is>
      </c>
      <c r="E758" s="163" t="n">
        <v>1750</v>
      </c>
      <c r="F758" s="164" t="n"/>
      <c r="G758" s="163" t="n">
        <v>1750</v>
      </c>
      <c r="H758" s="164" t="n"/>
      <c r="I758" s="7" t="n">
        <v>7000</v>
      </c>
      <c r="J758" s="8" t="inlineStr">
        <is>
          <t>Баев Абдимитал Курбаналыевич (Дробильщик IVр.)</t>
        </is>
      </c>
      <c r="K758" s="8" t="inlineStr">
        <is>
          <t>Склад Бозымчак № 7 СИЗ (/Касымов А,Адылбек у Э.</t>
        </is>
      </c>
      <c r="L758" s="12" t="n"/>
      <c r="M758">
        <f>VLOOKUP(J758,P$7:Q$4000,2,0)</f>
        <v/>
      </c>
      <c r="N758">
        <f>VLOOKUP(K758,P$7:R$4000,2,0)</f>
        <v/>
      </c>
      <c r="P758" s="24" t="inlineStr">
        <is>
          <t>Горынин Иван Александрович( буровик)</t>
        </is>
      </c>
      <c r="Q758" s="24" t="inlineStr">
        <is>
          <t>106-02-03-Горный участок ГРР Подземный рудник</t>
        </is>
      </c>
    </row>
    <row r="759" hidden="1" outlineLevel="1" ht="22.45" customFormat="1" customHeight="1" s="71">
      <c r="B759" s="166" t="n"/>
      <c r="C759" s="166" t="n"/>
      <c r="D759" s="153" t="n"/>
      <c r="E759" s="10" t="n"/>
      <c r="F759" s="11" t="n"/>
      <c r="G759" s="10" t="n"/>
      <c r="H759" s="11" t="n"/>
      <c r="I759" s="12" t="n"/>
      <c r="J759" s="13" t="inlineStr">
        <is>
          <t>001-001-0198 Куртка демисезонная "KAZ Minerals Bozymchak" (ткань 65%ПЭ/35%ХБ, плотность 250 гр/м2, подкл.флис. 52-54)</t>
        </is>
      </c>
      <c r="K759" s="13" t="inlineStr">
        <is>
          <t>001-001-0198 Куртка демисезонная "KAZ Minerals Bozymchak" (ткань 65%ПЭ/35%ХБ, плотность 250 гр/м2, подкл.флис. 52-54)</t>
        </is>
      </c>
      <c r="L759" s="135" t="n"/>
      <c r="M759">
        <f>VLOOKUP(J759,P$7:Q$4000,2,0)</f>
        <v/>
      </c>
      <c r="N759">
        <f>VLOOKUP(K759,P$7:R$4000,2,0)</f>
        <v/>
      </c>
      <c r="P759" s="24" t="inlineStr">
        <is>
          <t>Григоренко Анна Александровна</t>
        </is>
      </c>
      <c r="Q759" s="24" t="inlineStr">
        <is>
          <t>111-02-АУП</t>
        </is>
      </c>
    </row>
    <row r="760" hidden="1" outlineLevel="1" ht="22.45" customHeight="1" s="171" thickBot="1">
      <c r="B760" s="167" t="n"/>
      <c r="C760" s="167" t="n"/>
      <c r="D760" s="14" t="inlineStr">
        <is>
          <t>Количество</t>
        </is>
      </c>
      <c r="E760" s="15" t="n"/>
      <c r="F760" s="175" t="n">
        <v>1</v>
      </c>
      <c r="G760" s="15" t="n"/>
      <c r="H760" s="175" t="n">
        <v>1</v>
      </c>
      <c r="I760" s="135" t="n"/>
      <c r="J760" s="154" t="inlineStr">
        <is>
          <t>Поступление ТМЦ и услуг 0003271 от 27.08.2024 10:00:00</t>
        </is>
      </c>
      <c r="K760" s="154" t="inlineStr">
        <is>
          <t>Поступление ТМЦ и услуг 0003271 от 27.08.2024 10:00:00</t>
        </is>
      </c>
      <c r="L760" s="9" t="n"/>
      <c r="M760">
        <f>VLOOKUP(J760,P$7:Q$4000,2,0)</f>
        <v/>
      </c>
      <c r="N760">
        <f>VLOOKUP(K760,P$7:R$4000,2,0)</f>
        <v/>
      </c>
      <c r="P760" s="24" t="inlineStr">
        <is>
          <t>Груздова Оливия Наильевна</t>
        </is>
      </c>
      <c r="Q760" s="24" t="inlineStr">
        <is>
          <t>113-Офис Управления Проектом - Бишкек</t>
        </is>
      </c>
    </row>
    <row r="761" hidden="1" outlineLevel="1" ht="22.45" customFormat="1" customHeight="1" s="71" thickBot="1">
      <c r="B761" s="165" t="inlineStr">
        <is>
          <t>04.09.2024 9:53:02</t>
        </is>
      </c>
      <c r="C761" s="165" t="inlineStr">
        <is>
          <t>Внутреннее перемещение ОМТС 221-868 от 04.09.2024 9:53:02</t>
        </is>
      </c>
      <c r="D761" s="152" t="inlineStr">
        <is>
          <t>Внутренее перемещение ТМЦ</t>
        </is>
      </c>
      <c r="E761" s="163" t="n">
        <v>1750</v>
      </c>
      <c r="F761" s="164" t="n"/>
      <c r="G761" s="163" t="n">
        <v>1750</v>
      </c>
      <c r="H761" s="164" t="n"/>
      <c r="I761" s="7" t="n">
        <v>7000</v>
      </c>
      <c r="J761" s="8" t="inlineStr">
        <is>
          <t>Кабылов Сапарбек Дженишбекович</t>
        </is>
      </c>
      <c r="K761" s="8" t="inlineStr">
        <is>
          <t>Склад Бозымчак № 7 СИЗ (/Касымов А,Адылбек у Э.</t>
        </is>
      </c>
      <c r="L761" s="12" t="n"/>
      <c r="M761">
        <f>VLOOKUP(J761,P$7:Q$4000,2,0)</f>
        <v/>
      </c>
      <c r="N761">
        <f>VLOOKUP(K761,P$7:R$4000,2,0)</f>
        <v/>
      </c>
      <c r="P761" s="24" t="inlineStr">
        <is>
          <t>ГСМ</t>
        </is>
      </c>
      <c r="Q761" s="24" t="inlineStr">
        <is>
          <t>120-03-ОМТС</t>
        </is>
      </c>
    </row>
    <row r="762" hidden="1" outlineLevel="1" ht="22.45" customFormat="1" customHeight="1" s="71">
      <c r="B762" s="166" t="n"/>
      <c r="C762" s="166" t="n"/>
      <c r="D762" s="153" t="n"/>
      <c r="E762" s="10" t="n"/>
      <c r="F762" s="11" t="n"/>
      <c r="G762" s="10" t="n"/>
      <c r="H762" s="11" t="n"/>
      <c r="I762" s="12" t="n"/>
      <c r="J762" s="13" t="inlineStr">
        <is>
          <t>001-001-0199 Куртка демисезонная "KAZ Minerals Bozymchak" (ткань 65%ПЭ/35%ХБ, плотность 250 гр/м2, подкл.флис. 56-58)</t>
        </is>
      </c>
      <c r="K762" s="13" t="inlineStr">
        <is>
          <t>001-001-0199 Куртка демисезонная "KAZ Minerals Bozymchak" (ткань 65%ПЭ/35%ХБ, плотность 250 гр/м2, подкл.флис. 56-58)</t>
        </is>
      </c>
      <c r="L762" s="135" t="n"/>
      <c r="M762">
        <f>VLOOKUP(J762,P$7:Q$4000,2,0)</f>
        <v/>
      </c>
      <c r="N762">
        <f>VLOOKUP(K762,P$7:R$4000,2,0)</f>
        <v/>
      </c>
      <c r="P762" s="24" t="inlineStr">
        <is>
          <t>Гульджабаев Сайдахмат Шербутаевич</t>
        </is>
      </c>
      <c r="Q762" s="24" t="inlineStr">
        <is>
          <t>101-01-Технологический участок</t>
        </is>
      </c>
    </row>
    <row r="763" hidden="1" outlineLevel="1" ht="22.45" customHeight="1" s="171" thickBot="1">
      <c r="B763" s="167" t="n"/>
      <c r="C763" s="167" t="n"/>
      <c r="D763" s="14" t="inlineStr">
        <is>
          <t>Количество</t>
        </is>
      </c>
      <c r="E763" s="15" t="n"/>
      <c r="F763" s="175" t="n">
        <v>1</v>
      </c>
      <c r="G763" s="15" t="n"/>
      <c r="H763" s="175" t="n">
        <v>1</v>
      </c>
      <c r="I763" s="135" t="n"/>
      <c r="J763" s="154" t="inlineStr">
        <is>
          <t>Поступление ТМЦ и услуг 0002734 от 16.07.2024 10:00:00</t>
        </is>
      </c>
      <c r="K763" s="154" t="inlineStr">
        <is>
          <t>Поступление ТМЦ и услуг 0002734 от 16.07.2024 10:00:00</t>
        </is>
      </c>
      <c r="L763" s="9" t="n"/>
      <c r="M763">
        <f>VLOOKUP(J763,P$7:Q$4000,2,0)</f>
        <v/>
      </c>
      <c r="N763">
        <f>VLOOKUP(K763,P$7:R$4000,2,0)</f>
        <v/>
      </c>
      <c r="P763" s="24" t="inlineStr">
        <is>
          <t>Гульджабаев Сайдахмат Шербутаевич Водитель БелАз</t>
        </is>
      </c>
      <c r="Q763" s="24" t="inlineStr">
        <is>
          <t>101-01-Технологический участок</t>
        </is>
      </c>
    </row>
    <row r="764" outlineLevel="1" ht="22.45" customFormat="1" customHeight="1" s="71" thickBot="1">
      <c r="B764" s="165" t="inlineStr">
        <is>
          <t>04.09.2024 9:57:35</t>
        </is>
      </c>
      <c r="C764" s="165" t="inlineStr">
        <is>
          <t>Внутреннее перемещение ОМТС 221-869 от 04.09.2024 9:57:35</t>
        </is>
      </c>
      <c r="D764" s="152" t="inlineStr">
        <is>
          <t>Внутренее перемещение ТМЦ</t>
        </is>
      </c>
      <c r="E764" s="163" t="n">
        <v>1750</v>
      </c>
      <c r="F764" s="164" t="n"/>
      <c r="G764" s="163" t="n">
        <v>1750</v>
      </c>
      <c r="H764" s="164" t="n"/>
      <c r="I764" s="7" t="n">
        <v>10600</v>
      </c>
      <c r="J764" s="8" t="inlineStr">
        <is>
          <t>Сатиев Максатбек Атамырзаевич Горнорабочий</t>
        </is>
      </c>
      <c r="K764" s="8" t="inlineStr">
        <is>
          <t>Склад Бозымчак № 7 СИЗ (/Касымов А,Адылбек у Э.</t>
        </is>
      </c>
      <c r="L764" s="12" t="n"/>
      <c r="M764">
        <f>VLOOKUP(J764,P$7:Q$4000,2,0)</f>
        <v/>
      </c>
      <c r="N764">
        <f>VLOOKUP(K764,P$7:R$4000,2,0)</f>
        <v/>
      </c>
      <c r="P764" s="24" t="inlineStr">
        <is>
          <t>Гуреева Екатерина Викторвна</t>
        </is>
      </c>
      <c r="Q764" s="24" t="inlineStr">
        <is>
          <t>113-Офис Управления Проектом - Бишкек</t>
        </is>
      </c>
    </row>
    <row r="765" hidden="1" outlineLevel="1" ht="22.45" customFormat="1" customHeight="1" s="71">
      <c r="B765" s="166" t="n"/>
      <c r="C765" s="166" t="n"/>
      <c r="D765" s="153" t="n"/>
      <c r="E765" s="10" t="n"/>
      <c r="F765" s="11" t="n"/>
      <c r="G765" s="10" t="n"/>
      <c r="H765" s="11" t="n"/>
      <c r="I765" s="12" t="n"/>
      <c r="J765" s="13" t="inlineStr">
        <is>
          <t>001-001-0186 Куртка зимняя "KAZ Minerals Bozymchak" (ткань 65%ПЭ/35%ХБ, плотность 250 гр/м2, 44-46)</t>
        </is>
      </c>
      <c r="K765" s="13" t="inlineStr">
        <is>
          <t>001-001-0186 Куртка зимняя "KAZ Minerals Bozymchak" (ткань 65%ПЭ/35%ХБ, плотность 250 гр/м2, 44-46)</t>
        </is>
      </c>
      <c r="L765" s="135" t="n"/>
      <c r="M765">
        <f>VLOOKUP(J765,P$7:Q$4000,2,0)</f>
        <v/>
      </c>
      <c r="N765">
        <f>VLOOKUP(K765,P$7:R$4000,2,0)</f>
        <v/>
      </c>
      <c r="P765" s="24" t="inlineStr">
        <is>
          <t>Давлатов Кувонычбек Немотжан уэли</t>
        </is>
      </c>
      <c r="Q765" s="24" t="inlineStr">
        <is>
          <t>101-01-Технологический участок</t>
        </is>
      </c>
    </row>
    <row r="766" hidden="1" outlineLevel="1" ht="22.45" customHeight="1" s="171" thickBot="1">
      <c r="B766" s="167" t="n"/>
      <c r="C766" s="167" t="n"/>
      <c r="D766" s="14" t="inlineStr">
        <is>
          <t>Количество</t>
        </is>
      </c>
      <c r="E766" s="15" t="n"/>
      <c r="F766" s="175" t="n">
        <v>1</v>
      </c>
      <c r="G766" s="15" t="n"/>
      <c r="H766" s="175" t="n">
        <v>1</v>
      </c>
      <c r="I766" s="135" t="n"/>
      <c r="J766" s="154" t="inlineStr">
        <is>
          <t>Поступление ТМЦ и услуг 0003061 от 02.08.2024 10:00:00</t>
        </is>
      </c>
      <c r="K766" s="154" t="inlineStr">
        <is>
          <t>Поступление ТМЦ и услуг 0003061 от 02.08.2024 10:00:00</t>
        </is>
      </c>
      <c r="L766" s="9" t="n"/>
      <c r="M766">
        <f>VLOOKUP(J766,P$7:Q$4000,2,0)</f>
        <v/>
      </c>
      <c r="N766">
        <f>VLOOKUP(K766,P$7:R$4000,2,0)</f>
        <v/>
      </c>
      <c r="P766" s="24" t="inlineStr">
        <is>
          <t>Давлеталиев Давид Дамирович</t>
        </is>
      </c>
      <c r="Q766" s="24" t="inlineStr">
        <is>
          <t>119-05-Автотранспортный цех - общепроизводственные</t>
        </is>
      </c>
    </row>
    <row r="767" outlineLevel="1" ht="22.45" customFormat="1" customHeight="1" s="71" thickBot="1">
      <c r="B767" s="165" t="inlineStr">
        <is>
          <t>04.09.2024 9:57:35</t>
        </is>
      </c>
      <c r="C767" s="165" t="inlineStr">
        <is>
          <t>Внутреннее перемещение ОМТС 221-869 от 04.09.2024 9:57:35</t>
        </is>
      </c>
      <c r="D767" s="152" t="inlineStr">
        <is>
          <t>Внутренее перемещение ТМЦ</t>
        </is>
      </c>
      <c r="E767" s="163" t="n">
        <v>1750</v>
      </c>
      <c r="F767" s="164" t="n"/>
      <c r="G767" s="163" t="n">
        <v>1750</v>
      </c>
      <c r="H767" s="164" t="n"/>
      <c r="I767" s="7" t="n">
        <v>3900</v>
      </c>
      <c r="J767" s="8" t="inlineStr">
        <is>
          <t>Сатиев Максатбек Атамырзаевич Горнорабочий</t>
        </is>
      </c>
      <c r="K767" s="8" t="inlineStr">
        <is>
          <t>Склад Бозымчак № 7 СИЗ (/Касымов А,Адылбек у Э.</t>
        </is>
      </c>
      <c r="L767" s="12" t="n"/>
      <c r="M767">
        <f>VLOOKUP(J767,P$7:Q$4000,2,0)</f>
        <v/>
      </c>
      <c r="N767">
        <f>VLOOKUP(K767,P$7:R$4000,2,0)</f>
        <v/>
      </c>
      <c r="P767" s="24" t="inlineStr">
        <is>
          <t>Давлеталиев Эрмек Азизбекович</t>
        </is>
      </c>
      <c r="Q767" s="24" t="inlineStr">
        <is>
          <t>112-ИТР-офис</t>
        </is>
      </c>
    </row>
    <row r="768" hidden="1" outlineLevel="1" ht="22.45" customFormat="1" customHeight="1" s="71">
      <c r="B768" s="166" t="n"/>
      <c r="C768" s="166" t="n"/>
      <c r="D768" s="153" t="n"/>
      <c r="E768" s="10" t="n"/>
      <c r="F768" s="11" t="n"/>
      <c r="G768" s="10" t="n"/>
      <c r="H768" s="11" t="n"/>
      <c r="I768" s="12" t="n"/>
      <c r="J768" s="13" t="inlineStr">
        <is>
          <t>001-001-0191 Брюки зимние "KAZ Minerals Bozymchak" (ткань 65%ПЭ/35%ХБ, плотность 250 гр/м2, утепл.синтеп, разм.44-46)</t>
        </is>
      </c>
      <c r="K768" s="13" t="inlineStr">
        <is>
          <t>001-001-0191 Брюки зимние "KAZ Minerals Bozymchak" (ткань 65%ПЭ/35%ХБ, плотность 250 гр/м2, утепл.синтеп, разм.44-46)</t>
        </is>
      </c>
      <c r="L768" s="135" t="n"/>
      <c r="M768">
        <f>VLOOKUP(J768,P$7:Q$4000,2,0)</f>
        <v/>
      </c>
      <c r="N768">
        <f>VLOOKUP(K768,P$7:R$4000,2,0)</f>
        <v/>
      </c>
      <c r="P768" s="24" t="inlineStr">
        <is>
          <t>Давлеталы уулу Улукбек( пом.бур)</t>
        </is>
      </c>
      <c r="Q768" s="24" t="inlineStr">
        <is>
          <t>106-02-03-Горный участок ГРР Подземный рудник</t>
        </is>
      </c>
    </row>
    <row r="769" hidden="1" outlineLevel="1" ht="22.45" customHeight="1" s="171" thickBot="1">
      <c r="B769" s="167" t="n"/>
      <c r="C769" s="167" t="n"/>
      <c r="D769" s="14" t="inlineStr">
        <is>
          <t>Количество</t>
        </is>
      </c>
      <c r="E769" s="15" t="n"/>
      <c r="F769" s="175" t="n">
        <v>1</v>
      </c>
      <c r="G769" s="15" t="n"/>
      <c r="H769" s="175" t="n">
        <v>1</v>
      </c>
      <c r="I769" s="135" t="n"/>
      <c r="J769" s="154" t="inlineStr">
        <is>
          <t>Поступление ТМЦ и услуг 0003061 от 02.08.2024 10:00:00</t>
        </is>
      </c>
      <c r="K769" s="154" t="inlineStr">
        <is>
          <t>Поступление ТМЦ и услуг 0003061 от 02.08.2024 10:00:00</t>
        </is>
      </c>
      <c r="L769" s="9" t="n"/>
      <c r="M769">
        <f>VLOOKUP(J769,P$7:Q$4000,2,0)</f>
        <v/>
      </c>
      <c r="N769">
        <f>VLOOKUP(K769,P$7:R$4000,2,0)</f>
        <v/>
      </c>
      <c r="P769" s="24" t="inlineStr">
        <is>
          <t>Давлеталы уулу Үмөтбек ( кочегар)</t>
        </is>
      </c>
      <c r="Q769" s="24" t="inlineStr">
        <is>
          <t>105-02-УТВС и НК</t>
        </is>
      </c>
    </row>
    <row r="770" outlineLevel="1" ht="32.9" customFormat="1" customHeight="1" s="71" thickBot="1">
      <c r="B770" s="165" t="inlineStr">
        <is>
          <t>04.09.2024 9:57:35</t>
        </is>
      </c>
      <c r="C770" s="165" t="inlineStr">
        <is>
          <t>Внутреннее перемещение ОМТС 221-869 от 04.09.2024 9:57:35</t>
        </is>
      </c>
      <c r="D770" s="152" t="inlineStr">
        <is>
          <t>Внутренее перемещение ТМЦ</t>
        </is>
      </c>
      <c r="E770" s="163" t="n">
        <v>1750</v>
      </c>
      <c r="F770" s="164" t="n"/>
      <c r="G770" s="163" t="n">
        <v>1750</v>
      </c>
      <c r="H770" s="164" t="n"/>
      <c r="I770" s="7" t="n">
        <v>4558.41</v>
      </c>
      <c r="J770" s="8" t="inlineStr">
        <is>
          <t>Сатиев Максатбек Атамырзаевич Горнорабочий</t>
        </is>
      </c>
      <c r="K770" s="8" t="inlineStr">
        <is>
          <t>Склад Бозымчак № 7 СИЗ (/Касымов А,Адылбек у Э.</t>
        </is>
      </c>
      <c r="L770" s="12" t="n"/>
      <c r="M770">
        <f>VLOOKUP(J770,P$7:Q$4000,2,0)</f>
        <v/>
      </c>
      <c r="N770">
        <f>VLOOKUP(K770,P$7:R$4000,2,0)</f>
        <v/>
      </c>
      <c r="P770" s="24" t="inlineStr">
        <is>
          <t>Давлеталы уулу Үмөтбек( Пом бур)</t>
        </is>
      </c>
      <c r="Q770" s="24" t="inlineStr">
        <is>
          <t>106-02-03-Горный участок ГРР Подземный рудник</t>
        </is>
      </c>
    </row>
    <row r="771" hidden="1" outlineLevel="1" ht="22.45" customFormat="1" customHeight="1" s="71">
      <c r="B771" s="166" t="n"/>
      <c r="C771" s="166" t="n"/>
      <c r="D771" s="153" t="n"/>
      <c r="E771" s="10" t="n"/>
      <c r="F771" s="11" t="n"/>
      <c r="G771" s="10" t="n"/>
      <c r="H771" s="11" t="n"/>
      <c r="I771" s="12" t="n"/>
      <c r="J771" s="13" t="inlineStr">
        <is>
          <t>001-002-0061 Ботинки Kynox Nomad 417E-064 (Италия)</t>
        </is>
      </c>
      <c r="K771" s="13" t="inlineStr">
        <is>
          <t>001-002-0061 Ботинки Kynox Nomad 417E-064 (Италия)</t>
        </is>
      </c>
      <c r="L771" s="135" t="n"/>
      <c r="M771">
        <f>VLOOKUP(J771,P$7:Q$4000,2,0)</f>
        <v/>
      </c>
      <c r="N771">
        <f>VLOOKUP(K771,P$7:R$4000,2,0)</f>
        <v/>
      </c>
      <c r="P771" s="24" t="inlineStr">
        <is>
          <t>Дадажанов Камалидин Салайдинович</t>
        </is>
      </c>
      <c r="Q771" s="24" t="inlineStr">
        <is>
          <t>119-05-Автотранспортный цех - общепроизводственные</t>
        </is>
      </c>
    </row>
    <row r="772" hidden="1" outlineLevel="1" ht="22.45" customHeight="1" s="171" thickBot="1">
      <c r="B772" s="167" t="n"/>
      <c r="C772" s="167" t="n"/>
      <c r="D772" s="14" t="inlineStr">
        <is>
          <t>Количество</t>
        </is>
      </c>
      <c r="E772" s="15" t="n"/>
      <c r="F772" s="175" t="n">
        <v>1</v>
      </c>
      <c r="G772" s="15" t="n"/>
      <c r="H772" s="175" t="n">
        <v>1</v>
      </c>
      <c r="I772" s="135" t="n"/>
      <c r="J772" s="154" t="inlineStr">
        <is>
          <t>Поступление ТМЦ и услуг 0001148 от 27.03.2024 10:00:00</t>
        </is>
      </c>
      <c r="K772" s="154" t="inlineStr">
        <is>
          <t>Поступление ТМЦ и услуг 0001148 от 27.03.2024 10:00:00</t>
        </is>
      </c>
      <c r="L772" s="9" t="n"/>
      <c r="M772">
        <f>VLOOKUP(J772,P$7:Q$4000,2,0)</f>
        <v/>
      </c>
      <c r="N772">
        <f>VLOOKUP(K772,P$7:R$4000,2,0)</f>
        <v/>
      </c>
      <c r="P772" s="24" t="inlineStr">
        <is>
          <t>Дадиев Жайылбек</t>
        </is>
      </c>
      <c r="Q772" s="24" t="inlineStr">
        <is>
          <t>111-02-АУП</t>
        </is>
      </c>
    </row>
    <row r="773" outlineLevel="1" ht="22.45" customFormat="1" customHeight="1" s="71" thickBot="1">
      <c r="B773" s="165" t="inlineStr">
        <is>
          <t>04.09.2024 9:57:35</t>
        </is>
      </c>
      <c r="C773" s="165" t="inlineStr">
        <is>
          <t>Внутреннее перемещение ОМТС 221-869 от 04.09.2024 9:57:35</t>
        </is>
      </c>
      <c r="D773" s="152" t="inlineStr">
        <is>
          <t>Внутренее перемещение ТМЦ</t>
        </is>
      </c>
      <c r="E773" s="163" t="n">
        <v>1750</v>
      </c>
      <c r="F773" s="164" t="n"/>
      <c r="G773" s="163" t="n">
        <v>1750</v>
      </c>
      <c r="H773" s="164" t="n"/>
      <c r="I773" s="7" t="n">
        <v>1200</v>
      </c>
      <c r="J773" s="8" t="inlineStr">
        <is>
          <t>Сатиев Максатбек Атамырзаевич Горнорабочий</t>
        </is>
      </c>
      <c r="K773" s="8" t="inlineStr">
        <is>
          <t>Склад Бозымчак № 7 СИЗ (/Касымов А,Адылбек у Э.</t>
        </is>
      </c>
      <c r="L773" s="12" t="n"/>
      <c r="M773">
        <f>VLOOKUP(J773,P$7:Q$4000,2,0)</f>
        <v/>
      </c>
      <c r="N773">
        <f>VLOOKUP(K773,P$7:R$4000,2,0)</f>
        <v/>
      </c>
      <c r="P773" s="24" t="inlineStr">
        <is>
          <t>Дадиев Нурсултан Алкадырович</t>
        </is>
      </c>
      <c r="Q773" s="24" t="inlineStr">
        <is>
          <t>101-06-Общепроизводственные расходы - Карьер</t>
        </is>
      </c>
    </row>
    <row r="774" hidden="1" outlineLevel="1" ht="22.45" customFormat="1" customHeight="1" s="71">
      <c r="B774" s="166" t="n"/>
      <c r="C774" s="166" t="n"/>
      <c r="D774" s="153" t="n"/>
      <c r="E774" s="10" t="n"/>
      <c r="F774" s="11" t="n"/>
      <c r="G774" s="10" t="n"/>
      <c r="H774" s="11" t="n"/>
      <c r="I774" s="12" t="n"/>
      <c r="J774" s="13" t="inlineStr">
        <is>
          <t>001-001-0007 Жилет сигнальный</t>
        </is>
      </c>
      <c r="K774" s="13" t="inlineStr">
        <is>
          <t>001-001-0007 Жилет сигнальный</t>
        </is>
      </c>
      <c r="L774" s="135" t="n"/>
      <c r="M774">
        <f>VLOOKUP(J774,P$7:Q$4000,2,0)</f>
        <v/>
      </c>
      <c r="N774">
        <f>VLOOKUP(K774,P$7:R$4000,2,0)</f>
        <v/>
      </c>
      <c r="P774" s="24" t="inlineStr">
        <is>
          <t>Даирбеков Амангелди Даирбекович</t>
        </is>
      </c>
      <c r="Q774" s="24" t="inlineStr">
        <is>
          <t>130-04 Взрывание</t>
        </is>
      </c>
    </row>
    <row r="775" hidden="1" outlineLevel="1" ht="22.45" customHeight="1" s="171" thickBot="1">
      <c r="B775" s="167" t="n"/>
      <c r="C775" s="167" t="n"/>
      <c r="D775" s="14" t="inlineStr">
        <is>
          <t>Количество</t>
        </is>
      </c>
      <c r="E775" s="15" t="n"/>
      <c r="F775" s="175" t="n">
        <v>1</v>
      </c>
      <c r="G775" s="15" t="n"/>
      <c r="H775" s="175" t="n">
        <v>1</v>
      </c>
      <c r="I775" s="135" t="n"/>
      <c r="J775" s="154" t="inlineStr">
        <is>
          <t>Поступление ТМЦ и услуг 0003126 от 07.08.2024 10:00:00</t>
        </is>
      </c>
      <c r="K775" s="154" t="inlineStr">
        <is>
          <t>Поступление ТМЦ и услуг 0003126 от 07.08.2024 10:00:00</t>
        </is>
      </c>
      <c r="L775" s="9" t="n"/>
      <c r="M775">
        <f>VLOOKUP(J775,P$7:Q$4000,2,0)</f>
        <v/>
      </c>
      <c r="N775">
        <f>VLOOKUP(K775,P$7:R$4000,2,0)</f>
        <v/>
      </c>
      <c r="P775" s="24" t="inlineStr">
        <is>
          <t>Дакиев Куттубек Докдурбекович Спец по анал произ д</t>
        </is>
      </c>
      <c r="Q775" s="24" t="inlineStr">
        <is>
          <t>119-06-Автотранспортный цех-РПП</t>
        </is>
      </c>
    </row>
    <row r="776" hidden="1" outlineLevel="1" ht="32.9" customFormat="1" customHeight="1" s="71">
      <c r="B776" s="165" t="inlineStr">
        <is>
          <t>04.09.2024 10:00:24</t>
        </is>
      </c>
      <c r="C776" s="165" t="inlineStr">
        <is>
          <t>Внутреннее перемещение ОМТС 221-872 от 04.09.2024 10:00:24</t>
        </is>
      </c>
      <c r="D776" s="152" t="inlineStr">
        <is>
          <t>Внутренее перемещение ТМЦ</t>
        </is>
      </c>
      <c r="E776" s="163" t="n">
        <v>1750</v>
      </c>
      <c r="F776" s="164" t="n"/>
      <c r="G776" s="163" t="n">
        <v>1750</v>
      </c>
      <c r="H776" s="164" t="n"/>
      <c r="I776" s="7" t="n">
        <v>10500</v>
      </c>
      <c r="J776" s="8" t="inlineStr">
        <is>
          <t>Склад Бозымчак № 7/1 СИЗ БУ</t>
        </is>
      </c>
      <c r="K776" s="8" t="inlineStr">
        <is>
          <t>Мараимбеков Бекболот Жоноралыевич(маркшейдер)</t>
        </is>
      </c>
      <c r="L776" s="12" t="n"/>
      <c r="M776">
        <f>VLOOKUP(J776,P$7:Q$4000,2,0)</f>
        <v/>
      </c>
      <c r="N776">
        <f>VLOOKUP(K776,P$7:R$4000,2,0)</f>
        <v/>
      </c>
      <c r="P776" s="24" t="inlineStr">
        <is>
          <t>Дакинов Алмаз</t>
        </is>
      </c>
      <c r="Q776" s="24" t="inlineStr">
        <is>
          <t>113-Офис Управления Проектом - Бишкек</t>
        </is>
      </c>
    </row>
    <row r="777" hidden="1" outlineLevel="1" ht="22.45" customFormat="1" customHeight="1" s="71">
      <c r="B777" s="166" t="n"/>
      <c r="C777" s="166" t="n"/>
      <c r="D777" s="153" t="n"/>
      <c r="E777" s="10" t="n"/>
      <c r="F777" s="11" t="n"/>
      <c r="G777" s="10" t="n"/>
      <c r="H777" s="11" t="n"/>
      <c r="I777" s="12" t="n"/>
      <c r="J777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777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777" s="135" t="n"/>
      <c r="M777">
        <f>VLOOKUP(J777,P$7:Q$4000,2,0)</f>
        <v/>
      </c>
      <c r="N777">
        <f>VLOOKUP(K777,P$7:R$4000,2,0)</f>
        <v/>
      </c>
      <c r="P777" s="24" t="inlineStr">
        <is>
          <t>Далбаев Шаршенбек Насирович( экономист горный)</t>
        </is>
      </c>
      <c r="Q777" s="24" t="inlineStr">
        <is>
          <t>120-02  - Главные специалисты ИТР</t>
        </is>
      </c>
    </row>
    <row r="778" hidden="1" outlineLevel="1" ht="22.45" customHeight="1" s="171" thickBot="1">
      <c r="B778" s="167" t="n"/>
      <c r="C778" s="167" t="n"/>
      <c r="D778" s="14" t="inlineStr">
        <is>
          <t>Количество</t>
        </is>
      </c>
      <c r="E778" s="15" t="n"/>
      <c r="F778" s="175" t="n">
        <v>1</v>
      </c>
      <c r="G778" s="15" t="n"/>
      <c r="H778" s="175" t="n">
        <v>1</v>
      </c>
      <c r="I778" s="135" t="n"/>
      <c r="J778" s="154" t="inlineStr">
        <is>
          <t>Поступление ТМЦ и услуг 0004479 от 29.11.2022 10:00:00</t>
        </is>
      </c>
      <c r="K778" s="154" t="inlineStr">
        <is>
          <t>Поступление ТМЦ и услуг 0004479 от 29.11.2022 10:00:00</t>
        </is>
      </c>
      <c r="L778" s="9" t="n"/>
      <c r="M778">
        <f>VLOOKUP(J778,P$7:Q$4000,2,0)</f>
        <v/>
      </c>
      <c r="N778">
        <f>VLOOKUP(K778,P$7:R$4000,2,0)</f>
        <v/>
      </c>
      <c r="P778" s="24" t="inlineStr">
        <is>
          <t>Далибай уулу Исламбек (горнорабочий)</t>
        </is>
      </c>
      <c r="Q778" s="24" t="inlineStr">
        <is>
          <t>101-06-Общепроизводственные расходы - Карьер</t>
        </is>
      </c>
    </row>
    <row r="779" hidden="1" outlineLevel="1" ht="22.45" customFormat="1" customHeight="1" s="71">
      <c r="B779" s="165" t="inlineStr">
        <is>
          <t>04.09.2024 10:00:24</t>
        </is>
      </c>
      <c r="C779" s="165" t="inlineStr">
        <is>
          <t>Внутреннее перемещение ОМТС 221-872 от 04.09.2024 10:00:24</t>
        </is>
      </c>
      <c r="D779" s="152" t="inlineStr">
        <is>
          <t>Внутренее перемещение ТМЦ</t>
        </is>
      </c>
      <c r="E779" s="163" t="n">
        <v>1750</v>
      </c>
      <c r="F779" s="164" t="n"/>
      <c r="G779" s="163" t="n">
        <v>1750</v>
      </c>
      <c r="H779" s="164" t="n"/>
      <c r="I779" s="7" t="n">
        <v>3504</v>
      </c>
      <c r="J779" s="8" t="inlineStr">
        <is>
          <t>Склад Бозымчак № 7/1 СИЗ БУ</t>
        </is>
      </c>
      <c r="K779" s="8" t="inlineStr">
        <is>
          <t>Мараимбеков Бекболот Жоноралыевич(маркшейдер)</t>
        </is>
      </c>
      <c r="L779" s="12" t="n"/>
      <c r="M779">
        <f>VLOOKUP(J779,P$7:Q$4000,2,0)</f>
        <v/>
      </c>
      <c r="N779">
        <f>VLOOKUP(K779,P$7:R$4000,2,0)</f>
        <v/>
      </c>
      <c r="P779" s="24" t="inlineStr">
        <is>
          <t>Данилов Валерий Алексеевич Медник</t>
        </is>
      </c>
      <c r="Q779" s="24" t="inlineStr">
        <is>
          <t>119-06-Автотранспортный цех-РПП</t>
        </is>
      </c>
    </row>
    <row r="780" hidden="1" outlineLevel="1" ht="22.45" customFormat="1" customHeight="1" s="71">
      <c r="B780" s="166" t="n"/>
      <c r="C780" s="166" t="n"/>
      <c r="D780" s="153" t="n"/>
      <c r="E780" s="10" t="n"/>
      <c r="F780" s="11" t="n"/>
      <c r="G780" s="10" t="n"/>
      <c r="H780" s="11" t="n"/>
      <c r="I780" s="12" t="n"/>
      <c r="J780" s="13" t="inlineStr">
        <is>
          <t>001-001-0032 Плащ-дождевик</t>
        </is>
      </c>
      <c r="K780" s="13" t="inlineStr">
        <is>
          <t>001-001-0032 Плащ-дождевик</t>
        </is>
      </c>
      <c r="L780" s="135" t="n"/>
      <c r="M780">
        <f>VLOOKUP(J780,P$7:Q$4000,2,0)</f>
        <v/>
      </c>
      <c r="N780">
        <f>VLOOKUP(K780,P$7:R$4000,2,0)</f>
        <v/>
      </c>
      <c r="P780" s="24" t="inlineStr">
        <is>
          <t>Данилов Семен Алексеевич</t>
        </is>
      </c>
      <c r="Q780" s="24" t="inlineStr">
        <is>
          <t>111-02-АУП</t>
        </is>
      </c>
    </row>
    <row r="781" hidden="1" outlineLevel="1" ht="22.45" customHeight="1" s="171" thickBot="1">
      <c r="B781" s="167" t="n"/>
      <c r="C781" s="167" t="n"/>
      <c r="D781" s="14" t="inlineStr">
        <is>
          <t>Количество</t>
        </is>
      </c>
      <c r="E781" s="15" t="n"/>
      <c r="F781" s="175" t="n">
        <v>3</v>
      </c>
      <c r="G781" s="15" t="n"/>
      <c r="H781" s="175" t="n">
        <v>3</v>
      </c>
      <c r="I781" s="135" t="n"/>
      <c r="J781" s="154" t="inlineStr">
        <is>
          <t>Поступление ТМЦ и услуг 0100441 от 06.02.2018 10:00:00</t>
        </is>
      </c>
      <c r="K781" s="154" t="inlineStr">
        <is>
          <t>Поступление ТМЦ и услуг 0100441 от 06.02.2018 10:00:00</t>
        </is>
      </c>
      <c r="L781" s="9" t="n"/>
      <c r="M781">
        <f>VLOOKUP(J781,P$7:Q$4000,2,0)</f>
        <v/>
      </c>
      <c r="N781">
        <f>VLOOKUP(K781,P$7:R$4000,2,0)</f>
        <v/>
      </c>
      <c r="P781" s="24" t="inlineStr">
        <is>
          <t>Даутов Сэрик Турганбекович (слесарь ГО)</t>
        </is>
      </c>
      <c r="Q781" s="24" t="inlineStr">
        <is>
          <t>101-06-Общепроизводственные расходы - Карьер</t>
        </is>
      </c>
    </row>
    <row r="782" hidden="1" outlineLevel="1" ht="22.45" customHeight="1" s="171" thickBot="1">
      <c r="B782" s="165" t="inlineStr">
        <is>
          <t>04.09.2024 10:02:27</t>
        </is>
      </c>
      <c r="C782" s="165" t="inlineStr">
        <is>
          <t>Внутреннее перемещение ОМТС 221-873 от 04.09.2024 10:02:27</t>
        </is>
      </c>
      <c r="D782" s="152" t="inlineStr">
        <is>
          <t>Внутренее перемещение ТМЦ</t>
        </is>
      </c>
      <c r="E782" s="163" t="n">
        <v>1750</v>
      </c>
      <c r="F782" s="164" t="n"/>
      <c r="G782" s="163" t="n">
        <v>1750</v>
      </c>
      <c r="H782" s="164" t="n"/>
      <c r="I782" s="7" t="n">
        <v>5500</v>
      </c>
      <c r="J782" s="8" t="inlineStr">
        <is>
          <t>Кулматов Нурдин Ашырматович</t>
        </is>
      </c>
      <c r="K782" s="8" t="inlineStr">
        <is>
          <t>Склад Бозымчак № 7 СИЗ (/Касымов А,Адылбек у Э.</t>
        </is>
      </c>
      <c r="L782" s="138" t="n"/>
      <c r="M782">
        <f>VLOOKUP(J782,P$7:Q$4000,2,0)</f>
        <v/>
      </c>
      <c r="N782">
        <f>VLOOKUP(K782,P$7:R$4000,2,0)</f>
        <v/>
      </c>
      <c r="P782" s="24" t="inlineStr">
        <is>
          <t>Джайнаков Абдыкалык Ганыевич</t>
        </is>
      </c>
      <c r="Q782" s="24" t="inlineStr">
        <is>
          <t>112-ИТР-офис</t>
        </is>
      </c>
    </row>
    <row r="783" hidden="1" outlineLevel="1" ht="22.45" customFormat="1" customHeight="1" s="71">
      <c r="B783" s="166" t="n"/>
      <c r="C783" s="166" t="n"/>
      <c r="D783" s="153" t="n"/>
      <c r="E783" s="10" t="n"/>
      <c r="F783" s="11" t="n"/>
      <c r="G783" s="10" t="n"/>
      <c r="H783" s="11" t="n"/>
      <c r="I783" s="12" t="n"/>
      <c r="J783" s="13" t="inlineStr">
        <is>
          <t>001-001-0177 Куртка летняя "KAZ Minerals Bozymchak" (ткань 65%ПЭ/35%ХБ, плотность 250 гр/м2, разм.48-50)</t>
        </is>
      </c>
      <c r="K783" s="13" t="inlineStr">
        <is>
          <t>001-001-0177 Куртка летняя "KAZ Minerals Bozymchak" (ткань 65%ПЭ/35%ХБ, плотность 250 гр/м2, разм.48-50)</t>
        </is>
      </c>
      <c r="L783" s="135" t="n"/>
      <c r="M783">
        <f>VLOOKUP(J783,P$7:Q$4000,2,0)</f>
        <v/>
      </c>
      <c r="N783">
        <f>VLOOKUP(K783,P$7:R$4000,2,0)</f>
        <v/>
      </c>
      <c r="P783" s="24" t="inlineStr">
        <is>
          <t>Джайчинов Чынгыз Асаналиевич</t>
        </is>
      </c>
      <c r="Q783" s="24" t="inlineStr">
        <is>
          <t>114-Офис Управления Проектом - Бозымчак</t>
        </is>
      </c>
    </row>
    <row r="784" hidden="1" outlineLevel="1" ht="22.45" customFormat="1" customHeight="1" s="71" thickBot="1">
      <c r="B784" s="167" t="n"/>
      <c r="C784" s="167" t="n"/>
      <c r="D784" s="14" t="inlineStr">
        <is>
          <t>Количество</t>
        </is>
      </c>
      <c r="E784" s="15" t="n"/>
      <c r="F784" s="175" t="n">
        <v>1</v>
      </c>
      <c r="G784" s="15" t="n"/>
      <c r="H784" s="175" t="n">
        <v>1</v>
      </c>
      <c r="I784" s="135" t="n"/>
      <c r="J784" s="154" t="inlineStr">
        <is>
          <t>Поступление ТМЦ и услуг 0003314 от 27.08.2024 10:00:00</t>
        </is>
      </c>
      <c r="K784" s="154" t="inlineStr">
        <is>
          <t>Поступление ТМЦ и услуг 0003314 от 27.08.2024 10:00:00</t>
        </is>
      </c>
      <c r="L784" s="9" t="n"/>
      <c r="M784">
        <f>VLOOKUP(J784,P$7:Q$4000,2,0)</f>
        <v/>
      </c>
      <c r="N784">
        <f>VLOOKUP(K784,P$7:R$4000,2,0)</f>
        <v/>
      </c>
      <c r="P784" s="139" t="inlineStr">
        <is>
          <t>Джакиев Алишер Тажибаевич</t>
        </is>
      </c>
      <c r="Q784" s="24" t="inlineStr">
        <is>
          <t>119-04-Автотранспортный цех - спецтранспорт</t>
        </is>
      </c>
    </row>
    <row r="785" hidden="1" outlineLevel="1" ht="22.45" customHeight="1" s="171">
      <c r="B785" s="165" t="inlineStr">
        <is>
          <t>04.09.2024 10:04:59</t>
        </is>
      </c>
      <c r="C785" s="165" t="inlineStr">
        <is>
          <t>Внутреннее перемещение ОМТС 221-874 от 04.09.2024 10:04:59</t>
        </is>
      </c>
      <c r="D785" s="152" t="inlineStr">
        <is>
          <t>Внутренее перемещение ТМЦ</t>
        </is>
      </c>
      <c r="E785" s="163" t="n">
        <v>1750</v>
      </c>
      <c r="F785" s="164" t="n"/>
      <c r="G785" s="163" t="n">
        <v>1750</v>
      </c>
      <c r="H785" s="164" t="n"/>
      <c r="I785" s="7" t="n">
        <v>4017.86</v>
      </c>
      <c r="J785" s="8" t="inlineStr">
        <is>
          <t>Склад Бозымчак № 7/1 СИЗ БУ</t>
        </is>
      </c>
      <c r="K785" s="8" t="inlineStr">
        <is>
          <t>Шерипбаев Абдысалык Каримович(машинист насосных ус</t>
        </is>
      </c>
      <c r="L785" s="12" t="n"/>
      <c r="M785">
        <f>VLOOKUP(J785,P$7:Q$4000,2,0)</f>
        <v/>
      </c>
      <c r="N785">
        <f>VLOOKUP(K785,P$7:R$4000,2,0)</f>
        <v/>
      </c>
      <c r="P785" s="24" t="inlineStr">
        <is>
          <t>Джакиева Бактыгуль Раимбековна</t>
        </is>
      </c>
      <c r="Q785" s="24" t="inlineStr">
        <is>
          <t>112-ИТР-офис</t>
        </is>
      </c>
    </row>
    <row r="786" hidden="1" outlineLevel="1" ht="22.45" customFormat="1" customHeight="1" s="71">
      <c r="B786" s="166" t="n"/>
      <c r="C786" s="166" t="n"/>
      <c r="D786" s="153" t="n"/>
      <c r="E786" s="10" t="n"/>
      <c r="F786" s="11" t="n"/>
      <c r="G786" s="10" t="n"/>
      <c r="H786" s="11" t="n"/>
      <c r="I786" s="12" t="n"/>
      <c r="J786" s="13" t="inlineStr">
        <is>
          <t>001-001-0127 Костюм летний "KAZ Minerals Bozymchak" (100% ХБ, плотность 250-260гр/м2, логотип вышивка, 50р.)</t>
        </is>
      </c>
      <c r="K786" s="13" t="inlineStr">
        <is>
          <t>001-001-0127 Костюм летний "KAZ Minerals Bozymchak" (100% ХБ, плотность 250-260гр/м2, логотип вышивка, 50р.)</t>
        </is>
      </c>
      <c r="L786" s="135" t="n"/>
      <c r="M786">
        <f>VLOOKUP(J786,P$7:Q$4000,2,0)</f>
        <v/>
      </c>
      <c r="N786">
        <f>VLOOKUP(K786,P$7:R$4000,2,0)</f>
        <v/>
      </c>
      <c r="P786" s="24" t="inlineStr">
        <is>
          <t>Джакыпбеков Алмаз Ишенбекович</t>
        </is>
      </c>
      <c r="Q786" s="24" t="inlineStr">
        <is>
          <t>113-Офис Управления Проектом - Бишкек</t>
        </is>
      </c>
    </row>
    <row r="787" hidden="1" outlineLevel="1" ht="22.45" customFormat="1" customHeight="1" s="71" thickBot="1">
      <c r="B787" s="167" t="n"/>
      <c r="C787" s="167" t="n"/>
      <c r="D787" s="14" t="inlineStr">
        <is>
          <t>Количество</t>
        </is>
      </c>
      <c r="E787" s="15" t="n"/>
      <c r="F787" s="175" t="n">
        <v>1</v>
      </c>
      <c r="G787" s="15" t="n"/>
      <c r="H787" s="175" t="n">
        <v>1</v>
      </c>
      <c r="I787" s="135" t="n"/>
      <c r="J787" s="154" t="inlineStr">
        <is>
          <t>Поступление ТМЦ и услуг 0002374 от 07.07.2021 10:00:00</t>
        </is>
      </c>
      <c r="K787" s="154" t="inlineStr">
        <is>
          <t>Поступление ТМЦ и услуг 0002374 от 07.07.2021 10:00:00</t>
        </is>
      </c>
      <c r="L787" s="9" t="n"/>
      <c r="M787">
        <f>VLOOKUP(J787,P$7:Q$4000,2,0)</f>
        <v/>
      </c>
      <c r="N787">
        <f>VLOOKUP(K787,P$7:R$4000,2,0)</f>
        <v/>
      </c>
      <c r="P787" s="24" t="inlineStr">
        <is>
          <t>Джалилова Жибек Джалиловна</t>
        </is>
      </c>
      <c r="Q787" s="24" t="inlineStr">
        <is>
          <t>111-02-АУП</t>
        </is>
      </c>
    </row>
    <row r="788" hidden="1" outlineLevel="1" ht="22.45" customHeight="1" s="171">
      <c r="B788" s="165" t="inlineStr">
        <is>
          <t>04.09.2024 10:04:59</t>
        </is>
      </c>
      <c r="C788" s="165" t="inlineStr">
        <is>
          <t>Внутреннее перемещение ОМТС 221-874 от 04.09.2024 10:04:59</t>
        </is>
      </c>
      <c r="D788" s="152" t="inlineStr">
        <is>
          <t>Внутренее перемещение ТМЦ</t>
        </is>
      </c>
      <c r="E788" s="163" t="n">
        <v>1750</v>
      </c>
      <c r="F788" s="164" t="n"/>
      <c r="G788" s="163" t="n">
        <v>1750</v>
      </c>
      <c r="H788" s="164" t="n"/>
      <c r="I788" s="7" t="n">
        <v>6832</v>
      </c>
      <c r="J788" s="8" t="inlineStr">
        <is>
          <t>Склад Бозымчак № 7/1 СИЗ БУ</t>
        </is>
      </c>
      <c r="K788" s="8" t="inlineStr">
        <is>
          <t>Шерипбаев Абдысалык Каримович(машинист насосных ус</t>
        </is>
      </c>
      <c r="L788" s="12" t="n"/>
      <c r="M788">
        <f>VLOOKUP(J788,P$7:Q$4000,2,0)</f>
        <v/>
      </c>
      <c r="N788">
        <f>VLOOKUP(K788,P$7:R$4000,2,0)</f>
        <v/>
      </c>
      <c r="P788" s="24" t="inlineStr">
        <is>
          <t>Джамаев Адилет Белекович( Мельник )</t>
        </is>
      </c>
      <c r="Q788" s="24" t="inlineStr">
        <is>
          <t>100-02 Главный корпус (флотация)</t>
        </is>
      </c>
    </row>
    <row r="789" hidden="1" outlineLevel="1" ht="22.45" customFormat="1" customHeight="1" s="71">
      <c r="B789" s="166" t="n"/>
      <c r="C789" s="166" t="n"/>
      <c r="D789" s="153" t="n"/>
      <c r="E789" s="10" t="n"/>
      <c r="F789" s="11" t="n"/>
      <c r="G789" s="10" t="n"/>
      <c r="H789" s="11" t="n"/>
      <c r="I789" s="12" t="n"/>
      <c r="J789" s="13" t="inlineStr">
        <is>
          <t>001-001-0126 Костюм летний "KAZ Minerals Bozymchak" (100% ХБ, плотность 250-260гр/м2, логотип вышивка, 48р.)</t>
        </is>
      </c>
      <c r="K789" s="13" t="inlineStr">
        <is>
          <t>001-001-0126 Костюм летний "KAZ Minerals Bozymchak" (100% ХБ, плотность 250-260гр/м2, логотип вышивка, 48р.)</t>
        </is>
      </c>
      <c r="L789" s="135" t="n"/>
      <c r="M789">
        <f>VLOOKUP(J789,P$7:Q$4000,2,0)</f>
        <v/>
      </c>
      <c r="N789">
        <f>VLOOKUP(K789,P$7:R$4000,2,0)</f>
        <v/>
      </c>
      <c r="P789" s="24" t="inlineStr">
        <is>
          <t>Джаманбаева Айдана Алмазбековна</t>
        </is>
      </c>
      <c r="Q789" s="24" t="inlineStr">
        <is>
          <t>120-03-ОМТС</t>
        </is>
      </c>
    </row>
    <row r="790" hidden="1" outlineLevel="1" ht="22.45" customFormat="1" customHeight="1" s="71" thickBot="1">
      <c r="B790" s="167" t="n"/>
      <c r="C790" s="167" t="n"/>
      <c r="D790" s="14" t="inlineStr">
        <is>
          <t>Количество</t>
        </is>
      </c>
      <c r="E790" s="15" t="n"/>
      <c r="F790" s="175" t="n">
        <v>1</v>
      </c>
      <c r="G790" s="15" t="n"/>
      <c r="H790" s="175" t="n">
        <v>1</v>
      </c>
      <c r="I790" s="135" t="n"/>
      <c r="J790" s="154" t="inlineStr">
        <is>
          <t>Поступление ТМЦ и услуг 0000661 от 27.02.2023 10:00:00</t>
        </is>
      </c>
      <c r="K790" s="154" t="inlineStr">
        <is>
          <t>Поступление ТМЦ и услуг 0000661 от 27.02.2023 10:00:00</t>
        </is>
      </c>
      <c r="L790" s="9" t="n"/>
      <c r="M790">
        <f>VLOOKUP(J790,P$7:Q$4000,2,0)</f>
        <v/>
      </c>
      <c r="N790">
        <f>VLOOKUP(K790,P$7:R$4000,2,0)</f>
        <v/>
      </c>
      <c r="P790" s="24" t="inlineStr">
        <is>
          <t>Джаманкулов Малик Мухамедович</t>
        </is>
      </c>
      <c r="Q790" s="24" t="inlineStr">
        <is>
          <t>112-01-ИТР-производство</t>
        </is>
      </c>
    </row>
    <row r="791" hidden="1" outlineLevel="1" ht="22.45" customHeight="1" s="171" thickBot="1">
      <c r="B791" s="165" t="inlineStr">
        <is>
          <t>04.09.2024 10:09:00</t>
        </is>
      </c>
      <c r="C791" s="165" t="inlineStr">
        <is>
          <t>Внутреннее перемещение ОМТС 221-875 от 04.09.2024 10:09:00</t>
        </is>
      </c>
      <c r="D791" s="152" t="inlineStr">
        <is>
          <t>Внутренее перемещение ТМЦ</t>
        </is>
      </c>
      <c r="E791" s="163" t="n">
        <v>1750</v>
      </c>
      <c r="F791" s="164" t="n"/>
      <c r="G791" s="163" t="n">
        <v>1750</v>
      </c>
      <c r="H791" s="164" t="n"/>
      <c r="I791" s="7" t="n">
        <v>5500</v>
      </c>
      <c r="J791" s="8" t="inlineStr">
        <is>
          <t>Шерипбаев Абдысалык Каримович(машинист насосных ус</t>
        </is>
      </c>
      <c r="K791" s="8" t="inlineStr">
        <is>
          <t>Склад Бозымчак № 7 СИЗ (/Касымов А,Адылбек у Э.</t>
        </is>
      </c>
      <c r="L791" s="12" t="n"/>
      <c r="M791">
        <f>VLOOKUP(J791,P$7:Q$4000,2,0)</f>
        <v/>
      </c>
      <c r="N791">
        <f>VLOOKUP(K791,P$7:R$4000,2,0)</f>
        <v/>
      </c>
      <c r="P791" s="24" t="inlineStr">
        <is>
          <t>Джаманкулов Эрмек Аризович</t>
        </is>
      </c>
      <c r="Q791" s="24" t="inlineStr">
        <is>
          <t>112-ИТР-офис</t>
        </is>
      </c>
    </row>
    <row r="792" hidden="1" outlineLevel="1" ht="32.9" customFormat="1" customHeight="1" s="71">
      <c r="B792" s="166" t="n"/>
      <c r="C792" s="166" t="n"/>
      <c r="D792" s="153" t="n"/>
      <c r="E792" s="10" t="n"/>
      <c r="F792" s="11" t="n"/>
      <c r="G792" s="10" t="n"/>
      <c r="H792" s="11" t="n"/>
      <c r="I792" s="12" t="n"/>
      <c r="J792" s="13" t="inlineStr">
        <is>
          <t>001-001-0177 Куртка летняя "KAZ Minerals Bozymchak" (ткань 65%ПЭ/35%ХБ, плотность 250 гр/м2, разм.48-50)</t>
        </is>
      </c>
      <c r="K792" s="13" t="inlineStr">
        <is>
          <t>001-001-0177 Куртка летняя "KAZ Minerals Bozymchak" (ткань 65%ПЭ/35%ХБ, плотность 250 гр/м2, разм.48-50)</t>
        </is>
      </c>
      <c r="L792" s="135" t="n"/>
      <c r="M792">
        <f>VLOOKUP(J792,P$7:Q$4000,2,0)</f>
        <v/>
      </c>
      <c r="N792">
        <f>VLOOKUP(K792,P$7:R$4000,2,0)</f>
        <v/>
      </c>
      <c r="P792" s="24" t="inlineStr">
        <is>
          <t>Джаналиев Бекназар Туратбекович</t>
        </is>
      </c>
      <c r="Q792" s="24" t="inlineStr">
        <is>
          <t>127-001- Служба охраны и режима</t>
        </is>
      </c>
    </row>
    <row r="793" hidden="1" outlineLevel="1" ht="22.45" customFormat="1" customHeight="1" s="71" thickBot="1">
      <c r="B793" s="167" t="n"/>
      <c r="C793" s="167" t="n"/>
      <c r="D793" s="14" t="inlineStr">
        <is>
          <t>Количество</t>
        </is>
      </c>
      <c r="E793" s="15" t="n"/>
      <c r="F793" s="175" t="n">
        <v>1</v>
      </c>
      <c r="G793" s="15" t="n"/>
      <c r="H793" s="175" t="n">
        <v>1</v>
      </c>
      <c r="I793" s="135" t="n"/>
      <c r="J793" s="154" t="inlineStr">
        <is>
          <t>Поступление ТМЦ и услуг 0003314 от 27.08.2024 10:00:00</t>
        </is>
      </c>
      <c r="K793" s="154" t="inlineStr">
        <is>
          <t>Поступление ТМЦ и услуг 0003314 от 27.08.2024 10:00:00</t>
        </is>
      </c>
      <c r="L793" s="9" t="n"/>
      <c r="M793">
        <f>VLOOKUP(J793,P$7:Q$4000,2,0)</f>
        <v/>
      </c>
      <c r="N793">
        <f>VLOOKUP(K793,P$7:R$4000,2,0)</f>
        <v/>
      </c>
      <c r="P793" s="24" t="inlineStr">
        <is>
          <t>Джаналиев Бекназар Туратбекович ПОД СБ</t>
        </is>
      </c>
      <c r="Q793" s="24" t="inlineStr">
        <is>
          <t>117-Перевалочная база</t>
        </is>
      </c>
    </row>
    <row r="794" hidden="1" outlineLevel="1" ht="22.45" customHeight="1" s="171" thickBot="1">
      <c r="B794" s="165" t="inlineStr">
        <is>
          <t>04.09.2024 10:09:00</t>
        </is>
      </c>
      <c r="C794" s="165" t="inlineStr">
        <is>
          <t>Внутреннее перемещение ОМТС 221-875 от 04.09.2024 10:09:00</t>
        </is>
      </c>
      <c r="D794" s="152" t="inlineStr">
        <is>
          <t>Внутренее перемещение ТМЦ</t>
        </is>
      </c>
      <c r="E794" s="163" t="n">
        <v>1750</v>
      </c>
      <c r="F794" s="164" t="n"/>
      <c r="G794" s="163" t="n">
        <v>1750</v>
      </c>
      <c r="H794" s="164" t="n"/>
      <c r="I794" s="7" t="n">
        <v>7000</v>
      </c>
      <c r="J794" s="8" t="inlineStr">
        <is>
          <t>Шерипбаев Абдысалык Каримович(машинист насосных ус</t>
        </is>
      </c>
      <c r="K794" s="8" t="inlineStr">
        <is>
          <t>Склад Бозымчак № 7 СИЗ (/Касымов А,Адылбек у Э.</t>
        </is>
      </c>
      <c r="L794" s="12" t="n"/>
      <c r="M794">
        <f>VLOOKUP(J794,P$7:Q$4000,2,0)</f>
        <v/>
      </c>
      <c r="N794">
        <f>VLOOKUP(K794,P$7:R$4000,2,0)</f>
        <v/>
      </c>
      <c r="P794" s="24" t="inlineStr">
        <is>
          <t>Джандуллаев Айдос Конысович</t>
        </is>
      </c>
      <c r="Q794" s="24" t="inlineStr">
        <is>
          <t>111-02-АУП</t>
        </is>
      </c>
    </row>
    <row r="795" hidden="1" outlineLevel="1" ht="22.45" customFormat="1" customHeight="1" s="71">
      <c r="B795" s="166" t="n"/>
      <c r="C795" s="166" t="n"/>
      <c r="D795" s="153" t="n"/>
      <c r="E795" s="10" t="n"/>
      <c r="F795" s="11" t="n"/>
      <c r="G795" s="10" t="n"/>
      <c r="H795" s="11" t="n"/>
      <c r="I795" s="12" t="n"/>
      <c r="J795" s="13" t="inlineStr">
        <is>
          <t>001-001-0198 Куртка демисезонная "KAZ Minerals Bozymchak" (ткань 65%ПЭ/35%ХБ, плотность 250 гр/м2, подкл.флис. 52-54)</t>
        </is>
      </c>
      <c r="K795" s="13" t="inlineStr">
        <is>
          <t>001-001-0198 Куртка демисезонная "KAZ Minerals Bozymchak" (ткань 65%ПЭ/35%ХБ, плотность 250 гр/м2, подкл.флис. 52-54)</t>
        </is>
      </c>
      <c r="L795" s="135" t="n"/>
      <c r="M795">
        <f>VLOOKUP(J795,P$7:Q$4000,2,0)</f>
        <v/>
      </c>
      <c r="N795">
        <f>VLOOKUP(K795,P$7:R$4000,2,0)</f>
        <v/>
      </c>
      <c r="P795" s="24" t="inlineStr">
        <is>
          <t>Джандуллаева Ольга</t>
        </is>
      </c>
      <c r="Q795" s="24" t="inlineStr">
        <is>
          <t>113-Офис Управления Проектом - Бишкек</t>
        </is>
      </c>
    </row>
    <row r="796" hidden="1" outlineLevel="1" ht="22.45" customFormat="1" customHeight="1" s="71" thickBot="1">
      <c r="B796" s="167" t="n"/>
      <c r="C796" s="167" t="n"/>
      <c r="D796" s="14" t="inlineStr">
        <is>
          <t>Количество</t>
        </is>
      </c>
      <c r="E796" s="15" t="n"/>
      <c r="F796" s="175" t="n">
        <v>1</v>
      </c>
      <c r="G796" s="15" t="n"/>
      <c r="H796" s="175" t="n">
        <v>1</v>
      </c>
      <c r="I796" s="135" t="n"/>
      <c r="J796" s="154" t="inlineStr">
        <is>
          <t>Поступление ТМЦ и услуг 0003271 от 27.08.2024 10:00:00</t>
        </is>
      </c>
      <c r="K796" s="154" t="inlineStr">
        <is>
          <t>Поступление ТМЦ и услуг 0003271 от 27.08.2024 10:00:00</t>
        </is>
      </c>
      <c r="L796" s="9" t="n"/>
      <c r="M796">
        <f>VLOOKUP(J796,P$7:Q$4000,2,0)</f>
        <v/>
      </c>
      <c r="N796">
        <f>VLOOKUP(K796,P$7:R$4000,2,0)</f>
        <v/>
      </c>
      <c r="P796" s="24" t="inlineStr">
        <is>
          <t>Джаншаров Аскарбек Жолдасович</t>
        </is>
      </c>
      <c r="Q796" s="24" t="inlineStr">
        <is>
          <t>112-ИТР-офис</t>
        </is>
      </c>
    </row>
    <row r="797" hidden="1" outlineLevel="1" ht="22.45" customHeight="1" s="171" thickBot="1">
      <c r="B797" s="165" t="inlineStr">
        <is>
          <t>04.09.2024 10:09:00</t>
        </is>
      </c>
      <c r="C797" s="165" t="inlineStr">
        <is>
          <t>Внутреннее перемещение ОМТС 221-875 от 04.09.2024 10:09:00</t>
        </is>
      </c>
      <c r="D797" s="152" t="inlineStr">
        <is>
          <t>Внутренее перемещение ТМЦ</t>
        </is>
      </c>
      <c r="E797" s="163" t="n">
        <v>1750</v>
      </c>
      <c r="F797" s="164" t="n"/>
      <c r="G797" s="163" t="n">
        <v>1750</v>
      </c>
      <c r="H797" s="164" t="n"/>
      <c r="I797" s="7" t="n">
        <v>6068.94</v>
      </c>
      <c r="J797" s="8" t="inlineStr">
        <is>
          <t>Шерипбаев Абдысалык Каримович(машинист насосных ус</t>
        </is>
      </c>
      <c r="K797" s="8" t="inlineStr">
        <is>
          <t>Склад Бозымчак № 7 СИЗ (/Касымов А,Адылбек у Э.</t>
        </is>
      </c>
      <c r="L797" s="12" t="n"/>
      <c r="M797">
        <f>VLOOKUP(J797,P$7:Q$4000,2,0)</f>
        <v/>
      </c>
      <c r="N797">
        <f>VLOOKUP(K797,P$7:R$4000,2,0)</f>
        <v/>
      </c>
      <c r="P797" s="24" t="inlineStr">
        <is>
          <t>Джаныбеков Эркетай Маратович Контроллер СКК</t>
        </is>
      </c>
      <c r="Q797" s="24" t="inlineStr">
        <is>
          <t>126-001 ОТК Общепроизводственные расходы</t>
        </is>
      </c>
    </row>
    <row r="798" hidden="1" outlineLevel="1" ht="22.45" customFormat="1" customHeight="1" s="71">
      <c r="B798" s="166" t="n"/>
      <c r="C798" s="166" t="n"/>
      <c r="D798" s="153" t="n"/>
      <c r="E798" s="10" t="n"/>
      <c r="F798" s="11" t="n"/>
      <c r="G798" s="10" t="n"/>
      <c r="H798" s="11" t="n"/>
      <c r="I798" s="12" t="n"/>
      <c r="J798" s="13" t="inlineStr">
        <is>
          <t>001-002-0085 Сапоги Pezzol Artic 271E-050</t>
        </is>
      </c>
      <c r="K798" s="13" t="inlineStr">
        <is>
          <t>001-002-0085 Сапоги Pezzol Artic 271E-050</t>
        </is>
      </c>
      <c r="L798" s="135" t="n"/>
      <c r="M798">
        <f>VLOOKUP(J798,P$7:Q$4000,2,0)</f>
        <v/>
      </c>
      <c r="N798">
        <f>VLOOKUP(K798,P$7:R$4000,2,0)</f>
        <v/>
      </c>
      <c r="P798" s="24" t="inlineStr">
        <is>
          <t>Джаныкулов Берикболсун Шерипканович</t>
        </is>
      </c>
      <c r="Q798" s="24" t="inlineStr">
        <is>
          <t>112-01-ИТР-производство</t>
        </is>
      </c>
    </row>
    <row r="799" hidden="1" outlineLevel="1" ht="22.45" customFormat="1" customHeight="1" s="71" thickBot="1">
      <c r="B799" s="167" t="n"/>
      <c r="C799" s="167" t="n"/>
      <c r="D799" s="14" t="inlineStr">
        <is>
          <t>Количество</t>
        </is>
      </c>
      <c r="E799" s="15" t="n"/>
      <c r="F799" s="175" t="n">
        <v>1</v>
      </c>
      <c r="G799" s="15" t="n"/>
      <c r="H799" s="175" t="n">
        <v>1</v>
      </c>
      <c r="I799" s="135" t="n"/>
      <c r="J799" s="154" t="inlineStr">
        <is>
          <t>Поступление ТМЦ и услуг 0000155 от 17.01.2024 10:00:00</t>
        </is>
      </c>
      <c r="K799" s="154" t="inlineStr">
        <is>
          <t>Поступление ТМЦ и услуг 0000155 от 17.01.2024 10:00:00</t>
        </is>
      </c>
      <c r="L799" s="9" t="n"/>
      <c r="M799">
        <f>VLOOKUP(J799,P$7:Q$4000,2,0)</f>
        <v/>
      </c>
      <c r="N799">
        <f>VLOOKUP(K799,P$7:R$4000,2,0)</f>
        <v/>
      </c>
      <c r="P799" s="24" t="inlineStr">
        <is>
          <t>Джапаров Эдил Асатбекович</t>
        </is>
      </c>
      <c r="Q799" s="24" t="inlineStr">
        <is>
          <t>127-001- Служба охраны и режима</t>
        </is>
      </c>
    </row>
    <row r="800" hidden="1" outlineLevel="1" ht="22.45" customFormat="1" customHeight="1" s="71" thickBot="1">
      <c r="B800" s="165" t="inlineStr">
        <is>
          <t>04.09.2024 10:11:20</t>
        </is>
      </c>
      <c r="C800" s="165" t="inlineStr">
        <is>
          <t>Внутреннее перемещение ОМТС 221-876 от 04.09.2024 10:11:20</t>
        </is>
      </c>
      <c r="D800" s="152" t="inlineStr">
        <is>
          <t>Внутренее перемещение ТМЦ</t>
        </is>
      </c>
      <c r="E800" s="163" t="n">
        <v>1750</v>
      </c>
      <c r="F800" s="164" t="n"/>
      <c r="G800" s="163" t="n">
        <v>1750</v>
      </c>
      <c r="H800" s="164" t="n"/>
      <c r="I800" s="7" t="n">
        <v>7000</v>
      </c>
      <c r="J800" s="8" t="inlineStr">
        <is>
          <t>Кенешбек уулу Нургазы</t>
        </is>
      </c>
      <c r="K800" s="8" t="inlineStr">
        <is>
          <t>Склад Бозымчак № 7 СИЗ (/Касымов А,Адылбек у Э.</t>
        </is>
      </c>
      <c r="L800" s="12" t="n"/>
      <c r="M800">
        <f>VLOOKUP(J800,P$7:Q$4000,2,0)</f>
        <v/>
      </c>
      <c r="N800">
        <f>VLOOKUP(K800,P$7:R$4000,2,0)</f>
        <v/>
      </c>
      <c r="P800" s="24" t="inlineStr">
        <is>
          <t>Джолдошев Бакберген Джолочиевич</t>
        </is>
      </c>
      <c r="Q800" s="24" t="inlineStr">
        <is>
          <t>113-Офис Управления Проектом - Бишкек</t>
        </is>
      </c>
    </row>
    <row r="801" hidden="1" outlineLevel="1" ht="22.45" customHeight="1" s="171">
      <c r="B801" s="166" t="n"/>
      <c r="C801" s="166" t="n"/>
      <c r="D801" s="153" t="n"/>
      <c r="E801" s="10" t="n"/>
      <c r="F801" s="11" t="n"/>
      <c r="G801" s="10" t="n"/>
      <c r="H801" s="11" t="n"/>
      <c r="I801" s="12" t="n"/>
      <c r="J801" s="13" t="inlineStr">
        <is>
          <t>001-001-0198 Куртка демисезонная "KAZ Minerals Bozymchak" (ткань 65%ПЭ/35%ХБ, плотность 250 гр/м2, подкл.флис. 52-54)</t>
        </is>
      </c>
      <c r="K801" s="13" t="inlineStr">
        <is>
          <t>001-001-0198 Куртка демисезонная "KAZ Minerals Bozymchak" (ткань 65%ПЭ/35%ХБ, плотность 250 гр/м2, подкл.флис. 52-54)</t>
        </is>
      </c>
      <c r="L801" s="135" t="n"/>
      <c r="M801">
        <f>VLOOKUP(J801,P$7:Q$4000,2,0)</f>
        <v/>
      </c>
      <c r="N801">
        <f>VLOOKUP(K801,P$7:R$4000,2,0)</f>
        <v/>
      </c>
      <c r="P801" s="24" t="inlineStr">
        <is>
          <t>Джолдошев Ибрахим Асилалиевич (стропальщик)</t>
        </is>
      </c>
      <c r="Q801" s="24" t="inlineStr">
        <is>
          <t>117-Перевалочная база</t>
        </is>
      </c>
    </row>
    <row r="802" hidden="1" outlineLevel="1" ht="22.45" customFormat="1" customHeight="1" s="71" thickBot="1">
      <c r="B802" s="167" t="n"/>
      <c r="C802" s="167" t="n"/>
      <c r="D802" s="14" t="inlineStr">
        <is>
          <t>Количество</t>
        </is>
      </c>
      <c r="E802" s="15" t="n"/>
      <c r="F802" s="175" t="n">
        <v>1</v>
      </c>
      <c r="G802" s="15" t="n"/>
      <c r="H802" s="175" t="n">
        <v>1</v>
      </c>
      <c r="I802" s="135" t="n"/>
      <c r="J802" s="154" t="inlineStr">
        <is>
          <t>Поступление ТМЦ и услуг 0003271 от 27.08.2024 10:00:00</t>
        </is>
      </c>
      <c r="K802" s="154" t="inlineStr">
        <is>
          <t>Поступление ТМЦ и услуг 0003271 от 27.08.2024 10:00:00</t>
        </is>
      </c>
      <c r="L802" s="9" t="n"/>
      <c r="M802">
        <f>VLOOKUP(J802,P$7:Q$4000,2,0)</f>
        <v/>
      </c>
      <c r="N802">
        <f>VLOOKUP(K802,P$7:R$4000,2,0)</f>
        <v/>
      </c>
      <c r="P802" s="24" t="inlineStr">
        <is>
          <t>Джооров Нурдан Жашасынович(РПП)</t>
        </is>
      </c>
      <c r="Q802" s="24" t="inlineStr">
        <is>
          <t>119-06-Автотранспортный цех-РПП</t>
        </is>
      </c>
    </row>
    <row r="803" hidden="1" outlineLevel="1" ht="22.45" customFormat="1" customHeight="1" s="71" thickBot="1">
      <c r="B803" s="165" t="inlineStr">
        <is>
          <t>04.09.2024 10:11:20</t>
        </is>
      </c>
      <c r="C803" s="165" t="inlineStr">
        <is>
          <t>Внутреннее перемещение ОМТС 221-876 от 04.09.2024 10:11:20</t>
        </is>
      </c>
      <c r="D803" s="152" t="inlineStr">
        <is>
          <t>Внутренее перемещение ТМЦ</t>
        </is>
      </c>
      <c r="E803" s="163" t="n">
        <v>1750</v>
      </c>
      <c r="F803" s="164" t="n"/>
      <c r="G803" s="163" t="n">
        <v>1750</v>
      </c>
      <c r="H803" s="164" t="n"/>
      <c r="I803" s="7" t="n">
        <v>7061.06</v>
      </c>
      <c r="J803" s="8" t="inlineStr">
        <is>
          <t>Кенешбек уулу Нургазы</t>
        </is>
      </c>
      <c r="K803" s="8" t="inlineStr">
        <is>
          <t>Склад Бозымчак № 7 СИЗ (/Касымов А,Адылбек у Э.</t>
        </is>
      </c>
      <c r="L803" s="12" t="n"/>
      <c r="M803">
        <f>VLOOKUP(J803,P$7:Q$4000,2,0)</f>
        <v/>
      </c>
      <c r="N803">
        <f>VLOOKUP(K803,P$7:R$4000,2,0)</f>
        <v/>
      </c>
      <c r="P803" s="24" t="inlineStr">
        <is>
          <t>Джороев Муктарбек Даниярбекович (Машинист конвеера</t>
        </is>
      </c>
      <c r="Q803" s="24" t="inlineStr">
        <is>
          <t>100-03-02 Транспортировка сгущенной пульпы</t>
        </is>
      </c>
    </row>
    <row r="804" hidden="1" outlineLevel="1" ht="22.45" customHeight="1" s="171">
      <c r="B804" s="166" t="n"/>
      <c r="C804" s="166" t="n"/>
      <c r="D804" s="153" t="n"/>
      <c r="E804" s="10" t="n"/>
      <c r="F804" s="11" t="n"/>
      <c r="G804" s="10" t="n"/>
      <c r="H804" s="11" t="n"/>
      <c r="I804" s="12" t="n"/>
      <c r="J804" s="13" t="inlineStr">
        <is>
          <t>001-002-0090 Ботинки Pezzol Kobra 916P-017</t>
        </is>
      </c>
      <c r="K804" s="13" t="inlineStr">
        <is>
          <t>001-002-0090 Ботинки Pezzol Kobra 916P-017</t>
        </is>
      </c>
      <c r="L804" s="135" t="n"/>
      <c r="M804">
        <f>VLOOKUP(J804,P$7:Q$4000,2,0)</f>
        <v/>
      </c>
      <c r="N804">
        <f>VLOOKUP(K804,P$7:R$4000,2,0)</f>
        <v/>
      </c>
      <c r="P804" s="24" t="inlineStr">
        <is>
          <t>Джумабаев Авланбек Рамазанович</t>
        </is>
      </c>
      <c r="Q804" s="24" t="inlineStr">
        <is>
          <t>111-02-АУП</t>
        </is>
      </c>
    </row>
    <row r="805" hidden="1" outlineLevel="1" ht="22.45" customFormat="1" customHeight="1" s="71" thickBot="1">
      <c r="B805" s="167" t="n"/>
      <c r="C805" s="167" t="n"/>
      <c r="D805" s="14" t="inlineStr">
        <is>
          <t>Количество</t>
        </is>
      </c>
      <c r="E805" s="15" t="n"/>
      <c r="F805" s="175" t="n">
        <v>1</v>
      </c>
      <c r="G805" s="15" t="n"/>
      <c r="H805" s="175" t="n">
        <v>1</v>
      </c>
      <c r="I805" s="135" t="n"/>
      <c r="J805" s="154" t="inlineStr">
        <is>
          <t>Поступление ТМЦ и услуг 0002332 от 19.06.2024 10:00:00</t>
        </is>
      </c>
      <c r="K805" s="154" t="inlineStr">
        <is>
          <t>Поступление ТМЦ и услуг 0002332 от 19.06.2024 10:00:00</t>
        </is>
      </c>
      <c r="L805" s="9" t="n"/>
      <c r="M805">
        <f>VLOOKUP(J805,P$7:Q$4000,2,0)</f>
        <v/>
      </c>
      <c r="N805">
        <f>VLOOKUP(K805,P$7:R$4000,2,0)</f>
        <v/>
      </c>
      <c r="P805" s="24" t="inlineStr">
        <is>
          <t>Джумабаев Аскарбек Несипбаевич</t>
        </is>
      </c>
      <c r="Q805" s="24" t="inlineStr">
        <is>
          <t>105-02-УТВС и НК</t>
        </is>
      </c>
    </row>
    <row r="806" hidden="1" outlineLevel="1" ht="22.45" customFormat="1" customHeight="1" s="71" thickBot="1">
      <c r="B806" s="165" t="inlineStr">
        <is>
          <t>04.09.2024 10:13:44</t>
        </is>
      </c>
      <c r="C806" s="165" t="inlineStr">
        <is>
          <t>Внутреннее перемещение ОМТС 221-877 от 04.09.2024 10:13:44</t>
        </is>
      </c>
      <c r="D806" s="152" t="inlineStr">
        <is>
          <t>Внутренее перемещение ТМЦ</t>
        </is>
      </c>
      <c r="E806" s="163" t="n">
        <v>1750</v>
      </c>
      <c r="F806" s="164" t="n"/>
      <c r="G806" s="163" t="n">
        <v>1750</v>
      </c>
      <c r="H806" s="164" t="n"/>
      <c r="I806" s="7" t="n">
        <v>5500</v>
      </c>
      <c r="J806" s="8" t="inlineStr">
        <is>
          <t>Сайнидинов Уланбек Курманбекович</t>
        </is>
      </c>
      <c r="K806" s="8" t="inlineStr">
        <is>
          <t>Склад Бозымчак № 7 СИЗ (/Касымов А,Адылбек у Э.</t>
        </is>
      </c>
      <c r="L806" s="12" t="n"/>
      <c r="M806">
        <f>VLOOKUP(J806,P$7:Q$4000,2,0)</f>
        <v/>
      </c>
      <c r="N806">
        <f>VLOOKUP(K806,P$7:R$4000,2,0)</f>
        <v/>
      </c>
      <c r="P806" s="24" t="inlineStr">
        <is>
          <t>Джумабаев Уланбек Камилович</t>
        </is>
      </c>
      <c r="Q806" s="24" t="n"/>
    </row>
    <row r="807" hidden="1" outlineLevel="1" ht="22.45" customHeight="1" s="171">
      <c r="B807" s="166" t="n"/>
      <c r="C807" s="166" t="n"/>
      <c r="D807" s="153" t="n"/>
      <c r="E807" s="10" t="n"/>
      <c r="F807" s="11" t="n"/>
      <c r="G807" s="10" t="n"/>
      <c r="H807" s="11" t="n"/>
      <c r="I807" s="12" t="n"/>
      <c r="J807" s="13" t="inlineStr">
        <is>
          <t>001-001-0177 Куртка летняя "KAZ Minerals Bozymchak" (ткань 65%ПЭ/35%ХБ, плотность 250 гр/м2, разм.48-50)</t>
        </is>
      </c>
      <c r="K807" s="13" t="inlineStr">
        <is>
          <t>001-001-0177 Куртка летняя "KAZ Minerals Bozymchak" (ткань 65%ПЭ/35%ХБ, плотность 250 гр/м2, разм.48-50)</t>
        </is>
      </c>
      <c r="L807" s="135" t="n"/>
      <c r="M807">
        <f>VLOOKUP(J807,P$7:Q$4000,2,0)</f>
        <v/>
      </c>
      <c r="N807">
        <f>VLOOKUP(K807,P$7:R$4000,2,0)</f>
        <v/>
      </c>
      <c r="P807" s="24" t="inlineStr">
        <is>
          <t>Джумабаев Элдияр Авланбекович</t>
        </is>
      </c>
      <c r="Q807" s="24" t="inlineStr">
        <is>
          <t>111-02-АУП</t>
        </is>
      </c>
    </row>
    <row r="808" hidden="1" outlineLevel="1" ht="22.45" customFormat="1" customHeight="1" s="71" thickBot="1">
      <c r="B808" s="167" t="n"/>
      <c r="C808" s="167" t="n"/>
      <c r="D808" s="14" t="inlineStr">
        <is>
          <t>Количество</t>
        </is>
      </c>
      <c r="E808" s="15" t="n"/>
      <c r="F808" s="175" t="n">
        <v>1</v>
      </c>
      <c r="G808" s="15" t="n"/>
      <c r="H808" s="175" t="n">
        <v>1</v>
      </c>
      <c r="I808" s="135" t="n"/>
      <c r="J808" s="154" t="inlineStr">
        <is>
          <t>Поступление ТМЦ и услуг 0003314 от 27.08.2024 10:00:00</t>
        </is>
      </c>
      <c r="K808" s="154" t="inlineStr">
        <is>
          <t>Поступление ТМЦ и услуг 0003314 от 27.08.2024 10:00:00</t>
        </is>
      </c>
      <c r="L808" s="9" t="n"/>
      <c r="M808">
        <f>VLOOKUP(J808,P$7:Q$4000,2,0)</f>
        <v/>
      </c>
      <c r="N808">
        <f>VLOOKUP(K808,P$7:R$4000,2,0)</f>
        <v/>
      </c>
      <c r="P808" s="24" t="inlineStr">
        <is>
          <t>Джумабаева Жыпар Эсенгуловна</t>
        </is>
      </c>
      <c r="Q808" s="24" t="inlineStr">
        <is>
          <t>111-02-АУП</t>
        </is>
      </c>
    </row>
    <row r="809" hidden="1" outlineLevel="1" ht="22.45" customFormat="1" customHeight="1" s="71" thickBot="1">
      <c r="B809" s="165" t="inlineStr">
        <is>
          <t>04.09.2024 10:13:44</t>
        </is>
      </c>
      <c r="C809" s="165" t="inlineStr">
        <is>
          <t>Внутреннее перемещение ОМТС 221-877 от 04.09.2024 10:13:44</t>
        </is>
      </c>
      <c r="D809" s="152" t="inlineStr">
        <is>
          <t>Внутренее перемещение ТМЦ</t>
        </is>
      </c>
      <c r="E809" s="163" t="n">
        <v>1750</v>
      </c>
      <c r="F809" s="164" t="n"/>
      <c r="G809" s="163" t="n">
        <v>1750</v>
      </c>
      <c r="H809" s="164" t="n"/>
      <c r="I809" s="7" t="n">
        <v>3000</v>
      </c>
      <c r="J809" s="8" t="inlineStr">
        <is>
          <t>Сайнидинов Уланбек Курманбекович</t>
        </is>
      </c>
      <c r="K809" s="8" t="inlineStr">
        <is>
          <t>Склад Бозымчак № 7 СИЗ (/Касымов А,Адылбек у Э.</t>
        </is>
      </c>
      <c r="L809" s="12" t="n"/>
      <c r="M809">
        <f>VLOOKUP(J809,P$7:Q$4000,2,0)</f>
        <v/>
      </c>
      <c r="N809">
        <f>VLOOKUP(K809,P$7:R$4000,2,0)</f>
        <v/>
      </c>
      <c r="P809" s="24" t="inlineStr">
        <is>
          <t>Джумабеков Азамат Станбекович</t>
        </is>
      </c>
      <c r="Q809" s="24" t="inlineStr">
        <is>
          <t>130-12 Общепроизводственные расходы</t>
        </is>
      </c>
    </row>
    <row r="810" hidden="1" outlineLevel="1" ht="22.45" customHeight="1" s="171">
      <c r="B810" s="166" t="n"/>
      <c r="C810" s="166" t="n"/>
      <c r="D810" s="153" t="n"/>
      <c r="E810" s="10" t="n"/>
      <c r="F810" s="11" t="n"/>
      <c r="G810" s="10" t="n"/>
      <c r="H810" s="11" t="n"/>
      <c r="I810" s="12" t="n"/>
      <c r="J810" s="13" t="inlineStr">
        <is>
          <t>001-001-0181 Брюки летние "KAZ Minerals Bozymchak" (ткань 65%ПЭ/35%ХБ, плотность 250 гр/м2, разм.44-46)</t>
        </is>
      </c>
      <c r="K810" s="13" t="inlineStr">
        <is>
          <t>001-001-0181 Брюки летние "KAZ Minerals Bozymchak" (ткань 65%ПЭ/35%ХБ, плотность 250 гр/м2, разм.44-46)</t>
        </is>
      </c>
      <c r="L810" s="135" t="n"/>
      <c r="M810">
        <f>VLOOKUP(J810,P$7:Q$4000,2,0)</f>
        <v/>
      </c>
      <c r="N810">
        <f>VLOOKUP(K810,P$7:R$4000,2,0)</f>
        <v/>
      </c>
      <c r="P810" s="24" t="inlineStr">
        <is>
          <t>Джумабекова Жаркын</t>
        </is>
      </c>
      <c r="Q810" s="24" t="inlineStr">
        <is>
          <t>112-01-ИТР-производство</t>
        </is>
      </c>
    </row>
    <row r="811" hidden="1" outlineLevel="1" ht="22.45" customFormat="1" customHeight="1" s="71" thickBot="1">
      <c r="B811" s="167" t="n"/>
      <c r="C811" s="167" t="n"/>
      <c r="D811" s="14" t="inlineStr">
        <is>
          <t>Количество</t>
        </is>
      </c>
      <c r="E811" s="15" t="n"/>
      <c r="F811" s="175" t="n">
        <v>1</v>
      </c>
      <c r="G811" s="15" t="n"/>
      <c r="H811" s="175" t="n">
        <v>1</v>
      </c>
      <c r="I811" s="135" t="n"/>
      <c r="J811" s="154" t="inlineStr">
        <is>
          <t>Поступление ТМЦ и услуг 0001342 от 04.04.2024 10:00:00</t>
        </is>
      </c>
      <c r="K811" s="154" t="inlineStr">
        <is>
          <t>Поступление ТМЦ и услуг 0001342 от 04.04.2024 10:00:00</t>
        </is>
      </c>
      <c r="L811" s="9" t="n"/>
      <c r="M811">
        <f>VLOOKUP(J811,P$7:Q$4000,2,0)</f>
        <v/>
      </c>
      <c r="N811">
        <f>VLOOKUP(K811,P$7:R$4000,2,0)</f>
        <v/>
      </c>
      <c r="P811" s="24" t="inlineStr">
        <is>
          <t>Джумабекова Мээримгуль Дуйшенбековна</t>
        </is>
      </c>
      <c r="Q811" s="24" t="inlineStr">
        <is>
          <t>111-02-АУП</t>
        </is>
      </c>
    </row>
    <row r="812" hidden="1" outlineLevel="1" ht="22.45" customFormat="1" customHeight="1" s="71" thickBot="1">
      <c r="B812" s="165" t="inlineStr">
        <is>
          <t>04.09.2024 10:18:24</t>
        </is>
      </c>
      <c r="C812" s="165" t="inlineStr">
        <is>
          <t>Внутреннее перемещение ОМТС 221-878 от 04.09.2024 10:18:24</t>
        </is>
      </c>
      <c r="D812" s="152" t="inlineStr">
        <is>
          <t>Внутренее перемещение ТМЦ</t>
        </is>
      </c>
      <c r="E812" s="163" t="n">
        <v>1750</v>
      </c>
      <c r="F812" s="164" t="n"/>
      <c r="G812" s="163" t="n">
        <v>1750</v>
      </c>
      <c r="H812" s="164" t="n"/>
      <c r="I812" s="7" t="n">
        <v>7000</v>
      </c>
      <c r="J812" s="8" t="inlineStr">
        <is>
          <t>Топивалдиев Илесхон Исманжанович</t>
        </is>
      </c>
      <c r="K812" s="8" t="inlineStr">
        <is>
          <t>Склад Бозымчак № 7 СИЗ (/Касымов А,Адылбек у Э.</t>
        </is>
      </c>
      <c r="L812" s="12" t="n"/>
      <c r="M812">
        <f>VLOOKUP(J812,P$7:Q$4000,2,0)</f>
        <v/>
      </c>
      <c r="N812">
        <f>VLOOKUP(K812,P$7:R$4000,2,0)</f>
        <v/>
      </c>
      <c r="P812" s="24" t="inlineStr">
        <is>
          <t>Джумагазиев Чингиз Тилекович</t>
        </is>
      </c>
      <c r="Q812" s="24" t="inlineStr">
        <is>
          <t>120-03-ОМТС</t>
        </is>
      </c>
    </row>
    <row r="813" hidden="1" outlineLevel="1" ht="22.45" customHeight="1" s="171">
      <c r="B813" s="166" t="n"/>
      <c r="C813" s="166" t="n"/>
      <c r="D813" s="153" t="n"/>
      <c r="E813" s="10" t="n"/>
      <c r="F813" s="11" t="n"/>
      <c r="G813" s="10" t="n"/>
      <c r="H813" s="11" t="n"/>
      <c r="I813" s="12" t="n"/>
      <c r="J813" s="13" t="inlineStr">
        <is>
          <t>001-001-0198 Куртка демисезонная "KAZ Minerals Bozymchak" (ткань 65%ПЭ/35%ХБ, плотность 250 гр/м2, подкл.флис. 52-54)</t>
        </is>
      </c>
      <c r="K813" s="13" t="inlineStr">
        <is>
          <t>001-001-0198 Куртка демисезонная "KAZ Minerals Bozymchak" (ткань 65%ПЭ/35%ХБ, плотность 250 гр/м2, подкл.флис. 52-54)</t>
        </is>
      </c>
      <c r="L813" s="135" t="n"/>
      <c r="M813">
        <f>VLOOKUP(J813,P$7:Q$4000,2,0)</f>
        <v/>
      </c>
      <c r="N813">
        <f>VLOOKUP(K813,P$7:R$4000,2,0)</f>
        <v/>
      </c>
      <c r="P813" s="24" t="inlineStr">
        <is>
          <t>Джумагулов Руслан Усенбекович</t>
        </is>
      </c>
      <c r="Q813" s="24" t="inlineStr">
        <is>
          <t>130-17 Механическая служба - РММ</t>
        </is>
      </c>
    </row>
    <row r="814" hidden="1" outlineLevel="1" ht="22.45" customFormat="1" customHeight="1" s="71" thickBot="1">
      <c r="B814" s="167" t="n"/>
      <c r="C814" s="167" t="n"/>
      <c r="D814" s="14" t="inlineStr">
        <is>
          <t>Количество</t>
        </is>
      </c>
      <c r="E814" s="15" t="n"/>
      <c r="F814" s="175" t="n">
        <v>1</v>
      </c>
      <c r="G814" s="15" t="n"/>
      <c r="H814" s="175" t="n">
        <v>1</v>
      </c>
      <c r="I814" s="135" t="n"/>
      <c r="J814" s="154" t="inlineStr">
        <is>
          <t>Поступление ТМЦ и услуг 0003271 от 27.08.2024 10:00:00</t>
        </is>
      </c>
      <c r="K814" s="154" t="inlineStr">
        <is>
          <t>Поступление ТМЦ и услуг 0003271 от 27.08.2024 10:00:00</t>
        </is>
      </c>
      <c r="L814" s="9" t="n"/>
      <c r="M814">
        <f>VLOOKUP(J814,P$7:Q$4000,2,0)</f>
        <v/>
      </c>
      <c r="N814">
        <f>VLOOKUP(K814,P$7:R$4000,2,0)</f>
        <v/>
      </c>
      <c r="P814" s="24" t="inlineStr">
        <is>
          <t>Джумагулова Мээрим Талайбековна</t>
        </is>
      </c>
      <c r="Q814" s="24" t="inlineStr">
        <is>
          <t>111-02-АУП</t>
        </is>
      </c>
    </row>
    <row r="815" hidden="1" outlineLevel="1" ht="22.45" customFormat="1" customHeight="1" s="71" thickBot="1">
      <c r="B815" s="165" t="inlineStr">
        <is>
          <t>04.09.2024 10:18:24</t>
        </is>
      </c>
      <c r="C815" s="165" t="inlineStr">
        <is>
          <t>Внутреннее перемещение ОМТС 221-878 от 04.09.2024 10:18:24</t>
        </is>
      </c>
      <c r="D815" s="152" t="inlineStr">
        <is>
          <t>Внутренее перемещение ТМЦ</t>
        </is>
      </c>
      <c r="E815" s="163" t="n">
        <v>1750</v>
      </c>
      <c r="F815" s="164" t="n"/>
      <c r="G815" s="163" t="n">
        <v>1750</v>
      </c>
      <c r="H815" s="164" t="n"/>
      <c r="I815" s="7" t="n">
        <v>3000</v>
      </c>
      <c r="J815" s="8" t="inlineStr">
        <is>
          <t>Топивалдиев Илесхон Исманжанович</t>
        </is>
      </c>
      <c r="K815" s="8" t="inlineStr">
        <is>
          <t>Склад Бозымчак № 7 СИЗ (/Касымов А,Адылбек у Э.</t>
        </is>
      </c>
      <c r="L815" s="12" t="n"/>
      <c r="M815">
        <f>VLOOKUP(J815,P$7:Q$4000,2,0)</f>
        <v/>
      </c>
      <c r="N815">
        <f>VLOOKUP(K815,P$7:R$4000,2,0)</f>
        <v/>
      </c>
      <c r="P815" s="24" t="inlineStr">
        <is>
          <t>Джумаев Муратбек Абасканович</t>
        </is>
      </c>
      <c r="Q815" s="24" t="inlineStr">
        <is>
          <t>100-02 Главный корпус (флотация)</t>
        </is>
      </c>
    </row>
    <row r="816" hidden="1" outlineLevel="1" ht="22.45" customHeight="1" s="171">
      <c r="B816" s="166" t="n"/>
      <c r="C816" s="166" t="n"/>
      <c r="D816" s="153" t="n"/>
      <c r="E816" s="10" t="n"/>
      <c r="F816" s="11" t="n"/>
      <c r="G816" s="10" t="n"/>
      <c r="H816" s="11" t="n"/>
      <c r="I816" s="12" t="n"/>
      <c r="J816" s="13" t="inlineStr">
        <is>
          <t>001-001-0183 Брюки летние "KAZ Minerals Bozymchak" (ткань 65%ПЭ/35%ХБ, плотность 250 гр/м2, разм.52-54)</t>
        </is>
      </c>
      <c r="K816" s="13" t="inlineStr">
        <is>
          <t>001-001-0183 Брюки летние "KAZ Minerals Bozymchak" (ткань 65%ПЭ/35%ХБ, плотность 250 гр/м2, разм.52-54)</t>
        </is>
      </c>
      <c r="L816" s="135" t="n"/>
      <c r="M816">
        <f>VLOOKUP(J816,P$7:Q$4000,2,0)</f>
        <v/>
      </c>
      <c r="N816">
        <f>VLOOKUP(K816,P$7:R$4000,2,0)</f>
        <v/>
      </c>
      <c r="P816" s="24" t="inlineStr">
        <is>
          <t>Джумакунов Самат Усенкадырович</t>
        </is>
      </c>
      <c r="Q816" s="24" t="inlineStr">
        <is>
          <t>119-05-Автотранспортный цех - общепроизводственные</t>
        </is>
      </c>
    </row>
    <row r="817" hidden="1" outlineLevel="1" ht="32.9" customFormat="1" customHeight="1" s="71" thickBot="1">
      <c r="B817" s="167" t="n"/>
      <c r="C817" s="167" t="n"/>
      <c r="D817" s="14" t="inlineStr">
        <is>
          <t>Количество</t>
        </is>
      </c>
      <c r="E817" s="15" t="n"/>
      <c r="F817" s="175" t="n">
        <v>1</v>
      </c>
      <c r="G817" s="15" t="n"/>
      <c r="H817" s="175" t="n">
        <v>1</v>
      </c>
      <c r="I817" s="135" t="n"/>
      <c r="J817" s="154" t="inlineStr">
        <is>
          <t>Поступление ТМЦ и услуг 0001494 от 19.04.2024 10:00:00</t>
        </is>
      </c>
      <c r="K817" s="154" t="inlineStr">
        <is>
          <t>Поступление ТМЦ и услуг 0001494 от 19.04.2024 10:00:00</t>
        </is>
      </c>
      <c r="L817" s="9" t="n"/>
      <c r="M817">
        <f>VLOOKUP(J817,P$7:Q$4000,2,0)</f>
        <v/>
      </c>
      <c r="N817">
        <f>VLOOKUP(K817,P$7:R$4000,2,0)</f>
        <v/>
      </c>
      <c r="P817" s="24" t="inlineStr">
        <is>
          <t>Джумакунов Самат Усенкадырович Диспетчер АТЦ</t>
        </is>
      </c>
      <c r="Q817" s="24" t="inlineStr">
        <is>
          <t>119-05-Автотранспортный цех - общепроизводственные</t>
        </is>
      </c>
    </row>
    <row r="818" hidden="1" outlineLevel="1" ht="22.45" customFormat="1" customHeight="1" s="71" thickBot="1">
      <c r="B818" s="165" t="inlineStr">
        <is>
          <t>04.09.2024 10:18:24</t>
        </is>
      </c>
      <c r="C818" s="165" t="inlineStr">
        <is>
          <t>Внутреннее перемещение ОМТС 221-878 от 04.09.2024 10:18:24</t>
        </is>
      </c>
      <c r="D818" s="152" t="inlineStr">
        <is>
          <t>Внутренее перемещение ТМЦ</t>
        </is>
      </c>
      <c r="E818" s="163" t="n">
        <v>1750</v>
      </c>
      <c r="F818" s="164" t="n"/>
      <c r="G818" s="163" t="n">
        <v>1750</v>
      </c>
      <c r="H818" s="164" t="n"/>
      <c r="I818" s="7" t="n">
        <v>5500</v>
      </c>
      <c r="J818" s="8" t="inlineStr">
        <is>
          <t>Топивалдиев Илесхон Исманжанович</t>
        </is>
      </c>
      <c r="K818" s="8" t="inlineStr">
        <is>
          <t>Склад Бозымчак № 7 СИЗ (/Касымов А,Адылбек у Э.</t>
        </is>
      </c>
      <c r="L818" s="12" t="n"/>
      <c r="M818">
        <f>VLOOKUP(J818,P$7:Q$4000,2,0)</f>
        <v/>
      </c>
      <c r="N818">
        <f>VLOOKUP(K818,P$7:R$4000,2,0)</f>
        <v/>
      </c>
      <c r="P818" s="24" t="inlineStr">
        <is>
          <t>Джумалиев Адыл Октябрьевич</t>
        </is>
      </c>
      <c r="Q818" s="24" t="inlineStr">
        <is>
          <t>119-05-Автотранспортный цех - общепроизводственные</t>
        </is>
      </c>
    </row>
    <row r="819" hidden="1" outlineLevel="1" ht="22.45" customHeight="1" s="171">
      <c r="B819" s="166" t="n"/>
      <c r="C819" s="166" t="n"/>
      <c r="D819" s="153" t="n"/>
      <c r="E819" s="10" t="n"/>
      <c r="F819" s="11" t="n"/>
      <c r="G819" s="10" t="n"/>
      <c r="H819" s="11" t="n"/>
      <c r="I819" s="12" t="n"/>
      <c r="J819" s="13" t="inlineStr">
        <is>
          <t>001-001-0178 Куртка летняя "KAZ Minerals Bozymchak" (ткань 65%ПЭ/35%ХБ, плотность 250 гр/м2, разм.52-54)</t>
        </is>
      </c>
      <c r="K819" s="13" t="inlineStr">
        <is>
          <t>001-001-0178 Куртка летняя "KAZ Minerals Bozymchak" (ткань 65%ПЭ/35%ХБ, плотность 250 гр/м2, разм.52-54)</t>
        </is>
      </c>
      <c r="L819" s="135" t="n"/>
      <c r="M819">
        <f>VLOOKUP(J819,P$7:Q$4000,2,0)</f>
        <v/>
      </c>
      <c r="N819">
        <f>VLOOKUP(K819,P$7:R$4000,2,0)</f>
        <v/>
      </c>
      <c r="P819" s="24" t="inlineStr">
        <is>
          <t>Джумалиев Кадырбек Сулумбаевич</t>
        </is>
      </c>
      <c r="Q819" s="24" t="inlineStr">
        <is>
          <t>114-Офис Управления Проектом - Бозымчак</t>
        </is>
      </c>
    </row>
    <row r="820" hidden="1" outlineLevel="1" ht="32.9" customFormat="1" customHeight="1" s="71" thickBot="1">
      <c r="B820" s="167" t="n"/>
      <c r="C820" s="167" t="n"/>
      <c r="D820" s="14" t="inlineStr">
        <is>
          <t>Количество</t>
        </is>
      </c>
      <c r="E820" s="15" t="n"/>
      <c r="F820" s="175" t="n">
        <v>1</v>
      </c>
      <c r="G820" s="15" t="n"/>
      <c r="H820" s="175" t="n">
        <v>1</v>
      </c>
      <c r="I820" s="135" t="n"/>
      <c r="J820" s="154" t="inlineStr">
        <is>
          <t>Поступление ТМЦ и услуг 0003314 от 27.08.2024 10:00:00</t>
        </is>
      </c>
      <c r="K820" s="154" t="inlineStr">
        <is>
          <t>Поступление ТМЦ и услуг 0003314 от 27.08.2024 10:00:00</t>
        </is>
      </c>
      <c r="L820" s="9" t="n"/>
      <c r="M820">
        <f>VLOOKUP(J820,P$7:Q$4000,2,0)</f>
        <v/>
      </c>
      <c r="N820">
        <f>VLOOKUP(K820,P$7:R$4000,2,0)</f>
        <v/>
      </c>
      <c r="P820" s="24" t="inlineStr">
        <is>
          <t>Джумалиев Таалайбек Джолкеевич</t>
        </is>
      </c>
      <c r="Q820" s="24" t="inlineStr">
        <is>
          <t>106-04-ГРР-общепроизводственные</t>
        </is>
      </c>
    </row>
    <row r="821" hidden="1" outlineLevel="1" ht="22.45" customFormat="1" customHeight="1" s="71">
      <c r="B821" s="165" t="inlineStr">
        <is>
          <t>04.09.2024 10:23:58</t>
        </is>
      </c>
      <c r="C821" s="165" t="inlineStr">
        <is>
          <t>Внутреннее перемещение ОМТС 221-879 от 04.09.2024 10:23:58</t>
        </is>
      </c>
      <c r="D821" s="152" t="inlineStr">
        <is>
          <t>Внутренее перемещение ТМЦ</t>
        </is>
      </c>
      <c r="E821" s="163" t="n">
        <v>1750</v>
      </c>
      <c r="F821" s="164" t="n"/>
      <c r="G821" s="163" t="n">
        <v>1750</v>
      </c>
      <c r="H821" s="164" t="n"/>
      <c r="I821" s="7" t="n">
        <v>7140</v>
      </c>
      <c r="J821" s="8" t="inlineStr">
        <is>
          <t>Склад Бозымчак № 7/1 СИЗ БУ</t>
        </is>
      </c>
      <c r="K821" s="8" t="inlineStr">
        <is>
          <t>Шамшиева Наргиза Ишенбековна( лаборант)</t>
        </is>
      </c>
      <c r="L821" s="12" t="n"/>
      <c r="M821">
        <f>VLOOKUP(J821,P$7:Q$4000,2,0)</f>
        <v/>
      </c>
      <c r="N821">
        <f>VLOOKUP(K821,P$7:R$4000,2,0)</f>
        <v/>
      </c>
      <c r="P821" s="24" t="inlineStr">
        <is>
          <t>Джуманов Абдыразак Тургунбаевич (машинист ТД-25М)</t>
        </is>
      </c>
      <c r="Q821" s="24" t="inlineStr">
        <is>
          <t>101-02-ЭКБУ - Карьер</t>
        </is>
      </c>
    </row>
    <row r="822" hidden="1" outlineLevel="1" ht="22.45" customHeight="1" s="171">
      <c r="B822" s="166" t="n"/>
      <c r="C822" s="166" t="n"/>
      <c r="D822" s="153" t="n"/>
      <c r="E822" s="10" t="n"/>
      <c r="F822" s="11" t="n"/>
      <c r="G822" s="10" t="n"/>
      <c r="H822" s="11" t="n"/>
      <c r="I822" s="12" t="n"/>
      <c r="J822" s="13" t="inlineStr">
        <is>
          <t>001-001-0125 Костюм летний "KAZ Minerals Bozymchak" (100% ХБ, плотность 250-260гр/м2, логотип вышивка, 46р.)</t>
        </is>
      </c>
      <c r="K822" s="13" t="inlineStr">
        <is>
          <t>001-001-0125 Костюм летний "KAZ Minerals Bozymchak" (100% ХБ, плотность 250-260гр/м2, логотип вышивка, 46р.)</t>
        </is>
      </c>
      <c r="L822" s="135" t="n"/>
      <c r="M822">
        <f>VLOOKUP(J822,P$7:Q$4000,2,0)</f>
        <v/>
      </c>
      <c r="N822">
        <f>VLOOKUP(K822,P$7:R$4000,2,0)</f>
        <v/>
      </c>
      <c r="P822" s="24" t="inlineStr">
        <is>
          <t>Джуманов Бауржан Салыкович (Инженер обогатитель)</t>
        </is>
      </c>
      <c r="Q822" s="24" t="inlineStr">
        <is>
          <t>100-07 Главные специалисты ИТР ОФ</t>
        </is>
      </c>
    </row>
    <row r="823" hidden="1" outlineLevel="1" ht="32.9" customFormat="1" customHeight="1" s="71" thickBot="1">
      <c r="B823" s="167" t="n"/>
      <c r="C823" s="167" t="n"/>
      <c r="D823" s="14" t="inlineStr">
        <is>
          <t>Количество</t>
        </is>
      </c>
      <c r="E823" s="15" t="n"/>
      <c r="F823" s="175" t="n">
        <v>1</v>
      </c>
      <c r="G823" s="15" t="n"/>
      <c r="H823" s="175" t="n">
        <v>1</v>
      </c>
      <c r="I823" s="135" t="n"/>
      <c r="J823" s="154" t="inlineStr">
        <is>
          <t>Поступление ТМЦ и услуг 0004775 от 21.11.2023 10:00:00</t>
        </is>
      </c>
      <c r="K823" s="154" t="inlineStr">
        <is>
          <t>Поступление ТМЦ и услуг 0004775 от 21.11.2023 10:00:00</t>
        </is>
      </c>
      <c r="L823" s="9" t="n"/>
      <c r="M823">
        <f>VLOOKUP(J823,P$7:Q$4000,2,0)</f>
        <v/>
      </c>
      <c r="N823">
        <f>VLOOKUP(K823,P$7:R$4000,2,0)</f>
        <v/>
      </c>
      <c r="P823" s="24" t="inlineStr">
        <is>
          <t>Джуматаев Канатбек Каныбекович (Автоэлектрик)</t>
        </is>
      </c>
      <c r="Q823" s="24" t="inlineStr">
        <is>
          <t>119-06-Автотранспортный цех-РПП</t>
        </is>
      </c>
    </row>
    <row r="824" hidden="1" outlineLevel="1" ht="22.45" customFormat="1" customHeight="1" s="71" thickBot="1">
      <c r="B824" s="165" t="inlineStr">
        <is>
          <t>04.09.2024 10:27:20</t>
        </is>
      </c>
      <c r="C824" s="165" t="inlineStr">
        <is>
          <t>Внутреннее перемещение ОМТС 221-880 от 04.09.2024 10:27:20</t>
        </is>
      </c>
      <c r="D824" s="152" t="inlineStr">
        <is>
          <t>Внутренее перемещение ТМЦ</t>
        </is>
      </c>
      <c r="E824" s="163" t="n">
        <v>1750</v>
      </c>
      <c r="F824" s="164" t="n"/>
      <c r="G824" s="163" t="n">
        <v>1750</v>
      </c>
      <c r="H824" s="164" t="n"/>
      <c r="I824" s="7" t="n">
        <v>7000</v>
      </c>
      <c r="J824" s="8" t="inlineStr">
        <is>
          <t>Шамшиева Наргиза Ишенбековна( лаборант)</t>
        </is>
      </c>
      <c r="K824" s="8" t="inlineStr">
        <is>
          <t>Склад Бозымчак № 7 СИЗ (/Касымов А,Адылбек у Э.</t>
        </is>
      </c>
      <c r="L824" s="12" t="n"/>
      <c r="M824">
        <f>VLOOKUP(J824,P$7:Q$4000,2,0)</f>
        <v/>
      </c>
      <c r="N824">
        <f>VLOOKUP(K824,P$7:R$4000,2,0)</f>
        <v/>
      </c>
      <c r="P824" s="24" t="inlineStr">
        <is>
          <t>Джунузалиев Бактыбек Асылбекович(Машинист автокран</t>
        </is>
      </c>
      <c r="Q824" s="24" t="inlineStr">
        <is>
          <t>119-04-Автотранспортный цех - спецтранспорт</t>
        </is>
      </c>
    </row>
    <row r="825" hidden="1" outlineLevel="1" ht="22.45" customHeight="1" s="171">
      <c r="B825" s="166" t="n"/>
      <c r="C825" s="166" t="n"/>
      <c r="D825" s="153" t="n"/>
      <c r="E825" s="10" t="n"/>
      <c r="F825" s="11" t="n"/>
      <c r="G825" s="10" t="n"/>
      <c r="H825" s="11" t="n"/>
      <c r="I825" s="12" t="n"/>
      <c r="J825" s="13" t="inlineStr">
        <is>
          <t>001-001-0198 Куртка демисезонная "KAZ Minerals Bozymchak" (ткань 65%ПЭ/35%ХБ, плотность 250 гр/м2, подкл.флис. 52-54)</t>
        </is>
      </c>
      <c r="K825" s="13" t="inlineStr">
        <is>
          <t>001-001-0198 Куртка демисезонная "KAZ Minerals Bozymchak" (ткань 65%ПЭ/35%ХБ, плотность 250 гр/м2, подкл.флис. 52-54)</t>
        </is>
      </c>
      <c r="L825" s="135" t="n"/>
      <c r="M825">
        <f>VLOOKUP(J825,P$7:Q$4000,2,0)</f>
        <v/>
      </c>
      <c r="N825">
        <f>VLOOKUP(K825,P$7:R$4000,2,0)</f>
        <v/>
      </c>
      <c r="P825" s="24" t="inlineStr">
        <is>
          <t>Джунушалиев Джумамудун</t>
        </is>
      </c>
      <c r="Q825" s="24" t="inlineStr">
        <is>
          <t>112-ИТР-офис</t>
        </is>
      </c>
    </row>
    <row r="826" hidden="1" outlineLevel="1" ht="22.45" customFormat="1" customHeight="1" s="71" thickBot="1">
      <c r="B826" s="167" t="n"/>
      <c r="C826" s="167" t="n"/>
      <c r="D826" s="14" t="inlineStr">
        <is>
          <t>Количество</t>
        </is>
      </c>
      <c r="E826" s="15" t="n"/>
      <c r="F826" s="175" t="n">
        <v>1</v>
      </c>
      <c r="G826" s="15" t="n"/>
      <c r="H826" s="175" t="n">
        <v>1</v>
      </c>
      <c r="I826" s="135" t="n"/>
      <c r="J826" s="154" t="inlineStr">
        <is>
          <t>Поступление ТМЦ и услуг 0003271 от 27.08.2024 10:00:00</t>
        </is>
      </c>
      <c r="K826" s="154" t="inlineStr">
        <is>
          <t>Поступление ТМЦ и услуг 0003271 от 27.08.2024 10:00:00</t>
        </is>
      </c>
      <c r="L826" s="9" t="n"/>
      <c r="M826">
        <f>VLOOKUP(J826,P$7:Q$4000,2,0)</f>
        <v/>
      </c>
      <c r="N826">
        <f>VLOOKUP(K826,P$7:R$4000,2,0)</f>
        <v/>
      </c>
      <c r="P826" s="24" t="inlineStr">
        <is>
          <t>Джунушалиев Ислан Сталбекович</t>
        </is>
      </c>
      <c r="Q826" s="24" t="inlineStr">
        <is>
          <t>100-09 РММ</t>
        </is>
      </c>
    </row>
    <row r="827" hidden="1" outlineLevel="1" ht="22.45" customFormat="1" customHeight="1" s="71" thickBot="1">
      <c r="B827" s="165" t="inlineStr">
        <is>
          <t>04.09.2024 10:27:20</t>
        </is>
      </c>
      <c r="C827" s="165" t="inlineStr">
        <is>
          <t>Внутреннее перемещение ОМТС 221-880 от 04.09.2024 10:27:20</t>
        </is>
      </c>
      <c r="D827" s="152" t="inlineStr">
        <is>
          <t>Внутренее перемещение ТМЦ</t>
        </is>
      </c>
      <c r="E827" s="163" t="n">
        <v>1750</v>
      </c>
      <c r="F827" s="164" t="n"/>
      <c r="G827" s="163" t="n">
        <v>1750</v>
      </c>
      <c r="H827" s="164" t="n"/>
      <c r="I827" s="7" t="n">
        <v>5500</v>
      </c>
      <c r="J827" s="8" t="inlineStr">
        <is>
          <t>Шамшиева Наргиза Ишенбековна( лаборант)</t>
        </is>
      </c>
      <c r="K827" s="8" t="inlineStr">
        <is>
          <t>Склад Бозымчак № 7 СИЗ (/Касымов А,Адылбек у Э.</t>
        </is>
      </c>
      <c r="L827" s="12" t="n"/>
      <c r="M827">
        <f>VLOOKUP(J827,P$7:Q$4000,2,0)</f>
        <v/>
      </c>
      <c r="N827">
        <f>VLOOKUP(K827,P$7:R$4000,2,0)</f>
        <v/>
      </c>
      <c r="P827" s="24" t="inlineStr">
        <is>
          <t>Джунушалиев Нурлан Кубанычбекович</t>
        </is>
      </c>
      <c r="Q827" s="24" t="n"/>
    </row>
    <row r="828" hidden="1" outlineLevel="1" ht="22.45" customHeight="1" s="171">
      <c r="B828" s="166" t="n"/>
      <c r="C828" s="166" t="n"/>
      <c r="D828" s="153" t="n"/>
      <c r="E828" s="10" t="n"/>
      <c r="F828" s="11" t="n"/>
      <c r="G828" s="10" t="n"/>
      <c r="H828" s="11" t="n"/>
      <c r="I828" s="12" t="n"/>
      <c r="J828" s="13" t="inlineStr">
        <is>
          <t>001-001-0177 Куртка летняя "KAZ Minerals Bozymchak" (ткань 65%ПЭ/35%ХБ, плотность 250 гр/м2, разм.48-50)</t>
        </is>
      </c>
      <c r="K828" s="13" t="inlineStr">
        <is>
          <t>001-001-0177 Куртка летняя "KAZ Minerals Bozymchak" (ткань 65%ПЭ/35%ХБ, плотность 250 гр/м2, разм.48-50)</t>
        </is>
      </c>
      <c r="L828" s="135" t="n"/>
      <c r="M828">
        <f>VLOOKUP(J828,P$7:Q$4000,2,0)</f>
        <v/>
      </c>
      <c r="N828">
        <f>VLOOKUP(K828,P$7:R$4000,2,0)</f>
        <v/>
      </c>
      <c r="P828" s="24" t="inlineStr">
        <is>
          <t>Джунушева Айнура Асанбековна</t>
        </is>
      </c>
      <c r="Q828" s="24" t="inlineStr">
        <is>
          <t>111-02-АУП</t>
        </is>
      </c>
    </row>
    <row r="829" hidden="1" outlineLevel="1" ht="22.45" customFormat="1" customHeight="1" s="71" thickBot="1">
      <c r="B829" s="167" t="n"/>
      <c r="C829" s="167" t="n"/>
      <c r="D829" s="14" t="inlineStr">
        <is>
          <t>Количество</t>
        </is>
      </c>
      <c r="E829" s="15" t="n"/>
      <c r="F829" s="175" t="n">
        <v>1</v>
      </c>
      <c r="G829" s="15" t="n"/>
      <c r="H829" s="175" t="n">
        <v>1</v>
      </c>
      <c r="I829" s="135" t="n"/>
      <c r="J829" s="154" t="inlineStr">
        <is>
          <t>Поступление ТМЦ и услуг 0003314 от 27.08.2024 10:00:00</t>
        </is>
      </c>
      <c r="K829" s="154" t="inlineStr">
        <is>
          <t>Поступление ТМЦ и услуг 0003314 от 27.08.2024 10:00:00</t>
        </is>
      </c>
      <c r="L829" s="9" t="n"/>
      <c r="M829">
        <f>VLOOKUP(J829,P$7:Q$4000,2,0)</f>
        <v/>
      </c>
      <c r="N829">
        <f>VLOOKUP(K829,P$7:R$4000,2,0)</f>
        <v/>
      </c>
      <c r="P829" s="24" t="inlineStr">
        <is>
          <t>Джураев Нурсултан</t>
        </is>
      </c>
      <c r="Q829" s="24" t="inlineStr">
        <is>
          <t>109-Химлаборатория</t>
        </is>
      </c>
    </row>
    <row r="830" hidden="1" outlineLevel="1" ht="22.45" customFormat="1" customHeight="1" s="71" thickBot="1">
      <c r="B830" s="165" t="inlineStr">
        <is>
          <t>04.09.2024 10:27:20</t>
        </is>
      </c>
      <c r="C830" s="165" t="inlineStr">
        <is>
          <t>Внутреннее перемещение ОМТС 221-880 от 04.09.2024 10:27:20</t>
        </is>
      </c>
      <c r="D830" s="152" t="inlineStr">
        <is>
          <t>Внутренее перемещение ТМЦ</t>
        </is>
      </c>
      <c r="E830" s="163" t="n">
        <v>1750</v>
      </c>
      <c r="F830" s="164" t="n"/>
      <c r="G830" s="163" t="n">
        <v>1750</v>
      </c>
      <c r="H830" s="164" t="n"/>
      <c r="I830" s="7" t="n">
        <v>3000</v>
      </c>
      <c r="J830" s="8" t="inlineStr">
        <is>
          <t>Шамшиева Наргиза Ишенбековна( лаборант)</t>
        </is>
      </c>
      <c r="K830" s="8" t="inlineStr">
        <is>
          <t>Склад Бозымчак № 7 СИЗ (/Касымов А,Адылбек у Э.</t>
        </is>
      </c>
      <c r="L830" s="12" t="n"/>
      <c r="M830">
        <f>VLOOKUP(J830,P$7:Q$4000,2,0)</f>
        <v/>
      </c>
      <c r="N830">
        <f>VLOOKUP(K830,P$7:R$4000,2,0)</f>
        <v/>
      </c>
      <c r="P830" s="24" t="inlineStr">
        <is>
          <t>Джусуев Кенжебек Темирбекович</t>
        </is>
      </c>
      <c r="Q830" s="24" t="inlineStr">
        <is>
          <t>127-001- Служба охраны и режима</t>
        </is>
      </c>
    </row>
    <row r="831" hidden="1" outlineLevel="1" ht="22.45" customHeight="1" s="171">
      <c r="B831" s="166" t="n"/>
      <c r="C831" s="166" t="n"/>
      <c r="D831" s="153" t="n"/>
      <c r="E831" s="10" t="n"/>
      <c r="F831" s="11" t="n"/>
      <c r="G831" s="10" t="n"/>
      <c r="H831" s="11" t="n"/>
      <c r="I831" s="12" t="n"/>
      <c r="J831" s="13" t="inlineStr">
        <is>
          <t>001-001-0181 Брюки летние "KAZ Minerals Bozymchak" (ткань 65%ПЭ/35%ХБ, плотность 250 гр/м2, разм.44-46)</t>
        </is>
      </c>
      <c r="K831" s="13" t="inlineStr">
        <is>
          <t>001-001-0181 Брюки летние "KAZ Minerals Bozymchak" (ткань 65%ПЭ/35%ХБ, плотность 250 гр/м2, разм.44-46)</t>
        </is>
      </c>
      <c r="L831" s="135" t="n"/>
      <c r="M831">
        <f>VLOOKUP(J831,P$7:Q$4000,2,0)</f>
        <v/>
      </c>
      <c r="N831">
        <f>VLOOKUP(K831,P$7:R$4000,2,0)</f>
        <v/>
      </c>
      <c r="P831" s="24" t="inlineStr">
        <is>
          <t>Джусупбеков Нурлан Тилекбаевич</t>
        </is>
      </c>
      <c r="Q831" s="24" t="inlineStr">
        <is>
          <t>100-03 Участок фильтрации (хвосты)</t>
        </is>
      </c>
    </row>
    <row r="832" hidden="1" outlineLevel="1" ht="22.45" customFormat="1" customHeight="1" s="71" thickBot="1">
      <c r="B832" s="167" t="n"/>
      <c r="C832" s="167" t="n"/>
      <c r="D832" s="14" t="inlineStr">
        <is>
          <t>Количество</t>
        </is>
      </c>
      <c r="E832" s="15" t="n"/>
      <c r="F832" s="175" t="n">
        <v>1</v>
      </c>
      <c r="G832" s="15" t="n"/>
      <c r="H832" s="175" t="n">
        <v>1</v>
      </c>
      <c r="I832" s="135" t="n"/>
      <c r="J832" s="154" t="inlineStr">
        <is>
          <t>Поступление ТМЦ и услуг 0001342 от 04.04.2024 10:00:00</t>
        </is>
      </c>
      <c r="K832" s="154" t="inlineStr">
        <is>
          <t>Поступление ТМЦ и услуг 0001342 от 04.04.2024 10:00:00</t>
        </is>
      </c>
      <c r="L832" s="9" t="n"/>
      <c r="M832">
        <f>VLOOKUP(J832,P$7:Q$4000,2,0)</f>
        <v/>
      </c>
      <c r="N832">
        <f>VLOOKUP(K832,P$7:R$4000,2,0)</f>
        <v/>
      </c>
      <c r="P832" s="24" t="inlineStr">
        <is>
          <t>Джусупбеков Нурлан Тилекбаевич</t>
        </is>
      </c>
      <c r="Q832" s="24" t="inlineStr">
        <is>
          <t>100-02 Главный корпус (флотация)</t>
        </is>
      </c>
    </row>
    <row r="833" hidden="1" outlineLevel="1" ht="22.45" customFormat="1" customHeight="1" s="71" thickBot="1">
      <c r="B833" s="165" t="inlineStr">
        <is>
          <t>04.09.2024 10:28:37</t>
        </is>
      </c>
      <c r="C833" s="165" t="inlineStr">
        <is>
          <t>Внутреннее перемещение ОМТС 221-881 от 04.09.2024 10:28:37</t>
        </is>
      </c>
      <c r="D833" s="152" t="inlineStr">
        <is>
          <t>Внутренее перемещение ТМЦ</t>
        </is>
      </c>
      <c r="E833" s="163" t="n">
        <v>1750</v>
      </c>
      <c r="F833" s="164" t="n"/>
      <c r="G833" s="163" t="n">
        <v>1750</v>
      </c>
      <c r="H833" s="164" t="n"/>
      <c r="I833" s="7" t="n">
        <v>7000</v>
      </c>
      <c r="J833" s="8" t="inlineStr">
        <is>
          <t>Жусупов Кубан Канатбекович</t>
        </is>
      </c>
      <c r="K833" s="8" t="inlineStr">
        <is>
          <t>Склад Бозымчак № 7 СИЗ (/Касымов А,Адылбек у Э.</t>
        </is>
      </c>
      <c r="L833" s="12" t="n"/>
      <c r="M833">
        <f>VLOOKUP(J833,P$7:Q$4000,2,0)</f>
        <v/>
      </c>
      <c r="N833">
        <f>VLOOKUP(K833,P$7:R$4000,2,0)</f>
        <v/>
      </c>
      <c r="P833" s="24" t="inlineStr">
        <is>
          <t>Джусупов Кубан</t>
        </is>
      </c>
      <c r="Q833" s="24" t="n"/>
    </row>
    <row r="834" hidden="1" outlineLevel="1" ht="22.45" customHeight="1" s="171">
      <c r="B834" s="166" t="n"/>
      <c r="C834" s="166" t="n"/>
      <c r="D834" s="153" t="n"/>
      <c r="E834" s="10" t="n"/>
      <c r="F834" s="11" t="n"/>
      <c r="G834" s="10" t="n"/>
      <c r="H834" s="11" t="n"/>
      <c r="I834" s="12" t="n"/>
      <c r="J834" s="13" t="inlineStr">
        <is>
          <t>001-001-0199 Куртка демисезонная "KAZ Minerals Bozymchak" (ткань 65%ПЭ/35%ХБ, плотность 250 гр/м2, подкл.флис. 56-58)</t>
        </is>
      </c>
      <c r="K834" s="13" t="inlineStr">
        <is>
          <t>001-001-0199 Куртка демисезонная "KAZ Minerals Bozymchak" (ткань 65%ПЭ/35%ХБ, плотность 250 гр/м2, подкл.флис. 56-58)</t>
        </is>
      </c>
      <c r="L834" s="135" t="n"/>
      <c r="M834">
        <f>VLOOKUP(J834,P$7:Q$4000,2,0)</f>
        <v/>
      </c>
      <c r="N834">
        <f>VLOOKUP(K834,P$7:R$4000,2,0)</f>
        <v/>
      </c>
      <c r="P834" s="24" t="inlineStr">
        <is>
          <t>Диденко Алексей Владимирович</t>
        </is>
      </c>
      <c r="Q834" s="24" t="inlineStr">
        <is>
          <t>127-001- Служба охраны и режима</t>
        </is>
      </c>
    </row>
    <row r="835" hidden="1" outlineLevel="1" ht="22.45" customFormat="1" customHeight="1" s="71" thickBot="1">
      <c r="B835" s="167" t="n"/>
      <c r="C835" s="167" t="n"/>
      <c r="D835" s="14" t="inlineStr">
        <is>
          <t>Количество</t>
        </is>
      </c>
      <c r="E835" s="15" t="n"/>
      <c r="F835" s="175" t="n">
        <v>1</v>
      </c>
      <c r="G835" s="15" t="n"/>
      <c r="H835" s="175" t="n">
        <v>1</v>
      </c>
      <c r="I835" s="135" t="n"/>
      <c r="J835" s="154" t="inlineStr">
        <is>
          <t>Поступление ТМЦ и услуг 0002734 от 16.07.2024 10:00:00</t>
        </is>
      </c>
      <c r="K835" s="154" t="inlineStr">
        <is>
          <t>Поступление ТМЦ и услуг 0002734 от 16.07.2024 10:00:00</t>
        </is>
      </c>
      <c r="L835" s="9" t="n"/>
      <c r="M835">
        <f>VLOOKUP(J835,P$7:Q$4000,2,0)</f>
        <v/>
      </c>
      <c r="N835">
        <f>VLOOKUP(K835,P$7:R$4000,2,0)</f>
        <v/>
      </c>
      <c r="P835" s="24" t="inlineStr">
        <is>
          <t>Диденко Григорий Валерьевич</t>
        </is>
      </c>
      <c r="Q835" s="24" t="inlineStr">
        <is>
          <t>123-03-АБК-АХО-медпункт</t>
        </is>
      </c>
    </row>
    <row r="836" hidden="1" outlineLevel="1" ht="22.45" customFormat="1" customHeight="1" s="71" thickBot="1">
      <c r="B836" s="165" t="inlineStr">
        <is>
          <t>04.09.2024 10:29:52</t>
        </is>
      </c>
      <c r="C836" s="165" t="inlineStr">
        <is>
          <t>Внутреннее перемещение ОМТС 221-882 от 04.09.2024 10:29:52</t>
        </is>
      </c>
      <c r="D836" s="152" t="inlineStr">
        <is>
          <t>Внутренее перемещение ТМЦ</t>
        </is>
      </c>
      <c r="E836" s="163" t="n">
        <v>1750</v>
      </c>
      <c r="F836" s="164" t="n"/>
      <c r="G836" s="163" t="n">
        <v>1750</v>
      </c>
      <c r="H836" s="164" t="n"/>
      <c r="I836" s="7" t="n">
        <v>7000</v>
      </c>
      <c r="J836" s="8" t="inlineStr">
        <is>
          <t>Нурбушан уулу Санжарбек</t>
        </is>
      </c>
      <c r="K836" s="8" t="inlineStr">
        <is>
          <t>Склад Бозымчак № 7 СИЗ (/Касымов А,Адылбек у Э.</t>
        </is>
      </c>
      <c r="L836" s="12" t="n"/>
      <c r="M836">
        <f>VLOOKUP(J836,P$7:Q$4000,2,0)</f>
        <v/>
      </c>
      <c r="N836">
        <f>VLOOKUP(K836,P$7:R$4000,2,0)</f>
        <v/>
      </c>
      <c r="P836" s="24" t="inlineStr">
        <is>
          <t>Долонбаев Мамасалы Байгазиевич (нач ШC) Склад ШС</t>
        </is>
      </c>
      <c r="Q836" s="24" t="inlineStr">
        <is>
          <t>117-Перевалочная база</t>
        </is>
      </c>
    </row>
    <row r="837" hidden="1" outlineLevel="1" ht="22.45" customHeight="1" s="171">
      <c r="B837" s="166" t="n"/>
      <c r="C837" s="166" t="n"/>
      <c r="D837" s="153" t="n"/>
      <c r="E837" s="10" t="n"/>
      <c r="F837" s="11" t="n"/>
      <c r="G837" s="10" t="n"/>
      <c r="H837" s="11" t="n"/>
      <c r="I837" s="12" t="n"/>
      <c r="J837" s="13" t="inlineStr">
        <is>
          <t>001-001-0199 Куртка демисезонная "KAZ Minerals Bozymchak" (ткань 65%ПЭ/35%ХБ, плотность 250 гр/м2, подкл.флис. 56-58)</t>
        </is>
      </c>
      <c r="K837" s="13" t="inlineStr">
        <is>
          <t>001-001-0199 Куртка демисезонная "KAZ Minerals Bozymchak" (ткань 65%ПЭ/35%ХБ, плотность 250 гр/м2, подкл.флис. 56-58)</t>
        </is>
      </c>
      <c r="L837" s="135" t="n"/>
      <c r="M837">
        <f>VLOOKUP(J837,P$7:Q$4000,2,0)</f>
        <v/>
      </c>
      <c r="N837">
        <f>VLOOKUP(K837,P$7:R$4000,2,0)</f>
        <v/>
      </c>
      <c r="P837" s="24" t="inlineStr">
        <is>
          <t>Долонбаев Маматалы Байгазыевич (водитель БЕлаЗа)</t>
        </is>
      </c>
      <c r="Q837" s="24" t="inlineStr">
        <is>
          <t>101-01-Технологический участок</t>
        </is>
      </c>
    </row>
    <row r="838" hidden="1" outlineLevel="1" ht="22.45" customFormat="1" customHeight="1" s="71" thickBot="1">
      <c r="B838" s="167" t="n"/>
      <c r="C838" s="167" t="n"/>
      <c r="D838" s="14" t="inlineStr">
        <is>
          <t>Количество</t>
        </is>
      </c>
      <c r="E838" s="15" t="n"/>
      <c r="F838" s="175" t="n">
        <v>1</v>
      </c>
      <c r="G838" s="15" t="n"/>
      <c r="H838" s="175" t="n">
        <v>1</v>
      </c>
      <c r="I838" s="135" t="n"/>
      <c r="J838" s="154" t="inlineStr">
        <is>
          <t>Поступление ТМЦ и услуг 0002734 от 16.07.2024 10:00:00</t>
        </is>
      </c>
      <c r="K838" s="154" t="inlineStr">
        <is>
          <t>Поступление ТМЦ и услуг 0002734 от 16.07.2024 10:00:00</t>
        </is>
      </c>
      <c r="L838" s="9" t="n"/>
      <c r="M838">
        <f>VLOOKUP(J838,P$7:Q$4000,2,0)</f>
        <v/>
      </c>
      <c r="N838">
        <f>VLOOKUP(K838,P$7:R$4000,2,0)</f>
        <v/>
      </c>
      <c r="P838" s="24" t="inlineStr">
        <is>
          <t>Долонбаев Тынчаалы Маматалыевич(Машинист коз.кран)</t>
        </is>
      </c>
      <c r="Q838" s="24" t="inlineStr">
        <is>
          <t>117-Перевалочная база</t>
        </is>
      </c>
    </row>
    <row r="839" hidden="1" outlineLevel="1" ht="22.45" customFormat="1" customHeight="1" s="71" thickBot="1">
      <c r="B839" s="165" t="inlineStr">
        <is>
          <t>04.09.2024 13:38:09</t>
        </is>
      </c>
      <c r="C839" s="165" t="inlineStr">
        <is>
          <t>Внутреннее перемещение ОМТС 221-884 от 04.09.2024 13:38:09</t>
        </is>
      </c>
      <c r="D839" s="152" t="inlineStr">
        <is>
          <t>Внутренее перемещение ТМЦ</t>
        </is>
      </c>
      <c r="E839" s="163" t="n">
        <v>1750</v>
      </c>
      <c r="F839" s="164" t="n"/>
      <c r="G839" s="163" t="n">
        <v>1750</v>
      </c>
      <c r="H839" s="164" t="n"/>
      <c r="I839" s="7" t="n">
        <v>14000</v>
      </c>
      <c r="J839" s="8" t="inlineStr">
        <is>
          <t>Шабданов Бахтияр Абдиназарович</t>
        </is>
      </c>
      <c r="K839" s="8" t="inlineStr">
        <is>
          <t>Склад Бозымчак № 7 СИЗ (/Касымов А,Адылбек у Э.</t>
        </is>
      </c>
      <c r="L839" s="12" t="n"/>
      <c r="M839">
        <f>VLOOKUP(J839,P$7:Q$4000,2,0)</f>
        <v/>
      </c>
      <c r="N839">
        <f>VLOOKUP(K839,P$7:R$4000,2,0)</f>
        <v/>
      </c>
      <c r="P839" s="24" t="inlineStr">
        <is>
          <t>Долонов Курбаналы Нарынбаевич(Контролер СКК 4 разя</t>
        </is>
      </c>
      <c r="Q839" s="24" t="inlineStr">
        <is>
          <t>126-001 ОТК Общепроизводственные расходы</t>
        </is>
      </c>
    </row>
    <row r="840" hidden="1" outlineLevel="1" ht="22.45" customHeight="1" s="171">
      <c r="B840" s="166" t="n"/>
      <c r="C840" s="166" t="n"/>
      <c r="D840" s="153" t="n"/>
      <c r="E840" s="10" t="n"/>
      <c r="F840" s="11" t="n"/>
      <c r="G840" s="10" t="n"/>
      <c r="H840" s="11" t="n"/>
      <c r="I840" s="12" t="n"/>
      <c r="J840" s="13" t="inlineStr">
        <is>
          <t>001-001-0198 Куртка демисезонная "KAZ Minerals Bozymchak" (ткань 65%ПЭ/35%ХБ, плотность 250 гр/м2, подкл.флис. 52-54)</t>
        </is>
      </c>
      <c r="K840" s="13" t="inlineStr">
        <is>
          <t>001-001-0198 Куртка демисезонная "KAZ Minerals Bozymchak" (ткань 65%ПЭ/35%ХБ, плотность 250 гр/м2, подкл.флис. 52-54)</t>
        </is>
      </c>
      <c r="L840" s="135" t="n"/>
      <c r="M840">
        <f>VLOOKUP(J840,P$7:Q$4000,2,0)</f>
        <v/>
      </c>
      <c r="N840">
        <f>VLOOKUP(K840,P$7:R$4000,2,0)</f>
        <v/>
      </c>
      <c r="P840" s="24" t="inlineStr">
        <is>
          <t>Доноева Тынаргул Айдарбековна</t>
        </is>
      </c>
      <c r="Q840" s="24" t="inlineStr">
        <is>
          <t>120-Общепроизводственные расходы</t>
        </is>
      </c>
    </row>
    <row r="841" hidden="1" outlineLevel="1" ht="22.45" customFormat="1" customHeight="1" s="71" thickBot="1">
      <c r="B841" s="167" t="n"/>
      <c r="C841" s="167" t="n"/>
      <c r="D841" s="14" t="inlineStr">
        <is>
          <t>Количество</t>
        </is>
      </c>
      <c r="E841" s="15" t="n"/>
      <c r="F841" s="175" t="n">
        <v>2</v>
      </c>
      <c r="G841" s="15" t="n"/>
      <c r="H841" s="175" t="n">
        <v>2</v>
      </c>
      <c r="I841" s="135" t="n"/>
      <c r="J841" s="154" t="inlineStr">
        <is>
          <t>Поступление ТМЦ и услуг 0003271 от 27.08.2024 10:00:00</t>
        </is>
      </c>
      <c r="K841" s="154" t="inlineStr">
        <is>
          <t>Поступление ТМЦ и услуг 0003271 от 27.08.2024 10:00:00</t>
        </is>
      </c>
      <c r="L841" s="9" t="n"/>
      <c r="M841">
        <f>VLOOKUP(J841,P$7:Q$4000,2,0)</f>
        <v/>
      </c>
      <c r="N841">
        <f>VLOOKUP(K841,P$7:R$4000,2,0)</f>
        <v/>
      </c>
      <c r="P841" s="24" t="inlineStr">
        <is>
          <t>Доолоталиева Айнагул Баястановна</t>
        </is>
      </c>
      <c r="Q841" s="24" t="inlineStr">
        <is>
          <t>123-01-АБК-АХО-вахтовый поселок</t>
        </is>
      </c>
    </row>
    <row r="842" hidden="1" outlineLevel="1" ht="22.45" customFormat="1" customHeight="1" s="71" thickBot="1">
      <c r="B842" s="165" t="inlineStr">
        <is>
          <t>04.09.2024 13:39:35</t>
        </is>
      </c>
      <c r="C842" s="165" t="inlineStr">
        <is>
          <t>Внутреннее перемещение ОМТС 221-885 от 04.09.2024 13:39:35</t>
        </is>
      </c>
      <c r="D842" s="152" t="inlineStr">
        <is>
          <t>Внутренее перемещение ТМЦ</t>
        </is>
      </c>
      <c r="E842" s="163" t="n">
        <v>1750</v>
      </c>
      <c r="F842" s="164" t="n"/>
      <c r="G842" s="163" t="n">
        <v>1750</v>
      </c>
      <c r="H842" s="164" t="n"/>
      <c r="I842" s="7" t="n">
        <v>7000</v>
      </c>
      <c r="J842" s="8" t="inlineStr">
        <is>
          <t>Рахматов Алмаз Абылкасымович Оператор погруз</t>
        </is>
      </c>
      <c r="K842" s="8" t="inlineStr">
        <is>
          <t>Склад Бозымчак № 7 СИЗ (/Касымов А,Адылбек у Э.</t>
        </is>
      </c>
      <c r="L842" s="12" t="n"/>
      <c r="M842">
        <f>VLOOKUP(J842,P$7:Q$4000,2,0)</f>
        <v/>
      </c>
      <c r="N842">
        <f>VLOOKUP(K842,P$7:R$4000,2,0)</f>
        <v/>
      </c>
      <c r="P842" s="24" t="inlineStr">
        <is>
          <t>Дооранов Русланбек Стамбекович</t>
        </is>
      </c>
      <c r="Q842" s="24" t="inlineStr">
        <is>
          <t>100-01 Участок дробления</t>
        </is>
      </c>
    </row>
    <row r="843" hidden="1" outlineLevel="1" ht="22.45" customHeight="1" s="171">
      <c r="B843" s="166" t="n"/>
      <c r="C843" s="166" t="n"/>
      <c r="D843" s="153" t="n"/>
      <c r="E843" s="10" t="n"/>
      <c r="F843" s="11" t="n"/>
      <c r="G843" s="10" t="n"/>
      <c r="H843" s="11" t="n"/>
      <c r="I843" s="12" t="n"/>
      <c r="J843" s="13" t="inlineStr">
        <is>
          <t>001-001-0198 Куртка демисезонная "KAZ Minerals Bozymchak" (ткань 65%ПЭ/35%ХБ, плотность 250 гр/м2, подкл.флис. 52-54)</t>
        </is>
      </c>
      <c r="K843" s="13" t="inlineStr">
        <is>
          <t>001-001-0198 Куртка демисезонная "KAZ Minerals Bozymchak" (ткань 65%ПЭ/35%ХБ, плотность 250 гр/м2, подкл.флис. 52-54)</t>
        </is>
      </c>
      <c r="L843" s="135" t="n"/>
      <c r="M843">
        <f>VLOOKUP(J843,P$7:Q$4000,2,0)</f>
        <v/>
      </c>
      <c r="N843">
        <f>VLOOKUP(K843,P$7:R$4000,2,0)</f>
        <v/>
      </c>
      <c r="P843" s="24" t="inlineStr">
        <is>
          <t>Дооронбеков Ильгиз Тургунбекович (кладовщик)</t>
        </is>
      </c>
      <c r="Q843" s="24" t="inlineStr">
        <is>
          <t>120-03-ОМТС</t>
        </is>
      </c>
    </row>
    <row r="844" hidden="1" outlineLevel="1" ht="32.9" customFormat="1" customHeight="1" s="71" thickBot="1">
      <c r="B844" s="167" t="n"/>
      <c r="C844" s="167" t="n"/>
      <c r="D844" s="14" t="inlineStr">
        <is>
          <t>Количество</t>
        </is>
      </c>
      <c r="E844" s="15" t="n"/>
      <c r="F844" s="175" t="n">
        <v>1</v>
      </c>
      <c r="G844" s="15" t="n"/>
      <c r="H844" s="175" t="n">
        <v>1</v>
      </c>
      <c r="I844" s="135" t="n"/>
      <c r="J844" s="154" t="inlineStr">
        <is>
          <t>Поступление ТМЦ и услуг 0003271 от 27.08.2024 10:00:00</t>
        </is>
      </c>
      <c r="K844" s="154" t="inlineStr">
        <is>
          <t>Поступление ТМЦ и услуг 0003271 от 27.08.2024 10:00:00</t>
        </is>
      </c>
      <c r="L844" s="9" t="n"/>
      <c r="M844">
        <f>VLOOKUP(J844,P$7:Q$4000,2,0)</f>
        <v/>
      </c>
      <c r="N844">
        <f>VLOOKUP(K844,P$7:R$4000,2,0)</f>
        <v/>
      </c>
      <c r="P844" s="24" t="inlineStr">
        <is>
          <t>Досаев Самаган Табылдиевич (Растворщик реагентов)</t>
        </is>
      </c>
      <c r="Q844" s="24" t="inlineStr">
        <is>
          <t>100-05 СДЯВ</t>
        </is>
      </c>
    </row>
    <row r="845" hidden="1" outlineLevel="1" ht="22.45" customFormat="1" customHeight="1" s="71" thickBot="1">
      <c r="B845" s="165" t="inlineStr">
        <is>
          <t>04.09.2024 13:51:23</t>
        </is>
      </c>
      <c r="C845" s="165" t="inlineStr">
        <is>
          <t>Внутреннее перемещение ОМТС 221-864 от 04.09.2024 13:51:23</t>
        </is>
      </c>
      <c r="D845" s="152" t="inlineStr">
        <is>
          <t>Внутренее перемещение ТМЦ</t>
        </is>
      </c>
      <c r="E845" s="163" t="n">
        <v>1750</v>
      </c>
      <c r="F845" s="164" t="n"/>
      <c r="G845" s="163" t="n">
        <v>1750</v>
      </c>
      <c r="H845" s="164" t="n"/>
      <c r="I845" s="7" t="n">
        <v>7560</v>
      </c>
      <c r="J845" s="8" t="inlineStr">
        <is>
          <t>Скворцов Валерий Васильевич</t>
        </is>
      </c>
      <c r="K845" s="8" t="inlineStr">
        <is>
          <t>Склад Бозымчак № 7 СИЗ (/Касымов А,Адылбек у Э.</t>
        </is>
      </c>
      <c r="L845" s="12" t="n"/>
      <c r="M845">
        <f>VLOOKUP(J845,P$7:Q$4000,2,0)</f>
        <v/>
      </c>
      <c r="N845">
        <f>VLOOKUP(K845,P$7:R$4000,2,0)</f>
        <v/>
      </c>
      <c r="P845" s="24" t="inlineStr">
        <is>
          <t>Досалиев Кайратбек Абдырахманович(Машинист автогре</t>
        </is>
      </c>
      <c r="Q845" s="24" t="inlineStr">
        <is>
          <t>119-03-Автотранспортный цех - ЭКБУ</t>
        </is>
      </c>
    </row>
    <row r="846" hidden="1" outlineLevel="1" ht="22.45" customHeight="1" s="171">
      <c r="B846" s="166" t="n"/>
      <c r="C846" s="166" t="n"/>
      <c r="D846" s="153" t="n"/>
      <c r="E846" s="10" t="n"/>
      <c r="F846" s="11" t="n"/>
      <c r="G846" s="10" t="n"/>
      <c r="H846" s="11" t="n"/>
      <c r="I846" s="12" t="n"/>
      <c r="J846" s="13" t="inlineStr">
        <is>
          <t>010-002-0066 Респиратор фильтрующий Benehal FFP2 NR</t>
        </is>
      </c>
      <c r="K846" s="13" t="inlineStr">
        <is>
          <t>010-002-0066 Респиратор фильтрующий Benehal FFP2 NR</t>
        </is>
      </c>
      <c r="L846" s="135" t="n"/>
      <c r="M846">
        <f>VLOOKUP(J846,P$7:Q$4000,2,0)</f>
        <v/>
      </c>
      <c r="N846">
        <f>VLOOKUP(K846,P$7:R$4000,2,0)</f>
        <v/>
      </c>
      <c r="P846" s="24" t="inlineStr">
        <is>
          <t>Досалиев Нурдин Ишенбекович</t>
        </is>
      </c>
      <c r="Q846" s="24" t="inlineStr">
        <is>
          <t>112-ИТР-офис</t>
        </is>
      </c>
    </row>
    <row r="847" hidden="1" outlineLevel="1" ht="22.45" customFormat="1" customHeight="1" s="71" thickBot="1">
      <c r="B847" s="167" t="n"/>
      <c r="C847" s="167" t="n"/>
      <c r="D847" s="14" t="inlineStr">
        <is>
          <t>Количество</t>
        </is>
      </c>
      <c r="E847" s="15" t="n"/>
      <c r="F847" s="175" t="n">
        <v>90</v>
      </c>
      <c r="G847" s="15" t="n"/>
      <c r="H847" s="175" t="n">
        <v>90</v>
      </c>
      <c r="I847" s="135" t="n"/>
      <c r="J847" s="154" t="inlineStr">
        <is>
          <t>Поступление ТМЦ и услуг 0003131 от 06.08.2024 10:00:00</t>
        </is>
      </c>
      <c r="K847" s="154" t="inlineStr">
        <is>
          <t>Поступление ТМЦ и услуг 0003131 от 06.08.2024 10:00:00</t>
        </is>
      </c>
      <c r="L847" s="9" t="n"/>
      <c r="M847">
        <f>VLOOKUP(J847,P$7:Q$4000,2,0)</f>
        <v/>
      </c>
      <c r="N847">
        <f>VLOOKUP(K847,P$7:R$4000,2,0)</f>
        <v/>
      </c>
      <c r="P847" s="24" t="inlineStr">
        <is>
          <t>Досалиев Улан Дюшенович</t>
        </is>
      </c>
      <c r="Q847" s="24" t="inlineStr">
        <is>
          <t>113-Офис Управления Проектом - Бишкек</t>
        </is>
      </c>
    </row>
    <row r="848" hidden="1" outlineLevel="1" ht="32.9" customFormat="1" customHeight="1" s="71" thickBot="1">
      <c r="B848" s="165" t="inlineStr">
        <is>
          <t>04.09.2024 13:51:23</t>
        </is>
      </c>
      <c r="C848" s="165" t="inlineStr">
        <is>
          <t>Внутреннее перемещение ОМТС 221-864 от 04.09.2024 13:51:23</t>
        </is>
      </c>
      <c r="D848" s="152" t="inlineStr">
        <is>
          <t>Внутренее перемещение ТМЦ</t>
        </is>
      </c>
      <c r="E848" s="163" t="n">
        <v>1750</v>
      </c>
      <c r="F848" s="164" t="n"/>
      <c r="G848" s="163" t="n">
        <v>1750</v>
      </c>
      <c r="H848" s="164" t="n"/>
      <c r="I848" s="7" t="n">
        <v>2745</v>
      </c>
      <c r="J848" s="8" t="inlineStr">
        <is>
          <t>Скворцов Валерий Васильевич</t>
        </is>
      </c>
      <c r="K848" s="8" t="inlineStr">
        <is>
          <t>Склад Бозымчак № 7 СИЗ (/Касымов А,Адылбек у Э.</t>
        </is>
      </c>
      <c r="L848" s="12" t="n"/>
      <c r="M848">
        <f>VLOOKUP(J848,P$7:Q$4000,2,0)</f>
        <v/>
      </c>
      <c r="N848">
        <f>VLOOKUP(K848,P$7:R$4000,2,0)</f>
        <v/>
      </c>
      <c r="P848" s="24" t="inlineStr">
        <is>
          <t>Досалиева Айдана Улановна</t>
        </is>
      </c>
      <c r="Q848" s="24" t="inlineStr">
        <is>
          <t>113-Офис Управления Проектом - Бишкек</t>
        </is>
      </c>
    </row>
    <row r="849" hidden="1" outlineLevel="1" ht="22.45" customHeight="1" s="171">
      <c r="B849" s="166" t="n"/>
      <c r="C849" s="166" t="n"/>
      <c r="D849" s="153" t="n"/>
      <c r="E849" s="10" t="n"/>
      <c r="F849" s="11" t="n"/>
      <c r="G849" s="10" t="n"/>
      <c r="H849" s="11" t="n"/>
      <c r="I849" s="12" t="n"/>
      <c r="J849" s="13" t="inlineStr">
        <is>
          <t>001-001-0103 Комбинезон одноразовый Tecron (полипропилен)</t>
        </is>
      </c>
      <c r="K849" s="13" t="inlineStr">
        <is>
          <t>001-001-0103 Комбинезон одноразовый Tecron (полипропилен)</t>
        </is>
      </c>
      <c r="L849" s="135" t="n"/>
      <c r="M849">
        <f>VLOOKUP(J849,P$7:Q$4000,2,0)</f>
        <v/>
      </c>
      <c r="N849">
        <f>VLOOKUP(K849,P$7:R$4000,2,0)</f>
        <v/>
      </c>
      <c r="P849" s="24" t="inlineStr">
        <is>
          <t>Досбаев Курманбек Токтосунович</t>
        </is>
      </c>
      <c r="Q849" s="24" t="inlineStr">
        <is>
          <t>105-02-УТВС и НК</t>
        </is>
      </c>
    </row>
    <row r="850" hidden="1" outlineLevel="1" ht="22.45" customFormat="1" customHeight="1" s="71" thickBot="1">
      <c r="B850" s="167" t="n"/>
      <c r="C850" s="167" t="n"/>
      <c r="D850" s="14" t="inlineStr">
        <is>
          <t>Количество</t>
        </is>
      </c>
      <c r="E850" s="15" t="n"/>
      <c r="F850" s="175" t="n">
        <v>5</v>
      </c>
      <c r="G850" s="15" t="n"/>
      <c r="H850" s="175" t="n">
        <v>5</v>
      </c>
      <c r="I850" s="135" t="n"/>
      <c r="J850" s="154" t="inlineStr">
        <is>
          <t>Поступление ТМЦ и услуг 0002776 от 18.07.2024 10:00:00</t>
        </is>
      </c>
      <c r="K850" s="154" t="inlineStr">
        <is>
          <t>Поступление ТМЦ и услуг 0002776 от 18.07.2024 10:00:00</t>
        </is>
      </c>
      <c r="L850" s="9" t="n"/>
      <c r="M850">
        <f>VLOOKUP(J850,P$7:Q$4000,2,0)</f>
        <v/>
      </c>
      <c r="N850">
        <f>VLOOKUP(K850,P$7:R$4000,2,0)</f>
        <v/>
      </c>
      <c r="P850" s="24" t="inlineStr">
        <is>
          <t>Досбаев Кылычбек Мамбетович (Машинист конвеера)</t>
        </is>
      </c>
      <c r="Q850" s="24" t="inlineStr">
        <is>
          <t>100-01 Участок дробления</t>
        </is>
      </c>
    </row>
    <row r="851" hidden="1" outlineLevel="1" ht="32.9" customFormat="1" customHeight="1" s="71" thickBot="1">
      <c r="B851" s="165" t="inlineStr">
        <is>
          <t>04.09.2024 13:51:57</t>
        </is>
      </c>
      <c r="C851" s="165" t="inlineStr">
        <is>
          <t>Внутреннее перемещение ОМТС 221-887 от 04.09.2024 13:51:57</t>
        </is>
      </c>
      <c r="D851" s="152" t="inlineStr">
        <is>
          <t>Внутренее перемещение ТМЦ</t>
        </is>
      </c>
      <c r="E851" s="163" t="n">
        <v>1750</v>
      </c>
      <c r="F851" s="164" t="n"/>
      <c r="G851" s="163" t="n">
        <v>1750</v>
      </c>
      <c r="H851" s="164" t="n"/>
      <c r="I851" s="7" t="n">
        <v>51960</v>
      </c>
      <c r="J851" s="8" t="inlineStr">
        <is>
          <t>Амиракулов Нуралы Усубалыевич</t>
        </is>
      </c>
      <c r="K851" s="8" t="inlineStr">
        <is>
          <t>Склад Бозымчак № 9 ГОК (Нурмамбетов Н\Караев Ж.)</t>
        </is>
      </c>
      <c r="L851" s="12" t="n"/>
      <c r="M851">
        <f>VLOOKUP(J851,P$7:Q$4000,2,0)</f>
        <v/>
      </c>
      <c r="N851">
        <f>VLOOKUP(K851,P$7:R$4000,2,0)</f>
        <v/>
      </c>
      <c r="P851" s="24" t="inlineStr">
        <is>
          <t>Досбаев Тухтасин Коканович (пом. взрывника)</t>
        </is>
      </c>
      <c r="Q851" s="24" t="inlineStr">
        <is>
          <t>101-03-участок БВР</t>
        </is>
      </c>
    </row>
    <row r="852" hidden="1" outlineLevel="1" ht="22.45" customHeight="1" s="171">
      <c r="B852" s="166" t="n"/>
      <c r="C852" s="166" t="n"/>
      <c r="D852" s="153" t="n"/>
      <c r="E852" s="10" t="n"/>
      <c r="F852" s="11" t="n"/>
      <c r="G852" s="10" t="n"/>
      <c r="H852" s="11" t="n"/>
      <c r="I852" s="12" t="n"/>
      <c r="J852" s="13" t="inlineStr">
        <is>
          <t>040-014-5677 Индикатор напряжения UNI-T UT15B</t>
        </is>
      </c>
      <c r="K852" s="13" t="inlineStr">
        <is>
          <t>040-014-5677 Индикатор напряжения UNI-T UT15B</t>
        </is>
      </c>
      <c r="L852" s="135" t="n"/>
      <c r="M852">
        <f>VLOOKUP(J852,P$7:Q$4000,2,0)</f>
        <v/>
      </c>
      <c r="N852">
        <f>VLOOKUP(K852,P$7:R$4000,2,0)</f>
        <v/>
      </c>
      <c r="P852" s="24" t="inlineStr">
        <is>
          <t>Досбаев Эркабай Коконович  (бурильщик шпуров)</t>
        </is>
      </c>
      <c r="Q852" s="24" t="inlineStr">
        <is>
          <t>101-03-участок БВР</t>
        </is>
      </c>
    </row>
    <row r="853" hidden="1" outlineLevel="1" ht="22.45" customFormat="1" customHeight="1" s="71" thickBot="1">
      <c r="B853" s="167" t="n"/>
      <c r="C853" s="167" t="n"/>
      <c r="D853" s="14" t="inlineStr">
        <is>
          <t>Количество</t>
        </is>
      </c>
      <c r="E853" s="15" t="n"/>
      <c r="F853" s="175" t="n">
        <v>8</v>
      </c>
      <c r="G853" s="15" t="n"/>
      <c r="H853" s="175" t="n">
        <v>8</v>
      </c>
      <c r="I853" s="135" t="n"/>
      <c r="J853" s="154" t="inlineStr">
        <is>
          <t>Поступление ТМЦ и услуг 0001149 от 26.03.2024 10:00:00</t>
        </is>
      </c>
      <c r="K853" s="154" t="inlineStr">
        <is>
          <t>Поступление ТМЦ и услуг 0001149 от 26.03.2024 10:00:00</t>
        </is>
      </c>
      <c r="L853" s="9" t="n"/>
      <c r="M853">
        <f>VLOOKUP(J853,P$7:Q$4000,2,0)</f>
        <v/>
      </c>
      <c r="N853">
        <f>VLOOKUP(K853,P$7:R$4000,2,0)</f>
        <v/>
      </c>
      <c r="P853" s="24" t="inlineStr">
        <is>
          <t>Драченко Александр Иванович(ВодительХОВО)</t>
        </is>
      </c>
      <c r="Q853" s="24" t="inlineStr">
        <is>
          <t>119-04-Автотранспортный цех - спецтранспорт</t>
        </is>
      </c>
    </row>
    <row r="854" hidden="1" outlineLevel="1" ht="22.45" customFormat="1" customHeight="1" s="71" thickBot="1">
      <c r="B854" s="165" t="inlineStr">
        <is>
          <t>04.09.2024 13:51:57</t>
        </is>
      </c>
      <c r="C854" s="165" t="inlineStr">
        <is>
          <t>Внутреннее перемещение ОМТС 221-887 от 04.09.2024 13:51:57</t>
        </is>
      </c>
      <c r="D854" s="152" t="inlineStr">
        <is>
          <t>Внутренее перемещение ТМЦ</t>
        </is>
      </c>
      <c r="E854" s="163" t="n">
        <v>1750</v>
      </c>
      <c r="F854" s="164" t="n"/>
      <c r="G854" s="163" t="n">
        <v>1750</v>
      </c>
      <c r="H854" s="164" t="n"/>
      <c r="I854" s="7" t="n">
        <v>5586.28</v>
      </c>
      <c r="J854" s="8" t="inlineStr">
        <is>
          <t>Амиракулов Нуралы Усубалыевич</t>
        </is>
      </c>
      <c r="K854" s="8" t="inlineStr">
        <is>
          <t>Склад Бозымчак № 9 ГОК (Нурмамбетов Н\Караев Ж.)</t>
        </is>
      </c>
      <c r="L854" s="12" t="n"/>
      <c r="M854">
        <f>VLOOKUP(J854,P$7:Q$4000,2,0)</f>
        <v/>
      </c>
      <c r="N854">
        <f>VLOOKUP(K854,P$7:R$4000,2,0)</f>
        <v/>
      </c>
      <c r="P854" s="24" t="inlineStr">
        <is>
          <t>Дуванаев Алмаз Махаматазизович(АСС)</t>
        </is>
      </c>
      <c r="Q854" s="24" t="inlineStr">
        <is>
          <t>128-01-Пожарное депо</t>
        </is>
      </c>
    </row>
    <row r="855" hidden="1" outlineLevel="1" ht="22.45" customHeight="1" s="171">
      <c r="B855" s="166" t="n"/>
      <c r="C855" s="166" t="n"/>
      <c r="D855" s="153" t="n"/>
      <c r="E855" s="10" t="n"/>
      <c r="F855" s="11" t="n"/>
      <c r="G855" s="10" t="n"/>
      <c r="H855" s="11" t="n"/>
      <c r="I855" s="12" t="n"/>
      <c r="J855" s="13" t="inlineStr">
        <is>
          <t>215-001-0704 ИНФОРМАЦИОННАЯ ТАБЛИЧКА 400х200мм</t>
        </is>
      </c>
      <c r="K855" s="13" t="inlineStr">
        <is>
          <t>215-001-0704 ИНФОРМАЦИОННАЯ ТАБЛИЧКА 400х200мм</t>
        </is>
      </c>
      <c r="L855" s="135" t="n"/>
      <c r="M855">
        <f>VLOOKUP(J855,P$7:Q$4000,2,0)</f>
        <v/>
      </c>
      <c r="N855">
        <f>VLOOKUP(K855,P$7:R$4000,2,0)</f>
        <v/>
      </c>
      <c r="P855" s="24" t="inlineStr">
        <is>
          <t>Дуйшекеева Жаркын Бегелдиновна</t>
        </is>
      </c>
      <c r="Q855" s="24" t="inlineStr">
        <is>
          <t>112-01-ИТР-производство</t>
        </is>
      </c>
    </row>
    <row r="856" hidden="1" outlineLevel="1" ht="22.45" customFormat="1" customHeight="1" s="71" thickBot="1">
      <c r="B856" s="167" t="n"/>
      <c r="C856" s="167" t="n"/>
      <c r="D856" s="14" t="inlineStr">
        <is>
          <t>Количество</t>
        </is>
      </c>
      <c r="E856" s="15" t="n"/>
      <c r="F856" s="175" t="n">
        <v>5</v>
      </c>
      <c r="G856" s="15" t="n"/>
      <c r="H856" s="175" t="n">
        <v>5</v>
      </c>
      <c r="I856" s="135" t="n"/>
      <c r="J856" s="154" t="inlineStr">
        <is>
          <t>Поступление ТМЦ и услуг 0003977 от 25.09.2023 10:00:00</t>
        </is>
      </c>
      <c r="K856" s="154" t="inlineStr">
        <is>
          <t>Поступление ТМЦ и услуг 0003977 от 25.09.2023 10:00:00</t>
        </is>
      </c>
      <c r="L856" s="9" t="n"/>
      <c r="M856">
        <f>VLOOKUP(J856,P$7:Q$4000,2,0)</f>
        <v/>
      </c>
      <c r="N856">
        <f>VLOOKUP(K856,P$7:R$4000,2,0)</f>
        <v/>
      </c>
      <c r="O856" s="140" t="inlineStr">
        <is>
          <t>Камчыбеков Кушубек Жамалович</t>
        </is>
      </c>
      <c r="P856" s="24" t="inlineStr">
        <is>
          <t>Дуйшенбаев Мирлан Папанович</t>
        </is>
      </c>
      <c r="Q856" s="24" t="inlineStr">
        <is>
          <t>111-02-АУП</t>
        </is>
      </c>
    </row>
    <row r="857" hidden="1" outlineLevel="1" ht="22.45" customFormat="1" customHeight="1" s="71" thickBot="1">
      <c r="B857" s="165" t="inlineStr">
        <is>
          <t>04.09.2024 13:52:35</t>
        </is>
      </c>
      <c r="C857" s="165" t="inlineStr">
        <is>
          <t>Внутреннее перемещение ОМТС 221-888 от 04.09.2024 13:52:35</t>
        </is>
      </c>
      <c r="D857" s="152" t="inlineStr">
        <is>
          <t>Внутренее перемещение ТМЦ</t>
        </is>
      </c>
      <c r="E857" s="163" t="n">
        <v>1750</v>
      </c>
      <c r="F857" s="164" t="n"/>
      <c r="G857" s="163" t="n">
        <v>1750</v>
      </c>
      <c r="H857" s="164" t="n"/>
      <c r="I857" s="7" t="n">
        <v>7000</v>
      </c>
      <c r="J857" s="8" t="inlineStr">
        <is>
          <t>Азимов Сапаралы Алибайевич (строитель)</t>
        </is>
      </c>
      <c r="K857" s="8" t="inlineStr">
        <is>
          <t>Склад Бозымчак № 7 СИЗ (/Касымов А,Адылбек у Э.</t>
        </is>
      </c>
      <c r="L857" s="12" t="n"/>
      <c r="M857">
        <f>VLOOKUP(J857,P$7:Q$4000,2,0)</f>
        <v/>
      </c>
      <c r="N857">
        <f>VLOOKUP(K857,P$7:R$4000,2,0)</f>
        <v/>
      </c>
      <c r="P857" s="139" t="inlineStr">
        <is>
          <t>Дуйшенбек уулу Маратбек</t>
        </is>
      </c>
      <c r="Q857" s="24" t="inlineStr">
        <is>
          <t>105-02-УТВС и НК</t>
        </is>
      </c>
    </row>
    <row r="858" hidden="1" outlineLevel="1" ht="22.45" customHeight="1" s="171">
      <c r="B858" s="166" t="n"/>
      <c r="C858" s="166" t="n"/>
      <c r="D858" s="153" t="n"/>
      <c r="E858" s="10" t="n"/>
      <c r="F858" s="11" t="n"/>
      <c r="G858" s="10" t="n"/>
      <c r="H858" s="11" t="n"/>
      <c r="I858" s="12" t="n"/>
      <c r="J858" s="13" t="inlineStr">
        <is>
          <t>001-001-0198 Куртка демисезонная "KAZ Minerals Bozymchak" (ткань 65%ПЭ/35%ХБ, плотность 250 гр/м2, подкл.флис. 52-54)</t>
        </is>
      </c>
      <c r="K858" s="13" t="inlineStr">
        <is>
          <t>001-001-0198 Куртка демисезонная "KAZ Minerals Bozymchak" (ткань 65%ПЭ/35%ХБ, плотность 250 гр/м2, подкл.флис. 52-54)</t>
        </is>
      </c>
      <c r="L858" s="135" t="n"/>
      <c r="M858">
        <f>VLOOKUP(J858,P$7:Q$4000,2,0)</f>
        <v/>
      </c>
      <c r="N858">
        <f>VLOOKUP(K858,P$7:R$4000,2,0)</f>
        <v/>
      </c>
      <c r="P858" s="24" t="inlineStr">
        <is>
          <t>Дуйшенкулов Марат Рыспекович</t>
        </is>
      </c>
      <c r="Q858" s="24" t="inlineStr">
        <is>
          <t>111-02-АУП</t>
        </is>
      </c>
    </row>
    <row r="859" hidden="1" outlineLevel="1" ht="22.45" customFormat="1" customHeight="1" s="71" thickBot="1">
      <c r="B859" s="167" t="n"/>
      <c r="C859" s="167" t="n"/>
      <c r="D859" s="14" t="inlineStr">
        <is>
          <t>Количество</t>
        </is>
      </c>
      <c r="E859" s="15" t="n"/>
      <c r="F859" s="175" t="n">
        <v>1</v>
      </c>
      <c r="G859" s="15" t="n"/>
      <c r="H859" s="175" t="n">
        <v>1</v>
      </c>
      <c r="I859" s="135" t="n"/>
      <c r="J859" s="154" t="inlineStr">
        <is>
          <t>Поступление ТМЦ и услуг 0003271 от 27.08.2024 10:00:00</t>
        </is>
      </c>
      <c r="K859" s="154" t="inlineStr">
        <is>
          <t>Поступление ТМЦ и услуг 0003271 от 27.08.2024 10:00:00</t>
        </is>
      </c>
      <c r="L859" s="9" t="n"/>
      <c r="M859">
        <f>VLOOKUP(J859,P$7:Q$4000,2,0)</f>
        <v/>
      </c>
      <c r="N859">
        <f>VLOOKUP(K859,P$7:R$4000,2,0)</f>
        <v/>
      </c>
      <c r="P859" s="24" t="inlineStr">
        <is>
          <t>Дуйшенов Кубатбек Шаршенович</t>
        </is>
      </c>
      <c r="Q859" s="24" t="inlineStr">
        <is>
          <t>113-Офис Управления Проектом - Бишкек</t>
        </is>
      </c>
    </row>
    <row r="860" hidden="1" outlineLevel="1" ht="22.45" customFormat="1" customHeight="1" s="71" thickBot="1">
      <c r="B860" s="165" t="inlineStr">
        <is>
          <t>04.09.2024 13:55:09</t>
        </is>
      </c>
      <c r="C860" s="165" t="inlineStr">
        <is>
          <t>Внутреннее перемещение ОМТС 221-889 от 04.09.2024 13:55:09</t>
        </is>
      </c>
      <c r="D860" s="152" t="inlineStr">
        <is>
          <t>Внутренее перемещение ТМЦ</t>
        </is>
      </c>
      <c r="E860" s="163" t="n">
        <v>1750</v>
      </c>
      <c r="F860" s="164" t="n"/>
      <c r="G860" s="163" t="n">
        <v>1750</v>
      </c>
      <c r="H860" s="164" t="n"/>
      <c r="I860" s="7" t="n">
        <v>7000</v>
      </c>
      <c r="J860" s="8" t="inlineStr">
        <is>
          <t>Раманов Арыстаналы Таштаналыевич (строитель)</t>
        </is>
      </c>
      <c r="K860" s="8" t="inlineStr">
        <is>
          <t>Склад Бозымчак № 7 СИЗ (/Касымов А,Адылбек у Э.</t>
        </is>
      </c>
      <c r="L860" s="12" t="n"/>
      <c r="M860">
        <f>VLOOKUP(J860,P$7:Q$4000,2,0)</f>
        <v/>
      </c>
      <c r="N860">
        <f>VLOOKUP(K860,P$7:R$4000,2,0)</f>
        <v/>
      </c>
      <c r="P860" s="24" t="inlineStr">
        <is>
          <t>Дуйшонбаев Назым Папанович</t>
        </is>
      </c>
      <c r="Q860" s="24" t="inlineStr">
        <is>
          <t>100-08  ИТР Производство ОФ</t>
        </is>
      </c>
    </row>
    <row r="861" hidden="1" outlineLevel="1" ht="22.45" customHeight="1" s="171">
      <c r="B861" s="166" t="n"/>
      <c r="C861" s="166" t="n"/>
      <c r="D861" s="153" t="n"/>
      <c r="E861" s="10" t="n"/>
      <c r="F861" s="11" t="n"/>
      <c r="G861" s="10" t="n"/>
      <c r="H861" s="11" t="n"/>
      <c r="I861" s="12" t="n"/>
      <c r="J861" s="13" t="inlineStr">
        <is>
          <t>001-001-0198 Куртка демисезонная "KAZ Minerals Bozymchak" (ткань 65%ПЭ/35%ХБ, плотность 250 гр/м2, подкл.флис. 52-54)</t>
        </is>
      </c>
      <c r="K861" s="13" t="inlineStr">
        <is>
          <t>001-001-0198 Куртка демисезонная "KAZ Minerals Bozymchak" (ткань 65%ПЭ/35%ХБ, плотность 250 гр/м2, подкл.флис. 52-54)</t>
        </is>
      </c>
      <c r="L861" s="135" t="n"/>
      <c r="M861">
        <f>VLOOKUP(J861,P$7:Q$4000,2,0)</f>
        <v/>
      </c>
      <c r="N861">
        <f>VLOOKUP(K861,P$7:R$4000,2,0)</f>
        <v/>
      </c>
      <c r="P861" s="24" t="inlineStr">
        <is>
          <t>Душаева Турсиной Абдусаматовна (уборщица)</t>
        </is>
      </c>
      <c r="Q861" s="24" t="inlineStr">
        <is>
          <t>123-02-АБК-АХО-Столовая</t>
        </is>
      </c>
    </row>
    <row r="862" hidden="1" outlineLevel="1" ht="22.45" customFormat="1" customHeight="1" s="71" thickBot="1">
      <c r="B862" s="167" t="n"/>
      <c r="C862" s="167" t="n"/>
      <c r="D862" s="14" t="inlineStr">
        <is>
          <t>Количество</t>
        </is>
      </c>
      <c r="E862" s="15" t="n"/>
      <c r="F862" s="175" t="n">
        <v>1</v>
      </c>
      <c r="G862" s="15" t="n"/>
      <c r="H862" s="175" t="n">
        <v>1</v>
      </c>
      <c r="I862" s="135" t="n"/>
      <c r="J862" s="154" t="inlineStr">
        <is>
          <t>Поступление ТМЦ и услуг 0003271 от 27.08.2024 10:00:00</t>
        </is>
      </c>
      <c r="K862" s="154" t="inlineStr">
        <is>
          <t>Поступление ТМЦ и услуг 0003271 от 27.08.2024 10:00:00</t>
        </is>
      </c>
      <c r="L862" s="9" t="n"/>
      <c r="M862">
        <f>VLOOKUP(J862,P$7:Q$4000,2,0)</f>
        <v/>
      </c>
      <c r="N862">
        <f>VLOOKUP(K862,P$7:R$4000,2,0)</f>
        <v/>
      </c>
      <c r="P862" s="24" t="inlineStr">
        <is>
          <t>Дыйканбаев Амантур Абдурасимович механик ГО</t>
        </is>
      </c>
      <c r="Q862" s="24" t="inlineStr">
        <is>
          <t>101-06-Общепроизводственные расходы - Карьер</t>
        </is>
      </c>
    </row>
    <row r="863" hidden="1" outlineLevel="1" ht="43.4" customFormat="1" customHeight="1" s="71" thickBot="1">
      <c r="B863" s="165" t="inlineStr">
        <is>
          <t>04.09.2024 13:58:28</t>
        </is>
      </c>
      <c r="C863" s="165" t="inlineStr">
        <is>
          <t>Внутреннее перемещение ОМТС 221-890 от 04.09.2024 13:58:28</t>
        </is>
      </c>
      <c r="D863" s="152" t="inlineStr">
        <is>
          <t>Внутренее перемещение ТМЦ</t>
        </is>
      </c>
      <c r="E863" s="163" t="n">
        <v>1750</v>
      </c>
      <c r="F863" s="164" t="n"/>
      <c r="G863" s="163" t="n">
        <v>1750</v>
      </c>
      <c r="H863" s="164" t="n"/>
      <c r="I863" s="7" t="n">
        <v>7000</v>
      </c>
      <c r="J863" s="8" t="inlineStr">
        <is>
          <t>Касымбаев Уланбек Алижанович</t>
        </is>
      </c>
      <c r="K863" s="8" t="inlineStr">
        <is>
          <t>Склад Бозымчак № 7 СИЗ (/Касымов А,Адылбек у Э.</t>
        </is>
      </c>
      <c r="L863" s="12" t="n"/>
      <c r="M863">
        <f>VLOOKUP(J863,P$7:Q$4000,2,0)</f>
        <v/>
      </c>
      <c r="N863">
        <f>VLOOKUP(K863,P$7:R$4000,2,0)</f>
        <v/>
      </c>
      <c r="P863" s="24" t="inlineStr">
        <is>
          <t>Дыйканбаев Мыктыбек Абдикайымович</t>
        </is>
      </c>
      <c r="Q863" s="24" t="inlineStr">
        <is>
          <t>119-06-Автотранспортный цех-РПП</t>
        </is>
      </c>
    </row>
    <row r="864" hidden="1" outlineLevel="1" ht="22.45" customHeight="1" s="171">
      <c r="B864" s="166" t="n"/>
      <c r="C864" s="166" t="n"/>
      <c r="D864" s="153" t="n"/>
      <c r="E864" s="10" t="n"/>
      <c r="F864" s="11" t="n"/>
      <c r="G864" s="10" t="n"/>
      <c r="H864" s="11" t="n"/>
      <c r="I864" s="12" t="n"/>
      <c r="J864" s="13" t="inlineStr">
        <is>
          <t>001-001-0199 Куртка демисезонная "KAZ Minerals Bozymchak" (ткань 65%ПЭ/35%ХБ, плотность 250 гр/м2, подкл.флис. 56-58)</t>
        </is>
      </c>
      <c r="K864" s="13" t="inlineStr">
        <is>
          <t>001-001-0199 Куртка демисезонная "KAZ Minerals Bozymchak" (ткань 65%ПЭ/35%ХБ, плотность 250 гр/м2, подкл.флис. 56-58)</t>
        </is>
      </c>
      <c r="L864" s="135" t="n"/>
      <c r="M864">
        <f>VLOOKUP(J864,P$7:Q$4000,2,0)</f>
        <v/>
      </c>
      <c r="N864">
        <f>VLOOKUP(K864,P$7:R$4000,2,0)</f>
        <v/>
      </c>
      <c r="P864" s="24" t="inlineStr">
        <is>
          <t>Дюшеев Тилек Орозганович</t>
        </is>
      </c>
      <c r="Q864" s="24" t="inlineStr">
        <is>
          <t>130-18 Технические службы</t>
        </is>
      </c>
    </row>
    <row r="865" hidden="1" outlineLevel="1" ht="22.45" customFormat="1" customHeight="1" s="71" thickBot="1">
      <c r="B865" s="167" t="n"/>
      <c r="C865" s="167" t="n"/>
      <c r="D865" s="14" t="inlineStr">
        <is>
          <t>Количество</t>
        </is>
      </c>
      <c r="E865" s="15" t="n"/>
      <c r="F865" s="175" t="n">
        <v>1</v>
      </c>
      <c r="G865" s="15" t="n"/>
      <c r="H865" s="175" t="n">
        <v>1</v>
      </c>
      <c r="I865" s="135" t="n"/>
      <c r="J865" s="154" t="inlineStr">
        <is>
          <t>Поступление ТМЦ и услуг 0002734 от 16.07.2024 10:00:00</t>
        </is>
      </c>
      <c r="K865" s="154" t="inlineStr">
        <is>
          <t>Поступление ТМЦ и услуг 0002734 от 16.07.2024 10:00:00</t>
        </is>
      </c>
      <c r="L865" s="9" t="n"/>
      <c r="M865">
        <f>VLOOKUP(J865,P$7:Q$4000,2,0)</f>
        <v/>
      </c>
      <c r="N865">
        <f>VLOOKUP(K865,P$7:R$4000,2,0)</f>
        <v/>
      </c>
      <c r="P865" s="24" t="inlineStr">
        <is>
          <t>Дюшембиева Бермет Таалайбековна (табельщик)</t>
        </is>
      </c>
      <c r="Q865" s="24" t="inlineStr">
        <is>
          <t>112-01-ИТР-производство</t>
        </is>
      </c>
    </row>
    <row r="866" hidden="1" outlineLevel="1" ht="43.4" customFormat="1" customHeight="1" s="71" thickBot="1">
      <c r="B866" s="165" t="inlineStr">
        <is>
          <t>04.09.2024 14:02:39</t>
        </is>
      </c>
      <c r="C866" s="165" t="inlineStr">
        <is>
          <t>Внутреннее перемещение ОМТС 221-891 от 04.09.2024 14:02:39</t>
        </is>
      </c>
      <c r="D866" s="152" t="inlineStr">
        <is>
          <t>Внутренее перемещение ТМЦ</t>
        </is>
      </c>
      <c r="E866" s="163" t="n">
        <v>1750</v>
      </c>
      <c r="F866" s="164" t="n"/>
      <c r="G866" s="163" t="n">
        <v>1750</v>
      </c>
      <c r="H866" s="164" t="n"/>
      <c r="I866" s="7" t="n">
        <v>4950</v>
      </c>
      <c r="J866" s="8" t="inlineStr">
        <is>
          <t>Нурбаев Эмилбек Смаилович</t>
        </is>
      </c>
      <c r="K866" s="8" t="inlineStr">
        <is>
          <t>Склад Бозымчак № 7 СИЗ (/Касымов А,Адылбек у Э.</t>
        </is>
      </c>
      <c r="L866" s="12" t="n"/>
      <c r="M866">
        <f>VLOOKUP(J866,P$7:Q$4000,2,0)</f>
        <v/>
      </c>
      <c r="N866">
        <f>VLOOKUP(K866,P$7:R$4000,2,0)</f>
        <v/>
      </c>
      <c r="P866" s="24" t="inlineStr">
        <is>
          <t>Евсюков Василий Иванович</t>
        </is>
      </c>
      <c r="Q866" s="24" t="inlineStr">
        <is>
          <t>119-06-Автотранспортный цех-РПП</t>
        </is>
      </c>
    </row>
    <row r="867" hidden="1" outlineLevel="1" ht="22.45" customHeight="1" s="171">
      <c r="B867" s="166" t="n"/>
      <c r="C867" s="166" t="n"/>
      <c r="D867" s="153" t="n"/>
      <c r="E867" s="10" t="n"/>
      <c r="F867" s="11" t="n"/>
      <c r="G867" s="10" t="n"/>
      <c r="H867" s="11" t="n"/>
      <c r="I867" s="12" t="n"/>
      <c r="J867" s="13" t="inlineStr">
        <is>
          <t>001-002-0091 Сапоги ПВХ Dunlop Protomastor (МП, МБС)</t>
        </is>
      </c>
      <c r="K867" s="13" t="inlineStr">
        <is>
          <t>001-002-0091 Сапоги ПВХ Dunlop Protomastor (МП, МБС)</t>
        </is>
      </c>
      <c r="L867" s="135" t="n"/>
      <c r="M867">
        <f>VLOOKUP(J867,P$7:Q$4000,2,0)</f>
        <v/>
      </c>
      <c r="N867">
        <f>VLOOKUP(K867,P$7:R$4000,2,0)</f>
        <v/>
      </c>
      <c r="P867" s="24" t="inlineStr">
        <is>
          <t>Егембаев Улан Алтынбекович ОМТС</t>
        </is>
      </c>
      <c r="Q867" s="24" t="inlineStr">
        <is>
          <t>120-03-ОМТС</t>
        </is>
      </c>
    </row>
    <row r="868" hidden="1" outlineLevel="1" ht="22.45" customFormat="1" customHeight="1" s="71" thickBot="1">
      <c r="B868" s="167" t="n"/>
      <c r="C868" s="167" t="n"/>
      <c r="D868" s="14" t="inlineStr">
        <is>
          <t>Количество</t>
        </is>
      </c>
      <c r="E868" s="15" t="n"/>
      <c r="F868" s="175" t="n">
        <v>1</v>
      </c>
      <c r="G868" s="15" t="n"/>
      <c r="H868" s="175" t="n">
        <v>1</v>
      </c>
      <c r="I868" s="135" t="n"/>
      <c r="J868" s="154" t="inlineStr">
        <is>
          <t>Поступление ТМЦ и услуг 0001508 от 16.04.2024 10:00:00</t>
        </is>
      </c>
      <c r="K868" s="154" t="inlineStr">
        <is>
          <t>Поступление ТМЦ и услуг 0001508 от 16.04.2024 10:00:00</t>
        </is>
      </c>
      <c r="L868" s="9" t="n"/>
      <c r="M868">
        <f>VLOOKUP(J868,P$7:Q$4000,2,0)</f>
        <v/>
      </c>
      <c r="N868">
        <f>VLOOKUP(K868,P$7:R$4000,2,0)</f>
        <v/>
      </c>
      <c r="P868" s="24" t="inlineStr">
        <is>
          <t>Егизбаев Ермек Кумалбекович</t>
        </is>
      </c>
      <c r="Q868" s="24" t="inlineStr">
        <is>
          <t>112-ИТР-офис</t>
        </is>
      </c>
    </row>
    <row r="869" hidden="1" outlineLevel="1" ht="32.9" customFormat="1" customHeight="1" s="71" thickBot="1">
      <c r="B869" s="165" t="inlineStr">
        <is>
          <t>04.09.2024 14:02:39</t>
        </is>
      </c>
      <c r="C869" s="165" t="inlineStr">
        <is>
          <t>Внутреннее перемещение ОМТС 221-891 от 04.09.2024 14:02:39</t>
        </is>
      </c>
      <c r="D869" s="152" t="inlineStr">
        <is>
          <t>Внутренее перемещение ТМЦ</t>
        </is>
      </c>
      <c r="E869" s="163" t="n">
        <v>1750</v>
      </c>
      <c r="F869" s="164" t="n"/>
      <c r="G869" s="163" t="n">
        <v>1750</v>
      </c>
      <c r="H869" s="164" t="n"/>
      <c r="I869" s="7" t="n">
        <v>3000</v>
      </c>
      <c r="J869" s="8" t="inlineStr">
        <is>
          <t>Нурбаев Эмилбек Смаилович</t>
        </is>
      </c>
      <c r="K869" s="8" t="inlineStr">
        <is>
          <t>Склад Бозымчак № 7 СИЗ (/Касымов А,Адылбек у Э.</t>
        </is>
      </c>
      <c r="L869" s="12" t="n"/>
      <c r="M869">
        <f>VLOOKUP(J869,P$7:Q$4000,2,0)</f>
        <v/>
      </c>
      <c r="N869">
        <f>VLOOKUP(K869,P$7:R$4000,2,0)</f>
        <v/>
      </c>
      <c r="P869" s="24" t="inlineStr">
        <is>
          <t>Егоров Виталий Сергеевич</t>
        </is>
      </c>
      <c r="Q869" s="24" t="inlineStr">
        <is>
          <t>100-10 Общепроизводственные расходы</t>
        </is>
      </c>
    </row>
    <row r="870" hidden="1" outlineLevel="1" ht="22.45" customHeight="1" s="171">
      <c r="B870" s="166" t="n"/>
      <c r="C870" s="166" t="n"/>
      <c r="D870" s="153" t="n"/>
      <c r="E870" s="10" t="n"/>
      <c r="F870" s="11" t="n"/>
      <c r="G870" s="10" t="n"/>
      <c r="H870" s="11" t="n"/>
      <c r="I870" s="12" t="n"/>
      <c r="J870" s="13" t="inlineStr">
        <is>
          <t>001-001-0184 Брюки летние "KAZ Minerals Bozymchak" (ткань 65%ПЭ/35%ХБ, плотность 250 гр/м2, разм.56-58)</t>
        </is>
      </c>
      <c r="K870" s="13" t="inlineStr">
        <is>
          <t>001-001-0184 Брюки летние "KAZ Minerals Bozymchak" (ткань 65%ПЭ/35%ХБ, плотность 250 гр/м2, разм.56-58)</t>
        </is>
      </c>
      <c r="L870" s="135" t="n"/>
      <c r="M870">
        <f>VLOOKUP(J870,P$7:Q$4000,2,0)</f>
        <v/>
      </c>
      <c r="N870">
        <f>VLOOKUP(K870,P$7:R$4000,2,0)</f>
        <v/>
      </c>
      <c r="P870" s="24" t="inlineStr">
        <is>
          <t>Елшин Сергей Гаврилович</t>
        </is>
      </c>
      <c r="Q870" s="24" t="inlineStr">
        <is>
          <t>114-Офис Управления Проектом - Бозымчак</t>
        </is>
      </c>
    </row>
    <row r="871" hidden="1" outlineLevel="1" ht="32.9" customFormat="1" customHeight="1" s="71" thickBot="1">
      <c r="B871" s="167" t="n"/>
      <c r="C871" s="167" t="n"/>
      <c r="D871" s="14" t="inlineStr">
        <is>
          <t>Количество</t>
        </is>
      </c>
      <c r="E871" s="15" t="n"/>
      <c r="F871" s="175" t="n">
        <v>1</v>
      </c>
      <c r="G871" s="15" t="n"/>
      <c r="H871" s="175" t="n">
        <v>1</v>
      </c>
      <c r="I871" s="135" t="n"/>
      <c r="J871" s="154" t="inlineStr">
        <is>
          <t>Поступление ТМЦ и услуг 0001494 от 19.04.2024 10:00:00</t>
        </is>
      </c>
      <c r="K871" s="154" t="inlineStr">
        <is>
          <t>Поступление ТМЦ и услуг 0001494 от 19.04.2024 10:00:00</t>
        </is>
      </c>
      <c r="L871" s="9" t="n"/>
      <c r="M871">
        <f>VLOOKUP(J871,P$7:Q$4000,2,0)</f>
        <v/>
      </c>
      <c r="N871">
        <f>VLOOKUP(K871,P$7:R$4000,2,0)</f>
        <v/>
      </c>
      <c r="P871" s="24" t="inlineStr">
        <is>
          <t>Енгалычев Альфред Аминович</t>
        </is>
      </c>
      <c r="Q871" s="24" t="inlineStr">
        <is>
          <t>113-Офис Управления Проектом - Бишкек</t>
        </is>
      </c>
    </row>
    <row r="872" hidden="1" outlineLevel="1" ht="32.9" customFormat="1" customHeight="1" s="71" thickBot="1">
      <c r="B872" s="165" t="inlineStr">
        <is>
          <t>04.09.2024 14:02:39</t>
        </is>
      </c>
      <c r="C872" s="165" t="inlineStr">
        <is>
          <t>Внутреннее перемещение ОМТС 221-891 от 04.09.2024 14:02:39</t>
        </is>
      </c>
      <c r="D872" s="152" t="inlineStr">
        <is>
          <t>Внутренее перемещение ТМЦ</t>
        </is>
      </c>
      <c r="E872" s="163" t="n">
        <v>1750</v>
      </c>
      <c r="F872" s="164" t="n"/>
      <c r="G872" s="163" t="n">
        <v>1750</v>
      </c>
      <c r="H872" s="164" t="n"/>
      <c r="I872" s="7" t="n">
        <v>6000</v>
      </c>
      <c r="J872" s="8" t="inlineStr">
        <is>
          <t>Нурбаев Эмилбек Смаилович</t>
        </is>
      </c>
      <c r="K872" s="8" t="inlineStr">
        <is>
          <t>Склад Бозымчак № 7 СИЗ (/Касымов А,Адылбек у Э.</t>
        </is>
      </c>
      <c r="L872" s="12" t="n"/>
      <c r="M872">
        <f>VLOOKUP(J872,P$7:Q$4000,2,0)</f>
        <v/>
      </c>
      <c r="N872">
        <f>VLOOKUP(K872,P$7:R$4000,2,0)</f>
        <v/>
      </c>
      <c r="P872" s="24" t="inlineStr">
        <is>
          <t>Еременко Людмила Валерьевна</t>
        </is>
      </c>
      <c r="Q872" s="24" t="inlineStr">
        <is>
          <t>109-Химлаборатория</t>
        </is>
      </c>
    </row>
    <row r="873" hidden="1" outlineLevel="1" ht="22.45" customHeight="1" s="171">
      <c r="B873" s="166" t="n"/>
      <c r="C873" s="166" t="n"/>
      <c r="D873" s="153" t="n"/>
      <c r="E873" s="10" t="n"/>
      <c r="F873" s="11" t="n"/>
      <c r="G873" s="10" t="n"/>
      <c r="H873" s="11" t="n"/>
      <c r="I873" s="12" t="n"/>
      <c r="J873" s="13" t="inlineStr">
        <is>
          <t>001-001-0007 Жилет сигнальный</t>
        </is>
      </c>
      <c r="K873" s="13" t="inlineStr">
        <is>
          <t>001-001-0007 Жилет сигнальный</t>
        </is>
      </c>
      <c r="L873" s="135" t="n"/>
      <c r="M873">
        <f>VLOOKUP(J873,P$7:Q$4000,2,0)</f>
        <v/>
      </c>
      <c r="N873">
        <f>VLOOKUP(K873,P$7:R$4000,2,0)</f>
        <v/>
      </c>
      <c r="P873" s="24" t="inlineStr">
        <is>
          <t>Ермаков Петр Николаевич</t>
        </is>
      </c>
      <c r="Q873" s="24" t="inlineStr">
        <is>
          <t>112-ИТР-офис</t>
        </is>
      </c>
    </row>
    <row r="874" hidden="1" outlineLevel="1" ht="32.9" customFormat="1" customHeight="1" s="71" thickBot="1">
      <c r="B874" s="167" t="n"/>
      <c r="C874" s="167" t="n"/>
      <c r="D874" s="14" t="inlineStr">
        <is>
          <t>Количество</t>
        </is>
      </c>
      <c r="E874" s="15" t="n"/>
      <c r="F874" s="175" t="n">
        <v>5</v>
      </c>
      <c r="G874" s="15" t="n"/>
      <c r="H874" s="175" t="n">
        <v>5</v>
      </c>
      <c r="I874" s="135" t="n"/>
      <c r="J874" s="154" t="inlineStr">
        <is>
          <t>Поступление ТМЦ и услуг 0003126 от 07.08.2024 10:00:00</t>
        </is>
      </c>
      <c r="K874" s="154" t="inlineStr">
        <is>
          <t>Поступление ТМЦ и услуг 0003126 от 07.08.2024 10:00:00</t>
        </is>
      </c>
      <c r="L874" s="9" t="n"/>
      <c r="M874">
        <f>VLOOKUP(J874,P$7:Q$4000,2,0)</f>
        <v/>
      </c>
      <c r="N874">
        <f>VLOOKUP(K874,P$7:R$4000,2,0)</f>
        <v/>
      </c>
      <c r="P874" s="24" t="inlineStr">
        <is>
          <t>Ерсанова Елена Анатольевна</t>
        </is>
      </c>
      <c r="Q874" s="24" t="inlineStr">
        <is>
          <t>111-02-АУП</t>
        </is>
      </c>
    </row>
    <row r="875" hidden="1" outlineLevel="1" ht="32.9" customFormat="1" customHeight="1" s="71" thickBot="1">
      <c r="B875" s="165" t="inlineStr">
        <is>
          <t>04.09.2024 14:05:10</t>
        </is>
      </c>
      <c r="C875" s="165" t="inlineStr">
        <is>
          <t>Внутреннее перемещение ОМТС 221-895 от 04.09.2024 14:05:10</t>
        </is>
      </c>
      <c r="D875" s="152" t="inlineStr">
        <is>
          <t>Внутренее перемещение ТМЦ</t>
        </is>
      </c>
      <c r="E875" s="163" t="n">
        <v>1750</v>
      </c>
      <c r="F875" s="164" t="n"/>
      <c r="G875" s="163" t="n">
        <v>1750</v>
      </c>
      <c r="H875" s="164" t="n"/>
      <c r="I875" s="7" t="n">
        <v>3900</v>
      </c>
      <c r="J875" s="8" t="inlineStr">
        <is>
          <t>Нурматов Чынгыз Жоробекович</t>
        </is>
      </c>
      <c r="K875" s="8" t="inlineStr">
        <is>
          <t>Склад Бозымчак № 7 СИЗ (/Касымов А,Адылбек у Э.</t>
        </is>
      </c>
      <c r="L875" s="12" t="n"/>
      <c r="M875">
        <f>VLOOKUP(J875,P$7:Q$4000,2,0)</f>
        <v/>
      </c>
      <c r="N875">
        <f>VLOOKUP(K875,P$7:R$4000,2,0)</f>
        <v/>
      </c>
      <c r="P875" s="24" t="inlineStr">
        <is>
          <t>Ертаев Богембай Балтаевич</t>
        </is>
      </c>
      <c r="Q875" s="24" t="inlineStr">
        <is>
          <t>112-ИТР-офис</t>
        </is>
      </c>
    </row>
    <row r="876" hidden="1" outlineLevel="1" ht="22.45" customHeight="1" s="171">
      <c r="B876" s="166" t="n"/>
      <c r="C876" s="166" t="n"/>
      <c r="D876" s="153" t="n"/>
      <c r="E876" s="10" t="n"/>
      <c r="F876" s="11" t="n"/>
      <c r="G876" s="10" t="n"/>
      <c r="H876" s="11" t="n"/>
      <c r="I876" s="12" t="n"/>
      <c r="J876" s="13" t="inlineStr">
        <is>
          <t>001-001-0191 Брюки зимние "KAZ Minerals Bozymchak" (ткань 65%ПЭ/35%ХБ, плотность 250 гр/м2, утепл.синтеп, разм.44-46)</t>
        </is>
      </c>
      <c r="K876" s="13" t="inlineStr">
        <is>
          <t>001-001-0191 Брюки зимние "KAZ Minerals Bozymchak" (ткань 65%ПЭ/35%ХБ, плотность 250 гр/м2, утепл.синтеп, разм.44-46)</t>
        </is>
      </c>
      <c r="L876" s="135" t="n"/>
      <c r="M876">
        <f>VLOOKUP(J876,P$7:Q$4000,2,0)</f>
        <v/>
      </c>
      <c r="N876">
        <f>VLOOKUP(K876,P$7:R$4000,2,0)</f>
        <v/>
      </c>
      <c r="P876" s="24" t="inlineStr">
        <is>
          <t>Ешмамбетов Малик Бакиевич</t>
        </is>
      </c>
      <c r="Q876" s="24" t="inlineStr">
        <is>
          <t>111-02-АУП</t>
        </is>
      </c>
    </row>
    <row r="877" hidden="1" outlineLevel="1" ht="22.45" customFormat="1" customHeight="1" s="71" thickBot="1">
      <c r="B877" s="167" t="n"/>
      <c r="C877" s="167" t="n"/>
      <c r="D877" s="14" t="inlineStr">
        <is>
          <t>Количество</t>
        </is>
      </c>
      <c r="E877" s="15" t="n"/>
      <c r="F877" s="175" t="n">
        <v>1</v>
      </c>
      <c r="G877" s="15" t="n"/>
      <c r="H877" s="175" t="n">
        <v>1</v>
      </c>
      <c r="I877" s="135" t="n"/>
      <c r="J877" s="154" t="inlineStr">
        <is>
          <t>Поступление ТМЦ и услуг 0003061 от 02.08.2024 10:00:00</t>
        </is>
      </c>
      <c r="K877" s="154" t="inlineStr">
        <is>
          <t>Поступление ТМЦ и услуг 0003061 от 02.08.2024 10:00:00</t>
        </is>
      </c>
      <c r="L877" s="9" t="n"/>
      <c r="M877">
        <f>VLOOKUP(J877,P$7:Q$4000,2,0)</f>
        <v/>
      </c>
      <c r="N877">
        <f>VLOOKUP(K877,P$7:R$4000,2,0)</f>
        <v/>
      </c>
      <c r="P877" s="24" t="inlineStr">
        <is>
          <t>Жабайкулов Анарбек Кожомжарович</t>
        </is>
      </c>
      <c r="Q877" s="24" t="inlineStr">
        <is>
          <t>100-06 Участок  измельчения</t>
        </is>
      </c>
    </row>
    <row r="878" hidden="1" outlineLevel="1" ht="32.9" customFormat="1" customHeight="1" s="71" thickBot="1">
      <c r="B878" s="165" t="inlineStr">
        <is>
          <t>04.09.2024 14:05:10</t>
        </is>
      </c>
      <c r="C878" s="165" t="inlineStr">
        <is>
          <t>Внутреннее перемещение ОМТС 221-895 от 04.09.2024 14:05:10</t>
        </is>
      </c>
      <c r="D878" s="152" t="inlineStr">
        <is>
          <t>Внутренее перемещение ТМЦ</t>
        </is>
      </c>
      <c r="E878" s="163" t="n">
        <v>1750</v>
      </c>
      <c r="F878" s="164" t="n"/>
      <c r="G878" s="163" t="n">
        <v>1750</v>
      </c>
      <c r="H878" s="164" t="n"/>
      <c r="I878" s="7" t="n">
        <v>4950</v>
      </c>
      <c r="J878" s="8" t="inlineStr">
        <is>
          <t>Нурматов Чынгыз Жоробекович</t>
        </is>
      </c>
      <c r="K878" s="8" t="inlineStr">
        <is>
          <t>Склад Бозымчак № 7 СИЗ (/Касымов А,Адылбек у Э.</t>
        </is>
      </c>
      <c r="L878" s="12" t="n"/>
      <c r="M878">
        <f>VLOOKUP(J878,P$7:Q$4000,2,0)</f>
        <v/>
      </c>
      <c r="N878">
        <f>VLOOKUP(K878,P$7:R$4000,2,0)</f>
        <v/>
      </c>
      <c r="P878" s="24" t="inlineStr">
        <is>
          <t>Жайчыбеков Дуйшенкул Абылаевич</t>
        </is>
      </c>
      <c r="Q878" s="24" t="n"/>
    </row>
    <row r="879" hidden="1" outlineLevel="1" ht="22.45" customHeight="1" s="171">
      <c r="B879" s="166" t="n"/>
      <c r="C879" s="166" t="n"/>
      <c r="D879" s="153" t="n"/>
      <c r="E879" s="10" t="n"/>
      <c r="F879" s="11" t="n"/>
      <c r="G879" s="10" t="n"/>
      <c r="H879" s="11" t="n"/>
      <c r="I879" s="12" t="n"/>
      <c r="J879" s="13" t="inlineStr">
        <is>
          <t>001-002-0091 Сапоги ПВХ Dunlop Protomastor (МП, МБС)</t>
        </is>
      </c>
      <c r="K879" s="13" t="inlineStr">
        <is>
          <t>001-002-0091 Сапоги ПВХ Dunlop Protomastor (МП, МБС)</t>
        </is>
      </c>
      <c r="L879" s="135" t="n"/>
      <c r="M879">
        <f>VLOOKUP(J879,P$7:Q$4000,2,0)</f>
        <v/>
      </c>
      <c r="N879">
        <f>VLOOKUP(K879,P$7:R$4000,2,0)</f>
        <v/>
      </c>
      <c r="P879" s="24" t="inlineStr">
        <is>
          <t>Жаканов Кайржан</t>
        </is>
      </c>
      <c r="Q879" s="24" t="inlineStr">
        <is>
          <t>130-12 Общепроизводственные расходы</t>
        </is>
      </c>
    </row>
    <row r="880" hidden="1" outlineLevel="1" ht="22.45" customFormat="1" customHeight="1" s="71" thickBot="1">
      <c r="B880" s="167" t="n"/>
      <c r="C880" s="167" t="n"/>
      <c r="D880" s="14" t="inlineStr">
        <is>
          <t>Количество</t>
        </is>
      </c>
      <c r="E880" s="15" t="n"/>
      <c r="F880" s="175" t="n">
        <v>1</v>
      </c>
      <c r="G880" s="15" t="n"/>
      <c r="H880" s="175" t="n">
        <v>1</v>
      </c>
      <c r="I880" s="135" t="n"/>
      <c r="J880" s="154" t="inlineStr">
        <is>
          <t>Поступление ТМЦ и услуг 0001508 от 16.04.2024 10:00:00</t>
        </is>
      </c>
      <c r="K880" s="154" t="inlineStr">
        <is>
          <t>Поступление ТМЦ и услуг 0001508 от 16.04.2024 10:00:00</t>
        </is>
      </c>
      <c r="L880" s="9" t="n"/>
      <c r="M880">
        <f>VLOOKUP(J880,P$7:Q$4000,2,0)</f>
        <v/>
      </c>
      <c r="N880">
        <f>VLOOKUP(K880,P$7:R$4000,2,0)</f>
        <v/>
      </c>
      <c r="P880" s="24" t="inlineStr">
        <is>
          <t>Жакеев Тайтокур Арзыкулович</t>
        </is>
      </c>
      <c r="Q880" s="24" t="n"/>
    </row>
    <row r="881" hidden="1" outlineLevel="1" ht="32.9" customFormat="1" customHeight="1" s="71" thickBot="1">
      <c r="B881" s="165" t="inlineStr">
        <is>
          <t>04.09.2024 14:05:10</t>
        </is>
      </c>
      <c r="C881" s="165" t="inlineStr">
        <is>
          <t>Внутреннее перемещение ОМТС 221-895 от 04.09.2024 14:05:10</t>
        </is>
      </c>
      <c r="D881" s="152" t="inlineStr">
        <is>
          <t>Внутренее перемещение ТМЦ</t>
        </is>
      </c>
      <c r="E881" s="163" t="n">
        <v>1750</v>
      </c>
      <c r="F881" s="164" t="n"/>
      <c r="G881" s="163" t="n">
        <v>1750</v>
      </c>
      <c r="H881" s="164" t="n"/>
      <c r="I881" s="7" t="n">
        <v>6750</v>
      </c>
      <c r="J881" s="8" t="inlineStr">
        <is>
          <t>Нурматов Чынгыз Жоробекович</t>
        </is>
      </c>
      <c r="K881" s="8" t="inlineStr">
        <is>
          <t>Склад Бозымчак № 7 СИЗ (/Касымов А,Адылбек у Э.</t>
        </is>
      </c>
      <c r="L881" s="12" t="n"/>
      <c r="M881">
        <f>VLOOKUP(J881,P$7:Q$4000,2,0)</f>
        <v/>
      </c>
      <c r="N881">
        <f>VLOOKUP(K881,P$7:R$4000,2,0)</f>
        <v/>
      </c>
      <c r="P881" s="24" t="inlineStr">
        <is>
          <t>Жакиев Жолдошбек Жакиевич</t>
        </is>
      </c>
      <c r="Q881" s="24" t="inlineStr">
        <is>
          <t>101-05-Отвал</t>
        </is>
      </c>
    </row>
    <row r="882" hidden="1" outlineLevel="1" ht="22.45" customHeight="1" s="171">
      <c r="B882" s="166" t="n"/>
      <c r="C882" s="166" t="n"/>
      <c r="D882" s="153" t="n"/>
      <c r="E882" s="10" t="n"/>
      <c r="F882" s="11" t="n"/>
      <c r="G882" s="10" t="n"/>
      <c r="H882" s="11" t="n"/>
      <c r="I882" s="12" t="n"/>
      <c r="J882" s="13" t="inlineStr">
        <is>
          <t>001-003-0047 Постельное белье 100% Х/Б сатин/бязь (простынь 150*215см, пододеяльник 150*215см, наволочка 70*50 см</t>
        </is>
      </c>
      <c r="K882" s="13" t="inlineStr">
        <is>
          <t>001-003-0047 Постельное белье 100% Х/Б сатин/бязь (простынь 150*215см, пододеяльник 150*215см, наволочка 70*50 см</t>
        </is>
      </c>
      <c r="L882" s="135" t="n"/>
      <c r="M882">
        <f>VLOOKUP(J882,P$7:Q$4000,2,0)</f>
        <v/>
      </c>
      <c r="N882">
        <f>VLOOKUP(K882,P$7:R$4000,2,0)</f>
        <v/>
      </c>
      <c r="P882" s="24" t="inlineStr">
        <is>
          <t>Жакиев Жумабек Тайырбекович</t>
        </is>
      </c>
      <c r="Q882" s="24" t="inlineStr">
        <is>
          <t>105-02-УТВС и НК</t>
        </is>
      </c>
    </row>
    <row r="883" hidden="1" outlineLevel="1" ht="32.9" customFormat="1" customHeight="1" s="71" thickBot="1">
      <c r="B883" s="167" t="n"/>
      <c r="C883" s="167" t="n"/>
      <c r="D883" s="14" t="inlineStr">
        <is>
          <t>Количество</t>
        </is>
      </c>
      <c r="E883" s="15" t="n"/>
      <c r="F883" s="175" t="n">
        <v>5</v>
      </c>
      <c r="G883" s="15" t="n"/>
      <c r="H883" s="175" t="n">
        <v>5</v>
      </c>
      <c r="I883" s="135" t="n"/>
      <c r="J883" s="154" t="inlineStr">
        <is>
          <t>Поступление ТМЦ и услуг 0000373 от 30.01.2024 10:00:00</t>
        </is>
      </c>
      <c r="K883" s="154" t="inlineStr">
        <is>
          <t>Поступление ТМЦ и услуг 0000373 от 30.01.2024 10:00:00</t>
        </is>
      </c>
      <c r="L883" s="9" t="n"/>
      <c r="M883">
        <f>VLOOKUP(J883,P$7:Q$4000,2,0)</f>
        <v/>
      </c>
      <c r="N883">
        <f>VLOOKUP(K883,P$7:R$4000,2,0)</f>
        <v/>
      </c>
      <c r="P883" s="24" t="inlineStr">
        <is>
          <t>Жакиев Мадалбек Тайырбекович (машинист Хитачи)</t>
        </is>
      </c>
      <c r="Q883" s="24" t="inlineStr">
        <is>
          <t>101-02-ЭКБУ - Карьер</t>
        </is>
      </c>
    </row>
    <row r="884" hidden="1" outlineLevel="1" ht="32.9" customFormat="1" customHeight="1" s="71" thickBot="1">
      <c r="B884" s="165" t="inlineStr">
        <is>
          <t>04.09.2024 14:12:30</t>
        </is>
      </c>
      <c r="C884" s="165" t="inlineStr">
        <is>
          <t>Внутреннее перемещение ОМТС 221-896 от 04.09.2024 14:12:30</t>
        </is>
      </c>
      <c r="D884" s="152" t="inlineStr">
        <is>
          <t>Внутренее перемещение ТМЦ</t>
        </is>
      </c>
      <c r="E884" s="163" t="n">
        <v>1750</v>
      </c>
      <c r="F884" s="164" t="n"/>
      <c r="G884" s="163" t="n">
        <v>1750</v>
      </c>
      <c r="H884" s="164" t="n"/>
      <c r="I884" s="7" t="n">
        <v>3414.34</v>
      </c>
      <c r="J884" s="8" t="inlineStr">
        <is>
          <t>Абдыжапаров Темирлан Джамалбекович</t>
        </is>
      </c>
      <c r="K884" s="8" t="inlineStr">
        <is>
          <t>Склад Бозымчак №12 ОФ (/Касымов А. Адылбек у Э.)</t>
        </is>
      </c>
      <c r="L884" s="12" t="n"/>
      <c r="M884">
        <f>VLOOKUP(J884,P$7:Q$4000,2,0)</f>
        <v/>
      </c>
      <c r="N884">
        <f>VLOOKUP(K884,P$7:R$4000,2,0)</f>
        <v/>
      </c>
      <c r="P884" s="24" t="inlineStr">
        <is>
          <t>Жакиев Смаил  Садирович</t>
        </is>
      </c>
      <c r="Q884" s="24" t="inlineStr">
        <is>
          <t>101-01-Технологический участок</t>
        </is>
      </c>
    </row>
    <row r="885" hidden="1" outlineLevel="1" ht="22.45" customHeight="1" s="171">
      <c r="B885" s="166" t="n"/>
      <c r="C885" s="166" t="n"/>
      <c r="D885" s="153" t="n"/>
      <c r="E885" s="10" t="n"/>
      <c r="F885" s="11" t="n"/>
      <c r="G885" s="10" t="n"/>
      <c r="H885" s="11" t="n"/>
      <c r="I885" s="12" t="n"/>
      <c r="J885" s="13" t="inlineStr">
        <is>
          <t>105-002-5652 Манометр МП-50 радиальный Дк50 мм 0-1,0 МПа ¼</t>
        </is>
      </c>
      <c r="K885" s="13" t="inlineStr">
        <is>
          <t>105-002-5652 Манометр МП-50 радиальный Дк50 мм 0-1,0 МПа ¼</t>
        </is>
      </c>
      <c r="L885" s="135" t="n"/>
      <c r="M885">
        <f>VLOOKUP(J885,P$7:Q$4000,2,0)</f>
        <v/>
      </c>
      <c r="N885">
        <f>VLOOKUP(K885,P$7:R$4000,2,0)</f>
        <v/>
      </c>
      <c r="P885" s="24" t="inlineStr">
        <is>
          <t>Жакиева Суйумкан Диспетчер АТЦ</t>
        </is>
      </c>
      <c r="Q885" s="24" t="inlineStr">
        <is>
          <t>119-05-Автотранспортный цех - общепроизводственные</t>
        </is>
      </c>
    </row>
    <row r="886" hidden="1" outlineLevel="1" ht="32.9" customFormat="1" customHeight="1" s="71" thickBot="1">
      <c r="B886" s="167" t="n"/>
      <c r="C886" s="167" t="n"/>
      <c r="D886" s="14" t="inlineStr">
        <is>
          <t>Количество</t>
        </is>
      </c>
      <c r="E886" s="15" t="n"/>
      <c r="F886" s="175" t="n">
        <v>4</v>
      </c>
      <c r="G886" s="15" t="n"/>
      <c r="H886" s="175" t="n">
        <v>4</v>
      </c>
      <c r="I886" s="135" t="n"/>
      <c r="J886" s="154" t="inlineStr">
        <is>
          <t>Поступление ТМЦ и услуг 0003256 от 20.08.2024 10:00:00</t>
        </is>
      </c>
      <c r="K886" s="154" t="inlineStr">
        <is>
          <t>Поступление ТМЦ и услуг 0003256 от 20.08.2024 10:00:00</t>
        </is>
      </c>
      <c r="L886" s="9" t="n"/>
      <c r="M886">
        <f>VLOOKUP(J886,P$7:Q$4000,2,0)</f>
        <v/>
      </c>
      <c r="N886">
        <f>VLOOKUP(K886,P$7:R$4000,2,0)</f>
        <v/>
      </c>
      <c r="P886" s="24" t="inlineStr">
        <is>
          <t>Жакшылык кызы Салтанат</t>
        </is>
      </c>
      <c r="Q886" s="24" t="inlineStr">
        <is>
          <t>100-08  ИТР Производство ОФ</t>
        </is>
      </c>
    </row>
    <row r="887" hidden="1" outlineLevel="1" ht="32.9" customFormat="1" customHeight="1" s="71" thickBot="1">
      <c r="B887" s="165" t="inlineStr">
        <is>
          <t>04.09.2024 14:16:08</t>
        </is>
      </c>
      <c r="C887" s="165" t="inlineStr">
        <is>
          <t>Внутреннее перемещение ОМТС 221-898 от 04.09.2024 14:16:08</t>
        </is>
      </c>
      <c r="D887" s="152" t="inlineStr">
        <is>
          <t>Внутренее перемещение ТМЦ</t>
        </is>
      </c>
      <c r="E887" s="163" t="n">
        <v>1750</v>
      </c>
      <c r="F887" s="164" t="n"/>
      <c r="G887" s="163" t="n">
        <v>1750</v>
      </c>
      <c r="H887" s="164" t="n"/>
      <c r="I887" s="7" t="n">
        <v>5500</v>
      </c>
      <c r="J887" s="8" t="inlineStr">
        <is>
          <t>Матанов Жанышбек Арзыевич (бурильщик шпуров)</t>
        </is>
      </c>
      <c r="K887" s="8" t="inlineStr">
        <is>
          <t>Склад Бозымчак № 7 СИЗ (/Касымов А,Адылбек у Э.</t>
        </is>
      </c>
      <c r="L887" s="12" t="n"/>
      <c r="M887">
        <f>VLOOKUP(J887,P$7:Q$4000,2,0)</f>
        <v/>
      </c>
      <c r="N887">
        <f>VLOOKUP(K887,P$7:R$4000,2,0)</f>
        <v/>
      </c>
      <c r="P887" s="24" t="inlineStr">
        <is>
          <t>Жакшылыкова Шайыркул Самарбековна</t>
        </is>
      </c>
      <c r="Q887" s="24" t="inlineStr">
        <is>
          <t>112-01-ИТР-производство</t>
        </is>
      </c>
    </row>
    <row r="888" hidden="1" outlineLevel="1" ht="22.45" customHeight="1" s="171">
      <c r="B888" s="166" t="n"/>
      <c r="C888" s="166" t="n"/>
      <c r="D888" s="153" t="n"/>
      <c r="E888" s="10" t="n"/>
      <c r="F888" s="11" t="n"/>
      <c r="G888" s="10" t="n"/>
      <c r="H888" s="11" t="n"/>
      <c r="I888" s="12" t="n"/>
      <c r="J888" s="13" t="inlineStr">
        <is>
          <t>001-001-0178 Куртка летняя "KAZ Minerals Bozymchak" (ткань 65%ПЭ/35%ХБ, плотность 250 гр/м2, разм.52-54)</t>
        </is>
      </c>
      <c r="K888" s="13" t="inlineStr">
        <is>
          <t>001-001-0178 Куртка летняя "KAZ Minerals Bozymchak" (ткань 65%ПЭ/35%ХБ, плотность 250 гр/м2, разм.52-54)</t>
        </is>
      </c>
      <c r="L888" s="135" t="n"/>
      <c r="M888">
        <f>VLOOKUP(J888,P$7:Q$4000,2,0)</f>
        <v/>
      </c>
      <c r="N888">
        <f>VLOOKUP(K888,P$7:R$4000,2,0)</f>
        <v/>
      </c>
      <c r="P888" s="24" t="inlineStr">
        <is>
          <t>Жакыев Дамирбек Олжобаевич(Машинист бульд)</t>
        </is>
      </c>
      <c r="Q888" s="24" t="inlineStr">
        <is>
          <t>119-03-Автотранспортный цех - ЭКБУ</t>
        </is>
      </c>
    </row>
    <row r="889" hidden="1" outlineLevel="1" ht="22.45" customFormat="1" customHeight="1" s="71" thickBot="1">
      <c r="B889" s="167" t="n"/>
      <c r="C889" s="167" t="n"/>
      <c r="D889" s="14" t="inlineStr">
        <is>
          <t>Количество</t>
        </is>
      </c>
      <c r="E889" s="15" t="n"/>
      <c r="F889" s="175" t="n">
        <v>1</v>
      </c>
      <c r="G889" s="15" t="n"/>
      <c r="H889" s="175" t="n">
        <v>1</v>
      </c>
      <c r="I889" s="135" t="n"/>
      <c r="J889" s="154" t="inlineStr">
        <is>
          <t>Поступление ТМЦ и услуг 0003314 от 27.08.2024 10:00:00</t>
        </is>
      </c>
      <c r="K889" s="154" t="inlineStr">
        <is>
          <t>Поступление ТМЦ и услуг 0003314 от 27.08.2024 10:00:00</t>
        </is>
      </c>
      <c r="L889" s="9" t="n"/>
      <c r="M889">
        <f>VLOOKUP(J889,P$7:Q$4000,2,0)</f>
        <v/>
      </c>
      <c r="N889">
        <f>VLOOKUP(K889,P$7:R$4000,2,0)</f>
        <v/>
      </c>
      <c r="P889" s="24" t="inlineStr">
        <is>
          <t>Жакыев Зайырбек Олжобаевич</t>
        </is>
      </c>
      <c r="Q889" s="24" t="inlineStr">
        <is>
          <t>111-02-АУП</t>
        </is>
      </c>
    </row>
    <row r="890" hidden="1" outlineLevel="1" ht="32.9" customFormat="1" customHeight="1" s="71" thickBot="1">
      <c r="B890" s="165" t="inlineStr">
        <is>
          <t>04.09.2024 15:05:32</t>
        </is>
      </c>
      <c r="C890" s="165" t="inlineStr">
        <is>
          <t>Внутреннее перемещение ОМТС 221-901 от 04.09.2024 15:05:32</t>
        </is>
      </c>
      <c r="D890" s="152" t="inlineStr">
        <is>
          <t>Внутренее перемещение ТМЦ</t>
        </is>
      </c>
      <c r="E890" s="163" t="n">
        <v>1750</v>
      </c>
      <c r="F890" s="164" t="n"/>
      <c r="G890" s="163" t="n">
        <v>1750</v>
      </c>
      <c r="H890" s="164" t="n"/>
      <c r="I890" s="7" t="n">
        <v>3000</v>
      </c>
      <c r="J890" s="8" t="inlineStr">
        <is>
          <t>Абдырасул уулу Сталбек</t>
        </is>
      </c>
      <c r="K890" s="8" t="inlineStr">
        <is>
          <t>Склад Бозымчак № 7 СИЗ (/Касымов А,Адылбек у Э.</t>
        </is>
      </c>
      <c r="L890" s="12" t="n"/>
      <c r="M890">
        <f>VLOOKUP(J890,P$7:Q$4000,2,0)</f>
        <v/>
      </c>
      <c r="N890">
        <f>VLOOKUP(K890,P$7:R$4000,2,0)</f>
        <v/>
      </c>
      <c r="P890" s="24" t="inlineStr">
        <is>
          <t>Жакыев Кадырбек Олжобаевич Водитель асс.машины</t>
        </is>
      </c>
      <c r="Q890" s="24" t="inlineStr">
        <is>
          <t>119-04-Автотранспортный цех - спецтранспорт</t>
        </is>
      </c>
    </row>
    <row r="891" hidden="1" outlineLevel="1" ht="22.45" customHeight="1" s="171">
      <c r="B891" s="166" t="n"/>
      <c r="C891" s="166" t="n"/>
      <c r="D891" s="153" t="n"/>
      <c r="E891" s="10" t="n"/>
      <c r="F891" s="11" t="n"/>
      <c r="G891" s="10" t="n"/>
      <c r="H891" s="11" t="n"/>
      <c r="I891" s="12" t="n"/>
      <c r="J891" s="13" t="inlineStr">
        <is>
          <t>001-001-0182 Брюки летние "KAZ Minerals Bozymchak" (ткань 65%ПЭ/35%ХБ, плотность 250 гр/м2, разм.48-50)</t>
        </is>
      </c>
      <c r="K891" s="13" t="inlineStr">
        <is>
          <t>001-001-0182 Брюки летние "KAZ Minerals Bozymchak" (ткань 65%ПЭ/35%ХБ, плотность 250 гр/м2, разм.48-50)</t>
        </is>
      </c>
      <c r="L891" s="135" t="n"/>
      <c r="M891">
        <f>VLOOKUP(J891,P$7:Q$4000,2,0)</f>
        <v/>
      </c>
      <c r="N891">
        <f>VLOOKUP(K891,P$7:R$4000,2,0)</f>
        <v/>
      </c>
      <c r="P891" s="24" t="inlineStr">
        <is>
          <t>Жакыев кылычбек Олжобаевич</t>
        </is>
      </c>
      <c r="Q891" s="24" t="inlineStr">
        <is>
          <t>100-01 Участок дробления</t>
        </is>
      </c>
    </row>
    <row r="892" hidden="1" outlineLevel="1" ht="22.45" customHeight="1" s="171" thickBot="1">
      <c r="B892" s="167" t="n"/>
      <c r="C892" s="167" t="n"/>
      <c r="D892" s="14" t="inlineStr">
        <is>
          <t>Количество</t>
        </is>
      </c>
      <c r="E892" s="15" t="n"/>
      <c r="F892" s="175" t="n">
        <v>1</v>
      </c>
      <c r="G892" s="15" t="n"/>
      <c r="H892" s="175" t="n">
        <v>1</v>
      </c>
      <c r="I892" s="135" t="n"/>
      <c r="J892" s="154" t="inlineStr">
        <is>
          <t>Поступление ТМЦ и услуг 0001876 от 16.05.2024 10:00:00</t>
        </is>
      </c>
      <c r="K892" s="154" t="inlineStr">
        <is>
          <t>Поступление ТМЦ и услуг 0001876 от 16.05.2024 10:00:00</t>
        </is>
      </c>
      <c r="L892" s="9" t="n"/>
      <c r="M892">
        <f>VLOOKUP(J892,P$7:Q$4000,2,0)</f>
        <v/>
      </c>
      <c r="N892">
        <f>VLOOKUP(K892,P$7:R$4000,2,0)</f>
        <v/>
      </c>
      <c r="P892" s="24" t="inlineStr">
        <is>
          <t>Жакыев Кылычбек Олжобаевич</t>
        </is>
      </c>
      <c r="Q892" s="24" t="inlineStr">
        <is>
          <t>100-01 Участок дробления</t>
        </is>
      </c>
    </row>
    <row r="893" hidden="1" outlineLevel="1" ht="22.45" customFormat="1" customHeight="1" s="71" thickBot="1">
      <c r="B893" s="165" t="inlineStr">
        <is>
          <t>04.09.2024 15:05:32</t>
        </is>
      </c>
      <c r="C893" s="165" t="inlineStr">
        <is>
          <t>Внутреннее перемещение ОМТС 221-901 от 04.09.2024 15:05:32</t>
        </is>
      </c>
      <c r="D893" s="152" t="inlineStr">
        <is>
          <t>Внутренее перемещение ТМЦ</t>
        </is>
      </c>
      <c r="E893" s="163" t="n">
        <v>1750</v>
      </c>
      <c r="F893" s="164" t="n"/>
      <c r="G893" s="163" t="n">
        <v>1750</v>
      </c>
      <c r="H893" s="164" t="n"/>
      <c r="I893" s="7" t="n">
        <v>5500</v>
      </c>
      <c r="J893" s="8" t="inlineStr">
        <is>
          <t>Абдырасул уулу Сталбек</t>
        </is>
      </c>
      <c r="K893" s="8" t="inlineStr">
        <is>
          <t>Склад Бозымчак № 7 СИЗ (/Касымов А,Адылбек у Э.</t>
        </is>
      </c>
      <c r="L893" s="12" t="n"/>
      <c r="M893">
        <f>VLOOKUP(J893,P$7:Q$4000,2,0)</f>
        <v/>
      </c>
      <c r="N893">
        <f>VLOOKUP(K893,P$7:R$4000,2,0)</f>
        <v/>
      </c>
      <c r="P893" s="24" t="inlineStr">
        <is>
          <t>Жакыев Орозмат Боруевич (Маш бульд Т-170)</t>
        </is>
      </c>
      <c r="Q893" s="24" t="inlineStr">
        <is>
          <t>119-02-Автотранспортный цех - грузовой транспорт</t>
        </is>
      </c>
    </row>
    <row r="894" hidden="1" outlineLevel="1" ht="32.9" customFormat="1" customHeight="1" s="71">
      <c r="B894" s="166" t="n"/>
      <c r="C894" s="166" t="n"/>
      <c r="D894" s="153" t="n"/>
      <c r="E894" s="10" t="n"/>
      <c r="F894" s="11" t="n"/>
      <c r="G894" s="10" t="n"/>
      <c r="H894" s="11" t="n"/>
      <c r="I894" s="12" t="n"/>
      <c r="J894" s="13" t="inlineStr">
        <is>
          <t>001-001-0177 Куртка летняя "KAZ Minerals Bozymchak" (ткань 65%ПЭ/35%ХБ, плотность 250 гр/м2, разм.48-50)</t>
        </is>
      </c>
      <c r="K894" s="13" t="inlineStr">
        <is>
          <t>001-001-0177 Куртка летняя "KAZ Minerals Bozymchak" (ткань 65%ПЭ/35%ХБ, плотность 250 гр/м2, разм.48-50)</t>
        </is>
      </c>
      <c r="L894" s="135" t="n"/>
      <c r="M894">
        <f>VLOOKUP(J894,P$7:Q$4000,2,0)</f>
        <v/>
      </c>
      <c r="N894">
        <f>VLOOKUP(K894,P$7:R$4000,2,0)</f>
        <v/>
      </c>
      <c r="P894" s="24" t="inlineStr">
        <is>
          <t>Жакыев ЫМАНКУЛ Тайырбекович</t>
        </is>
      </c>
      <c r="Q894" s="24" t="inlineStr">
        <is>
          <t>111-02-АУП</t>
        </is>
      </c>
    </row>
    <row r="895" hidden="1" outlineLevel="1" ht="22.45" customHeight="1" s="171" thickBot="1">
      <c r="B895" s="167" t="n"/>
      <c r="C895" s="167" t="n"/>
      <c r="D895" s="14" t="inlineStr">
        <is>
          <t>Количество</t>
        </is>
      </c>
      <c r="E895" s="15" t="n"/>
      <c r="F895" s="175" t="n">
        <v>1</v>
      </c>
      <c r="G895" s="15" t="n"/>
      <c r="H895" s="175" t="n">
        <v>1</v>
      </c>
      <c r="I895" s="135" t="n"/>
      <c r="J895" s="154" t="inlineStr">
        <is>
          <t>Поступление ТМЦ и услуг 0003314 от 27.08.2024 10:00:00</t>
        </is>
      </c>
      <c r="K895" s="154" t="inlineStr">
        <is>
          <t>Поступление ТМЦ и услуг 0003314 от 27.08.2024 10:00:00</t>
        </is>
      </c>
      <c r="L895" s="9" t="n"/>
      <c r="M895">
        <f>VLOOKUP(J895,P$7:Q$4000,2,0)</f>
        <v/>
      </c>
      <c r="N895">
        <f>VLOOKUP(K895,P$7:R$4000,2,0)</f>
        <v/>
      </c>
      <c r="P895" s="24" t="inlineStr">
        <is>
          <t>Жакыев Эмилбек Тайырбекович Водитель ХОВО</t>
        </is>
      </c>
      <c r="Q895" s="24" t="inlineStr">
        <is>
          <t>128-01-Пожарное депо</t>
        </is>
      </c>
    </row>
    <row r="896" hidden="1" outlineLevel="1" ht="32.9" customFormat="1" customHeight="1" s="71" thickBot="1">
      <c r="B896" s="165" t="inlineStr">
        <is>
          <t>04.09.2024 15:05:32</t>
        </is>
      </c>
      <c r="C896" s="165" t="inlineStr">
        <is>
          <t>Внутреннее перемещение ОМТС 221-901 от 04.09.2024 15:05:32</t>
        </is>
      </c>
      <c r="D896" s="152" t="inlineStr">
        <is>
          <t>Внутренее перемещение ТМЦ</t>
        </is>
      </c>
      <c r="E896" s="163" t="n">
        <v>1750</v>
      </c>
      <c r="F896" s="164" t="n"/>
      <c r="G896" s="163" t="n">
        <v>1750</v>
      </c>
      <c r="H896" s="164" t="n"/>
      <c r="I896" s="7" t="n">
        <v>7000</v>
      </c>
      <c r="J896" s="8" t="inlineStr">
        <is>
          <t>Абдырасул уулу Сталбек</t>
        </is>
      </c>
      <c r="K896" s="8" t="inlineStr">
        <is>
          <t>Склад Бозымчак № 7 СИЗ (/Касымов А,Адылбек у Э.</t>
        </is>
      </c>
      <c r="L896" s="12" t="n"/>
      <c r="M896">
        <f>VLOOKUP(J896,P$7:Q$4000,2,0)</f>
        <v/>
      </c>
      <c r="N896">
        <f>VLOOKUP(K896,P$7:R$4000,2,0)</f>
        <v/>
      </c>
      <c r="P896" s="24" t="inlineStr">
        <is>
          <t>Жакыева Асель Ыманкуловна</t>
        </is>
      </c>
      <c r="Q896" s="24" t="inlineStr">
        <is>
          <t>100-08  ИТР Производство ОФ</t>
        </is>
      </c>
    </row>
    <row r="897" hidden="1" outlineLevel="1" ht="32.9" customFormat="1" customHeight="1" s="71">
      <c r="B897" s="166" t="n"/>
      <c r="C897" s="166" t="n"/>
      <c r="D897" s="153" t="n"/>
      <c r="E897" s="10" t="n"/>
      <c r="F897" s="11" t="n"/>
      <c r="G897" s="10" t="n"/>
      <c r="H897" s="11" t="n"/>
      <c r="I897" s="12" t="n"/>
      <c r="J897" s="13" t="inlineStr">
        <is>
          <t>001-001-0198 Куртка демисезонная "KAZ Minerals Bozymchak" (ткань 65%ПЭ/35%ХБ, плотность 250 гр/м2, подкл.флис. 52-54)</t>
        </is>
      </c>
      <c r="K897" s="13" t="inlineStr">
        <is>
          <t>001-001-0198 Куртка демисезонная "KAZ Minerals Bozymchak" (ткань 65%ПЭ/35%ХБ, плотность 250 гр/м2, подкл.флис. 52-54)</t>
        </is>
      </c>
      <c r="L897" s="135" t="n"/>
      <c r="M897">
        <f>VLOOKUP(J897,P$7:Q$4000,2,0)</f>
        <v/>
      </c>
      <c r="N897">
        <f>VLOOKUP(K897,P$7:R$4000,2,0)</f>
        <v/>
      </c>
      <c r="P897" s="24" t="inlineStr">
        <is>
          <t>Жакыева Чынара Каримбердиевна</t>
        </is>
      </c>
      <c r="Q897" s="24" t="inlineStr">
        <is>
          <t>123-01-АБК-АХО-вахтовый поселок</t>
        </is>
      </c>
    </row>
    <row r="898" hidden="1" outlineLevel="1" ht="22.45" customHeight="1" s="171" thickBot="1">
      <c r="B898" s="167" t="n"/>
      <c r="C898" s="167" t="n"/>
      <c r="D898" s="14" t="inlineStr">
        <is>
          <t>Количество</t>
        </is>
      </c>
      <c r="E898" s="15" t="n"/>
      <c r="F898" s="175" t="n">
        <v>1</v>
      </c>
      <c r="G898" s="15" t="n"/>
      <c r="H898" s="175" t="n">
        <v>1</v>
      </c>
      <c r="I898" s="135" t="n"/>
      <c r="J898" s="154" t="inlineStr">
        <is>
          <t>Поступление ТМЦ и услуг 0003271 от 27.08.2024 10:00:00</t>
        </is>
      </c>
      <c r="K898" s="154" t="inlineStr">
        <is>
          <t>Поступление ТМЦ и услуг 0003271 от 27.08.2024 10:00:00</t>
        </is>
      </c>
      <c r="L898" s="9" t="n"/>
      <c r="M898">
        <f>VLOOKUP(J898,P$7:Q$4000,2,0)</f>
        <v/>
      </c>
      <c r="N898">
        <f>VLOOKUP(K898,P$7:R$4000,2,0)</f>
        <v/>
      </c>
      <c r="P898" s="24" t="inlineStr">
        <is>
          <t>Жакып уулу Байышбек</t>
        </is>
      </c>
      <c r="Q898" s="24" t="inlineStr">
        <is>
          <t>130-12 Общепроизводственные расходы</t>
        </is>
      </c>
    </row>
    <row r="899" hidden="1" outlineLevel="1" ht="22.45" customFormat="1" customHeight="1" s="71" thickBot="1">
      <c r="B899" s="165" t="inlineStr">
        <is>
          <t>04.09.2024 15:07:44</t>
        </is>
      </c>
      <c r="C899" s="165" t="inlineStr">
        <is>
          <t>Внутреннее перемещение ОМТС 221-900 от 04.09.2024 15:07:44</t>
        </is>
      </c>
      <c r="D899" s="152" t="inlineStr">
        <is>
          <t>Внутренее перемещение ТМЦ</t>
        </is>
      </c>
      <c r="E899" s="163" t="n">
        <v>1750</v>
      </c>
      <c r="F899" s="164" t="n"/>
      <c r="G899" s="163" t="n">
        <v>1750</v>
      </c>
      <c r="H899" s="164" t="n"/>
      <c r="I899" s="7" t="n">
        <v>7000</v>
      </c>
      <c r="J899" s="8" t="inlineStr">
        <is>
          <t>Войтенков Иван Игоревич(Водитель КРАЗ)</t>
        </is>
      </c>
      <c r="K899" s="8" t="inlineStr">
        <is>
          <t>Склад Бозымчак № 7 СИЗ (/Касымов А,Адылбек у Э.</t>
        </is>
      </c>
      <c r="L899" s="12" t="n"/>
      <c r="M899">
        <f>VLOOKUP(J899,P$7:Q$4000,2,0)</f>
        <v/>
      </c>
      <c r="N899">
        <f>VLOOKUP(K899,P$7:R$4000,2,0)</f>
        <v/>
      </c>
      <c r="P899" s="24" t="inlineStr">
        <is>
          <t>Жакыпакунова Гулида Жылдызбековна (Лаборант)</t>
        </is>
      </c>
      <c r="Q899" s="24" t="inlineStr">
        <is>
          <t>109-Химлаборатория</t>
        </is>
      </c>
    </row>
    <row r="900" hidden="1" outlineLevel="1" ht="32.9" customFormat="1" customHeight="1" s="71">
      <c r="B900" s="166" t="n"/>
      <c r="C900" s="166" t="n"/>
      <c r="D900" s="153" t="n"/>
      <c r="E900" s="10" t="n"/>
      <c r="F900" s="11" t="n"/>
      <c r="G900" s="10" t="n"/>
      <c r="H900" s="11" t="n"/>
      <c r="I900" s="12" t="n"/>
      <c r="J900" s="13" t="inlineStr">
        <is>
          <t>001-001-0198 Куртка демисезонная "KAZ Minerals Bozymchak" (ткань 65%ПЭ/35%ХБ, плотность 250 гр/м2, подкл.флис. 52-54)</t>
        </is>
      </c>
      <c r="K900" s="13" t="inlineStr">
        <is>
          <t>001-001-0198 Куртка демисезонная "KAZ Minerals Bozymchak" (ткань 65%ПЭ/35%ХБ, плотность 250 гр/м2, подкл.флис. 52-54)</t>
        </is>
      </c>
      <c r="L900" s="135" t="n"/>
      <c r="M900">
        <f>VLOOKUP(J900,P$7:Q$4000,2,0)</f>
        <v/>
      </c>
      <c r="N900">
        <f>VLOOKUP(K900,P$7:R$4000,2,0)</f>
        <v/>
      </c>
      <c r="P900" s="24" t="inlineStr">
        <is>
          <t>Жакыпов Таалайбек Бекболотбекович</t>
        </is>
      </c>
      <c r="Q900" s="24" t="inlineStr">
        <is>
          <t>107-Отдел Капитального Строительства</t>
        </is>
      </c>
    </row>
    <row r="901" hidden="1" outlineLevel="1" ht="22.45" customHeight="1" s="171" thickBot="1">
      <c r="B901" s="167" t="n"/>
      <c r="C901" s="167" t="n"/>
      <c r="D901" s="14" t="inlineStr">
        <is>
          <t>Количество</t>
        </is>
      </c>
      <c r="E901" s="15" t="n"/>
      <c r="F901" s="175" t="n">
        <v>1</v>
      </c>
      <c r="G901" s="15" t="n"/>
      <c r="H901" s="175" t="n">
        <v>1</v>
      </c>
      <c r="I901" s="135" t="n"/>
      <c r="J901" s="154" t="inlineStr">
        <is>
          <t>Поступление ТМЦ и услуг 0003271 от 27.08.2024 10:00:00</t>
        </is>
      </c>
      <c r="K901" s="154" t="inlineStr">
        <is>
          <t>Поступление ТМЦ и услуг 0003271 от 27.08.2024 10:00:00</t>
        </is>
      </c>
      <c r="L901" s="9" t="n"/>
      <c r="M901">
        <f>VLOOKUP(J901,P$7:Q$4000,2,0)</f>
        <v/>
      </c>
      <c r="N901">
        <f>VLOOKUP(K901,P$7:R$4000,2,0)</f>
        <v/>
      </c>
      <c r="P901" s="24" t="inlineStr">
        <is>
          <t>Жалалов Мамат Камалович</t>
        </is>
      </c>
      <c r="Q901" s="24" t="inlineStr">
        <is>
          <t>111-01-АУП - Гараж</t>
        </is>
      </c>
    </row>
    <row r="902" hidden="1" outlineLevel="1" ht="22.45" customFormat="1" customHeight="1" s="71" thickBot="1">
      <c r="B902" s="165" t="inlineStr">
        <is>
          <t>04.09.2024 15:07:44</t>
        </is>
      </c>
      <c r="C902" s="165" t="inlineStr">
        <is>
          <t>Внутреннее перемещение ОМТС 221-900 от 04.09.2024 15:07:44</t>
        </is>
      </c>
      <c r="D902" s="152" t="inlineStr">
        <is>
          <t>Внутренее перемещение ТМЦ</t>
        </is>
      </c>
      <c r="E902" s="163" t="n">
        <v>1750</v>
      </c>
      <c r="F902" s="164" t="n"/>
      <c r="G902" s="163" t="n">
        <v>1750</v>
      </c>
      <c r="H902" s="164" t="n"/>
      <c r="I902" s="7" t="n">
        <v>7061.06</v>
      </c>
      <c r="J902" s="8" t="inlineStr">
        <is>
          <t>Войтенков Иван Игоревич(Водитель КРАЗ)</t>
        </is>
      </c>
      <c r="K902" s="8" t="inlineStr">
        <is>
          <t>Склад Бозымчак № 7 СИЗ (/Касымов А,Адылбек у Э.</t>
        </is>
      </c>
      <c r="L902" s="12" t="n"/>
      <c r="M902">
        <f>VLOOKUP(J902,P$7:Q$4000,2,0)</f>
        <v/>
      </c>
      <c r="N902">
        <f>VLOOKUP(K902,P$7:R$4000,2,0)</f>
        <v/>
      </c>
      <c r="P902" s="24" t="inlineStr">
        <is>
          <t>Жалилова Шахри (повар 4 разряда)</t>
        </is>
      </c>
      <c r="Q902" s="24" t="inlineStr">
        <is>
          <t>123-02-АБК-АХО-Столовая</t>
        </is>
      </c>
    </row>
    <row r="903" hidden="1" outlineLevel="1" ht="32.9" customFormat="1" customHeight="1" s="71">
      <c r="B903" s="166" t="n"/>
      <c r="C903" s="166" t="n"/>
      <c r="D903" s="153" t="n"/>
      <c r="E903" s="10" t="n"/>
      <c r="F903" s="11" t="n"/>
      <c r="G903" s="10" t="n"/>
      <c r="H903" s="11" t="n"/>
      <c r="I903" s="12" t="n"/>
      <c r="J903" s="13" t="inlineStr">
        <is>
          <t>001-002-0090 Ботинки Pezzol Kobra 916P-017</t>
        </is>
      </c>
      <c r="K903" s="13" t="inlineStr">
        <is>
          <t>001-002-0090 Ботинки Pezzol Kobra 916P-017</t>
        </is>
      </c>
      <c r="L903" s="135" t="n"/>
      <c r="M903">
        <f>VLOOKUP(J903,P$7:Q$4000,2,0)</f>
        <v/>
      </c>
      <c r="N903">
        <f>VLOOKUP(K903,P$7:R$4000,2,0)</f>
        <v/>
      </c>
      <c r="P903" s="24" t="inlineStr">
        <is>
          <t>Жаманкулов Эльмир Эдилович (УТВС и НК)</t>
        </is>
      </c>
      <c r="Q903" s="24" t="inlineStr">
        <is>
          <t>105-02-УТВС и НК</t>
        </is>
      </c>
    </row>
    <row r="904" hidden="1" outlineLevel="1" ht="22.45" customHeight="1" s="171" thickBot="1">
      <c r="B904" s="167" t="n"/>
      <c r="C904" s="167" t="n"/>
      <c r="D904" s="14" t="inlineStr">
        <is>
          <t>Количество</t>
        </is>
      </c>
      <c r="E904" s="15" t="n"/>
      <c r="F904" s="175" t="n">
        <v>1</v>
      </c>
      <c r="G904" s="15" t="n"/>
      <c r="H904" s="175" t="n">
        <v>1</v>
      </c>
      <c r="I904" s="135" t="n"/>
      <c r="J904" s="154" t="inlineStr">
        <is>
          <t>Поступление ТМЦ и услуг 0002332 от 19.06.2024 10:00:00</t>
        </is>
      </c>
      <c r="K904" s="154" t="inlineStr">
        <is>
          <t>Поступление ТМЦ и услуг 0002332 от 19.06.2024 10:00:00</t>
        </is>
      </c>
      <c r="L904" s="9" t="n"/>
      <c r="M904">
        <f>VLOOKUP(J904,P$7:Q$4000,2,0)</f>
        <v/>
      </c>
      <c r="N904">
        <f>VLOOKUP(K904,P$7:R$4000,2,0)</f>
        <v/>
      </c>
      <c r="P904" s="24" t="inlineStr">
        <is>
          <t>Жамгырчиев Нурлан Ыйманбекович</t>
        </is>
      </c>
      <c r="Q904" s="24" t="inlineStr">
        <is>
          <t>112-01-ИТР-производство</t>
        </is>
      </c>
    </row>
    <row r="905" hidden="1" outlineLevel="1" ht="22.45" customFormat="1" customHeight="1" s="71" thickBot="1">
      <c r="B905" s="165" t="inlineStr">
        <is>
          <t>04.09.2024 15:07:44</t>
        </is>
      </c>
      <c r="C905" s="165" t="inlineStr">
        <is>
          <t>Внутреннее перемещение ОМТС 221-900 от 04.09.2024 15:07:44</t>
        </is>
      </c>
      <c r="D905" s="152" t="inlineStr">
        <is>
          <t>Внутренее перемещение ТМЦ</t>
        </is>
      </c>
      <c r="E905" s="163" t="n">
        <v>1750</v>
      </c>
      <c r="F905" s="164" t="n"/>
      <c r="G905" s="163" t="n">
        <v>1750</v>
      </c>
      <c r="H905" s="164" t="n"/>
      <c r="I905" s="7" t="n">
        <v>5500</v>
      </c>
      <c r="J905" s="8" t="inlineStr">
        <is>
          <t>Войтенков Иван Игоревич(Водитель КРАЗ)</t>
        </is>
      </c>
      <c r="K905" s="8" t="inlineStr">
        <is>
          <t>Склад Бозымчак № 7 СИЗ (/Касымов А,Адылбек у Э.</t>
        </is>
      </c>
      <c r="L905" s="12" t="n"/>
      <c r="M905">
        <f>VLOOKUP(J905,P$7:Q$4000,2,0)</f>
        <v/>
      </c>
      <c r="N905">
        <f>VLOOKUP(K905,P$7:R$4000,2,0)</f>
        <v/>
      </c>
      <c r="P905" s="24" t="inlineStr">
        <is>
          <t>Жаналиев Жаныбек Шаршеналиевич</t>
        </is>
      </c>
      <c r="Q905" s="24" t="inlineStr">
        <is>
          <t>130-04 Взрывание</t>
        </is>
      </c>
    </row>
    <row r="906" hidden="1" outlineLevel="1" ht="32.9" customFormat="1" customHeight="1" s="71">
      <c r="B906" s="166" t="n"/>
      <c r="C906" s="166" t="n"/>
      <c r="D906" s="153" t="n"/>
      <c r="E906" s="10" t="n"/>
      <c r="F906" s="11" t="n"/>
      <c r="G906" s="10" t="n"/>
      <c r="H906" s="11" t="n"/>
      <c r="I906" s="12" t="n"/>
      <c r="J906" s="13" t="inlineStr">
        <is>
          <t>001-001-0177 Куртка летняя "KAZ Minerals Bozymchak" (ткань 65%ПЭ/35%ХБ, плотность 250 гр/м2, разм.48-50)</t>
        </is>
      </c>
      <c r="K906" s="13" t="inlineStr">
        <is>
          <t>001-001-0177 Куртка летняя "KAZ Minerals Bozymchak" (ткань 65%ПЭ/35%ХБ, плотность 250 гр/м2, разм.48-50)</t>
        </is>
      </c>
      <c r="L906" s="135" t="n"/>
      <c r="M906">
        <f>VLOOKUP(J906,P$7:Q$4000,2,0)</f>
        <v/>
      </c>
      <c r="N906">
        <f>VLOOKUP(K906,P$7:R$4000,2,0)</f>
        <v/>
      </c>
      <c r="P906" s="24" t="inlineStr">
        <is>
          <t>Жанболотов Аскаралы Алиевич</t>
        </is>
      </c>
      <c r="Q906" s="24" t="inlineStr">
        <is>
          <t>105-05-Общепроизводственные - Энергохозяйство</t>
        </is>
      </c>
    </row>
    <row r="907" hidden="1" outlineLevel="1" ht="22.45" customHeight="1" s="171" thickBot="1">
      <c r="B907" s="167" t="n"/>
      <c r="C907" s="167" t="n"/>
      <c r="D907" s="14" t="inlineStr">
        <is>
          <t>Количество</t>
        </is>
      </c>
      <c r="E907" s="15" t="n"/>
      <c r="F907" s="175" t="n">
        <v>1</v>
      </c>
      <c r="G907" s="15" t="n"/>
      <c r="H907" s="175" t="n">
        <v>1</v>
      </c>
      <c r="I907" s="135" t="n"/>
      <c r="J907" s="154" t="inlineStr">
        <is>
          <t>Поступление ТМЦ и услуг 0003314 от 27.08.2024 10:00:00</t>
        </is>
      </c>
      <c r="K907" s="154" t="inlineStr">
        <is>
          <t>Поступление ТМЦ и услуг 0003314 от 27.08.2024 10:00:00</t>
        </is>
      </c>
      <c r="L907" s="9" t="n"/>
      <c r="M907">
        <f>VLOOKUP(J907,P$7:Q$4000,2,0)</f>
        <v/>
      </c>
      <c r="N907">
        <f>VLOOKUP(K907,P$7:R$4000,2,0)</f>
        <v/>
      </c>
      <c r="P907" s="24" t="inlineStr">
        <is>
          <t>Жандаров Алтынбек (стропальщик)</t>
        </is>
      </c>
      <c r="Q907" s="24" t="inlineStr">
        <is>
          <t>117-Перевалочная база</t>
        </is>
      </c>
    </row>
    <row r="908" hidden="1" outlineLevel="1" ht="22.45" customFormat="1" customHeight="1" s="71" thickBot="1">
      <c r="B908" s="165" t="inlineStr">
        <is>
          <t>04.09.2024 15:07:44</t>
        </is>
      </c>
      <c r="C908" s="165" t="inlineStr">
        <is>
          <t>Внутреннее перемещение ОМТС 221-900 от 04.09.2024 15:07:44</t>
        </is>
      </c>
      <c r="D908" s="152" t="inlineStr">
        <is>
          <t>Внутренее перемещение ТМЦ</t>
        </is>
      </c>
      <c r="E908" s="163" t="n">
        <v>1750</v>
      </c>
      <c r="F908" s="164" t="n"/>
      <c r="G908" s="163" t="n">
        <v>1750</v>
      </c>
      <c r="H908" s="164" t="n"/>
      <c r="I908" s="7" t="n">
        <v>3000</v>
      </c>
      <c r="J908" s="8" t="inlineStr">
        <is>
          <t>Войтенков Иван Игоревич(Водитель КРАЗ)</t>
        </is>
      </c>
      <c r="K908" s="8" t="inlineStr">
        <is>
          <t>Склад Бозымчак № 7 СИЗ (/Касымов А,Адылбек у Э.</t>
        </is>
      </c>
      <c r="L908" s="12" t="n"/>
      <c r="M908">
        <f>VLOOKUP(J908,P$7:Q$4000,2,0)</f>
        <v/>
      </c>
      <c r="N908">
        <f>VLOOKUP(K908,P$7:R$4000,2,0)</f>
        <v/>
      </c>
      <c r="P908" s="24" t="inlineStr">
        <is>
          <t>Жансупов Адилет Алмазбекович (Оператор технолог)</t>
        </is>
      </c>
      <c r="Q908" s="24" t="inlineStr">
        <is>
          <t>100-02 Главный корпус (флотация)</t>
        </is>
      </c>
    </row>
    <row r="909" hidden="1" outlineLevel="1" ht="32.9" customFormat="1" customHeight="1" s="71">
      <c r="B909" s="166" t="n"/>
      <c r="C909" s="166" t="n"/>
      <c r="D909" s="153" t="n"/>
      <c r="E909" s="10" t="n"/>
      <c r="F909" s="11" t="n"/>
      <c r="G909" s="10" t="n"/>
      <c r="H909" s="11" t="n"/>
      <c r="I909" s="12" t="n"/>
      <c r="J909" s="13" t="inlineStr">
        <is>
          <t>001-001-0181 Брюки летние "KAZ Minerals Bozymchak" (ткань 65%ПЭ/35%ХБ, плотность 250 гр/м2, разм.44-46)</t>
        </is>
      </c>
      <c r="K909" s="13" t="inlineStr">
        <is>
          <t>001-001-0181 Брюки летние "KAZ Minerals Bozymchak" (ткань 65%ПЭ/35%ХБ, плотность 250 гр/м2, разм.44-46)</t>
        </is>
      </c>
      <c r="L909" s="135" t="n"/>
      <c r="M909">
        <f>VLOOKUP(J909,P$7:Q$4000,2,0)</f>
        <v/>
      </c>
      <c r="N909">
        <f>VLOOKUP(K909,P$7:R$4000,2,0)</f>
        <v/>
      </c>
      <c r="P909" s="24" t="inlineStr">
        <is>
          <t>Жансупов Алмир Темирбекович</t>
        </is>
      </c>
      <c r="Q909" s="24" t="inlineStr">
        <is>
          <t>112-ИТР-офис</t>
        </is>
      </c>
    </row>
    <row r="910" hidden="1" outlineLevel="1" ht="22.45" customHeight="1" s="171" thickBot="1">
      <c r="B910" s="167" t="n"/>
      <c r="C910" s="167" t="n"/>
      <c r="D910" s="14" t="inlineStr">
        <is>
          <t>Количество</t>
        </is>
      </c>
      <c r="E910" s="15" t="n"/>
      <c r="F910" s="175" t="n">
        <v>1</v>
      </c>
      <c r="G910" s="15" t="n"/>
      <c r="H910" s="175" t="n">
        <v>1</v>
      </c>
      <c r="I910" s="135" t="n"/>
      <c r="J910" s="154" t="inlineStr">
        <is>
          <t>Поступление ТМЦ и услуг 0001342 от 04.04.2024 10:00:00</t>
        </is>
      </c>
      <c r="K910" s="154" t="inlineStr">
        <is>
          <t>Поступление ТМЦ и услуг 0001342 от 04.04.2024 10:00:00</t>
        </is>
      </c>
      <c r="L910" s="9" t="n"/>
      <c r="M910">
        <f>VLOOKUP(J910,P$7:Q$4000,2,0)</f>
        <v/>
      </c>
      <c r="N910">
        <f>VLOOKUP(K910,P$7:R$4000,2,0)</f>
        <v/>
      </c>
      <c r="P910" s="24" t="inlineStr">
        <is>
          <t>Жанузаков Шермуканбет Касикеевич (механик)</t>
        </is>
      </c>
      <c r="Q910" s="24" t="inlineStr">
        <is>
          <t>101-06-Общепроизводственные расходы - Карьер</t>
        </is>
      </c>
    </row>
    <row r="911" hidden="1" outlineLevel="1" ht="22.45" customFormat="1" customHeight="1" s="71" thickBot="1">
      <c r="B911" s="165" t="inlineStr">
        <is>
          <t>04.09.2024 15:13:56</t>
        </is>
      </c>
      <c r="C911" s="165" t="inlineStr">
        <is>
          <t>Внутреннее перемещение ОМТС 221-899 от 04.09.2024 15:13:56</t>
        </is>
      </c>
      <c r="D911" s="152" t="inlineStr">
        <is>
          <t>Внутренее перемещение ТМЦ</t>
        </is>
      </c>
      <c r="E911" s="163" t="n">
        <v>1750</v>
      </c>
      <c r="F911" s="164" t="n"/>
      <c r="G911" s="163" t="n">
        <v>1750</v>
      </c>
      <c r="H911" s="164" t="n"/>
      <c r="I911" s="7" t="n">
        <v>7000</v>
      </c>
      <c r="J911" s="8" t="inlineStr">
        <is>
          <t>Бектемиров Адилет Койчиевич (фельдшер)</t>
        </is>
      </c>
      <c r="K911" s="8" t="inlineStr">
        <is>
          <t>Склад Бозымчак № 7 СИЗ (/Касымов А,Адылбек у Э.</t>
        </is>
      </c>
      <c r="L911" s="12" t="n"/>
      <c r="M911">
        <f>VLOOKUP(J911,P$7:Q$4000,2,0)</f>
        <v/>
      </c>
      <c r="N911">
        <f>VLOOKUP(K911,P$7:R$4000,2,0)</f>
        <v/>
      </c>
      <c r="P911" s="24" t="inlineStr">
        <is>
          <t>Жаныбек уулу Шамшарбек</t>
        </is>
      </c>
      <c r="Q911" s="24" t="inlineStr">
        <is>
          <t>105-02-УТВС и НК</t>
        </is>
      </c>
    </row>
    <row r="912" hidden="1" outlineLevel="1" ht="32.9" customFormat="1" customHeight="1" s="71">
      <c r="B912" s="166" t="n"/>
      <c r="C912" s="166" t="n"/>
      <c r="D912" s="153" t="n"/>
      <c r="E912" s="10" t="n"/>
      <c r="F912" s="11" t="n"/>
      <c r="G912" s="10" t="n"/>
      <c r="H912" s="11" t="n"/>
      <c r="I912" s="12" t="n"/>
      <c r="J912" s="13" t="inlineStr">
        <is>
          <t>001-001-0198 Куртка демисезонная "KAZ Minerals Bozymchak" (ткань 65%ПЭ/35%ХБ, плотность 250 гр/м2, подкл.флис. 52-54)</t>
        </is>
      </c>
      <c r="K912" s="13" t="inlineStr">
        <is>
          <t>001-001-0198 Куртка демисезонная "KAZ Minerals Bozymchak" (ткань 65%ПЭ/35%ХБ, плотность 250 гр/м2, подкл.флис. 52-54)</t>
        </is>
      </c>
      <c r="L912" s="135" t="n"/>
      <c r="M912">
        <f>VLOOKUP(J912,P$7:Q$4000,2,0)</f>
        <v/>
      </c>
      <c r="N912">
        <f>VLOOKUP(K912,P$7:R$4000,2,0)</f>
        <v/>
      </c>
      <c r="P912" s="24" t="inlineStr">
        <is>
          <t>Жаныбеков Кутман Жаныбекович (Флотатор)</t>
        </is>
      </c>
      <c r="Q912" s="24" t="inlineStr">
        <is>
          <t>100-02 Главный корпус (флотация)</t>
        </is>
      </c>
    </row>
    <row r="913" hidden="1" outlineLevel="1" ht="22.45" customHeight="1" s="171" thickBot="1">
      <c r="B913" s="167" t="n"/>
      <c r="C913" s="167" t="n"/>
      <c r="D913" s="14" t="inlineStr">
        <is>
          <t>Количество</t>
        </is>
      </c>
      <c r="E913" s="15" t="n"/>
      <c r="F913" s="175" t="n">
        <v>1</v>
      </c>
      <c r="G913" s="15" t="n"/>
      <c r="H913" s="175" t="n">
        <v>1</v>
      </c>
      <c r="I913" s="135" t="n"/>
      <c r="J913" s="154" t="inlineStr">
        <is>
          <t>Поступление ТМЦ и услуг 0003271 от 27.08.2024 10:00:00</t>
        </is>
      </c>
      <c r="K913" s="154" t="inlineStr">
        <is>
          <t>Поступление ТМЦ и услуг 0003271 от 27.08.2024 10:00:00</t>
        </is>
      </c>
      <c r="L913" s="9" t="n"/>
      <c r="M913">
        <f>VLOOKUP(J913,P$7:Q$4000,2,0)</f>
        <v/>
      </c>
      <c r="N913">
        <f>VLOOKUP(K913,P$7:R$4000,2,0)</f>
        <v/>
      </c>
      <c r="P913" s="24" t="inlineStr">
        <is>
          <t>Жаныкулов Нургазы Уметбекович</t>
        </is>
      </c>
      <c r="Q913" s="24" t="inlineStr">
        <is>
          <t>105-01-ДЭС</t>
        </is>
      </c>
    </row>
    <row r="914" hidden="1" outlineLevel="1" ht="22.45" customFormat="1" customHeight="1" s="71" thickBot="1">
      <c r="B914" s="165" t="inlineStr">
        <is>
          <t>04.09.2024 15:13:56</t>
        </is>
      </c>
      <c r="C914" s="165" t="inlineStr">
        <is>
          <t>Внутреннее перемещение ОМТС 221-899 от 04.09.2024 15:13:56</t>
        </is>
      </c>
      <c r="D914" s="152" t="inlineStr">
        <is>
          <t>Внутренее перемещение ТМЦ</t>
        </is>
      </c>
      <c r="E914" s="163" t="n">
        <v>1750</v>
      </c>
      <c r="F914" s="164" t="n"/>
      <c r="G914" s="163" t="n">
        <v>1750</v>
      </c>
      <c r="H914" s="164" t="n"/>
      <c r="I914" s="7" t="n">
        <v>3000</v>
      </c>
      <c r="J914" s="8" t="inlineStr">
        <is>
          <t>Бектемиров Адилет Койчиевич (фельдшер)</t>
        </is>
      </c>
      <c r="K914" s="8" t="inlineStr">
        <is>
          <t>Склад Бозымчак № 7 СИЗ (/Касымов А,Адылбек у Э.</t>
        </is>
      </c>
      <c r="L914" s="12" t="n"/>
      <c r="M914">
        <f>VLOOKUP(J914,P$7:Q$4000,2,0)</f>
        <v/>
      </c>
      <c r="N914">
        <f>VLOOKUP(K914,P$7:R$4000,2,0)</f>
        <v/>
      </c>
      <c r="P914" s="24" t="inlineStr">
        <is>
          <t>Жаныкулов Уметбек Акматович</t>
        </is>
      </c>
      <c r="Q914" s="24" t="inlineStr">
        <is>
          <t>105-01-ДЭС</t>
        </is>
      </c>
    </row>
    <row r="915" hidden="1" outlineLevel="1" ht="32.9" customFormat="1" customHeight="1" s="71">
      <c r="B915" s="166" t="n"/>
      <c r="C915" s="166" t="n"/>
      <c r="D915" s="153" t="n"/>
      <c r="E915" s="10" t="n"/>
      <c r="F915" s="11" t="n"/>
      <c r="G915" s="10" t="n"/>
      <c r="H915" s="11" t="n"/>
      <c r="I915" s="12" t="n"/>
      <c r="J915" s="13" t="inlineStr">
        <is>
          <t>001-001-0182 Брюки летние "KAZ Minerals Bozymchak" (ткань 65%ПЭ/35%ХБ, плотность 250 гр/м2, разм.48-50)</t>
        </is>
      </c>
      <c r="K915" s="13" t="inlineStr">
        <is>
          <t>001-001-0182 Брюки летние "KAZ Minerals Bozymchak" (ткань 65%ПЭ/35%ХБ, плотность 250 гр/м2, разм.48-50)</t>
        </is>
      </c>
      <c r="L915" s="135" t="n"/>
      <c r="M915">
        <f>VLOOKUP(J915,P$7:Q$4000,2,0)</f>
        <v/>
      </c>
      <c r="N915">
        <f>VLOOKUP(K915,P$7:R$4000,2,0)</f>
        <v/>
      </c>
      <c r="P915" s="24" t="inlineStr">
        <is>
          <t>Жапаров Улукбек Сайдиваказович</t>
        </is>
      </c>
      <c r="Q915" s="24" t="inlineStr">
        <is>
          <t>130-18 Технические службы</t>
        </is>
      </c>
    </row>
    <row r="916" hidden="1" outlineLevel="1" ht="22.45" customHeight="1" s="171" thickBot="1">
      <c r="B916" s="167" t="n"/>
      <c r="C916" s="167" t="n"/>
      <c r="D916" s="14" t="inlineStr">
        <is>
          <t>Количество</t>
        </is>
      </c>
      <c r="E916" s="15" t="n"/>
      <c r="F916" s="175" t="n">
        <v>1</v>
      </c>
      <c r="G916" s="15" t="n"/>
      <c r="H916" s="175" t="n">
        <v>1</v>
      </c>
      <c r="I916" s="135" t="n"/>
      <c r="J916" s="154" t="inlineStr">
        <is>
          <t>Поступление ТМЦ и услуг 0001876 от 16.05.2024 10:00:00</t>
        </is>
      </c>
      <c r="K916" s="154" t="inlineStr">
        <is>
          <t>Поступление ТМЦ и услуг 0001876 от 16.05.2024 10:00:00</t>
        </is>
      </c>
      <c r="L916" s="9" t="n"/>
      <c r="M916">
        <f>VLOOKUP(J916,P$7:Q$4000,2,0)</f>
        <v/>
      </c>
      <c r="N916">
        <f>VLOOKUP(K916,P$7:R$4000,2,0)</f>
        <v/>
      </c>
      <c r="P916" s="24" t="inlineStr">
        <is>
          <t>Жарманов Кумарбек Ильясович</t>
        </is>
      </c>
      <c r="Q916" s="24" t="inlineStr">
        <is>
          <t>101-04 - Дорожный участок - карьер</t>
        </is>
      </c>
    </row>
    <row r="917" hidden="1" outlineLevel="1" ht="22.45" customFormat="1" customHeight="1" s="71" thickBot="1">
      <c r="B917" s="165" t="inlineStr">
        <is>
          <t>04.09.2024 15:20:51</t>
        </is>
      </c>
      <c r="C917" s="165" t="inlineStr">
        <is>
          <t>Внутреннее перемещение ОМТС 221-902 от 04.09.2024 15:20:51</t>
        </is>
      </c>
      <c r="D917" s="152" t="inlineStr">
        <is>
          <t>Внутренее перемещение ТМЦ</t>
        </is>
      </c>
      <c r="E917" s="163" t="n">
        <v>1750</v>
      </c>
      <c r="F917" s="164" t="n"/>
      <c r="G917" s="163" t="n">
        <v>1750</v>
      </c>
      <c r="H917" s="164" t="n"/>
      <c r="I917" s="7" t="n">
        <v>7000</v>
      </c>
      <c r="J917" s="8" t="inlineStr">
        <is>
          <t>Мырзабаев Гайбилла Пайзилдаевич (машинист ТД-25)</t>
        </is>
      </c>
      <c r="K917" s="8" t="inlineStr">
        <is>
          <t>Склад Бозымчак № 7 СИЗ (/Касымов А,Адылбек у Э.</t>
        </is>
      </c>
      <c r="L917" s="12" t="n"/>
      <c r="M917">
        <f>VLOOKUP(J917,P$7:Q$4000,2,0)</f>
        <v/>
      </c>
      <c r="N917">
        <f>VLOOKUP(K917,P$7:R$4000,2,0)</f>
        <v/>
      </c>
      <c r="P917" s="24" t="inlineStr">
        <is>
          <t>Жарык ЗАО</t>
        </is>
      </c>
      <c r="Q917" s="24" t="n"/>
    </row>
    <row r="918" hidden="1" outlineLevel="1" ht="32.9" customFormat="1" customHeight="1" s="71">
      <c r="B918" s="166" t="n"/>
      <c r="C918" s="166" t="n"/>
      <c r="D918" s="153" t="n"/>
      <c r="E918" s="10" t="n"/>
      <c r="F918" s="11" t="n"/>
      <c r="G918" s="10" t="n"/>
      <c r="H918" s="11" t="n"/>
      <c r="I918" s="12" t="n"/>
      <c r="J918" s="13" t="inlineStr">
        <is>
          <t>001-001-0199 Куртка демисезонная "KAZ Minerals Bozymchak" (ткань 65%ПЭ/35%ХБ, плотность 250 гр/м2, подкл.флис. 56-58)</t>
        </is>
      </c>
      <c r="K918" s="13" t="inlineStr">
        <is>
          <t>001-001-0199 Куртка демисезонная "KAZ Minerals Bozymchak" (ткань 65%ПЭ/35%ХБ, плотность 250 гр/м2, подкл.флис. 56-58)</t>
        </is>
      </c>
      <c r="L918" s="135" t="n"/>
      <c r="M918">
        <f>VLOOKUP(J918,P$7:Q$4000,2,0)</f>
        <v/>
      </c>
      <c r="N918">
        <f>VLOOKUP(K918,P$7:R$4000,2,0)</f>
        <v/>
      </c>
      <c r="P918" s="24" t="inlineStr">
        <is>
          <t>Жаукенов Кайрат Молдашевич</t>
        </is>
      </c>
      <c r="Q918" s="24" t="inlineStr">
        <is>
          <t>106-01-01-Буровой участок ГРР - Северный</t>
        </is>
      </c>
    </row>
    <row r="919" hidden="1" outlineLevel="1" ht="22.45" customHeight="1" s="171" thickBot="1">
      <c r="B919" s="167" t="n"/>
      <c r="C919" s="167" t="n"/>
      <c r="D919" s="14" t="inlineStr">
        <is>
          <t>Количество</t>
        </is>
      </c>
      <c r="E919" s="15" t="n"/>
      <c r="F919" s="175" t="n">
        <v>1</v>
      </c>
      <c r="G919" s="15" t="n"/>
      <c r="H919" s="175" t="n">
        <v>1</v>
      </c>
      <c r="I919" s="135" t="n"/>
      <c r="J919" s="154" t="inlineStr">
        <is>
          <t>Поступление ТМЦ и услуг 0002734 от 16.07.2024 10:00:00</t>
        </is>
      </c>
      <c r="K919" s="154" t="inlineStr">
        <is>
          <t>Поступление ТМЦ и услуг 0002734 от 16.07.2024 10:00:00</t>
        </is>
      </c>
      <c r="L919" s="9" t="n"/>
      <c r="M919">
        <f>VLOOKUP(J919,P$7:Q$4000,2,0)</f>
        <v/>
      </c>
      <c r="N919">
        <f>VLOOKUP(K919,P$7:R$4000,2,0)</f>
        <v/>
      </c>
      <c r="P919" s="24" t="inlineStr">
        <is>
          <t>Жедигеров Осмоналы Азимович (Электрогазосварщик)</t>
        </is>
      </c>
      <c r="Q919" s="24" t="inlineStr">
        <is>
          <t>100-02 Главный корпус (флотация)</t>
        </is>
      </c>
    </row>
    <row r="920" hidden="1" outlineLevel="1" ht="32.9" customFormat="1" customHeight="1" s="71" thickBot="1">
      <c r="B920" s="165" t="inlineStr">
        <is>
          <t>04.09.2024 15:20:51</t>
        </is>
      </c>
      <c r="C920" s="165" t="inlineStr">
        <is>
          <t>Внутреннее перемещение ОМТС 221-902 от 04.09.2024 15:20:51</t>
        </is>
      </c>
      <c r="D920" s="152" t="inlineStr">
        <is>
          <t>Внутренее перемещение ТМЦ</t>
        </is>
      </c>
      <c r="E920" s="163" t="n">
        <v>1750</v>
      </c>
      <c r="F920" s="164" t="n"/>
      <c r="G920" s="163" t="n">
        <v>1750</v>
      </c>
      <c r="H920" s="164" t="n"/>
      <c r="I920" s="7" t="n">
        <v>6068.94</v>
      </c>
      <c r="J920" s="8" t="inlineStr">
        <is>
          <t>Мырзабаев Гайбилла Пайзилдаевич (машинист ТД-25)</t>
        </is>
      </c>
      <c r="K920" s="8" t="inlineStr">
        <is>
          <t>Склад Бозымчак № 7 СИЗ (/Касымов А,Адылбек у Э.</t>
        </is>
      </c>
      <c r="L920" s="12" t="n"/>
      <c r="M920">
        <f>VLOOKUP(J920,P$7:Q$4000,2,0)</f>
        <v/>
      </c>
      <c r="N920">
        <f>VLOOKUP(K920,P$7:R$4000,2,0)</f>
        <v/>
      </c>
      <c r="P920" s="24" t="inlineStr">
        <is>
          <t>Жедигерова Бурма Азимовна</t>
        </is>
      </c>
      <c r="Q920" s="24" t="inlineStr">
        <is>
          <t>123-01-АБК-АХО-вахтовый поселок</t>
        </is>
      </c>
    </row>
    <row r="921" hidden="1" outlineLevel="1" ht="32.9" customFormat="1" customHeight="1" s="71">
      <c r="B921" s="166" t="n"/>
      <c r="C921" s="166" t="n"/>
      <c r="D921" s="153" t="n"/>
      <c r="E921" s="10" t="n"/>
      <c r="F921" s="11" t="n"/>
      <c r="G921" s="10" t="n"/>
      <c r="H921" s="11" t="n"/>
      <c r="I921" s="12" t="n"/>
      <c r="J921" s="13" t="inlineStr">
        <is>
          <t>001-002-0085 Сапоги Pezzol Artic 271E-050</t>
        </is>
      </c>
      <c r="K921" s="13" t="inlineStr">
        <is>
          <t>001-002-0085 Сапоги Pezzol Artic 271E-050</t>
        </is>
      </c>
      <c r="L921" s="135" t="n"/>
      <c r="M921">
        <f>VLOOKUP(J921,P$7:Q$4000,2,0)</f>
        <v/>
      </c>
      <c r="N921">
        <f>VLOOKUP(K921,P$7:R$4000,2,0)</f>
        <v/>
      </c>
      <c r="P921" s="24" t="inlineStr">
        <is>
          <t>Жеенкулов Шерип Акмырзаевич (токарь)</t>
        </is>
      </c>
      <c r="Q921" s="24" t="inlineStr">
        <is>
          <t>119-06-Автотранспортный цех-РПП</t>
        </is>
      </c>
    </row>
    <row r="922" hidden="1" outlineLevel="1" ht="22.45" customHeight="1" s="171" thickBot="1">
      <c r="B922" s="167" t="n"/>
      <c r="C922" s="167" t="n"/>
      <c r="D922" s="14" t="inlineStr">
        <is>
          <t>Количество</t>
        </is>
      </c>
      <c r="E922" s="15" t="n"/>
      <c r="F922" s="175" t="n">
        <v>1</v>
      </c>
      <c r="G922" s="15" t="n"/>
      <c r="H922" s="175" t="n">
        <v>1</v>
      </c>
      <c r="I922" s="135" t="n"/>
      <c r="J922" s="154" t="inlineStr">
        <is>
          <t>Поступление ТМЦ и услуг 0000155 от 17.01.2024 10:00:00</t>
        </is>
      </c>
      <c r="K922" s="154" t="inlineStr">
        <is>
          <t>Поступление ТМЦ и услуг 0000155 от 17.01.2024 10:00:00</t>
        </is>
      </c>
      <c r="L922" s="9" t="n"/>
      <c r="M922">
        <f>VLOOKUP(J922,P$7:Q$4000,2,0)</f>
        <v/>
      </c>
      <c r="N922">
        <f>VLOOKUP(K922,P$7:R$4000,2,0)</f>
        <v/>
      </c>
      <c r="P922" s="24" t="inlineStr">
        <is>
          <t>Жеенкулов Эргешбай Чымырович(Водитель Белаз)</t>
        </is>
      </c>
      <c r="Q922" s="24" t="inlineStr">
        <is>
          <t>119-06-Автотранспортный цех-РПП</t>
        </is>
      </c>
    </row>
    <row r="923" hidden="1" outlineLevel="1" ht="22.45" customFormat="1" customHeight="1" s="71" thickBot="1">
      <c r="B923" s="165" t="inlineStr">
        <is>
          <t>04.09.2024 16:43:03</t>
        </is>
      </c>
      <c r="C923" s="165" t="inlineStr">
        <is>
          <t>Внутреннее перемещение ОМТС 221-903 от 04.09.2024 16:43:03</t>
        </is>
      </c>
      <c r="D923" s="152" t="inlineStr">
        <is>
          <t>Внутренее перемещение ТМЦ</t>
        </is>
      </c>
      <c r="E923" s="163" t="n">
        <v>1750</v>
      </c>
      <c r="F923" s="164" t="n"/>
      <c r="G923" s="163" t="n">
        <v>1750</v>
      </c>
      <c r="H923" s="164" t="n"/>
      <c r="I923" s="7" t="n">
        <v>1650</v>
      </c>
      <c r="J923" s="8" t="inlineStr">
        <is>
          <t>Зиннуров Ирек Ильясович</t>
        </is>
      </c>
      <c r="K923" s="8" t="inlineStr">
        <is>
          <t>Склад Бозымчак № 7 СИЗ (/Касымов А,Адылбек у Э.</t>
        </is>
      </c>
      <c r="L923" s="12" t="n"/>
      <c r="M923">
        <f>VLOOKUP(J923,P$7:Q$4000,2,0)</f>
        <v/>
      </c>
      <c r="N923">
        <f>VLOOKUP(K923,P$7:R$4000,2,0)</f>
        <v/>
      </c>
      <c r="P923" s="24" t="inlineStr">
        <is>
          <t>Жекшенов Айдар Асанович (Машинист насосных устан.)</t>
        </is>
      </c>
      <c r="Q923" s="24" t="inlineStr">
        <is>
          <t>100-03-03 Фильтрация хвостов</t>
        </is>
      </c>
    </row>
    <row r="924" hidden="1" outlineLevel="1" ht="32.9" customFormat="1" customHeight="1" s="71">
      <c r="B924" s="166" t="n"/>
      <c r="C924" s="166" t="n"/>
      <c r="D924" s="153" t="n"/>
      <c r="E924" s="10" t="n"/>
      <c r="F924" s="11" t="n"/>
      <c r="G924" s="10" t="n"/>
      <c r="H924" s="11" t="n"/>
      <c r="I924" s="12" t="n"/>
      <c r="J924" s="13" t="inlineStr">
        <is>
          <t>001-001-0032 Плащ-дождевик</t>
        </is>
      </c>
      <c r="K924" s="13" t="inlineStr">
        <is>
          <t>001-001-0032 Плащ-дождевик</t>
        </is>
      </c>
      <c r="L924" s="135" t="n"/>
      <c r="M924">
        <f>VLOOKUP(J924,P$7:Q$4000,2,0)</f>
        <v/>
      </c>
      <c r="N924">
        <f>VLOOKUP(K924,P$7:R$4000,2,0)</f>
        <v/>
      </c>
      <c r="P924" s="24" t="inlineStr">
        <is>
          <t>Желденбаев Нурсултан Желденбаевич</t>
        </is>
      </c>
      <c r="Q924" s="24" t="inlineStr">
        <is>
          <t>112-01-ИТР-производство</t>
        </is>
      </c>
    </row>
    <row r="925" hidden="1" outlineLevel="1" ht="22.45" customHeight="1" s="171" thickBot="1">
      <c r="B925" s="167" t="n"/>
      <c r="C925" s="167" t="n"/>
      <c r="D925" s="14" t="inlineStr">
        <is>
          <t>Количество</t>
        </is>
      </c>
      <c r="E925" s="15" t="n"/>
      <c r="F925" s="175" t="n">
        <v>1</v>
      </c>
      <c r="G925" s="15" t="n"/>
      <c r="H925" s="175" t="n">
        <v>1</v>
      </c>
      <c r="I925" s="135" t="n"/>
      <c r="J925" s="154" t="inlineStr">
        <is>
          <t>Поступление ТМЦ и услуг 0002669 от 10.07.2024 10:00:00</t>
        </is>
      </c>
      <c r="K925" s="154" t="inlineStr">
        <is>
          <t>Поступление ТМЦ и услуг 0002669 от 10.07.2024 10:00:00</t>
        </is>
      </c>
      <c r="L925" s="9" t="n"/>
      <c r="M925">
        <f>VLOOKUP(J925,P$7:Q$4000,2,0)</f>
        <v/>
      </c>
      <c r="N925">
        <f>VLOOKUP(K925,P$7:R$4000,2,0)</f>
        <v/>
      </c>
      <c r="P925" s="24" t="inlineStr">
        <is>
          <t>Желтышев Андрей Николаевич</t>
        </is>
      </c>
      <c r="Q925" s="24" t="inlineStr">
        <is>
          <t>112-01-ИТР-производство</t>
        </is>
      </c>
    </row>
    <row r="926" hidden="1" outlineLevel="1" ht="22.45" customFormat="1" customHeight="1" s="71" thickBot="1">
      <c r="B926" s="165" t="inlineStr">
        <is>
          <t>05.09.2024 0:00:00</t>
        </is>
      </c>
      <c r="C926" s="165" t="inlineStr">
        <is>
          <t>Внутреннее перемещение ОМТС 221-635 от 05.09.2024 0:00:00</t>
        </is>
      </c>
      <c r="D926" s="152" t="inlineStr">
        <is>
          <t>Внутренее перемещение ТМЦ</t>
        </is>
      </c>
      <c r="E926" s="163" t="n">
        <v>1750</v>
      </c>
      <c r="F926" s="164" t="n"/>
      <c r="G926" s="163" t="n">
        <v>1750</v>
      </c>
      <c r="H926" s="164" t="n"/>
      <c r="I926" s="7" t="n">
        <v>17335</v>
      </c>
      <c r="J926" s="8" t="inlineStr">
        <is>
          <t>Склад МОЛ №25 Подземный рудник (ИсаковС/АсанбековК</t>
        </is>
      </c>
      <c r="K926" s="8" t="inlineStr">
        <is>
          <t>Склад Бозымчак № 9 ГОК (Нурмамбетов Н\Караев Ж.)</t>
        </is>
      </c>
      <c r="L926" s="12" t="n"/>
      <c r="M926">
        <f>VLOOKUP(J926,P$7:Q$4000,2,0)</f>
        <v/>
      </c>
      <c r="N926">
        <f>VLOOKUP(K926,P$7:R$4000,2,0)</f>
        <v/>
      </c>
      <c r="P926" s="24" t="inlineStr">
        <is>
          <t>Желтышева Светлана Валерьевна</t>
        </is>
      </c>
      <c r="Q926" s="24" t="inlineStr">
        <is>
          <t>120-03-ОМТС</t>
        </is>
      </c>
    </row>
    <row r="927" hidden="1" outlineLevel="1" ht="32.9" customFormat="1" customHeight="1" s="71">
      <c r="B927" s="166" t="n"/>
      <c r="C927" s="166" t="n"/>
      <c r="D927" s="153" t="n"/>
      <c r="E927" s="10" t="n"/>
      <c r="F927" s="11" t="n"/>
      <c r="G927" s="10" t="n"/>
      <c r="H927" s="11" t="n"/>
      <c r="I927" s="12" t="n"/>
      <c r="J927" s="13" t="inlineStr">
        <is>
          <t>050-001-6312 Водонагреватель ARISTON PRO R 100 V</t>
        </is>
      </c>
      <c r="K927" s="13" t="inlineStr">
        <is>
          <t>050-001-6312 Водонагреватель ARISTON PRO R 100 V</t>
        </is>
      </c>
      <c r="L927" s="135" t="n"/>
      <c r="M927">
        <f>VLOOKUP(J927,P$7:Q$4000,2,0)</f>
        <v/>
      </c>
      <c r="N927">
        <f>VLOOKUP(K927,P$7:R$4000,2,0)</f>
        <v/>
      </c>
      <c r="P927" s="24" t="inlineStr">
        <is>
          <t>Женишбек кызы Айбийке</t>
        </is>
      </c>
      <c r="Q927" s="24" t="inlineStr">
        <is>
          <t>111-02-АУП</t>
        </is>
      </c>
    </row>
    <row r="928" hidden="1" outlineLevel="1" ht="22.45" customHeight="1" s="171" thickBot="1">
      <c r="B928" s="167" t="n"/>
      <c r="C928" s="167" t="n"/>
      <c r="D928" s="14" t="inlineStr">
        <is>
          <t>Количество</t>
        </is>
      </c>
      <c r="E928" s="15" t="n"/>
      <c r="F928" s="175" t="n">
        <v>1</v>
      </c>
      <c r="G928" s="15" t="n"/>
      <c r="H928" s="175" t="n">
        <v>1</v>
      </c>
      <c r="I928" s="135" t="n"/>
      <c r="J928" s="154" t="inlineStr">
        <is>
          <t>Поступление ТМЦ и услуг 0003168 от 15.08.2024 17:53:20</t>
        </is>
      </c>
      <c r="K928" s="154" t="inlineStr">
        <is>
          <t>Поступление ТМЦ и услуг 0003168 от 15.08.2024 17:53:20</t>
        </is>
      </c>
      <c r="L928" s="9" t="n"/>
      <c r="M928">
        <f>VLOOKUP(J928,P$7:Q$4000,2,0)</f>
        <v/>
      </c>
      <c r="N928">
        <f>VLOOKUP(K928,P$7:R$4000,2,0)</f>
        <v/>
      </c>
      <c r="P928" s="24" t="inlineStr">
        <is>
          <t>Женишбек уулу Ташбай( Сварщик)</t>
        </is>
      </c>
      <c r="Q928" s="24" t="inlineStr">
        <is>
          <t>100-09 РММ</t>
        </is>
      </c>
    </row>
    <row r="929" hidden="1" outlineLevel="1" ht="22.45" customFormat="1" customHeight="1" s="71" thickBot="1">
      <c r="B929" s="165" t="inlineStr">
        <is>
          <t>05.09.2024 10:18:56</t>
        </is>
      </c>
      <c r="C929" s="165" t="inlineStr">
        <is>
          <t>Внутреннее перемещение ОМТС 221-906 от 05.09.2024 10:18:56</t>
        </is>
      </c>
      <c r="D929" s="152" t="inlineStr">
        <is>
          <t>Внутренее перемещение ТМЦ</t>
        </is>
      </c>
      <c r="E929" s="163" t="n">
        <v>1750</v>
      </c>
      <c r="F929" s="164" t="n"/>
      <c r="G929" s="163" t="n">
        <v>1750</v>
      </c>
      <c r="H929" s="164" t="n"/>
      <c r="I929" s="7" t="n">
        <v>33675</v>
      </c>
      <c r="J929" s="8" t="inlineStr">
        <is>
          <t>Шабданов Абдиманап Касымович(Аппаратчик обезвожива</t>
        </is>
      </c>
      <c r="K929" s="8" t="inlineStr">
        <is>
          <t>Склад Бозымчак №12 ОФ (/Касымов А. Адылбек у Э.)</t>
        </is>
      </c>
      <c r="L929" s="12" t="n"/>
      <c r="M929">
        <f>VLOOKUP(J929,P$7:Q$4000,2,0)</f>
        <v/>
      </c>
      <c r="N929">
        <f>VLOOKUP(K929,P$7:R$4000,2,0)</f>
        <v/>
      </c>
      <c r="P929" s="24" t="inlineStr">
        <is>
          <t>Жеңишбеков Сыймык Максатбекович</t>
        </is>
      </c>
      <c r="Q929" s="24" t="inlineStr">
        <is>
          <t>112-01-ИТР-производство</t>
        </is>
      </c>
    </row>
    <row r="930" hidden="1" outlineLevel="1" ht="32.9" customFormat="1" customHeight="1" s="71">
      <c r="B930" s="166" t="n"/>
      <c r="C930" s="166" t="n"/>
      <c r="D930" s="153" t="n"/>
      <c r="E930" s="10" t="n"/>
      <c r="F930" s="11" t="n"/>
      <c r="G930" s="10" t="n"/>
      <c r="H930" s="11" t="n"/>
      <c r="I930" s="12" t="n"/>
      <c r="J930" s="13" t="inlineStr">
        <is>
          <t>050-001-6233 Водонагреватель DeLuxe 10 л</t>
        </is>
      </c>
      <c r="K930" s="13" t="inlineStr">
        <is>
          <t>050-001-6233 Водонагреватель DeLuxe 10 л</t>
        </is>
      </c>
      <c r="L930" s="135" t="n"/>
      <c r="M930">
        <f>VLOOKUP(J930,P$7:Q$4000,2,0)</f>
        <v/>
      </c>
      <c r="N930">
        <f>VLOOKUP(K930,P$7:R$4000,2,0)</f>
        <v/>
      </c>
      <c r="P930" s="24" t="inlineStr">
        <is>
          <t>Жетигенов Залкарбек Аттокуровч</t>
        </is>
      </c>
      <c r="Q930" s="24" t="n"/>
    </row>
    <row r="931" hidden="1" outlineLevel="1" ht="22.45" customHeight="1" s="171" thickBot="1">
      <c r="B931" s="167" t="n"/>
      <c r="C931" s="167" t="n"/>
      <c r="D931" s="14" t="inlineStr">
        <is>
          <t>Количество</t>
        </is>
      </c>
      <c r="E931" s="15" t="n"/>
      <c r="F931" s="175" t="n">
        <v>3</v>
      </c>
      <c r="G931" s="15" t="n"/>
      <c r="H931" s="175" t="n">
        <v>3</v>
      </c>
      <c r="I931" s="135" t="n"/>
      <c r="J931" s="154" t="inlineStr">
        <is>
          <t>Поступление ТМЦ и услуг 0002354 от 06.07.2021 10:00:00</t>
        </is>
      </c>
      <c r="K931" s="154" t="inlineStr">
        <is>
          <t>Поступление ТМЦ и услуг 0002354 от 06.07.2021 10:00:00</t>
        </is>
      </c>
      <c r="L931" s="9" t="n"/>
      <c r="M931">
        <f>VLOOKUP(J931,P$7:Q$4000,2,0)</f>
        <v/>
      </c>
      <c r="N931">
        <f>VLOOKUP(K931,P$7:R$4000,2,0)</f>
        <v/>
      </c>
      <c r="P931" s="24" t="inlineStr">
        <is>
          <t>Жетигенов Замир Жетигенович(Озеленитель)</t>
        </is>
      </c>
      <c r="Q931" s="24" t="inlineStr">
        <is>
          <t>123-01-АБК-АХО-вахтовый поселок</t>
        </is>
      </c>
    </row>
    <row r="932" hidden="1" outlineLevel="1" ht="32.9" customFormat="1" customHeight="1" s="71" thickBot="1">
      <c r="B932" s="165" t="inlineStr">
        <is>
          <t>05.09.2024 10:18:56</t>
        </is>
      </c>
      <c r="C932" s="165" t="inlineStr">
        <is>
          <t>Внутреннее перемещение ОМТС 221-906 от 05.09.2024 10:18:56</t>
        </is>
      </c>
      <c r="D932" s="152" t="inlineStr">
        <is>
          <t>Внутренее перемещение ТМЦ</t>
        </is>
      </c>
      <c r="E932" s="163" t="n">
        <v>1750</v>
      </c>
      <c r="F932" s="164" t="n"/>
      <c r="G932" s="163" t="n">
        <v>1750</v>
      </c>
      <c r="H932" s="164" t="n"/>
      <c r="I932" s="7" t="n">
        <v>31072</v>
      </c>
      <c r="J932" s="8" t="inlineStr">
        <is>
          <t>Шабданов Абдиманап Касымович(Аппаратчик обезвожива</t>
        </is>
      </c>
      <c r="K932" s="8" t="inlineStr">
        <is>
          <t>Склад Бозымчак №12 ОФ (/Касымов А. Адылбек у Э.)</t>
        </is>
      </c>
      <c r="L932" s="12" t="n"/>
      <c r="M932">
        <f>VLOOKUP(J932,P$7:Q$4000,2,0)</f>
        <v/>
      </c>
      <c r="N932">
        <f>VLOOKUP(K932,P$7:R$4000,2,0)</f>
        <v/>
      </c>
      <c r="P932" s="24" t="inlineStr">
        <is>
          <t>Жолдошбаева Наркул Нарынбаевна (уборщица)</t>
        </is>
      </c>
      <c r="Q932" s="24" t="inlineStr">
        <is>
          <t>123-01-АБК-АХО-вахтовый поселок</t>
        </is>
      </c>
    </row>
    <row r="933" hidden="1" outlineLevel="1" ht="32.9" customFormat="1" customHeight="1" s="71">
      <c r="B933" s="166" t="n"/>
      <c r="C933" s="166" t="n"/>
      <c r="D933" s="153" t="n"/>
      <c r="E933" s="10" t="n"/>
      <c r="F933" s="11" t="n"/>
      <c r="G933" s="10" t="n"/>
      <c r="H933" s="11" t="n"/>
      <c r="I933" s="12" t="n"/>
      <c r="J933" s="13" t="inlineStr">
        <is>
          <t>045-004-0074 Фонарь ручной аккумуляторный (про-во Китай)</t>
        </is>
      </c>
      <c r="K933" s="13" t="inlineStr">
        <is>
          <t>045-004-0074 Фонарь ручной аккумуляторный (про-во Китай)</t>
        </is>
      </c>
      <c r="L933" s="135" t="n"/>
      <c r="M933">
        <f>VLOOKUP(J933,P$7:Q$4000,2,0)</f>
        <v/>
      </c>
      <c r="N933">
        <f>VLOOKUP(K933,P$7:R$4000,2,0)</f>
        <v/>
      </c>
      <c r="P933" s="24" t="inlineStr">
        <is>
          <t>Жолдошбек кызы Нурзат</t>
        </is>
      </c>
      <c r="Q933" s="24" t="inlineStr">
        <is>
          <t>111-02-АУП</t>
        </is>
      </c>
    </row>
    <row r="934" hidden="1" outlineLevel="1" ht="22.45" customHeight="1" s="171" thickBot="1">
      <c r="B934" s="167" t="n"/>
      <c r="C934" s="167" t="n"/>
      <c r="D934" s="14" t="inlineStr">
        <is>
          <t>Количество</t>
        </is>
      </c>
      <c r="E934" s="15" t="n"/>
      <c r="F934" s="175" t="n">
        <v>4</v>
      </c>
      <c r="G934" s="15" t="n"/>
      <c r="H934" s="175" t="n">
        <v>4</v>
      </c>
      <c r="I934" s="135" t="n"/>
      <c r="J934" s="154" t="inlineStr">
        <is>
          <t>Поступление ТМЦ и услуг 0000882 от 06.03.2024 10:00:00</t>
        </is>
      </c>
      <c r="K934" s="154" t="inlineStr">
        <is>
          <t>Поступление ТМЦ и услуг 0000882 от 06.03.2024 10:00:00</t>
        </is>
      </c>
      <c r="L934" s="9" t="n"/>
      <c r="M934">
        <f>VLOOKUP(J934,P$7:Q$4000,2,0)</f>
        <v/>
      </c>
      <c r="N934">
        <f>VLOOKUP(K934,P$7:R$4000,2,0)</f>
        <v/>
      </c>
      <c r="P934" s="24" t="inlineStr">
        <is>
          <t>Жолдошбек уулу Асан</t>
        </is>
      </c>
      <c r="Q934" s="24" t="inlineStr">
        <is>
          <t>130-01 Проект подземный рудник</t>
        </is>
      </c>
    </row>
    <row r="935" hidden="1" outlineLevel="1" ht="22.45" customFormat="1" customHeight="1" s="71" thickBot="1">
      <c r="B935" s="165" t="inlineStr">
        <is>
          <t>05.09.2024 12:44:43</t>
        </is>
      </c>
      <c r="C935" s="165" t="inlineStr">
        <is>
          <t>Внутреннее перемещение ОМТС 221-907 от 05.09.2024 12:44:43</t>
        </is>
      </c>
      <c r="D935" s="152" t="inlineStr">
        <is>
          <t>Внутренее перемещение ТМЦ</t>
        </is>
      </c>
      <c r="E935" s="163" t="n">
        <v>1750</v>
      </c>
      <c r="F935" s="164" t="n"/>
      <c r="G935" s="163" t="n">
        <v>1750</v>
      </c>
      <c r="H935" s="164" t="n"/>
      <c r="I935" s="7" t="n">
        <v>5080</v>
      </c>
      <c r="J935" s="8" t="inlineStr">
        <is>
          <t>Склад Бозымчак № 9 ГОК (Нурмамбетов Н\Караев Ж.)</t>
        </is>
      </c>
      <c r="K935" s="8" t="inlineStr">
        <is>
          <t>Склад Бишкек № 1 (Орозалиев С/Давлеталиев Э.)</t>
        </is>
      </c>
      <c r="L935" s="12" t="n"/>
      <c r="M935">
        <f>VLOOKUP(J935,P$7:Q$4000,2,0)</f>
        <v/>
      </c>
      <c r="N935">
        <f>VLOOKUP(K935,P$7:R$4000,2,0)</f>
        <v/>
      </c>
      <c r="P935" s="24" t="inlineStr">
        <is>
          <t>Жолдошев Бакберген</t>
        </is>
      </c>
      <c r="Q935" s="24" t="inlineStr">
        <is>
          <t>114-Офис Управления Проектом - Бозымчак</t>
        </is>
      </c>
    </row>
    <row r="936" hidden="1" outlineLevel="1" ht="22.45" customFormat="1" customHeight="1" s="71">
      <c r="B936" s="166" t="n"/>
      <c r="C936" s="166" t="n"/>
      <c r="D936" s="153" t="n"/>
      <c r="E936" s="10" t="n"/>
      <c r="F936" s="11" t="n"/>
      <c r="G936" s="10" t="n"/>
      <c r="H936" s="11" t="n"/>
      <c r="I936" s="12" t="n"/>
      <c r="J936" s="13" t="inlineStr">
        <is>
          <t>100-010-6536 Замок навесной Ширина корпуса - 70мм (Китай)</t>
        </is>
      </c>
      <c r="K936" s="13" t="inlineStr">
        <is>
          <t>100-010-6536 Замок навесной Ширина корпуса - 70мм (Китай)</t>
        </is>
      </c>
      <c r="L936" s="135" t="n"/>
      <c r="M936">
        <f>VLOOKUP(J936,P$7:Q$4000,2,0)</f>
        <v/>
      </c>
      <c r="N936">
        <f>VLOOKUP(K936,P$7:R$4000,2,0)</f>
        <v/>
      </c>
      <c r="P936" s="24" t="inlineStr">
        <is>
          <t>Жолдошов Абдаали Абдижалилович(Слесарь-электрик)</t>
        </is>
      </c>
      <c r="Q936" s="24" t="inlineStr">
        <is>
          <t>100-02 Главный корпус (флотация)</t>
        </is>
      </c>
    </row>
    <row r="937" hidden="1" outlineLevel="1" ht="22.45" customHeight="1" s="171" thickBot="1">
      <c r="B937" s="167" t="n"/>
      <c r="C937" s="167" t="n"/>
      <c r="D937" s="14" t="inlineStr">
        <is>
          <t>Количество</t>
        </is>
      </c>
      <c r="E937" s="15" t="n"/>
      <c r="F937" s="175" t="n">
        <v>20</v>
      </c>
      <c r="G937" s="15" t="n"/>
      <c r="H937" s="175" t="n">
        <v>20</v>
      </c>
      <c r="I937" s="135" t="n"/>
      <c r="J937" s="154" t="inlineStr">
        <is>
          <t>Поступление ТМЦ и услуг 0003303 от 29.08.2024 10:00:00</t>
        </is>
      </c>
      <c r="K937" s="154" t="inlineStr">
        <is>
          <t>Поступление ТМЦ и услуг 0003303 от 29.08.2024 10:00:00</t>
        </is>
      </c>
      <c r="L937" s="9" t="n"/>
      <c r="M937">
        <f>VLOOKUP(J937,P$7:Q$4000,2,0)</f>
        <v/>
      </c>
      <c r="N937">
        <f>VLOOKUP(K937,P$7:R$4000,2,0)</f>
        <v/>
      </c>
      <c r="P937" s="24" t="inlineStr">
        <is>
          <t>Жолдошов Абдиашим Арзыбекович (машинист КАТ)</t>
        </is>
      </c>
      <c r="Q937" s="24" t="inlineStr">
        <is>
          <t>101-02-ЭКБУ - Карьер</t>
        </is>
      </c>
    </row>
    <row r="938" hidden="1" outlineLevel="1" ht="22.45" customFormat="1" customHeight="1" s="71" thickBot="1">
      <c r="B938" s="165" t="inlineStr">
        <is>
          <t>05.09.2024 13:06:19</t>
        </is>
      </c>
      <c r="C938" s="165" t="inlineStr">
        <is>
          <t>Внутреннее перемещение ОМТС 221-908 от 05.09.2024 13:06:19</t>
        </is>
      </c>
      <c r="D938" s="152" t="inlineStr">
        <is>
          <t>Внутренее перемещение ТМЦ</t>
        </is>
      </c>
      <c r="E938" s="163" t="n">
        <v>1750</v>
      </c>
      <c r="F938" s="164" t="n"/>
      <c r="G938" s="163" t="n">
        <v>1750</v>
      </c>
      <c r="H938" s="164" t="n"/>
      <c r="I938" s="7" t="n">
        <v>9880</v>
      </c>
      <c r="J938" s="8" t="inlineStr">
        <is>
          <t>Склад Бозымчак №12 ОФ (/Касымов А. Адылбек у Э.)</t>
        </is>
      </c>
      <c r="K938" s="8" t="inlineStr">
        <is>
          <t>Склад Бишкек № 1 (Орозалиев С/Давлеталиев Э.)</t>
        </is>
      </c>
      <c r="L938" s="12" t="n"/>
      <c r="M938">
        <f>VLOOKUP(J938,P$7:Q$4000,2,0)</f>
        <v/>
      </c>
      <c r="N938">
        <f>VLOOKUP(K938,P$7:R$4000,2,0)</f>
        <v/>
      </c>
      <c r="P938" s="24" t="inlineStr">
        <is>
          <t>Жолдошов Абдыкасым Абылович (машинист КАТ)</t>
        </is>
      </c>
      <c r="Q938" s="24" t="inlineStr">
        <is>
          <t>101-02-ЭКБУ - Карьер</t>
        </is>
      </c>
    </row>
    <row r="939" hidden="1" outlineLevel="1" ht="22.45" customFormat="1" customHeight="1" s="71">
      <c r="B939" s="166" t="n"/>
      <c r="C939" s="166" t="n"/>
      <c r="D939" s="153" t="n"/>
      <c r="E939" s="10" t="n"/>
      <c r="F939" s="11" t="n"/>
      <c r="G939" s="10" t="n"/>
      <c r="H939" s="11" t="n"/>
      <c r="I939" s="12" t="n"/>
      <c r="J939" s="13" t="inlineStr">
        <is>
          <t>051-004-0057 Урна для туалетной бумаги (металлическая)</t>
        </is>
      </c>
      <c r="K939" s="13" t="inlineStr">
        <is>
          <t>051-004-0057 Урна для туалетной бумаги (металлическая)</t>
        </is>
      </c>
      <c r="L939" s="135" t="n"/>
      <c r="M939">
        <f>VLOOKUP(J939,P$7:Q$4000,2,0)</f>
        <v/>
      </c>
      <c r="N939">
        <f>VLOOKUP(K939,P$7:R$4000,2,0)</f>
        <v/>
      </c>
      <c r="P939" s="24" t="inlineStr">
        <is>
          <t>Жолдошов Абдысатар Арзыбекович (мастер механик)</t>
        </is>
      </c>
      <c r="Q939" s="24" t="inlineStr">
        <is>
          <t>100-02 Главный корпус (флотация)</t>
        </is>
      </c>
    </row>
    <row r="940" hidden="1" outlineLevel="1" ht="22.45" customHeight="1" s="171" thickBot="1">
      <c r="B940" s="167" t="n"/>
      <c r="C940" s="167" t="n"/>
      <c r="D940" s="14" t="inlineStr">
        <is>
          <t>Количество</t>
        </is>
      </c>
      <c r="E940" s="15" t="n"/>
      <c r="F940" s="175" t="n">
        <v>20</v>
      </c>
      <c r="G940" s="15" t="n"/>
      <c r="H940" s="175" t="n">
        <v>20</v>
      </c>
      <c r="I940" s="135" t="n"/>
      <c r="J940" s="154" t="inlineStr">
        <is>
          <t>Поступление ТМЦ и услуг 0003523 от 03.09.2024 10:00:00</t>
        </is>
      </c>
      <c r="K940" s="154" t="inlineStr">
        <is>
          <t>Поступление ТМЦ и услуг 0003523 от 03.09.2024 10:00:00</t>
        </is>
      </c>
      <c r="L940" s="9" t="n"/>
      <c r="M940">
        <f>VLOOKUP(J940,P$7:Q$4000,2,0)</f>
        <v/>
      </c>
      <c r="N940">
        <f>VLOOKUP(K940,P$7:R$4000,2,0)</f>
        <v/>
      </c>
      <c r="P940" s="24" t="inlineStr">
        <is>
          <t>Жолдошов Адамжан</t>
        </is>
      </c>
      <c r="Q940" s="24" t="inlineStr">
        <is>
          <t>113-Офис Управления Проектом - Бишкек</t>
        </is>
      </c>
    </row>
    <row r="941" hidden="1" outlineLevel="1" ht="22.45" customFormat="1" customHeight="1" s="71" thickBot="1">
      <c r="B941" s="165" t="inlineStr">
        <is>
          <t>05.09.2024 13:06:19</t>
        </is>
      </c>
      <c r="C941" s="165" t="inlineStr">
        <is>
          <t>Внутреннее перемещение ОМТС 221-908 от 05.09.2024 13:06:19</t>
        </is>
      </c>
      <c r="D941" s="152" t="inlineStr">
        <is>
          <t>Внутренее перемещение ТМЦ</t>
        </is>
      </c>
      <c r="E941" s="163" t="n">
        <v>1750</v>
      </c>
      <c r="F941" s="164" t="n"/>
      <c r="G941" s="163" t="n">
        <v>1750</v>
      </c>
      <c r="H941" s="164" t="n"/>
      <c r="I941" s="7" t="n">
        <v>1740</v>
      </c>
      <c r="J941" s="8" t="inlineStr">
        <is>
          <t>Склад Бозымчак №12 ОФ (/Касымов А. Адылбек у Э.)</t>
        </is>
      </c>
      <c r="K941" s="8" t="inlineStr">
        <is>
          <t>Склад Бишкек № 1 (Орозалиев С/Давлеталиев Э.)</t>
        </is>
      </c>
      <c r="L941" s="12" t="n"/>
      <c r="M941">
        <f>VLOOKUP(J941,P$7:Q$4000,2,0)</f>
        <v/>
      </c>
      <c r="N941">
        <f>VLOOKUP(K941,P$7:R$4000,2,0)</f>
        <v/>
      </c>
      <c r="P941" s="24" t="inlineStr">
        <is>
          <t>Жолдошов Алмарсбек Калматович (подсобный рабочий)</t>
        </is>
      </c>
      <c r="Q941" s="24" t="inlineStr">
        <is>
          <t>123-01-АБК-АХО-вахтовый поселок</t>
        </is>
      </c>
    </row>
    <row r="942" hidden="1" outlineLevel="1" ht="22.45" customFormat="1" customHeight="1" s="71">
      <c r="B942" s="166" t="n"/>
      <c r="C942" s="166" t="n"/>
      <c r="D942" s="153" t="n"/>
      <c r="E942" s="10" t="n"/>
      <c r="F942" s="11" t="n"/>
      <c r="G942" s="10" t="n"/>
      <c r="H942" s="11" t="n"/>
      <c r="I942" s="12" t="n"/>
      <c r="J942" s="13" t="inlineStr">
        <is>
          <t>005-003-0175 Ведро оцинковое 5 л.</t>
        </is>
      </c>
      <c r="K942" s="13" t="inlineStr">
        <is>
          <t>005-003-0175 Ведро оцинковое 5 л.</t>
        </is>
      </c>
      <c r="L942" s="135" t="n"/>
      <c r="M942">
        <f>VLOOKUP(J942,P$7:Q$4000,2,0)</f>
        <v/>
      </c>
      <c r="N942">
        <f>VLOOKUP(K942,P$7:R$4000,2,0)</f>
        <v/>
      </c>
      <c r="P942" s="24" t="inlineStr">
        <is>
          <t>Жолдошов Баймурат Абилович (машинист 534С)</t>
        </is>
      </c>
      <c r="Q942" s="24" t="inlineStr">
        <is>
          <t>101-02-ЭКБУ - Карьер</t>
        </is>
      </c>
    </row>
    <row r="943" hidden="1" outlineLevel="1" ht="22.45" customHeight="1" s="171" thickBot="1">
      <c r="B943" s="167" t="n"/>
      <c r="C943" s="167" t="n"/>
      <c r="D943" s="14" t="inlineStr">
        <is>
          <t>Количество</t>
        </is>
      </c>
      <c r="E943" s="15" t="n"/>
      <c r="F943" s="175" t="n">
        <v>10</v>
      </c>
      <c r="G943" s="15" t="n"/>
      <c r="H943" s="175" t="n">
        <v>10</v>
      </c>
      <c r="I943" s="135" t="n"/>
      <c r="J943" s="154" t="inlineStr">
        <is>
          <t>Поступление ТМЦ и услуг 0003523 от 03.09.2024 10:00:00</t>
        </is>
      </c>
      <c r="K943" s="154" t="inlineStr">
        <is>
          <t>Поступление ТМЦ и услуг 0003523 от 03.09.2024 10:00:00</t>
        </is>
      </c>
      <c r="L943" s="9" t="n"/>
      <c r="M943">
        <f>VLOOKUP(J943,P$7:Q$4000,2,0)</f>
        <v/>
      </c>
      <c r="N943">
        <f>VLOOKUP(K943,P$7:R$4000,2,0)</f>
        <v/>
      </c>
      <c r="P943" s="24" t="inlineStr">
        <is>
          <t>Жолдошов Бекмурат Абилович (повар 4 разряда)</t>
        </is>
      </c>
      <c r="Q943" s="24" t="inlineStr">
        <is>
          <t>123-02-АБК-АХО-Столовая</t>
        </is>
      </c>
    </row>
    <row r="944" hidden="1" outlineLevel="1" ht="22.45" customFormat="1" customHeight="1" s="71" thickBot="1">
      <c r="B944" s="165" t="inlineStr">
        <is>
          <t>05.09.2024 13:06:19</t>
        </is>
      </c>
      <c r="C944" s="165" t="inlineStr">
        <is>
          <t>Внутреннее перемещение ОМТС 221-908 от 05.09.2024 13:06:19</t>
        </is>
      </c>
      <c r="D944" s="152" t="inlineStr">
        <is>
          <t>Внутренее перемещение ТМЦ</t>
        </is>
      </c>
      <c r="E944" s="163" t="n">
        <v>1750</v>
      </c>
      <c r="F944" s="164" t="n"/>
      <c r="G944" s="163" t="n">
        <v>1750</v>
      </c>
      <c r="H944" s="164" t="n"/>
      <c r="I944" s="7" t="n">
        <v>3504</v>
      </c>
      <c r="J944" s="8" t="inlineStr">
        <is>
          <t>Склад Бозымчак №12 ОФ (/Касымов А. Адылбек у Э.)</t>
        </is>
      </c>
      <c r="K944" s="8" t="inlineStr">
        <is>
          <t>Склад Бишкек № 1 (Орозалиев С/Давлеталиев Э.)</t>
        </is>
      </c>
      <c r="L944" s="12" t="n"/>
      <c r="M944">
        <f>VLOOKUP(J944,P$7:Q$4000,2,0)</f>
        <v/>
      </c>
      <c r="N944">
        <f>VLOOKUP(K944,P$7:R$4000,2,0)</f>
        <v/>
      </c>
      <c r="P944" s="24" t="inlineStr">
        <is>
          <t>Жолдошов Исак Абдуламитович БВР</t>
        </is>
      </c>
      <c r="Q944" s="24" t="inlineStr">
        <is>
          <t>101-03-участок БВР</t>
        </is>
      </c>
    </row>
    <row r="945" hidden="1" outlineLevel="1" ht="22.45" customFormat="1" customHeight="1" s="71">
      <c r="B945" s="166" t="n"/>
      <c r="C945" s="166" t="n"/>
      <c r="D945" s="153" t="n"/>
      <c r="E945" s="10" t="n"/>
      <c r="F945" s="11" t="n"/>
      <c r="G945" s="10" t="n"/>
      <c r="H945" s="11" t="n"/>
      <c r="I945" s="12" t="n"/>
      <c r="J945" s="13" t="inlineStr">
        <is>
          <t>005-003-0054 Ведро оцинкованное, 12л</t>
        </is>
      </c>
      <c r="K945" s="13" t="inlineStr">
        <is>
          <t>005-003-0054 Ведро оцинкованное, 12л</t>
        </is>
      </c>
      <c r="L945" s="135" t="n"/>
      <c r="M945">
        <f>VLOOKUP(J945,P$7:Q$4000,2,0)</f>
        <v/>
      </c>
      <c r="N945">
        <f>VLOOKUP(K945,P$7:R$4000,2,0)</f>
        <v/>
      </c>
      <c r="P945" s="24" t="inlineStr">
        <is>
          <t>Жолдошов Кошбай Абилович</t>
        </is>
      </c>
      <c r="Q945" s="24" t="inlineStr">
        <is>
          <t>100-02 Главный корпус (флотация)</t>
        </is>
      </c>
    </row>
    <row r="946" hidden="1" outlineLevel="1" ht="22.45" customHeight="1" s="171" thickBot="1">
      <c r="B946" s="167" t="n"/>
      <c r="C946" s="167" t="n"/>
      <c r="D946" s="14" t="inlineStr">
        <is>
          <t>Количество</t>
        </is>
      </c>
      <c r="E946" s="15" t="n"/>
      <c r="F946" s="175" t="n">
        <v>12</v>
      </c>
      <c r="G946" s="15" t="n"/>
      <c r="H946" s="175" t="n">
        <v>12</v>
      </c>
      <c r="I946" s="135" t="n"/>
      <c r="J946" s="154" t="inlineStr">
        <is>
          <t>Поступление ТМЦ и услуг 0003523 от 03.09.2024 10:00:00</t>
        </is>
      </c>
      <c r="K946" s="154" t="inlineStr">
        <is>
          <t>Поступление ТМЦ и услуг 0003523 от 03.09.2024 10:00:00</t>
        </is>
      </c>
      <c r="L946" s="9" t="n"/>
      <c r="M946">
        <f>VLOOKUP(J946,P$7:Q$4000,2,0)</f>
        <v/>
      </c>
      <c r="N946">
        <f>VLOOKUP(K946,P$7:R$4000,2,0)</f>
        <v/>
      </c>
      <c r="P946" s="24" t="inlineStr">
        <is>
          <t>Жолдошов Курманалы Абилович Маш комп.установки</t>
        </is>
      </c>
      <c r="Q946" s="24" t="inlineStr">
        <is>
          <t>105-04-Компрессорная</t>
        </is>
      </c>
    </row>
    <row r="947" hidden="1" outlineLevel="1" ht="22.45" customFormat="1" customHeight="1" s="71" thickBot="1">
      <c r="B947" s="165" t="inlineStr">
        <is>
          <t>05.09.2024 13:06:19</t>
        </is>
      </c>
      <c r="C947" s="165" t="inlineStr">
        <is>
          <t>Внутреннее перемещение ОМТС 221-908 от 05.09.2024 13:06:19</t>
        </is>
      </c>
      <c r="D947" s="152" t="inlineStr">
        <is>
          <t>Внутренее перемещение ТМЦ</t>
        </is>
      </c>
      <c r="E947" s="163" t="n">
        <v>1750</v>
      </c>
      <c r="F947" s="164" t="n"/>
      <c r="G947" s="163" t="n">
        <v>1750</v>
      </c>
      <c r="H947" s="164" t="n"/>
      <c r="I947" s="7" t="n">
        <v>55800</v>
      </c>
      <c r="J947" s="8" t="inlineStr">
        <is>
          <t>Склад Бозымчак №12 ОФ (/Касымов А. Адылбек у Э.)</t>
        </is>
      </c>
      <c r="K947" s="8" t="inlineStr">
        <is>
          <t>Склад Бишкек № 1 (Орозалиев С/Давлеталиев Э.)</t>
        </is>
      </c>
      <c r="L947" s="12" t="n"/>
      <c r="M947">
        <f>VLOOKUP(J947,P$7:Q$4000,2,0)</f>
        <v/>
      </c>
      <c r="N947">
        <f>VLOOKUP(K947,P$7:R$4000,2,0)</f>
        <v/>
      </c>
      <c r="P947" s="24" t="inlineStr">
        <is>
          <t>Жолдошов Мамадали Марпалиевич</t>
        </is>
      </c>
      <c r="Q947" s="24" t="inlineStr">
        <is>
          <t>126-001 ОТК Общепроизводственные расходы</t>
        </is>
      </c>
    </row>
    <row r="948" hidden="1" outlineLevel="1" ht="22.45" customFormat="1" customHeight="1" s="71">
      <c r="B948" s="166" t="n"/>
      <c r="C948" s="166" t="n"/>
      <c r="D948" s="153" t="n"/>
      <c r="E948" s="10" t="n"/>
      <c r="F948" s="11" t="n"/>
      <c r="G948" s="10" t="n"/>
      <c r="H948" s="11" t="n"/>
      <c r="I948" s="12" t="n"/>
      <c r="J948" s="13" t="inlineStr">
        <is>
          <t>005-001-0196 Полка-решетка металлическая для душевой комнаты (КНР)</t>
        </is>
      </c>
      <c r="K948" s="13" t="inlineStr">
        <is>
          <t>005-001-0196 Полка-решетка металлическая для душевой комнаты (КНР)</t>
        </is>
      </c>
      <c r="L948" s="135" t="n"/>
      <c r="M948">
        <f>VLOOKUP(J948,P$7:Q$4000,2,0)</f>
        <v/>
      </c>
      <c r="N948">
        <f>VLOOKUP(K948,P$7:R$4000,2,0)</f>
        <v/>
      </c>
      <c r="P948" s="24" t="inlineStr">
        <is>
          <t>Жолдошов Парпыбай Жуманазарович Электрогазосварщик</t>
        </is>
      </c>
      <c r="Q948" s="24" t="inlineStr">
        <is>
          <t>119-06-Автотранспортный цех-РПП</t>
        </is>
      </c>
    </row>
    <row r="949" hidden="1" outlineLevel="1" ht="22.45" customHeight="1" s="171" thickBot="1">
      <c r="B949" s="167" t="n"/>
      <c r="C949" s="167" t="n"/>
      <c r="D949" s="14" t="inlineStr">
        <is>
          <t>Количество</t>
        </is>
      </c>
      <c r="E949" s="15" t="n"/>
      <c r="F949" s="175" t="n">
        <v>60</v>
      </c>
      <c r="G949" s="15" t="n"/>
      <c r="H949" s="175" t="n">
        <v>60</v>
      </c>
      <c r="I949" s="135" t="n"/>
      <c r="J949" s="154" t="inlineStr">
        <is>
          <t>Поступление ТМЦ и услуг 0003303 от 29.08.2024 10:00:00</t>
        </is>
      </c>
      <c r="K949" s="154" t="inlineStr">
        <is>
          <t>Поступление ТМЦ и услуг 0003303 от 29.08.2024 10:00:00</t>
        </is>
      </c>
      <c r="L949" s="9" t="n"/>
      <c r="M949">
        <f>VLOOKUP(J949,P$7:Q$4000,2,0)</f>
        <v/>
      </c>
      <c r="N949">
        <f>VLOOKUP(K949,P$7:R$4000,2,0)</f>
        <v/>
      </c>
      <c r="P949" s="24" t="inlineStr">
        <is>
          <t>Жолдошов Сабырбек Женишбекович(Водитель зар маш)</t>
        </is>
      </c>
      <c r="Q949" s="24" t="inlineStr">
        <is>
          <t>119-01-автотранспортный  цех - легковой транспорт</t>
        </is>
      </c>
    </row>
    <row r="950" hidden="1" outlineLevel="1" ht="22.45" customFormat="1" customHeight="1" s="71" thickBot="1">
      <c r="B950" s="165" t="inlineStr">
        <is>
          <t>05.09.2024 13:06:19</t>
        </is>
      </c>
      <c r="C950" s="165" t="inlineStr">
        <is>
          <t>Внутреннее перемещение ОМТС 221-908 от 05.09.2024 13:06:19</t>
        </is>
      </c>
      <c r="D950" s="152" t="inlineStr">
        <is>
          <t>Внутренее перемещение ТМЦ</t>
        </is>
      </c>
      <c r="E950" s="163" t="n">
        <v>1750</v>
      </c>
      <c r="F950" s="164" t="n"/>
      <c r="G950" s="163" t="n">
        <v>1750</v>
      </c>
      <c r="H950" s="164" t="n"/>
      <c r="I950" s="7" t="n">
        <v>35940</v>
      </c>
      <c r="J950" s="8" t="inlineStr">
        <is>
          <t>Склад Бозымчак №12 ОФ (/Касымов А. Адылбек у Э.)</t>
        </is>
      </c>
      <c r="K950" s="8" t="inlineStr">
        <is>
          <t>Склад Бишкек № 1 (Орозалиев С/Давлеталиев Э.)</t>
        </is>
      </c>
      <c r="L950" s="12" t="n"/>
      <c r="M950">
        <f>VLOOKUP(J950,P$7:Q$4000,2,0)</f>
        <v/>
      </c>
      <c r="N950">
        <f>VLOOKUP(K950,P$7:R$4000,2,0)</f>
        <v/>
      </c>
      <c r="P950" s="24" t="inlineStr">
        <is>
          <t>Жолдошов Сапаралы Абилович (машинист КАТ)</t>
        </is>
      </c>
      <c r="Q950" s="24" t="inlineStr">
        <is>
          <t>101-02-ЭКБУ - Карьер</t>
        </is>
      </c>
    </row>
    <row r="951" hidden="1" outlineLevel="1" ht="22.45" customFormat="1" customHeight="1" s="71">
      <c r="B951" s="166" t="n"/>
      <c r="C951" s="166" t="n"/>
      <c r="D951" s="153" t="n"/>
      <c r="E951" s="10" t="n"/>
      <c r="F951" s="11" t="n"/>
      <c r="G951" s="10" t="n"/>
      <c r="H951" s="11" t="n"/>
      <c r="I951" s="12" t="n"/>
      <c r="J951" s="13" t="inlineStr">
        <is>
          <t>051-001-5504 Вешалка на 8-е крючка из нержавеющего металла</t>
        </is>
      </c>
      <c r="K951" s="13" t="inlineStr">
        <is>
          <t>051-001-5504 Вешалка на 8-е крючка из нержавеющего металла</t>
        </is>
      </c>
      <c r="L951" s="135" t="n"/>
      <c r="M951">
        <f>VLOOKUP(J951,P$7:Q$4000,2,0)</f>
        <v/>
      </c>
      <c r="N951">
        <f>VLOOKUP(K951,P$7:R$4000,2,0)</f>
        <v/>
      </c>
      <c r="P951" s="24" t="inlineStr">
        <is>
          <t>Жолдошов Тайирбек Жапарович(Водит.автомастерской)</t>
        </is>
      </c>
      <c r="Q951" s="24" t="inlineStr">
        <is>
          <t>101-06-Общепроизводственные расходы - Карьер</t>
        </is>
      </c>
    </row>
    <row r="952" hidden="1" outlineLevel="1" ht="22.45" customHeight="1" s="171" thickBot="1">
      <c r="B952" s="167" t="n"/>
      <c r="C952" s="167" t="n"/>
      <c r="D952" s="14" t="inlineStr">
        <is>
          <t>Количество</t>
        </is>
      </c>
      <c r="E952" s="15" t="n"/>
      <c r="F952" s="175" t="n">
        <v>30</v>
      </c>
      <c r="G952" s="15" t="n"/>
      <c r="H952" s="175" t="n">
        <v>30</v>
      </c>
      <c r="I952" s="135" t="n"/>
      <c r="J952" s="154" t="inlineStr">
        <is>
          <t>Поступление ТМЦ и услуг 0003303 от 29.08.2024 10:00:00</t>
        </is>
      </c>
      <c r="K952" s="154" t="inlineStr">
        <is>
          <t>Поступление ТМЦ и услуг 0003303 от 29.08.2024 10:00:00</t>
        </is>
      </c>
      <c r="L952" s="9" t="n"/>
      <c r="M952">
        <f>VLOOKUP(J952,P$7:Q$4000,2,0)</f>
        <v/>
      </c>
      <c r="N952">
        <f>VLOOKUP(K952,P$7:R$4000,2,0)</f>
        <v/>
      </c>
      <c r="P952" s="24" t="inlineStr">
        <is>
          <t>Жолдошов Тимур Болотбекович</t>
        </is>
      </c>
      <c r="Q952" s="24" t="inlineStr">
        <is>
          <t>100-03 Участок фильтрации (хвосты)</t>
        </is>
      </c>
    </row>
    <row r="953" hidden="1" outlineLevel="1" ht="22.45" customFormat="1" customHeight="1" s="71" thickBot="1">
      <c r="B953" s="165" t="inlineStr">
        <is>
          <t>05.09.2024 13:06:19</t>
        </is>
      </c>
      <c r="C953" s="165" t="inlineStr">
        <is>
          <t>Внутреннее перемещение ОМТС 221-908 от 05.09.2024 13:06:19</t>
        </is>
      </c>
      <c r="D953" s="152" t="inlineStr">
        <is>
          <t>Внутренее перемещение ТМЦ</t>
        </is>
      </c>
      <c r="E953" s="163" t="n">
        <v>1750</v>
      </c>
      <c r="F953" s="164" t="n"/>
      <c r="G953" s="163" t="n">
        <v>1750</v>
      </c>
      <c r="H953" s="164" t="n"/>
      <c r="I953" s="7" t="n">
        <v>13040</v>
      </c>
      <c r="J953" s="8" t="inlineStr">
        <is>
          <t>Склад Бозымчак №12 ОФ (/Касымов А. Адылбек у Э.)</t>
        </is>
      </c>
      <c r="K953" s="8" t="inlineStr">
        <is>
          <t>Склад Бишкек № 1 (Орозалиев С/Давлеталиев Э.)</t>
        </is>
      </c>
      <c r="L953" s="12" t="n"/>
      <c r="M953">
        <f>VLOOKUP(J953,P$7:Q$4000,2,0)</f>
        <v/>
      </c>
      <c r="N953">
        <f>VLOOKUP(K953,P$7:R$4000,2,0)</f>
        <v/>
      </c>
      <c r="P953" s="24" t="inlineStr">
        <is>
          <t>Жолдошов Эгемберди Тойчуевич</t>
        </is>
      </c>
      <c r="Q953" s="24" t="inlineStr">
        <is>
          <t>100-02 Главный корпус (флотация)</t>
        </is>
      </c>
    </row>
    <row r="954" hidden="1" outlineLevel="1" ht="22.45" customFormat="1" customHeight="1" s="71">
      <c r="B954" s="166" t="n"/>
      <c r="C954" s="166" t="n"/>
      <c r="D954" s="153" t="n"/>
      <c r="E954" s="10" t="n"/>
      <c r="F954" s="11" t="n"/>
      <c r="G954" s="10" t="n"/>
      <c r="H954" s="11" t="n"/>
      <c r="I954" s="12" t="n"/>
      <c r="J954" s="13" t="inlineStr">
        <is>
          <t>005-001-0169 Тачка строительная двухколесная (про-во КНР)</t>
        </is>
      </c>
      <c r="K954" s="13" t="inlineStr">
        <is>
          <t>005-001-0169 Тачка строительная двухколесная (про-во КНР)</t>
        </is>
      </c>
      <c r="L954" s="135" t="n"/>
      <c r="M954">
        <f>VLOOKUP(J954,P$7:Q$4000,2,0)</f>
        <v/>
      </c>
      <c r="N954">
        <f>VLOOKUP(K954,P$7:R$4000,2,0)</f>
        <v/>
      </c>
      <c r="P954" s="24" t="inlineStr">
        <is>
          <t>Жолдошов Эржан Калинурович Водит Тайота Хайлюкс</t>
        </is>
      </c>
      <c r="Q954" s="24" t="inlineStr">
        <is>
          <t>119-01-автотранспортный  цех - легковой транспорт</t>
        </is>
      </c>
    </row>
    <row r="955" hidden="1" outlineLevel="1" ht="22.45" customHeight="1" s="171" thickBot="1">
      <c r="B955" s="167" t="n"/>
      <c r="C955" s="167" t="n"/>
      <c r="D955" s="14" t="inlineStr">
        <is>
          <t>Количество</t>
        </is>
      </c>
      <c r="E955" s="15" t="n"/>
      <c r="F955" s="175" t="n">
        <v>2</v>
      </c>
      <c r="G955" s="15" t="n"/>
      <c r="H955" s="175" t="n">
        <v>2</v>
      </c>
      <c r="I955" s="135" t="n"/>
      <c r="J955" s="154" t="inlineStr">
        <is>
          <t>Поступление ТМЦ и услуг 0003316 от 26.08.2024 10:00:00</t>
        </is>
      </c>
      <c r="K955" s="154" t="inlineStr">
        <is>
          <t>Поступление ТМЦ и услуг 0003316 от 26.08.2024 10:00:00</t>
        </is>
      </c>
      <c r="L955" s="9" t="n"/>
      <c r="M955">
        <f>VLOOKUP(J955,P$7:Q$4000,2,0)</f>
        <v/>
      </c>
      <c r="N955">
        <f>VLOOKUP(K955,P$7:R$4000,2,0)</f>
        <v/>
      </c>
      <c r="P955" s="24" t="inlineStr">
        <is>
          <t>Жолдошов Эркинбай Токтобаевич</t>
        </is>
      </c>
      <c r="Q955" s="24" t="inlineStr">
        <is>
          <t>119-06-Автотранспортный цех-РПП</t>
        </is>
      </c>
    </row>
    <row r="956" hidden="1" outlineLevel="1" ht="22.45" customFormat="1" customHeight="1" s="71" thickBot="1">
      <c r="B956" s="165" t="inlineStr">
        <is>
          <t>05.09.2024 13:06:19</t>
        </is>
      </c>
      <c r="C956" s="165" t="inlineStr">
        <is>
          <t>Внутреннее перемещение ОМТС 221-908 от 05.09.2024 13:06:19</t>
        </is>
      </c>
      <c r="D956" s="152" t="inlineStr">
        <is>
          <t>Внутренее перемещение ТМЦ</t>
        </is>
      </c>
      <c r="E956" s="163" t="n">
        <v>1750</v>
      </c>
      <c r="F956" s="164" t="n"/>
      <c r="G956" s="163" t="n">
        <v>1750</v>
      </c>
      <c r="H956" s="164" t="n"/>
      <c r="I956" s="7" t="n">
        <v>18000</v>
      </c>
      <c r="J956" s="8" t="inlineStr">
        <is>
          <t>Склад Бозымчак №12 ОФ (/Касымов А. Адылбек у Э.)</t>
        </is>
      </c>
      <c r="K956" s="8" t="inlineStr">
        <is>
          <t>Склад Бишкек № 1 (Орозалиев С/Давлеталиев Э.)</t>
        </is>
      </c>
      <c r="L956" s="12" t="n"/>
      <c r="M956">
        <f>VLOOKUP(J956,P$7:Q$4000,2,0)</f>
        <v/>
      </c>
      <c r="N956">
        <f>VLOOKUP(K956,P$7:R$4000,2,0)</f>
        <v/>
      </c>
      <c r="P956" s="24" t="inlineStr">
        <is>
          <t>Жолдошова Айгерим Абдиевна</t>
        </is>
      </c>
      <c r="Q956" s="24" t="inlineStr">
        <is>
          <t>111-02-АУП</t>
        </is>
      </c>
    </row>
    <row r="957" hidden="1" outlineLevel="1" ht="22.45" customFormat="1" customHeight="1" s="71">
      <c r="B957" s="166" t="n"/>
      <c r="C957" s="166" t="n"/>
      <c r="D957" s="153" t="n"/>
      <c r="E957" s="10" t="n"/>
      <c r="F957" s="11" t="n"/>
      <c r="G957" s="10" t="n"/>
      <c r="H957" s="11" t="n"/>
      <c r="I957" s="12" t="n"/>
      <c r="J957" s="13" t="inlineStr">
        <is>
          <t>100-010-6432 Веник</t>
        </is>
      </c>
      <c r="K957" s="13" t="inlineStr">
        <is>
          <t>100-010-6432 Веник</t>
        </is>
      </c>
      <c r="L957" s="135" t="n"/>
      <c r="M957">
        <f>VLOOKUP(J957,P$7:Q$4000,2,0)</f>
        <v/>
      </c>
      <c r="N957">
        <f>VLOOKUP(K957,P$7:R$4000,2,0)</f>
        <v/>
      </c>
      <c r="P957" s="24" t="inlineStr">
        <is>
          <t>Жолдошова Гулшан Токтобаевна (кух работник)</t>
        </is>
      </c>
      <c r="Q957" s="24" t="inlineStr">
        <is>
          <t>123-02-АБК-АХО-Столовая</t>
        </is>
      </c>
    </row>
    <row r="958" hidden="1" outlineLevel="1" ht="22.45" customHeight="1" s="171" thickBot="1">
      <c r="B958" s="167" t="n"/>
      <c r="C958" s="167" t="n"/>
      <c r="D958" s="14" t="inlineStr">
        <is>
          <t>Количество</t>
        </is>
      </c>
      <c r="E958" s="15" t="n"/>
      <c r="F958" s="175" t="n">
        <v>100</v>
      </c>
      <c r="G958" s="15" t="n"/>
      <c r="H958" s="175" t="n">
        <v>100</v>
      </c>
      <c r="I958" s="135" t="n"/>
      <c r="J958" s="154" t="inlineStr">
        <is>
          <t>Поступление ТМЦ и услуг 0003316 от 26.08.2024 10:00:00</t>
        </is>
      </c>
      <c r="K958" s="154" t="inlineStr">
        <is>
          <t>Поступление ТМЦ и услуг 0003316 от 26.08.2024 10:00:00</t>
        </is>
      </c>
      <c r="L958" s="9" t="n"/>
      <c r="M958">
        <f>VLOOKUP(J958,P$7:Q$4000,2,0)</f>
        <v/>
      </c>
      <c r="N958">
        <f>VLOOKUP(K958,P$7:R$4000,2,0)</f>
        <v/>
      </c>
      <c r="P958" s="24" t="inlineStr">
        <is>
          <t>Жолдошова Марапат Бекмуратовна</t>
        </is>
      </c>
      <c r="Q958" s="24" t="inlineStr">
        <is>
          <t>123-02-АБК-АХО-Столовая</t>
        </is>
      </c>
    </row>
    <row r="959" hidden="1" outlineLevel="1" ht="32.9" customFormat="1" customHeight="1" s="71" thickBot="1">
      <c r="B959" s="165" t="inlineStr">
        <is>
          <t>05.09.2024 13:06:19</t>
        </is>
      </c>
      <c r="C959" s="165" t="inlineStr">
        <is>
          <t>Внутреннее перемещение ОМТС 221-908 от 05.09.2024 13:06:19</t>
        </is>
      </c>
      <c r="D959" s="152" t="inlineStr">
        <is>
          <t>Внутренее перемещение ТМЦ</t>
        </is>
      </c>
      <c r="E959" s="163" t="n">
        <v>1750</v>
      </c>
      <c r="F959" s="164" t="n"/>
      <c r="G959" s="163" t="n">
        <v>1750</v>
      </c>
      <c r="H959" s="164" t="n"/>
      <c r="I959" s="7" t="n">
        <v>7120</v>
      </c>
      <c r="J959" s="8" t="inlineStr">
        <is>
          <t>Склад Бозымчак №12 ОФ (/Касымов А. Адылбек у Э.)</t>
        </is>
      </c>
      <c r="K959" s="8" t="inlineStr">
        <is>
          <t>Склад Бишкек № 1 (Орозалиев С/Давлеталиев Э.)</t>
        </is>
      </c>
      <c r="L959" s="12" t="n"/>
      <c r="M959">
        <f>VLOOKUP(J959,P$7:Q$4000,2,0)</f>
        <v/>
      </c>
      <c r="N959">
        <f>VLOOKUP(K959,P$7:R$4000,2,0)</f>
        <v/>
      </c>
      <c r="P959" s="24" t="inlineStr">
        <is>
          <t>Жолдошова Нуриса Сулкайнаровна</t>
        </is>
      </c>
      <c r="Q959" s="24" t="inlineStr">
        <is>
          <t>111-02-АУП</t>
        </is>
      </c>
    </row>
    <row r="960" hidden="1" outlineLevel="1" ht="22.45" customFormat="1" customHeight="1" s="71">
      <c r="B960" s="166" t="n"/>
      <c r="C960" s="166" t="n"/>
      <c r="D960" s="153" t="n"/>
      <c r="E960" s="10" t="n"/>
      <c r="F960" s="11" t="n"/>
      <c r="G960" s="10" t="n"/>
      <c r="H960" s="11" t="n"/>
      <c r="I960" s="12" t="n"/>
      <c r="J960" s="13" t="inlineStr">
        <is>
          <t>073-002-4083 Совок и щетка (Китай)</t>
        </is>
      </c>
      <c r="K960" s="13" t="inlineStr">
        <is>
          <t>073-002-4083 Совок и щетка (Китай)</t>
        </is>
      </c>
      <c r="L960" s="135" t="n"/>
      <c r="M960">
        <f>VLOOKUP(J960,P$7:Q$4000,2,0)</f>
        <v/>
      </c>
      <c r="N960">
        <f>VLOOKUP(K960,P$7:R$4000,2,0)</f>
        <v/>
      </c>
      <c r="P960" s="24" t="inlineStr">
        <is>
          <t>Жолоева Айпери</t>
        </is>
      </c>
      <c r="Q960" s="24" t="inlineStr">
        <is>
          <t>114-Офис Управления Проектом - Бозымчак</t>
        </is>
      </c>
    </row>
    <row r="961" hidden="1" outlineLevel="1" ht="22.45" customHeight="1" s="171" thickBot="1">
      <c r="B961" s="167" t="n"/>
      <c r="C961" s="167" t="n"/>
      <c r="D961" s="14" t="inlineStr">
        <is>
          <t>Количество</t>
        </is>
      </c>
      <c r="E961" s="15" t="n"/>
      <c r="F961" s="175" t="n">
        <v>10</v>
      </c>
      <c r="G961" s="15" t="n"/>
      <c r="H961" s="175" t="n">
        <v>10</v>
      </c>
      <c r="I961" s="135" t="n"/>
      <c r="J961" s="154" t="inlineStr">
        <is>
          <t>Поступление ТМЦ и услуг 0003316 от 26.08.2024 10:00:00</t>
        </is>
      </c>
      <c r="K961" s="154" t="inlineStr">
        <is>
          <t>Поступление ТМЦ и услуг 0003316 от 26.08.2024 10:00:00</t>
        </is>
      </c>
      <c r="L961" s="9" t="n"/>
      <c r="M961">
        <f>VLOOKUP(J961,P$7:Q$4000,2,0)</f>
        <v/>
      </c>
      <c r="N961">
        <f>VLOOKUP(K961,P$7:R$4000,2,0)</f>
        <v/>
      </c>
      <c r="P961" s="24" t="inlineStr">
        <is>
          <t>Жоломанов Дайырбек (Обходчик)</t>
        </is>
      </c>
      <c r="Q961" s="24" t="inlineStr">
        <is>
          <t>100-03 Участок фильтрации (хвосты)</t>
        </is>
      </c>
    </row>
    <row r="962" hidden="1" outlineLevel="1" ht="22.45" customFormat="1" customHeight="1" s="71" thickBot="1">
      <c r="B962" s="165" t="inlineStr">
        <is>
          <t>05.09.2024 13:06:19</t>
        </is>
      </c>
      <c r="C962" s="165" t="inlineStr">
        <is>
          <t>Внутреннее перемещение ОМТС 221-908 от 05.09.2024 13:06:19</t>
        </is>
      </c>
      <c r="D962" s="152" t="inlineStr">
        <is>
          <t>Внутренее перемещение ТМЦ</t>
        </is>
      </c>
      <c r="E962" s="163" t="n">
        <v>1750</v>
      </c>
      <c r="F962" s="164" t="n"/>
      <c r="G962" s="163" t="n">
        <v>1750</v>
      </c>
      <c r="H962" s="164" t="n"/>
      <c r="I962" s="7" t="n">
        <v>8640</v>
      </c>
      <c r="J962" s="8" t="inlineStr">
        <is>
          <t>Склад Бозымчак №12 ОФ (/Касымов А. Адылбек у Э.)</t>
        </is>
      </c>
      <c r="K962" s="8" t="inlineStr">
        <is>
          <t>Склад Бишкек № 1 (Орозалиев С/Давлеталиев Э.)</t>
        </is>
      </c>
      <c r="L962" s="12" t="n"/>
      <c r="M962">
        <f>VLOOKUP(J962,P$7:Q$4000,2,0)</f>
        <v/>
      </c>
      <c r="N962">
        <f>VLOOKUP(K962,P$7:R$4000,2,0)</f>
        <v/>
      </c>
      <c r="P962" s="24" t="inlineStr">
        <is>
          <t>Жолочуева Бурулжан Жолочуевна</t>
        </is>
      </c>
      <c r="Q962" s="24" t="inlineStr">
        <is>
          <t>109-Химлаборатория</t>
        </is>
      </c>
    </row>
    <row r="963" hidden="1" outlineLevel="1" ht="22.45" customFormat="1" customHeight="1" s="71">
      <c r="B963" s="166" t="n"/>
      <c r="C963" s="166" t="n"/>
      <c r="D963" s="153" t="n"/>
      <c r="E963" s="10" t="n"/>
      <c r="F963" s="11" t="n"/>
      <c r="G963" s="10" t="n"/>
      <c r="H963" s="11" t="n"/>
      <c r="I963" s="12" t="n"/>
      <c r="J963" s="13" t="inlineStr">
        <is>
          <t>100-010-6034 Замок навесной Ширина корпуса - 40мм (Китай)</t>
        </is>
      </c>
      <c r="K963" s="13" t="inlineStr">
        <is>
          <t>100-010-6034 Замок навесной Ширина корпуса - 40мм (Китай)</t>
        </is>
      </c>
      <c r="L963" s="135" t="n"/>
      <c r="M963">
        <f>VLOOKUP(J963,P$7:Q$4000,2,0)</f>
        <v/>
      </c>
      <c r="N963">
        <f>VLOOKUP(K963,P$7:R$4000,2,0)</f>
        <v/>
      </c>
      <c r="P963" s="24" t="inlineStr">
        <is>
          <t>Жолчу кызы Кулпунай</t>
        </is>
      </c>
      <c r="Q963" s="24" t="inlineStr">
        <is>
          <t>123-01-АБК-АХО-вахтовый поселок</t>
        </is>
      </c>
    </row>
    <row r="964" hidden="1" outlineLevel="1" ht="22.45" customHeight="1" s="171" thickBot="1">
      <c r="B964" s="167" t="n"/>
      <c r="C964" s="167" t="n"/>
      <c r="D964" s="14" t="inlineStr">
        <is>
          <t>Количество</t>
        </is>
      </c>
      <c r="E964" s="15" t="n"/>
      <c r="F964" s="175" t="n">
        <v>20</v>
      </c>
      <c r="G964" s="15" t="n"/>
      <c r="H964" s="175" t="n">
        <v>20</v>
      </c>
      <c r="I964" s="135" t="n"/>
      <c r="J964" s="154" t="inlineStr">
        <is>
          <t>Поступление ТМЦ и услуг 0003316 от 26.08.2024 10:00:00</t>
        </is>
      </c>
      <c r="K964" s="154" t="inlineStr">
        <is>
          <t>Поступление ТМЦ и услуг 0003316 от 26.08.2024 10:00:00</t>
        </is>
      </c>
      <c r="L964" s="9" t="n"/>
      <c r="M964">
        <f>VLOOKUP(J964,P$7:Q$4000,2,0)</f>
        <v/>
      </c>
      <c r="N964">
        <f>VLOOKUP(K964,P$7:R$4000,2,0)</f>
        <v/>
      </c>
      <c r="P964" s="24" t="inlineStr">
        <is>
          <t>Жолчуев Алмазбек Кошокбаевич</t>
        </is>
      </c>
      <c r="Q964" s="24" t="inlineStr">
        <is>
          <t>100-02 Главный корпус (флотация)</t>
        </is>
      </c>
    </row>
    <row r="965" hidden="1" outlineLevel="1" ht="22.45" customFormat="1" customHeight="1" s="71" thickBot="1">
      <c r="B965" s="165" t="inlineStr">
        <is>
          <t>05.09.2024 13:06:19</t>
        </is>
      </c>
      <c r="C965" s="165" t="inlineStr">
        <is>
          <t>Внутреннее перемещение ОМТС 221-908 от 05.09.2024 13:06:19</t>
        </is>
      </c>
      <c r="D965" s="152" t="inlineStr">
        <is>
          <t>Внутренее перемещение ТМЦ</t>
        </is>
      </c>
      <c r="E965" s="163" t="n">
        <v>1750</v>
      </c>
      <c r="F965" s="164" t="n"/>
      <c r="G965" s="163" t="n">
        <v>1750</v>
      </c>
      <c r="H965" s="164" t="n"/>
      <c r="I965" s="7" t="n">
        <v>18854.82</v>
      </c>
      <c r="J965" s="8" t="inlineStr">
        <is>
          <t>Склад Бозымчак №12 ОФ (/Касымов А. Адылбек у Э.)</t>
        </is>
      </c>
      <c r="K965" s="8" t="inlineStr">
        <is>
          <t>Склад Бишкек № 1 (Орозалиев С/Давлеталиев Э.)</t>
        </is>
      </c>
      <c r="L965" s="12" t="n"/>
      <c r="M965">
        <f>VLOOKUP(J965,P$7:Q$4000,2,0)</f>
        <v/>
      </c>
      <c r="N965">
        <f>VLOOKUP(K965,P$7:R$4000,2,0)</f>
        <v/>
      </c>
      <c r="P965" s="24" t="inlineStr">
        <is>
          <t>Жоодатов Тариэл Таалайбекович</t>
        </is>
      </c>
      <c r="Q965" s="24" t="inlineStr">
        <is>
          <t>112-ИТР-офис</t>
        </is>
      </c>
    </row>
    <row r="966" hidden="1" outlineLevel="1" ht="22.45" customFormat="1" customHeight="1" s="71">
      <c r="B966" s="166" t="n"/>
      <c r="C966" s="166" t="n"/>
      <c r="D966" s="153" t="n"/>
      <c r="E966" s="10" t="n"/>
      <c r="F966" s="11" t="n"/>
      <c r="G966" s="10" t="n"/>
      <c r="H966" s="11" t="n"/>
      <c r="I966" s="12" t="n"/>
      <c r="J966" s="13" t="inlineStr">
        <is>
          <t>062-002-4450 ПОДКАТНАЯ ТЕЛЕЖКА Abat для МПЛ- 60</t>
        </is>
      </c>
      <c r="K966" s="13" t="inlineStr">
        <is>
          <t>062-002-4450 ПОДКАТНАЯ ТЕЛЕЖКА Abat для МПЛ- 60</t>
        </is>
      </c>
      <c r="L966" s="135" t="n"/>
      <c r="M966">
        <f>VLOOKUP(J966,P$7:Q$4000,2,0)</f>
        <v/>
      </c>
      <c r="N966">
        <f>VLOOKUP(K966,P$7:R$4000,2,0)</f>
        <v/>
      </c>
      <c r="P966" s="24" t="inlineStr">
        <is>
          <t>Жоомарт уулу Гүлташыр</t>
        </is>
      </c>
      <c r="Q966" s="24" t="inlineStr">
        <is>
          <t>119-06-Автотранспортный цех-РПП</t>
        </is>
      </c>
    </row>
    <row r="967" hidden="1" outlineLevel="1" ht="22.45" customHeight="1" s="171" thickBot="1">
      <c r="B967" s="167" t="n"/>
      <c r="C967" s="167" t="n"/>
      <c r="D967" s="14" t="inlineStr">
        <is>
          <t>Количество</t>
        </is>
      </c>
      <c r="E967" s="15" t="n"/>
      <c r="F967" s="175" t="n">
        <v>1</v>
      </c>
      <c r="G967" s="15" t="n"/>
      <c r="H967" s="175" t="n">
        <v>1</v>
      </c>
      <c r="I967" s="135" t="n"/>
      <c r="J967" s="154" t="inlineStr">
        <is>
          <t>Поступление ТМЦ и услуг 0003242 от 23.08.2024 17:11:16</t>
        </is>
      </c>
      <c r="K967" s="154" t="inlineStr">
        <is>
          <t>Поступление ТМЦ и услуг 0003242 от 23.08.2024 17:11:16</t>
        </is>
      </c>
      <c r="L967" s="9" t="n"/>
      <c r="M967">
        <f>VLOOKUP(J967,P$7:Q$4000,2,0)</f>
        <v/>
      </c>
      <c r="N967">
        <f>VLOOKUP(K967,P$7:R$4000,2,0)</f>
        <v/>
      </c>
      <c r="P967" s="24" t="inlineStr">
        <is>
          <t>Жоошбаев Уланбек</t>
        </is>
      </c>
      <c r="Q967" s="24" t="inlineStr">
        <is>
          <t>117-Перевалочная база</t>
        </is>
      </c>
    </row>
    <row r="968" hidden="1" outlineLevel="1" ht="32.9" customFormat="1" customHeight="1" s="71" thickBot="1">
      <c r="B968" s="165" t="inlineStr">
        <is>
          <t>05.09.2024 15:41:33</t>
        </is>
      </c>
      <c r="C968" s="165" t="inlineStr">
        <is>
          <t>Внутреннее перемещение ОМТС 221-911 от 05.09.2024 15:41:33</t>
        </is>
      </c>
      <c r="D968" s="152" t="inlineStr">
        <is>
          <t>Внутренее перемещение ТМЦ</t>
        </is>
      </c>
      <c r="E968" s="163" t="n">
        <v>1750</v>
      </c>
      <c r="F968" s="164" t="n"/>
      <c r="G968" s="163" t="n">
        <v>1750</v>
      </c>
      <c r="H968" s="164" t="n"/>
      <c r="I968" s="7" t="n">
        <v>4558.41</v>
      </c>
      <c r="J968" s="8" t="inlineStr">
        <is>
          <t>Балтабаев Нурумбет Сапашович</t>
        </is>
      </c>
      <c r="K968" s="8" t="inlineStr">
        <is>
          <t>Склад Бозымчак № 7 СИЗ (/Касымов А,Адылбек у Э.</t>
        </is>
      </c>
      <c r="L968" s="12" t="n"/>
      <c r="M968">
        <f>VLOOKUP(J968,P$7:Q$4000,2,0)</f>
        <v/>
      </c>
      <c r="N968">
        <f>VLOOKUP(K968,P$7:R$4000,2,0)</f>
        <v/>
      </c>
      <c r="P968" s="24" t="inlineStr">
        <is>
          <t>Жоошбаев Уланбек Надырбекович</t>
        </is>
      </c>
      <c r="Q968" s="24" t="inlineStr">
        <is>
          <t>127-001- Служба охраны и режима</t>
        </is>
      </c>
    </row>
    <row r="969" hidden="1" outlineLevel="1" ht="32.9" customFormat="1" customHeight="1" s="71">
      <c r="B969" s="166" t="n"/>
      <c r="C969" s="166" t="n"/>
      <c r="D969" s="153" t="n"/>
      <c r="E969" s="10" t="n"/>
      <c r="F969" s="11" t="n"/>
      <c r="G969" s="10" t="n"/>
      <c r="H969" s="11" t="n"/>
      <c r="I969" s="12" t="n"/>
      <c r="J969" s="13" t="inlineStr">
        <is>
          <t>001-002-0061 Ботинки Kynox Nomad 417E-064 (Италия)</t>
        </is>
      </c>
      <c r="K969" s="13" t="inlineStr">
        <is>
          <t>001-002-0061 Ботинки Kynox Nomad 417E-064 (Италия)</t>
        </is>
      </c>
      <c r="L969" s="135" t="n"/>
      <c r="M969">
        <f>VLOOKUP(J969,P$7:Q$4000,2,0)</f>
        <v/>
      </c>
      <c r="N969">
        <f>VLOOKUP(K969,P$7:R$4000,2,0)</f>
        <v/>
      </c>
      <c r="P969" s="24" t="inlineStr">
        <is>
          <t>Жоошбек уулу Сабыр</t>
        </is>
      </c>
      <c r="Q969" s="24" t="inlineStr">
        <is>
          <t>106-04-ГРР-общепроизводственные</t>
        </is>
      </c>
    </row>
    <row r="970" hidden="1" outlineLevel="1" ht="22.45" customFormat="1" customHeight="1" s="71" thickBot="1">
      <c r="B970" s="167" t="n"/>
      <c r="C970" s="167" t="n"/>
      <c r="D970" s="14" t="inlineStr">
        <is>
          <t>Количество</t>
        </is>
      </c>
      <c r="E970" s="15" t="n"/>
      <c r="F970" s="175" t="n">
        <v>1</v>
      </c>
      <c r="G970" s="15" t="n"/>
      <c r="H970" s="175" t="n">
        <v>1</v>
      </c>
      <c r="I970" s="135" t="n"/>
      <c r="J970" s="154" t="inlineStr">
        <is>
          <t>Поступление ТМЦ и услуг 0001148 от 27.03.2024 10:00:00</t>
        </is>
      </c>
      <c r="K970" s="154" t="inlineStr">
        <is>
          <t>Поступление ТМЦ и услуг 0001148 от 27.03.2024 10:00:00</t>
        </is>
      </c>
      <c r="L970" s="9" t="n"/>
      <c r="M970">
        <f>VLOOKUP(J970,P$7:Q$4000,2,0)</f>
        <v/>
      </c>
      <c r="N970">
        <f>VLOOKUP(K970,P$7:R$4000,2,0)</f>
        <v/>
      </c>
      <c r="P970" s="24" t="inlineStr">
        <is>
          <t>Жоробаев Нурбек Марипбаевич Водитель БелАЗ</t>
        </is>
      </c>
      <c r="Q970" s="24" t="inlineStr">
        <is>
          <t>119-01-автотранспортный  цех - легковой транспорт</t>
        </is>
      </c>
    </row>
    <row r="971" hidden="1" outlineLevel="1" ht="22.45" customHeight="1" s="171" thickBot="1">
      <c r="B971" s="165" t="inlineStr">
        <is>
          <t>05.09.2024 15:41:33</t>
        </is>
      </c>
      <c r="C971" s="165" t="inlineStr">
        <is>
          <t>Внутреннее перемещение ОМТС 221-911 от 05.09.2024 15:41:33</t>
        </is>
      </c>
      <c r="D971" s="152" t="inlineStr">
        <is>
          <t>Внутренее перемещение ТМЦ</t>
        </is>
      </c>
      <c r="E971" s="163" t="n">
        <v>1750</v>
      </c>
      <c r="F971" s="164" t="n"/>
      <c r="G971" s="163" t="n">
        <v>1750</v>
      </c>
      <c r="H971" s="164" t="n"/>
      <c r="I971" s="7" t="n">
        <v>3200</v>
      </c>
      <c r="J971" s="8" t="inlineStr">
        <is>
          <t>Балтабаев Нурумбет Сапашович</t>
        </is>
      </c>
      <c r="K971" s="8" t="inlineStr">
        <is>
          <t>Склад Бозымчак № 7 СИЗ (/Касымов А,Адылбек у Э.</t>
        </is>
      </c>
      <c r="L971" s="12" t="n"/>
      <c r="M971">
        <f>VLOOKUP(J971,P$7:Q$4000,2,0)</f>
        <v/>
      </c>
      <c r="N971">
        <f>VLOOKUP(K971,P$7:R$4000,2,0)</f>
        <v/>
      </c>
      <c r="P971" s="24" t="inlineStr">
        <is>
          <t>Жоробеков Бектур Жоробекович</t>
        </is>
      </c>
      <c r="Q971" s="24" t="inlineStr">
        <is>
          <t>109-Химлаборатория</t>
        </is>
      </c>
    </row>
    <row r="972" hidden="1" outlineLevel="1" ht="22.45" customFormat="1" customHeight="1" s="71">
      <c r="B972" s="166" t="n"/>
      <c r="C972" s="166" t="n"/>
      <c r="D972" s="153" t="n"/>
      <c r="E972" s="10" t="n"/>
      <c r="F972" s="11" t="n"/>
      <c r="G972" s="10" t="n"/>
      <c r="H972" s="11" t="n"/>
      <c r="I972" s="12" t="n"/>
      <c r="J972" s="13" t="inlineStr">
        <is>
          <t>001-001-0116 Рубашка  "KAZ Minerals Bozymchak) c длинным рукавом  (100% ХБ)</t>
        </is>
      </c>
      <c r="K972" s="13" t="inlineStr">
        <is>
          <t>001-001-0116 Рубашка  "KAZ Minerals Bozymchak) c длинным рукавом  (100% ХБ)</t>
        </is>
      </c>
      <c r="L972" s="135" t="n"/>
      <c r="M972">
        <f>VLOOKUP(J972,P$7:Q$4000,2,0)</f>
        <v/>
      </c>
      <c r="N972">
        <f>VLOOKUP(K972,P$7:R$4000,2,0)</f>
        <v/>
      </c>
      <c r="P972" s="24" t="inlineStr">
        <is>
          <t>Жороев Кантемир Абасович Кладовщик инструм</t>
        </is>
      </c>
      <c r="Q972" s="24" t="inlineStr">
        <is>
          <t>119-01-автотранспортный  цех - легковой транспорт</t>
        </is>
      </c>
    </row>
    <row r="973" hidden="1" outlineLevel="1" ht="22.45" customFormat="1" customHeight="1" s="71" thickBot="1">
      <c r="B973" s="167" t="n"/>
      <c r="C973" s="167" t="n"/>
      <c r="D973" s="14" t="inlineStr">
        <is>
          <t>Количество</t>
        </is>
      </c>
      <c r="E973" s="15" t="n"/>
      <c r="F973" s="175" t="n">
        <v>1</v>
      </c>
      <c r="G973" s="15" t="n"/>
      <c r="H973" s="175" t="n">
        <v>1</v>
      </c>
      <c r="I973" s="135" t="n"/>
      <c r="J973" s="154" t="inlineStr">
        <is>
          <t>Поступление ТМЦ и услуг 0002737 от 16.07.2024 10:00:00</t>
        </is>
      </c>
      <c r="K973" s="154" t="inlineStr">
        <is>
          <t>Поступление ТМЦ и услуг 0002737 от 16.07.2024 10:00:00</t>
        </is>
      </c>
      <c r="L973" s="9" t="n"/>
      <c r="M973">
        <f>VLOOKUP(J973,P$7:Q$4000,2,0)</f>
        <v/>
      </c>
      <c r="N973">
        <f>VLOOKUP(K973,P$7:R$4000,2,0)</f>
        <v/>
      </c>
      <c r="P973" s="24" t="inlineStr">
        <is>
          <t>Жороев Сапарбек Токторалыевич</t>
        </is>
      </c>
      <c r="Q973" s="24" t="inlineStr">
        <is>
          <t>105-02-УТВС и НК</t>
        </is>
      </c>
    </row>
    <row r="974" hidden="1" outlineLevel="1" ht="22.45" customHeight="1" s="171" thickBot="1">
      <c r="B974" s="165" t="inlineStr">
        <is>
          <t>05.09.2024 16:46:54</t>
        </is>
      </c>
      <c r="C974" s="165" t="inlineStr">
        <is>
          <t>Внутреннее перемещение ОМТС 221-912 от 05.09.2024 16:46:54</t>
        </is>
      </c>
      <c r="D974" s="152" t="inlineStr">
        <is>
          <t>Внутренее перемещение ТМЦ</t>
        </is>
      </c>
      <c r="E974" s="163" t="n">
        <v>1750</v>
      </c>
      <c r="F974" s="164" t="n"/>
      <c r="G974" s="163" t="n">
        <v>1750</v>
      </c>
      <c r="H974" s="164" t="n"/>
      <c r="I974" s="7" t="n">
        <v>3200</v>
      </c>
      <c r="J974" s="8" t="inlineStr">
        <is>
          <t>Кочкоров Алибек Шаматович (рабочий склада)</t>
        </is>
      </c>
      <c r="K974" s="8" t="inlineStr">
        <is>
          <t>Склад Бозымчак № 7 СИЗ (/Касымов А,Адылбек у Э.</t>
        </is>
      </c>
      <c r="L974" s="12" t="n"/>
      <c r="M974">
        <f>VLOOKUP(J974,P$7:Q$4000,2,0)</f>
        <v/>
      </c>
      <c r="N974">
        <f>VLOOKUP(K974,P$7:R$4000,2,0)</f>
        <v/>
      </c>
      <c r="P974" s="24" t="inlineStr">
        <is>
          <t>Жороев Таирбек Даниярбекович</t>
        </is>
      </c>
      <c r="Q974" s="24" t="inlineStr">
        <is>
          <t>126-001 ОТК Общепроизводственные расходы</t>
        </is>
      </c>
    </row>
    <row r="975" hidden="1" outlineLevel="1" ht="22.45" customFormat="1" customHeight="1" s="71">
      <c r="B975" s="166" t="n"/>
      <c r="C975" s="166" t="n"/>
      <c r="D975" s="153" t="n"/>
      <c r="E975" s="10" t="n"/>
      <c r="F975" s="11" t="n"/>
      <c r="G975" s="10" t="n"/>
      <c r="H975" s="11" t="n"/>
      <c r="I975" s="12" t="n"/>
      <c r="J975" s="13" t="inlineStr">
        <is>
          <t>001-001-0116 Рубашка  "KAZ Minerals Bozymchak) c длинным рукавом  (100% ХБ)</t>
        </is>
      </c>
      <c r="K975" s="13" t="inlineStr">
        <is>
          <t>001-001-0116 Рубашка  "KAZ Minerals Bozymchak) c длинным рукавом  (100% ХБ)</t>
        </is>
      </c>
      <c r="L975" s="135" t="n"/>
      <c r="M975">
        <f>VLOOKUP(J975,P$7:Q$4000,2,0)</f>
        <v/>
      </c>
      <c r="N975">
        <f>VLOOKUP(K975,P$7:R$4000,2,0)</f>
        <v/>
      </c>
      <c r="P975" s="24" t="inlineStr">
        <is>
          <t>Жороев Тынчтыкбек Токторалыевич</t>
        </is>
      </c>
      <c r="Q975" s="24" t="inlineStr">
        <is>
          <t>126-001 ОТК Общепроизводственные расходы</t>
        </is>
      </c>
    </row>
    <row r="976" hidden="1" outlineLevel="1" ht="22.45" customFormat="1" customHeight="1" s="71" thickBot="1">
      <c r="B976" s="167" t="n"/>
      <c r="C976" s="167" t="n"/>
      <c r="D976" s="14" t="inlineStr">
        <is>
          <t>Количество</t>
        </is>
      </c>
      <c r="E976" s="15" t="n"/>
      <c r="F976" s="175" t="n">
        <v>1</v>
      </c>
      <c r="G976" s="15" t="n"/>
      <c r="H976" s="175" t="n">
        <v>1</v>
      </c>
      <c r="I976" s="135" t="n"/>
      <c r="J976" s="154" t="inlineStr">
        <is>
          <t>Поступление ТМЦ и услуг 0002737 от 16.07.2024 10:00:00</t>
        </is>
      </c>
      <c r="K976" s="154" t="inlineStr">
        <is>
          <t>Поступление ТМЦ и услуг 0002737 от 16.07.2024 10:00:00</t>
        </is>
      </c>
      <c r="L976" s="9" t="n"/>
      <c r="M976">
        <f>VLOOKUP(J976,P$7:Q$4000,2,0)</f>
        <v/>
      </c>
      <c r="N976">
        <f>VLOOKUP(K976,P$7:R$4000,2,0)</f>
        <v/>
      </c>
      <c r="P976" s="24" t="inlineStr">
        <is>
          <t>Жороева Джамиляхон Ыманалиевна (Ш-Сай)</t>
        </is>
      </c>
      <c r="Q976" s="24" t="inlineStr">
        <is>
          <t>117-Перевалочная база</t>
        </is>
      </c>
    </row>
    <row r="977" hidden="1" outlineLevel="1" ht="22.45" customHeight="1" s="171">
      <c r="B977" s="165" t="inlineStr">
        <is>
          <t>05.09.2024 20:00:00</t>
        </is>
      </c>
      <c r="C977" s="165" t="inlineStr">
        <is>
          <t>Внутреннее перемещение ТМЦ 0002781 от 05.09.2024 20:00:00</t>
        </is>
      </c>
      <c r="D977" s="152" t="inlineStr">
        <is>
          <t>Продажа ТМЦ</t>
        </is>
      </c>
      <c r="E977" s="163" t="n">
        <v>1750</v>
      </c>
      <c r="F977" s="164" t="n"/>
      <c r="G977" s="163" t="n">
        <v>1750</v>
      </c>
      <c r="H977" s="164" t="n"/>
      <c r="I977" s="7" t="n">
        <v>27500</v>
      </c>
      <c r="J977" s="8" t="inlineStr">
        <is>
          <t>Чигвинцев Александр Юрьевич (спец по обслуж ПС)</t>
        </is>
      </c>
      <c r="K977" s="8" t="inlineStr">
        <is>
          <t>Корнев Андрей Сергеевич</t>
        </is>
      </c>
      <c r="L977" s="12" t="n"/>
      <c r="M977">
        <f>VLOOKUP(J977,P$7:Q$4000,2,0)</f>
        <v/>
      </c>
      <c r="N977">
        <f>VLOOKUP(K977,P$7:R$4000,2,0)</f>
        <v/>
      </c>
      <c r="P977" s="24" t="inlineStr">
        <is>
          <t>Жороева Жылдызкан Ташбаевна (кухонный работник)</t>
        </is>
      </c>
      <c r="Q977" s="24" t="inlineStr">
        <is>
          <t>123-02-АБК-АХО-Столовая</t>
        </is>
      </c>
    </row>
    <row r="978" hidden="1" outlineLevel="1" ht="22.45" customFormat="1" customHeight="1" s="71">
      <c r="B978" s="166" t="n"/>
      <c r="C978" s="166" t="n"/>
      <c r="D978" s="153" t="n"/>
      <c r="E978" s="10" t="n"/>
      <c r="F978" s="11" t="n"/>
      <c r="G978" s="10" t="n"/>
      <c r="H978" s="11" t="n"/>
      <c r="I978" s="12" t="n"/>
      <c r="J978" s="13" t="inlineStr">
        <is>
          <t>010-100-0468 МВ1-ПРО Модуль</t>
        </is>
      </c>
      <c r="K978" s="13" t="inlineStr">
        <is>
          <t>010-100-0468 МВ1-ПРО Модуль</t>
        </is>
      </c>
      <c r="L978" s="135" t="n"/>
      <c r="M978">
        <f>VLOOKUP(J978,P$7:Q$4000,2,0)</f>
        <v/>
      </c>
      <c r="N978">
        <f>VLOOKUP(K978,P$7:R$4000,2,0)</f>
        <v/>
      </c>
      <c r="P978" s="24" t="inlineStr">
        <is>
          <t>Жумабаев Абдукул Торокулович Оператор Воовкат</t>
        </is>
      </c>
      <c r="Q978" s="24" t="inlineStr">
        <is>
          <t>119-02-Автотранспортный цех - грузовой транспорт</t>
        </is>
      </c>
    </row>
    <row r="979" hidden="1" outlineLevel="1" ht="22.45" customFormat="1" customHeight="1" s="71" thickBot="1">
      <c r="B979" s="167" t="n"/>
      <c r="C979" s="167" t="n"/>
      <c r="D979" s="14" t="inlineStr">
        <is>
          <t>Количество</t>
        </is>
      </c>
      <c r="E979" s="15" t="n"/>
      <c r="F979" s="175" t="n">
        <v>5</v>
      </c>
      <c r="G979" s="15" t="n"/>
      <c r="H979" s="175" t="n">
        <v>5</v>
      </c>
      <c r="I979" s="135" t="n"/>
      <c r="J979" s="154" t="inlineStr">
        <is>
          <t>Поступление ТМЦ и услуг 0004244 от 17.10.2023 10:00:00</t>
        </is>
      </c>
      <c r="K979" s="154" t="inlineStr">
        <is>
          <t>Поступление ТМЦ и услуг 0004244 от 17.10.2023 10:00:00</t>
        </is>
      </c>
      <c r="L979" s="9" t="n"/>
      <c r="M979">
        <f>VLOOKUP(J979,P$7:Q$4000,2,0)</f>
        <v/>
      </c>
      <c r="N979">
        <f>VLOOKUP(K979,P$7:R$4000,2,0)</f>
        <v/>
      </c>
      <c r="P979" s="24" t="inlineStr">
        <is>
          <t>Жумабаев Абдыкалык Абдижапарович(Водитель Краз651)</t>
        </is>
      </c>
      <c r="Q979" s="24" t="inlineStr">
        <is>
          <t>119-02-Автотранспортный цех - грузовой транспорт</t>
        </is>
      </c>
    </row>
    <row r="980" hidden="1" outlineLevel="1" ht="22.45" customHeight="1" s="171">
      <c r="B980" s="165" t="inlineStr">
        <is>
          <t>06.09.2024 9:08:59</t>
        </is>
      </c>
      <c r="C980" s="165" t="inlineStr">
        <is>
          <t>Внутреннее перемещение ОМТС 221-932 от 06.09.2024 9:08:59</t>
        </is>
      </c>
      <c r="D980" s="152" t="inlineStr">
        <is>
          <t>Внутренее перемещение ТМЦ</t>
        </is>
      </c>
      <c r="E980" s="163" t="n">
        <v>1750</v>
      </c>
      <c r="F980" s="164" t="n"/>
      <c r="G980" s="163" t="n">
        <v>1750</v>
      </c>
      <c r="H980" s="164" t="n"/>
      <c r="I980" s="7" t="n">
        <v>6068.94</v>
      </c>
      <c r="J980" s="8" t="inlineStr">
        <is>
          <t>Склад Бозымчак № 7/1 СИЗ БУ</t>
        </is>
      </c>
      <c r="K980" s="8" t="inlineStr">
        <is>
          <t>Кайыпов Баязбек Жолчуевич мойщик автомашин</t>
        </is>
      </c>
      <c r="L980" s="12" t="n"/>
      <c r="M980">
        <f>VLOOKUP(J980,P$7:Q$4000,2,0)</f>
        <v/>
      </c>
      <c r="N980">
        <f>VLOOKUP(K980,P$7:R$4000,2,0)</f>
        <v/>
      </c>
      <c r="P980" s="24" t="inlineStr">
        <is>
          <t>Жумабаев Аскар</t>
        </is>
      </c>
      <c r="Q980" s="24" t="inlineStr">
        <is>
          <t>105-02-УТВС и НК</t>
        </is>
      </c>
    </row>
    <row r="981" hidden="1" outlineLevel="1" ht="22.45" customFormat="1" customHeight="1" s="71">
      <c r="B981" s="166" t="n"/>
      <c r="C981" s="166" t="n"/>
      <c r="D981" s="153" t="n"/>
      <c r="E981" s="10" t="n"/>
      <c r="F981" s="11" t="n"/>
      <c r="G981" s="10" t="n"/>
      <c r="H981" s="11" t="n"/>
      <c r="I981" s="12" t="n"/>
      <c r="J981" s="13" t="inlineStr">
        <is>
          <t>001-002-0085 Сапоги Pezzol Artic 271E-050</t>
        </is>
      </c>
      <c r="K981" s="13" t="inlineStr">
        <is>
          <t>001-002-0085 Сапоги Pezzol Artic 271E-050</t>
        </is>
      </c>
      <c r="L981" s="135" t="n"/>
      <c r="M981">
        <f>VLOOKUP(J981,P$7:Q$4000,2,0)</f>
        <v/>
      </c>
      <c r="N981">
        <f>VLOOKUP(K981,P$7:R$4000,2,0)</f>
        <v/>
      </c>
      <c r="P981" s="24" t="inlineStr">
        <is>
          <t>Жумабаев Жаныбек Корчуевич (машинист конвеера)</t>
        </is>
      </c>
      <c r="Q981" s="24" t="inlineStr">
        <is>
          <t>100-01 Участок дробления</t>
        </is>
      </c>
    </row>
    <row r="982" hidden="1" outlineLevel="1" ht="22.45" customFormat="1" customHeight="1" s="71" thickBot="1">
      <c r="B982" s="167" t="n"/>
      <c r="C982" s="167" t="n"/>
      <c r="D982" s="14" t="inlineStr">
        <is>
          <t>Количество</t>
        </is>
      </c>
      <c r="E982" s="15" t="n"/>
      <c r="F982" s="175" t="n">
        <v>1</v>
      </c>
      <c r="G982" s="15" t="n"/>
      <c r="H982" s="175" t="n">
        <v>1</v>
      </c>
      <c r="I982" s="135" t="n"/>
      <c r="J982" s="154" t="inlineStr">
        <is>
          <t>Поступление ТМЦ и услуг 0003772 от 13.09.2023 10:00:00</t>
        </is>
      </c>
      <c r="K982" s="154" t="inlineStr">
        <is>
          <t>Поступление ТМЦ и услуг 0003772 от 13.09.2023 10:00:00</t>
        </is>
      </c>
      <c r="L982" s="9" t="n"/>
      <c r="M982">
        <f>VLOOKUP(J982,P$7:Q$4000,2,0)</f>
        <v/>
      </c>
      <c r="N982">
        <f>VLOOKUP(K982,P$7:R$4000,2,0)</f>
        <v/>
      </c>
      <c r="P982" s="24" t="inlineStr">
        <is>
          <t>Жумабаев Кенешбек Нурмаматович(строитель)</t>
        </is>
      </c>
      <c r="Q982" s="24" t="inlineStr">
        <is>
          <t>123-08-АБК-АХО-Строители</t>
        </is>
      </c>
    </row>
    <row r="983" hidden="1" outlineLevel="1" ht="22.45" customHeight="1" s="171" thickBot="1">
      <c r="B983" s="165" t="inlineStr">
        <is>
          <t>06.09.2024 9:22:38</t>
        </is>
      </c>
      <c r="C983" s="165" t="inlineStr">
        <is>
          <t>Внутреннее перемещение ОМТС 221-936 от 06.09.2024 9:22:38</t>
        </is>
      </c>
      <c r="D983" s="152" t="inlineStr">
        <is>
          <t>Внутренее перемещение ТМЦ</t>
        </is>
      </c>
      <c r="E983" s="163" t="n">
        <v>1750</v>
      </c>
      <c r="F983" s="164" t="n"/>
      <c r="G983" s="163" t="n">
        <v>1750</v>
      </c>
      <c r="H983" s="164" t="n"/>
      <c r="I983" s="7" t="n">
        <v>7000</v>
      </c>
      <c r="J983" s="8" t="inlineStr">
        <is>
          <t>Нарбаев Кубанычбек Анарбекович</t>
        </is>
      </c>
      <c r="K983" s="8" t="inlineStr">
        <is>
          <t>Склад Бозымчак № 7 СИЗ (/Касымов А,Адылбек у Э.</t>
        </is>
      </c>
      <c r="L983" s="12" t="n"/>
      <c r="M983">
        <f>VLOOKUP(J983,P$7:Q$4000,2,0)</f>
        <v/>
      </c>
      <c r="N983">
        <f>VLOOKUP(K983,P$7:R$4000,2,0)</f>
        <v/>
      </c>
      <c r="P983" s="24" t="inlineStr">
        <is>
          <t>Жумабаев Назаралы (Удаленный)</t>
        </is>
      </c>
      <c r="Q983" s="24" t="inlineStr">
        <is>
          <t>100-02 Главный корпус (флотация)</t>
        </is>
      </c>
    </row>
    <row r="984" hidden="1" outlineLevel="1" ht="22.45" customFormat="1" customHeight="1" s="71">
      <c r="B984" s="166" t="n"/>
      <c r="C984" s="166" t="n"/>
      <c r="D984" s="153" t="n"/>
      <c r="E984" s="10" t="n"/>
      <c r="F984" s="11" t="n"/>
      <c r="G984" s="10" t="n"/>
      <c r="H984" s="11" t="n"/>
      <c r="I984" s="12" t="n"/>
      <c r="J984" s="13" t="inlineStr">
        <is>
          <t>001-001-0197 Куртка демисезонная "KAZ Minerals Bozymchak" (ткань 65%ПЭ/35%ХБ, плотность 250 гр/м2, подкл.флис. 48-50)</t>
        </is>
      </c>
      <c r="K984" s="13" t="inlineStr">
        <is>
          <t>001-001-0197 Куртка демисезонная "KAZ Minerals Bozymchak" (ткань 65%ПЭ/35%ХБ, плотность 250 гр/м2, подкл.флис. 48-50)</t>
        </is>
      </c>
      <c r="L984" s="135" t="n"/>
      <c r="M984">
        <f>VLOOKUP(J984,P$7:Q$4000,2,0)</f>
        <v/>
      </c>
      <c r="N984">
        <f>VLOOKUP(K984,P$7:R$4000,2,0)</f>
        <v/>
      </c>
      <c r="P984" s="24" t="inlineStr">
        <is>
          <t>Жумабаев Назаралы Касымович</t>
        </is>
      </c>
      <c r="Q984" s="24" t="inlineStr">
        <is>
          <t>100-09 РММ</t>
        </is>
      </c>
    </row>
    <row r="985" hidden="1" outlineLevel="1" ht="22.45" customFormat="1" customHeight="1" s="71" thickBot="1">
      <c r="B985" s="167" t="n"/>
      <c r="C985" s="167" t="n"/>
      <c r="D985" s="14" t="inlineStr">
        <is>
          <t>Количество</t>
        </is>
      </c>
      <c r="E985" s="15" t="n"/>
      <c r="F985" s="175" t="n">
        <v>1</v>
      </c>
      <c r="G985" s="15" t="n"/>
      <c r="H985" s="175" t="n">
        <v>1</v>
      </c>
      <c r="I985" s="135" t="n"/>
      <c r="J985" s="154" t="inlineStr">
        <is>
          <t>Поступление ТМЦ и услуг 0003271 от 27.08.2024 10:00:00</t>
        </is>
      </c>
      <c r="K985" s="154" t="inlineStr">
        <is>
          <t>Поступление ТМЦ и услуг 0003271 от 27.08.2024 10:00:00</t>
        </is>
      </c>
      <c r="L985" s="9" t="n"/>
      <c r="M985">
        <f>VLOOKUP(J985,P$7:Q$4000,2,0)</f>
        <v/>
      </c>
      <c r="N985">
        <f>VLOOKUP(K985,P$7:R$4000,2,0)</f>
        <v/>
      </c>
      <c r="P985" s="24" t="inlineStr">
        <is>
          <t>Жумабаева Жазгул Нурмаматовна (уборщица)</t>
        </is>
      </c>
      <c r="Q985" s="24" t="inlineStr">
        <is>
          <t>123-01-АБК-АХО-вахтовый поселок</t>
        </is>
      </c>
    </row>
    <row r="986" hidden="1" outlineLevel="1" ht="22.45" customHeight="1" s="171" thickBot="1">
      <c r="B986" s="165" t="inlineStr">
        <is>
          <t>06.09.2024 9:22:38</t>
        </is>
      </c>
      <c r="C986" s="165" t="inlineStr">
        <is>
          <t>Внутреннее перемещение ОМТС 221-936 от 06.09.2024 9:22:38</t>
        </is>
      </c>
      <c r="D986" s="152" t="inlineStr">
        <is>
          <t>Внутренее перемещение ТМЦ</t>
        </is>
      </c>
      <c r="E986" s="163" t="n">
        <v>1750</v>
      </c>
      <c r="F986" s="164" t="n"/>
      <c r="G986" s="163" t="n">
        <v>1750</v>
      </c>
      <c r="H986" s="164" t="n"/>
      <c r="I986" s="7" t="n">
        <v>3000</v>
      </c>
      <c r="J986" s="8" t="inlineStr">
        <is>
          <t>Нарбаев Кубанычбек Анарбекович</t>
        </is>
      </c>
      <c r="K986" s="8" t="inlineStr">
        <is>
          <t>Склад Бозымчак № 7 СИЗ (/Касымов А,Адылбек у Э.</t>
        </is>
      </c>
      <c r="L986" s="12" t="n"/>
      <c r="M986">
        <f>VLOOKUP(J986,P$7:Q$4000,2,0)</f>
        <v/>
      </c>
      <c r="N986">
        <f>VLOOKUP(K986,P$7:R$4000,2,0)</f>
        <v/>
      </c>
      <c r="P986" s="24" t="inlineStr">
        <is>
          <t>Жумабек уулу Айжигит</t>
        </is>
      </c>
      <c r="Q986" s="24" t="inlineStr">
        <is>
          <t>100-09 РММ</t>
        </is>
      </c>
    </row>
    <row r="987" hidden="1" outlineLevel="1" ht="32.9" customFormat="1" customHeight="1" s="71">
      <c r="B987" s="166" t="n"/>
      <c r="C987" s="166" t="n"/>
      <c r="D987" s="153" t="n"/>
      <c r="E987" s="10" t="n"/>
      <c r="F987" s="11" t="n"/>
      <c r="G987" s="10" t="n"/>
      <c r="H987" s="11" t="n"/>
      <c r="I987" s="12" t="n"/>
      <c r="J987" s="13" t="inlineStr">
        <is>
          <t>001-001-0181 Брюки летние "KAZ Minerals Bozymchak" (ткань 65%ПЭ/35%ХБ, плотность 250 гр/м2, разм.44-46)</t>
        </is>
      </c>
      <c r="K987" s="13" t="inlineStr">
        <is>
          <t>001-001-0181 Брюки летние "KAZ Minerals Bozymchak" (ткань 65%ПЭ/35%ХБ, плотность 250 гр/м2, разм.44-46)</t>
        </is>
      </c>
      <c r="L987" s="135" t="n"/>
      <c r="M987">
        <f>VLOOKUP(J987,P$7:Q$4000,2,0)</f>
        <v/>
      </c>
      <c r="N987">
        <f>VLOOKUP(K987,P$7:R$4000,2,0)</f>
        <v/>
      </c>
      <c r="P987" s="24" t="inlineStr">
        <is>
          <t>Жумабек уулу Аскатбек</t>
        </is>
      </c>
      <c r="Q987" s="24" t="inlineStr">
        <is>
          <t>101-06-Общепроизводственные расходы - Карьер</t>
        </is>
      </c>
    </row>
    <row r="988" hidden="1" outlineLevel="1" ht="22.45" customFormat="1" customHeight="1" s="71" thickBot="1">
      <c r="B988" s="167" t="n"/>
      <c r="C988" s="167" t="n"/>
      <c r="D988" s="14" t="inlineStr">
        <is>
          <t>Количество</t>
        </is>
      </c>
      <c r="E988" s="15" t="n"/>
      <c r="F988" s="175" t="n">
        <v>1</v>
      </c>
      <c r="G988" s="15" t="n"/>
      <c r="H988" s="175" t="n">
        <v>1</v>
      </c>
      <c r="I988" s="135" t="n"/>
      <c r="J988" s="154" t="inlineStr">
        <is>
          <t>Поступление ТМЦ и услуг 0001342 от 04.04.2024 10:00:00</t>
        </is>
      </c>
      <c r="K988" s="154" t="inlineStr">
        <is>
          <t>Поступление ТМЦ и услуг 0001342 от 04.04.2024 10:00:00</t>
        </is>
      </c>
      <c r="L988" s="9" t="n"/>
      <c r="M988">
        <f>VLOOKUP(J988,P$7:Q$4000,2,0)</f>
        <v/>
      </c>
      <c r="N988">
        <f>VLOOKUP(K988,P$7:R$4000,2,0)</f>
        <v/>
      </c>
      <c r="P988" s="24" t="inlineStr">
        <is>
          <t>Жумабек уулу Майрамбек</t>
        </is>
      </c>
      <c r="Q988" s="24" t="inlineStr">
        <is>
          <t>130-04 Взрывание</t>
        </is>
      </c>
    </row>
    <row r="989" hidden="1" outlineLevel="1" ht="22.45" customHeight="1" s="171" thickBot="1">
      <c r="B989" s="165" t="inlineStr">
        <is>
          <t>06.09.2024 9:22:38</t>
        </is>
      </c>
      <c r="C989" s="165" t="inlineStr">
        <is>
          <t>Внутреннее перемещение ОМТС 221-936 от 06.09.2024 9:22:38</t>
        </is>
      </c>
      <c r="D989" s="152" t="inlineStr">
        <is>
          <t>Внутренее перемещение ТМЦ</t>
        </is>
      </c>
      <c r="E989" s="163" t="n">
        <v>1750</v>
      </c>
      <c r="F989" s="164" t="n"/>
      <c r="G989" s="163" t="n">
        <v>1750</v>
      </c>
      <c r="H989" s="164" t="n"/>
      <c r="I989" s="7" t="n">
        <v>5500</v>
      </c>
      <c r="J989" s="8" t="inlineStr">
        <is>
          <t>Нарбаев Кубанычбек Анарбекович</t>
        </is>
      </c>
      <c r="K989" s="8" t="inlineStr">
        <is>
          <t>Склад Бозымчак № 7 СИЗ (/Касымов А,Адылбек у Э.</t>
        </is>
      </c>
      <c r="L989" s="12" t="n"/>
      <c r="M989">
        <f>VLOOKUP(J989,P$7:Q$4000,2,0)</f>
        <v/>
      </c>
      <c r="N989">
        <f>VLOOKUP(K989,P$7:R$4000,2,0)</f>
        <v/>
      </c>
      <c r="P989" s="24" t="inlineStr">
        <is>
          <t>Жумабеков Ералы</t>
        </is>
      </c>
      <c r="Q989" s="24" t="inlineStr">
        <is>
          <t>130-12 Общепроизводственные расходы</t>
        </is>
      </c>
    </row>
    <row r="990" hidden="1" outlineLevel="1" ht="22.45" customFormat="1" customHeight="1" s="71">
      <c r="B990" s="166" t="n"/>
      <c r="C990" s="166" t="n"/>
      <c r="D990" s="153" t="n"/>
      <c r="E990" s="10" t="n"/>
      <c r="F990" s="11" t="n"/>
      <c r="G990" s="10" t="n"/>
      <c r="H990" s="11" t="n"/>
      <c r="I990" s="12" t="n"/>
      <c r="J990" s="13" t="inlineStr">
        <is>
          <t>001-001-0177 Куртка летняя "KAZ Minerals Bozymchak" (ткань 65%ПЭ/35%ХБ, плотность 250 гр/м2, разм.48-50)</t>
        </is>
      </c>
      <c r="K990" s="13" t="inlineStr">
        <is>
          <t>001-001-0177 Куртка летняя "KAZ Minerals Bozymchak" (ткань 65%ПЭ/35%ХБ, плотность 250 гр/м2, разм.48-50)</t>
        </is>
      </c>
      <c r="L990" s="135" t="n"/>
      <c r="M990">
        <f>VLOOKUP(J990,P$7:Q$4000,2,0)</f>
        <v/>
      </c>
      <c r="N990">
        <f>VLOOKUP(K990,P$7:R$4000,2,0)</f>
        <v/>
      </c>
      <c r="P990" s="24" t="inlineStr">
        <is>
          <t>Жумабеков Марсбек Айталыевич</t>
        </is>
      </c>
      <c r="Q990" s="24" t="inlineStr">
        <is>
          <t>101-06-Общепроизводственные расходы - Карьер</t>
        </is>
      </c>
    </row>
    <row r="991" hidden="1" outlineLevel="1" ht="22.45" customFormat="1" customHeight="1" s="71" thickBot="1">
      <c r="B991" s="167" t="n"/>
      <c r="C991" s="167" t="n"/>
      <c r="D991" s="14" t="inlineStr">
        <is>
          <t>Количество</t>
        </is>
      </c>
      <c r="E991" s="15" t="n"/>
      <c r="F991" s="175" t="n">
        <v>1</v>
      </c>
      <c r="G991" s="15" t="n"/>
      <c r="H991" s="175" t="n">
        <v>1</v>
      </c>
      <c r="I991" s="135" t="n"/>
      <c r="J991" s="154" t="inlineStr">
        <is>
          <t>Поступление ТМЦ и услуг 0003314 от 27.08.2024 10:00:00</t>
        </is>
      </c>
      <c r="K991" s="154" t="inlineStr">
        <is>
          <t>Поступление ТМЦ и услуг 0003314 от 27.08.2024 10:00:00</t>
        </is>
      </c>
      <c r="L991" s="9" t="n"/>
      <c r="M991">
        <f>VLOOKUP(J991,P$7:Q$4000,2,0)</f>
        <v/>
      </c>
      <c r="N991">
        <f>VLOOKUP(K991,P$7:R$4000,2,0)</f>
        <v/>
      </c>
      <c r="P991" s="24" t="inlineStr">
        <is>
          <t>Жумагазиев Эрзат Эрнатович</t>
        </is>
      </c>
      <c r="Q991" s="24" t="inlineStr">
        <is>
          <t>100-02 Главный корпус (флотация)</t>
        </is>
      </c>
    </row>
    <row r="992" hidden="1" outlineLevel="1" ht="22.45" customHeight="1" s="171" thickBot="1">
      <c r="B992" s="165" t="inlineStr">
        <is>
          <t>06.09.2024 9:55:04</t>
        </is>
      </c>
      <c r="C992" s="165" t="inlineStr">
        <is>
          <t>Внутреннее перемещение ОМТС 221-949 от 06.09.2024 9:55:04</t>
        </is>
      </c>
      <c r="D992" s="152" t="inlineStr">
        <is>
          <t>Внутренее перемещение ТМЦ</t>
        </is>
      </c>
      <c r="E992" s="163" t="n">
        <v>1750</v>
      </c>
      <c r="F992" s="164" t="n"/>
      <c r="G992" s="163" t="n">
        <v>1750</v>
      </c>
      <c r="H992" s="164" t="n"/>
      <c r="I992" s="7" t="n">
        <v>5500</v>
      </c>
      <c r="J992" s="8" t="inlineStr">
        <is>
          <t>Амангелди уулу Иляс (слесарь электрик)</t>
        </is>
      </c>
      <c r="K992" s="8" t="inlineStr">
        <is>
          <t>Склад Бозымчак № 7 СИЗ (/Касымов А,Адылбек у Э.</t>
        </is>
      </c>
      <c r="L992" s="12" t="n"/>
      <c r="M992">
        <f>VLOOKUP(J992,P$7:Q$4000,2,0)</f>
        <v/>
      </c>
      <c r="N992">
        <f>VLOOKUP(K992,P$7:R$4000,2,0)</f>
        <v/>
      </c>
      <c r="P992" s="24" t="inlineStr">
        <is>
          <t>Жумагазиев Эрзат Эрнатович (Лаборант ЛТТ)</t>
        </is>
      </c>
      <c r="Q992" s="24" t="inlineStr">
        <is>
          <t>100-02 Главный корпус (флотация)</t>
        </is>
      </c>
    </row>
    <row r="993" hidden="1" outlineLevel="1" ht="22.45" customFormat="1" customHeight="1" s="71">
      <c r="B993" s="166" t="n"/>
      <c r="C993" s="166" t="n"/>
      <c r="D993" s="153" t="n"/>
      <c r="E993" s="10" t="n"/>
      <c r="F993" s="11" t="n"/>
      <c r="G993" s="10" t="n"/>
      <c r="H993" s="11" t="n"/>
      <c r="I993" s="12" t="n"/>
      <c r="J993" s="13" t="inlineStr">
        <is>
          <t>001-001-0178 Куртка летняя "KAZ Minerals Bozymchak" (ткань 65%ПЭ/35%ХБ, плотность 250 гр/м2, разм.52-54)</t>
        </is>
      </c>
      <c r="K993" s="13" t="inlineStr">
        <is>
          <t>001-001-0178 Куртка летняя "KAZ Minerals Bozymchak" (ткань 65%ПЭ/35%ХБ, плотность 250 гр/м2, разм.52-54)</t>
        </is>
      </c>
      <c r="L993" s="135" t="n"/>
      <c r="M993">
        <f>VLOOKUP(J993,P$7:Q$4000,2,0)</f>
        <v/>
      </c>
      <c r="N993">
        <f>VLOOKUP(K993,P$7:R$4000,2,0)</f>
        <v/>
      </c>
      <c r="P993" s="139" t="inlineStr">
        <is>
          <t>Жумагалиев Ербол</t>
        </is>
      </c>
      <c r="Q993" s="24" t="inlineStr">
        <is>
          <t>111-02-АУП</t>
        </is>
      </c>
    </row>
    <row r="994" hidden="1" outlineLevel="1" ht="22.45" customFormat="1" customHeight="1" s="71" thickBot="1">
      <c r="B994" s="167" t="n"/>
      <c r="C994" s="167" t="n"/>
      <c r="D994" s="14" t="inlineStr">
        <is>
          <t>Количество</t>
        </is>
      </c>
      <c r="E994" s="15" t="n"/>
      <c r="F994" s="175" t="n">
        <v>1</v>
      </c>
      <c r="G994" s="15" t="n"/>
      <c r="H994" s="175" t="n">
        <v>1</v>
      </c>
      <c r="I994" s="135" t="n"/>
      <c r="J994" s="154" t="inlineStr">
        <is>
          <t>Поступление ТМЦ и услуг 0003314 от 27.08.2024 10:00:00</t>
        </is>
      </c>
      <c r="K994" s="154" t="inlineStr">
        <is>
          <t>Поступление ТМЦ и услуг 0003314 от 27.08.2024 10:00:00</t>
        </is>
      </c>
      <c r="L994" s="9" t="n"/>
      <c r="M994">
        <f>VLOOKUP(J994,P$7:Q$4000,2,0)</f>
        <v/>
      </c>
      <c r="N994">
        <f>VLOOKUP(K994,P$7:R$4000,2,0)</f>
        <v/>
      </c>
      <c r="P994" s="24" t="inlineStr">
        <is>
          <t>Жумадылов Фархат Кудайбергенович</t>
        </is>
      </c>
      <c r="Q994" s="24" t="inlineStr">
        <is>
          <t>120-01-Геолого-маркшейдерская служба. отдел</t>
        </is>
      </c>
    </row>
    <row r="995" hidden="1" outlineLevel="1" ht="22.45" customHeight="1" s="171" thickBot="1">
      <c r="B995" s="165" t="inlineStr">
        <is>
          <t>06.09.2024 9:55:04</t>
        </is>
      </c>
      <c r="C995" s="165" t="inlineStr">
        <is>
          <t>Внутреннее перемещение ОМТС 221-949 от 06.09.2024 9:55:04</t>
        </is>
      </c>
      <c r="D995" s="152" t="inlineStr">
        <is>
          <t>Внутренее перемещение ТМЦ</t>
        </is>
      </c>
      <c r="E995" s="163" t="n">
        <v>1750</v>
      </c>
      <c r="F995" s="164" t="n"/>
      <c r="G995" s="163" t="n">
        <v>1750</v>
      </c>
      <c r="H995" s="164" t="n"/>
      <c r="I995" s="7" t="n">
        <v>7000</v>
      </c>
      <c r="J995" s="8" t="inlineStr">
        <is>
          <t>Амангелди уулу Иляс (слесарь электрик)</t>
        </is>
      </c>
      <c r="K995" s="8" t="inlineStr">
        <is>
          <t>Склад Бозымчак № 7 СИЗ (/Касымов А,Адылбек у Э.</t>
        </is>
      </c>
      <c r="L995" s="12" t="n"/>
      <c r="M995">
        <f>VLOOKUP(J995,P$7:Q$4000,2,0)</f>
        <v/>
      </c>
      <c r="N995">
        <f>VLOOKUP(K995,P$7:R$4000,2,0)</f>
        <v/>
      </c>
      <c r="P995" s="24" t="inlineStr">
        <is>
          <t>Жумакадыр уулу Кубанычбек</t>
        </is>
      </c>
      <c r="Q995" s="24" t="inlineStr">
        <is>
          <t>101-05-Отвал</t>
        </is>
      </c>
    </row>
    <row r="996" hidden="1" outlineLevel="1" ht="22.45" customFormat="1" customHeight="1" s="71">
      <c r="B996" s="166" t="n"/>
      <c r="C996" s="166" t="n"/>
      <c r="D996" s="153" t="n"/>
      <c r="E996" s="10" t="n"/>
      <c r="F996" s="11" t="n"/>
      <c r="G996" s="10" t="n"/>
      <c r="H996" s="11" t="n"/>
      <c r="I996" s="12" t="n"/>
      <c r="J996" s="13" t="inlineStr">
        <is>
          <t>001-001-0198 Куртка демисезонная "KAZ Minerals Bozymchak" (ткань 65%ПЭ/35%ХБ, плотность 250 гр/м2, подкл.флис. 52-54)</t>
        </is>
      </c>
      <c r="K996" s="13" t="inlineStr">
        <is>
          <t>001-001-0198 Куртка демисезонная "KAZ Minerals Bozymchak" (ткань 65%ПЭ/35%ХБ, плотность 250 гр/м2, подкл.флис. 52-54)</t>
        </is>
      </c>
      <c r="L996" s="135" t="n"/>
      <c r="M996">
        <f>VLOOKUP(J996,P$7:Q$4000,2,0)</f>
        <v/>
      </c>
      <c r="N996">
        <f>VLOOKUP(K996,P$7:R$4000,2,0)</f>
        <v/>
      </c>
      <c r="P996" s="24" t="inlineStr">
        <is>
          <t>Жумакадыров Орозбек Жумакадырович (слесарь-ремонт)</t>
        </is>
      </c>
      <c r="Q996" s="24" t="inlineStr">
        <is>
          <t>101-06-Общепроизводственные расходы - Карьер</t>
        </is>
      </c>
    </row>
    <row r="997" hidden="1" outlineLevel="1" ht="22.45" customFormat="1" customHeight="1" s="71" thickBot="1">
      <c r="B997" s="167" t="n"/>
      <c r="C997" s="167" t="n"/>
      <c r="D997" s="14" t="inlineStr">
        <is>
          <t>Количество</t>
        </is>
      </c>
      <c r="E997" s="15" t="n"/>
      <c r="F997" s="175" t="n">
        <v>1</v>
      </c>
      <c r="G997" s="15" t="n"/>
      <c r="H997" s="175" t="n">
        <v>1</v>
      </c>
      <c r="I997" s="135" t="n"/>
      <c r="J997" s="154" t="inlineStr">
        <is>
          <t>Поступление ТМЦ и услуг 0003271 от 27.08.2024 10:00:00</t>
        </is>
      </c>
      <c r="K997" s="154" t="inlineStr">
        <is>
          <t>Поступление ТМЦ и услуг 0003271 от 27.08.2024 10:00:00</t>
        </is>
      </c>
      <c r="L997" s="9" t="n"/>
      <c r="M997">
        <f>VLOOKUP(J997,P$7:Q$4000,2,0)</f>
        <v/>
      </c>
      <c r="N997">
        <f>VLOOKUP(K997,P$7:R$4000,2,0)</f>
        <v/>
      </c>
      <c r="P997" s="24" t="inlineStr">
        <is>
          <t>Жумалиев Жаныбек Турсунбаевич Водитель ХОВО</t>
        </is>
      </c>
      <c r="Q997" s="24" t="inlineStr">
        <is>
          <t>128-01-Пожарное депо</t>
        </is>
      </c>
    </row>
    <row r="998" hidden="1" outlineLevel="1" ht="22.45" customHeight="1" s="171" thickBot="1">
      <c r="B998" s="165" t="inlineStr">
        <is>
          <t>06.09.2024 9:57:35</t>
        </is>
      </c>
      <c r="C998" s="165" t="inlineStr">
        <is>
          <t>Внутреннее перемещение ОМТС 221-950 от 06.09.2024 9:57:35</t>
        </is>
      </c>
      <c r="D998" s="152" t="inlineStr">
        <is>
          <t>Внутренее перемещение ТМЦ</t>
        </is>
      </c>
      <c r="E998" s="163" t="n">
        <v>1750</v>
      </c>
      <c r="F998" s="164" t="n"/>
      <c r="G998" s="163" t="n">
        <v>1750</v>
      </c>
      <c r="H998" s="164" t="n"/>
      <c r="I998" s="7" t="n">
        <v>3000</v>
      </c>
      <c r="J998" s="8" t="inlineStr">
        <is>
          <t>Темиров Даниярбек Раталыевич</t>
        </is>
      </c>
      <c r="K998" s="8" t="inlineStr">
        <is>
          <t>Склад Бозымчак № 7 СИЗ (/Касымов А,Адылбек у Э.</t>
        </is>
      </c>
      <c r="L998" s="12" t="n"/>
      <c r="M998">
        <f>VLOOKUP(J998,P$7:Q$4000,2,0)</f>
        <v/>
      </c>
      <c r="N998">
        <f>VLOOKUP(K998,P$7:R$4000,2,0)</f>
        <v/>
      </c>
      <c r="P998" s="24" t="inlineStr">
        <is>
          <t>Жумалиев Ильяз Турсунбекович</t>
        </is>
      </c>
      <c r="Q998" s="24" t="inlineStr">
        <is>
          <t>100-08  ИТР Производство ОФ</t>
        </is>
      </c>
    </row>
    <row r="999" hidden="1" outlineLevel="1" ht="22.45" customFormat="1" customHeight="1" s="71">
      <c r="B999" s="166" t="n"/>
      <c r="C999" s="166" t="n"/>
      <c r="D999" s="153" t="n"/>
      <c r="E999" s="10" t="n"/>
      <c r="F999" s="11" t="n"/>
      <c r="G999" s="10" t="n"/>
      <c r="H999" s="11" t="n"/>
      <c r="I999" s="12" t="n"/>
      <c r="J999" s="13" t="inlineStr">
        <is>
          <t>001-001-0183 Брюки летние "KAZ Minerals Bozymchak" (ткань 65%ПЭ/35%ХБ, плотность 250 гр/м2, разм.52-54)</t>
        </is>
      </c>
      <c r="K999" s="13" t="inlineStr">
        <is>
          <t>001-001-0183 Брюки летние "KAZ Minerals Bozymchak" (ткань 65%ПЭ/35%ХБ, плотность 250 гр/м2, разм.52-54)</t>
        </is>
      </c>
      <c r="L999" s="135" t="n"/>
      <c r="M999">
        <f>VLOOKUP(J999,P$7:Q$4000,2,0)</f>
        <v/>
      </c>
      <c r="N999">
        <f>VLOOKUP(K999,P$7:R$4000,2,0)</f>
        <v/>
      </c>
      <c r="P999" s="24" t="inlineStr">
        <is>
          <t>Жуманазаров Мираким Ермаматович</t>
        </is>
      </c>
      <c r="Q999" s="24" t="inlineStr">
        <is>
          <t>100-04 Участок упаковки концентрата</t>
        </is>
      </c>
    </row>
    <row r="1000" hidden="1" outlineLevel="1" ht="22.45" customFormat="1" customHeight="1" s="71" thickBot="1">
      <c r="B1000" s="167" t="n"/>
      <c r="C1000" s="167" t="n"/>
      <c r="D1000" s="14" t="inlineStr">
        <is>
          <t>Количество</t>
        </is>
      </c>
      <c r="E1000" s="15" t="n"/>
      <c r="F1000" s="175" t="n">
        <v>1</v>
      </c>
      <c r="G1000" s="15" t="n"/>
      <c r="H1000" s="175" t="n">
        <v>1</v>
      </c>
      <c r="I1000" s="135" t="n"/>
      <c r="J1000" s="154" t="inlineStr">
        <is>
          <t>Поступление ТМЦ и услуг 0001494 от 19.04.2024 10:00:00</t>
        </is>
      </c>
      <c r="K1000" s="154" t="inlineStr">
        <is>
          <t>Поступление ТМЦ и услуг 0001494 от 19.04.2024 10:00:00</t>
        </is>
      </c>
      <c r="L1000" s="9" t="n"/>
      <c r="M1000">
        <f>VLOOKUP(J1000,P$7:Q$4000,2,0)</f>
        <v/>
      </c>
      <c r="N1000">
        <f>VLOOKUP(K1000,P$7:R$4000,2,0)</f>
        <v/>
      </c>
      <c r="P1000" s="24" t="inlineStr">
        <is>
          <t>Жуманазаров Талантбек Эрмаматович Водитель Краз</t>
        </is>
      </c>
      <c r="Q1000" s="24" t="inlineStr">
        <is>
          <t>119-04-Автотранспортный цех - спецтранспорт</t>
        </is>
      </c>
    </row>
    <row r="1001" hidden="1" outlineLevel="1" ht="22.45" customHeight="1" s="171" thickBot="1">
      <c r="B1001" s="165" t="inlineStr">
        <is>
          <t>06.09.2024 9:57:35</t>
        </is>
      </c>
      <c r="C1001" s="165" t="inlineStr">
        <is>
          <t>Внутреннее перемещение ОМТС 221-950 от 06.09.2024 9:57:35</t>
        </is>
      </c>
      <c r="D1001" s="152" t="inlineStr">
        <is>
          <t>Внутренее перемещение ТМЦ</t>
        </is>
      </c>
      <c r="E1001" s="163" t="n">
        <v>1750</v>
      </c>
      <c r="F1001" s="164" t="n"/>
      <c r="G1001" s="163" t="n">
        <v>1750</v>
      </c>
      <c r="H1001" s="164" t="n"/>
      <c r="I1001" s="7" t="n">
        <v>5500</v>
      </c>
      <c r="J1001" s="8" t="inlineStr">
        <is>
          <t>Темиров Даниярбек Раталыевич</t>
        </is>
      </c>
      <c r="K1001" s="8" t="inlineStr">
        <is>
          <t>Склад Бозымчак № 7 СИЗ (/Касымов А,Адылбек у Э.</t>
        </is>
      </c>
      <c r="L1001" s="12" t="n"/>
      <c r="M1001">
        <f>VLOOKUP(J1001,P$7:Q$4000,2,0)</f>
        <v/>
      </c>
      <c r="N1001">
        <f>VLOOKUP(K1001,P$7:R$4000,2,0)</f>
        <v/>
      </c>
      <c r="P1001" s="24" t="inlineStr">
        <is>
          <t>Жуманов Азизбек Алишерович</t>
        </is>
      </c>
      <c r="Q1001" s="24" t="inlineStr">
        <is>
          <t>128-01-Пожарное депо</t>
        </is>
      </c>
    </row>
    <row r="1002" hidden="1" outlineLevel="1" ht="22.45" customFormat="1" customHeight="1" s="71">
      <c r="B1002" s="166" t="n"/>
      <c r="C1002" s="166" t="n"/>
      <c r="D1002" s="153" t="n"/>
      <c r="E1002" s="10" t="n"/>
      <c r="F1002" s="11" t="n"/>
      <c r="G1002" s="10" t="n"/>
      <c r="H1002" s="11" t="n"/>
      <c r="I1002" s="12" t="n"/>
      <c r="J1002" s="13" t="inlineStr">
        <is>
          <t>001-001-0178 Куртка летняя "KAZ Minerals Bozymchak" (ткань 65%ПЭ/35%ХБ, плотность 250 гр/м2, разм.52-54)</t>
        </is>
      </c>
      <c r="K1002" s="13" t="inlineStr">
        <is>
          <t>001-001-0178 Куртка летняя "KAZ Minerals Bozymchak" (ткань 65%ПЭ/35%ХБ, плотность 250 гр/м2, разм.52-54)</t>
        </is>
      </c>
      <c r="L1002" s="135" t="n"/>
      <c r="M1002">
        <f>VLOOKUP(J1002,P$7:Q$4000,2,0)</f>
        <v/>
      </c>
      <c r="N1002">
        <f>VLOOKUP(K1002,P$7:R$4000,2,0)</f>
        <v/>
      </c>
      <c r="P1002" s="24" t="inlineStr">
        <is>
          <t>Жуманов Марипбай (строитель)</t>
        </is>
      </c>
      <c r="Q1002" s="24" t="inlineStr">
        <is>
          <t>123-08-АБК-АХО-Строители</t>
        </is>
      </c>
    </row>
    <row r="1003" hidden="1" outlineLevel="1" ht="22.45" customFormat="1" customHeight="1" s="71" thickBot="1">
      <c r="B1003" s="167" t="n"/>
      <c r="C1003" s="167" t="n"/>
      <c r="D1003" s="14" t="inlineStr">
        <is>
          <t>Количество</t>
        </is>
      </c>
      <c r="E1003" s="15" t="n"/>
      <c r="F1003" s="175" t="n">
        <v>1</v>
      </c>
      <c r="G1003" s="15" t="n"/>
      <c r="H1003" s="175" t="n">
        <v>1</v>
      </c>
      <c r="I1003" s="135" t="n"/>
      <c r="J1003" s="154" t="inlineStr">
        <is>
          <t>Поступление ТМЦ и услуг 0003314 от 27.08.2024 10:00:00</t>
        </is>
      </c>
      <c r="K1003" s="154" t="inlineStr">
        <is>
          <t>Поступление ТМЦ и услуг 0003314 от 27.08.2024 10:00:00</t>
        </is>
      </c>
      <c r="L1003" s="9" t="n"/>
      <c r="M1003">
        <f>VLOOKUP(J1003,P$7:Q$4000,2,0)</f>
        <v/>
      </c>
      <c r="N1003">
        <f>VLOOKUP(K1003,P$7:R$4000,2,0)</f>
        <v/>
      </c>
      <c r="P1003" s="24" t="inlineStr">
        <is>
          <t>Жуманов Сайдимар (бурильщик шпуров)</t>
        </is>
      </c>
      <c r="Q1003" s="24" t="inlineStr">
        <is>
          <t>101-03-участок БВР</t>
        </is>
      </c>
    </row>
    <row r="1004" hidden="1" outlineLevel="1" ht="22.45" customHeight="1" s="171" thickBot="1">
      <c r="B1004" s="165" t="inlineStr">
        <is>
          <t>06.09.2024 9:57:35</t>
        </is>
      </c>
      <c r="C1004" s="165" t="inlineStr">
        <is>
          <t>Внутреннее перемещение ОМТС 221-950 от 06.09.2024 9:57:35</t>
        </is>
      </c>
      <c r="D1004" s="152" t="inlineStr">
        <is>
          <t>Внутренее перемещение ТМЦ</t>
        </is>
      </c>
      <c r="E1004" s="163" t="n">
        <v>1750</v>
      </c>
      <c r="F1004" s="164" t="n"/>
      <c r="G1004" s="163" t="n">
        <v>1750</v>
      </c>
      <c r="H1004" s="164" t="n"/>
      <c r="I1004" s="7" t="n">
        <v>7000</v>
      </c>
      <c r="J1004" s="8" t="inlineStr">
        <is>
          <t>Темиров Даниярбек Раталыевич</t>
        </is>
      </c>
      <c r="K1004" s="8" t="inlineStr">
        <is>
          <t>Склад Бозымчак № 7 СИЗ (/Касымов А,Адылбек у Э.</t>
        </is>
      </c>
      <c r="L1004" s="12" t="n"/>
      <c r="M1004">
        <f>VLOOKUP(J1004,P$7:Q$4000,2,0)</f>
        <v/>
      </c>
      <c r="N1004">
        <f>VLOOKUP(K1004,P$7:R$4000,2,0)</f>
        <v/>
      </c>
      <c r="P1004" s="24" t="inlineStr">
        <is>
          <t>Жунузалы уулу Мирсултан</t>
        </is>
      </c>
      <c r="Q1004" s="24" t="inlineStr">
        <is>
          <t>100-01 Участок дробления</t>
        </is>
      </c>
    </row>
    <row r="1005" hidden="1" outlineLevel="1" ht="22.45" customFormat="1" customHeight="1" s="71">
      <c r="B1005" s="166" t="n"/>
      <c r="C1005" s="166" t="n"/>
      <c r="D1005" s="153" t="n"/>
      <c r="E1005" s="10" t="n"/>
      <c r="F1005" s="11" t="n"/>
      <c r="G1005" s="10" t="n"/>
      <c r="H1005" s="11" t="n"/>
      <c r="I1005" s="12" t="n"/>
      <c r="J1005" s="13" t="inlineStr">
        <is>
          <t>001-001-0198 Куртка демисезонная "KAZ Minerals Bozymchak" (ткань 65%ПЭ/35%ХБ, плотность 250 гр/м2, подкл.флис. 52-54)</t>
        </is>
      </c>
      <c r="K1005" s="13" t="inlineStr">
        <is>
          <t>001-001-0198 Куртка демисезонная "KAZ Minerals Bozymchak" (ткань 65%ПЭ/35%ХБ, плотность 250 гр/м2, подкл.флис. 52-54)</t>
        </is>
      </c>
      <c r="L1005" s="135" t="n"/>
      <c r="M1005">
        <f>VLOOKUP(J1005,P$7:Q$4000,2,0)</f>
        <v/>
      </c>
      <c r="N1005">
        <f>VLOOKUP(K1005,P$7:R$4000,2,0)</f>
        <v/>
      </c>
      <c r="P1005" s="24" t="inlineStr">
        <is>
          <t>Жунусов Муратбек Сагынович</t>
        </is>
      </c>
      <c r="Q1005" s="24" t="inlineStr">
        <is>
          <t>114-Офис Управления Проектом - Бозымчак</t>
        </is>
      </c>
    </row>
    <row r="1006" hidden="1" outlineLevel="1" ht="22.45" customFormat="1" customHeight="1" s="71" thickBot="1">
      <c r="B1006" s="167" t="n"/>
      <c r="C1006" s="167" t="n"/>
      <c r="D1006" s="14" t="inlineStr">
        <is>
          <t>Количество</t>
        </is>
      </c>
      <c r="E1006" s="15" t="n"/>
      <c r="F1006" s="175" t="n">
        <v>1</v>
      </c>
      <c r="G1006" s="15" t="n"/>
      <c r="H1006" s="175" t="n">
        <v>1</v>
      </c>
      <c r="I1006" s="135" t="n"/>
      <c r="J1006" s="154" t="inlineStr">
        <is>
          <t>Поступление ТМЦ и услуг 0003271 от 27.08.2024 10:00:00</t>
        </is>
      </c>
      <c r="K1006" s="154" t="inlineStr">
        <is>
          <t>Поступление ТМЦ и услуг 0003271 от 27.08.2024 10:00:00</t>
        </is>
      </c>
      <c r="L1006" s="9" t="n"/>
      <c r="M1006">
        <f>VLOOKUP(J1006,P$7:Q$4000,2,0)</f>
        <v/>
      </c>
      <c r="N1006">
        <f>VLOOKUP(K1006,P$7:R$4000,2,0)</f>
        <v/>
      </c>
      <c r="P1006" s="24" t="inlineStr">
        <is>
          <t>Жунусов Райнозар Приназарович</t>
        </is>
      </c>
      <c r="Q1006" s="24" t="inlineStr">
        <is>
          <t>100-09 РММ</t>
        </is>
      </c>
    </row>
    <row r="1007" hidden="1" outlineLevel="1" ht="22.45" customHeight="1" s="171" thickBot="1">
      <c r="B1007" s="165" t="inlineStr">
        <is>
          <t>06.09.2024 10:06:10</t>
        </is>
      </c>
      <c r="C1007" s="165" t="inlineStr">
        <is>
          <t>Внутреннее перемещение ОМТС 221-953 от 06.09.2024 10:06:10</t>
        </is>
      </c>
      <c r="D1007" s="152" t="inlineStr">
        <is>
          <t>Внутренее перемещение ТМЦ</t>
        </is>
      </c>
      <c r="E1007" s="163" t="n">
        <v>1750</v>
      </c>
      <c r="F1007" s="164" t="n"/>
      <c r="G1007" s="163" t="n">
        <v>1750</v>
      </c>
      <c r="H1007" s="164" t="n"/>
      <c r="I1007" s="7" t="n">
        <v>3000</v>
      </c>
      <c r="J1007" s="8" t="inlineStr">
        <is>
          <t>Токбаев Ренат Жантемирович</t>
        </is>
      </c>
      <c r="K1007" s="8" t="inlineStr">
        <is>
          <t>Склад Бозымчак № 7 СИЗ (/Касымов А,Адылбек у Э.</t>
        </is>
      </c>
      <c r="L1007" s="12" t="n"/>
      <c r="M1007">
        <f>VLOOKUP(J1007,P$7:Q$4000,2,0)</f>
        <v/>
      </c>
      <c r="N1007">
        <f>VLOOKUP(K1007,P$7:R$4000,2,0)</f>
        <v/>
      </c>
      <c r="P1007" s="24" t="inlineStr">
        <is>
          <t>Жунусов Токторбек Шайхидинович</t>
        </is>
      </c>
      <c r="Q1007" s="24" t="inlineStr">
        <is>
          <t>101-06-Общепроизводственные расходы - Карьер</t>
        </is>
      </c>
    </row>
    <row r="1008" hidden="1" outlineLevel="1" ht="22.45" customFormat="1" customHeight="1" s="71">
      <c r="B1008" s="166" t="n"/>
      <c r="C1008" s="166" t="n"/>
      <c r="D1008" s="153" t="n"/>
      <c r="E1008" s="10" t="n"/>
      <c r="F1008" s="11" t="n"/>
      <c r="G1008" s="10" t="n"/>
      <c r="H1008" s="11" t="n"/>
      <c r="I1008" s="12" t="n"/>
      <c r="J1008" s="13" t="inlineStr">
        <is>
          <t>001-001-0181 Брюки летние "KAZ Minerals Bozymchak" (ткань 65%ПЭ/35%ХБ, плотность 250 гр/м2, разм.44-46)</t>
        </is>
      </c>
      <c r="K1008" s="13" t="inlineStr">
        <is>
          <t>001-001-0181 Брюки летние "KAZ Minerals Bozymchak" (ткань 65%ПЭ/35%ХБ, плотность 250 гр/м2, разм.44-46)</t>
        </is>
      </c>
      <c r="L1008" s="135" t="n"/>
      <c r="M1008">
        <f>VLOOKUP(J1008,P$7:Q$4000,2,0)</f>
        <v/>
      </c>
      <c r="N1008">
        <f>VLOOKUP(K1008,P$7:R$4000,2,0)</f>
        <v/>
      </c>
      <c r="P1008" s="24" t="inlineStr">
        <is>
          <t>Жунусова Мехрихон Шералиевна (АХО)</t>
        </is>
      </c>
      <c r="Q1008" s="24" t="inlineStr">
        <is>
          <t>123-01-АБК-АХО-вахтовый поселок</t>
        </is>
      </c>
    </row>
    <row r="1009" hidden="1" outlineLevel="1" ht="22.45" customFormat="1" customHeight="1" s="71" thickBot="1">
      <c r="B1009" s="167" t="n"/>
      <c r="C1009" s="167" t="n"/>
      <c r="D1009" s="14" t="inlineStr">
        <is>
          <t>Количество</t>
        </is>
      </c>
      <c r="E1009" s="15" t="n"/>
      <c r="F1009" s="175" t="n">
        <v>1</v>
      </c>
      <c r="G1009" s="15" t="n"/>
      <c r="H1009" s="175" t="n">
        <v>1</v>
      </c>
      <c r="I1009" s="135" t="n"/>
      <c r="J1009" s="154" t="inlineStr">
        <is>
          <t>Поступление ТМЦ и услуг 0001342 от 04.04.2024 10:00:00</t>
        </is>
      </c>
      <c r="K1009" s="154" t="inlineStr">
        <is>
          <t>Поступление ТМЦ и услуг 0001342 от 04.04.2024 10:00:00</t>
        </is>
      </c>
      <c r="L1009" s="9" t="n"/>
      <c r="M1009">
        <f>VLOOKUP(J1009,P$7:Q$4000,2,0)</f>
        <v/>
      </c>
      <c r="N1009">
        <f>VLOOKUP(K1009,P$7:R$4000,2,0)</f>
        <v/>
      </c>
      <c r="P1009" s="24" t="inlineStr">
        <is>
          <t>Жунушев Эльдияр Турдугулович</t>
        </is>
      </c>
      <c r="Q1009" s="24" t="inlineStr">
        <is>
          <t>126-001 ОТК Общепроизводственные расходы</t>
        </is>
      </c>
    </row>
    <row r="1010" hidden="1" outlineLevel="1" ht="22.45" customHeight="1" s="171" thickBot="1">
      <c r="B1010" s="165" t="inlineStr">
        <is>
          <t>06.09.2024 10:06:10</t>
        </is>
      </c>
      <c r="C1010" s="165" t="inlineStr">
        <is>
          <t>Внутреннее перемещение ОМТС 221-953 от 06.09.2024 10:06:10</t>
        </is>
      </c>
      <c r="D1010" s="152" t="inlineStr">
        <is>
          <t>Внутренее перемещение ТМЦ</t>
        </is>
      </c>
      <c r="E1010" s="163" t="n">
        <v>1750</v>
      </c>
      <c r="F1010" s="164" t="n"/>
      <c r="G1010" s="163" t="n">
        <v>1750</v>
      </c>
      <c r="H1010" s="164" t="n"/>
      <c r="I1010" s="7" t="n">
        <v>7000</v>
      </c>
      <c r="J1010" s="8" t="inlineStr">
        <is>
          <t>Токбаев Ренат Жантемирович</t>
        </is>
      </c>
      <c r="K1010" s="8" t="inlineStr">
        <is>
          <t>Склад Бозымчак № 7 СИЗ (/Касымов А,Адылбек у Э.</t>
        </is>
      </c>
      <c r="L1010" s="12" t="n"/>
      <c r="M1010">
        <f>VLOOKUP(J1010,P$7:Q$4000,2,0)</f>
        <v/>
      </c>
      <c r="N1010">
        <f>VLOOKUP(K1010,P$7:R$4000,2,0)</f>
        <v/>
      </c>
      <c r="P1010" s="24" t="inlineStr">
        <is>
          <t>Жунушев Эльдияр Турдугулович СКК</t>
        </is>
      </c>
      <c r="Q1010" s="24" t="inlineStr">
        <is>
          <t>126-001 ОТК Общепроизводственные расходы</t>
        </is>
      </c>
    </row>
    <row r="1011" hidden="1" outlineLevel="1" ht="22.45" customFormat="1" customHeight="1" s="71">
      <c r="B1011" s="166" t="n"/>
      <c r="C1011" s="166" t="n"/>
      <c r="D1011" s="153" t="n"/>
      <c r="E1011" s="10" t="n"/>
      <c r="F1011" s="11" t="n"/>
      <c r="G1011" s="10" t="n"/>
      <c r="H1011" s="11" t="n"/>
      <c r="I1011" s="12" t="n"/>
      <c r="J1011" s="13" t="inlineStr">
        <is>
          <t>001-001-0197 Куртка демисезонная "KAZ Minerals Bozymchak" (ткань 65%ПЭ/35%ХБ, плотность 250 гр/м2, подкл.флис. 48-50)</t>
        </is>
      </c>
      <c r="K1011" s="13" t="inlineStr">
        <is>
          <t>001-001-0197 Куртка демисезонная "KAZ Minerals Bozymchak" (ткань 65%ПЭ/35%ХБ, плотность 250 гр/м2, подкл.флис. 48-50)</t>
        </is>
      </c>
      <c r="L1011" s="135" t="n"/>
      <c r="M1011">
        <f>VLOOKUP(J1011,P$7:Q$4000,2,0)</f>
        <v/>
      </c>
      <c r="N1011">
        <f>VLOOKUP(K1011,P$7:R$4000,2,0)</f>
        <v/>
      </c>
      <c r="P1011" s="24" t="inlineStr">
        <is>
          <t>Журабеков Суютбек Эмелбекович</t>
        </is>
      </c>
      <c r="Q1011" s="24" t="inlineStr">
        <is>
          <t>105-03-ЛЭП</t>
        </is>
      </c>
    </row>
    <row r="1012" hidden="1" outlineLevel="1" ht="22.45" customFormat="1" customHeight="1" s="71" thickBot="1">
      <c r="B1012" s="167" t="n"/>
      <c r="C1012" s="167" t="n"/>
      <c r="D1012" s="14" t="inlineStr">
        <is>
          <t>Количество</t>
        </is>
      </c>
      <c r="E1012" s="15" t="n"/>
      <c r="F1012" s="175" t="n">
        <v>1</v>
      </c>
      <c r="G1012" s="15" t="n"/>
      <c r="H1012" s="175" t="n">
        <v>1</v>
      </c>
      <c r="I1012" s="135" t="n"/>
      <c r="J1012" s="154" t="inlineStr">
        <is>
          <t>Поступление ТМЦ и услуг 0003271 от 27.08.2024 10:00:00</t>
        </is>
      </c>
      <c r="K1012" s="154" t="inlineStr">
        <is>
          <t>Поступление ТМЦ и услуг 0003271 от 27.08.2024 10:00:00</t>
        </is>
      </c>
      <c r="L1012" s="9" t="n"/>
      <c r="M1012">
        <f>VLOOKUP(J1012,P$7:Q$4000,2,0)</f>
        <v/>
      </c>
      <c r="N1012">
        <f>VLOOKUP(K1012,P$7:R$4000,2,0)</f>
        <v/>
      </c>
      <c r="P1012" s="24" t="inlineStr">
        <is>
          <t>Жураев Анарбек Шарабиддинович (Аппаратчик обезвожи</t>
        </is>
      </c>
      <c r="Q1012" s="24" t="inlineStr">
        <is>
          <t>100-04 Участок упаковки концентрата</t>
        </is>
      </c>
    </row>
    <row r="1013" hidden="1" outlineLevel="1" ht="22.45" customHeight="1" s="171" thickBot="1">
      <c r="B1013" s="165" t="inlineStr">
        <is>
          <t>06.09.2024 10:09:34</t>
        </is>
      </c>
      <c r="C1013" s="165" t="inlineStr">
        <is>
          <t>Внутреннее перемещение ОМТС 221-954 от 06.09.2024 10:09:34</t>
        </is>
      </c>
      <c r="D1013" s="152" t="inlineStr">
        <is>
          <t>Внутренее перемещение ТМЦ</t>
        </is>
      </c>
      <c r="E1013" s="163" t="n">
        <v>1750</v>
      </c>
      <c r="F1013" s="164" t="n"/>
      <c r="G1013" s="163" t="n">
        <v>1750</v>
      </c>
      <c r="H1013" s="164" t="n"/>
      <c r="I1013" s="7" t="n">
        <v>7000</v>
      </c>
      <c r="J1013" s="8" t="inlineStr">
        <is>
          <t>Калыбеков Анарбек Тажыбаевич</t>
        </is>
      </c>
      <c r="K1013" s="8" t="inlineStr">
        <is>
          <t>Склад Бозымчак № 7 СИЗ (/Касымов А,Адылбек у Э.</t>
        </is>
      </c>
      <c r="L1013" s="12" t="n"/>
      <c r="M1013">
        <f>VLOOKUP(J1013,P$7:Q$4000,2,0)</f>
        <v/>
      </c>
      <c r="N1013">
        <f>VLOOKUP(K1013,P$7:R$4000,2,0)</f>
        <v/>
      </c>
      <c r="P1013" s="24" t="inlineStr">
        <is>
          <t>Жусуев Руслан Болотбекович</t>
        </is>
      </c>
      <c r="Q1013" s="24" t="inlineStr">
        <is>
          <t>120-01-Геолого-маркшейдерская служба. отдел</t>
        </is>
      </c>
    </row>
    <row r="1014" hidden="1" outlineLevel="1" ht="22.45" customFormat="1" customHeight="1" s="71">
      <c r="B1014" s="166" t="n"/>
      <c r="C1014" s="166" t="n"/>
      <c r="D1014" s="153" t="n"/>
      <c r="E1014" s="10" t="n"/>
      <c r="F1014" s="11" t="n"/>
      <c r="G1014" s="10" t="n"/>
      <c r="H1014" s="11" t="n"/>
      <c r="I1014" s="12" t="n"/>
      <c r="J1014" s="13" t="inlineStr">
        <is>
          <t>001-001-0197 Куртка демисезонная "KAZ Minerals Bozymchak" (ткань 65%ПЭ/35%ХБ, плотность 250 гр/м2, подкл.флис. 48-50)</t>
        </is>
      </c>
      <c r="K1014" s="13" t="inlineStr">
        <is>
          <t>001-001-0197 Куртка демисезонная "KAZ Minerals Bozymchak" (ткань 65%ПЭ/35%ХБ, плотность 250 гр/м2, подкл.флис. 48-50)</t>
        </is>
      </c>
      <c r="L1014" s="135" t="n"/>
      <c r="M1014">
        <f>VLOOKUP(J1014,P$7:Q$4000,2,0)</f>
        <v/>
      </c>
      <c r="N1014">
        <f>VLOOKUP(K1014,P$7:R$4000,2,0)</f>
        <v/>
      </c>
      <c r="P1014" s="24" t="inlineStr">
        <is>
          <t>Жусуев Талантбек Тургунбаевич</t>
        </is>
      </c>
      <c r="Q1014" s="24" t="inlineStr">
        <is>
          <t>114-Офис Управления Проектом - Бозымчак</t>
        </is>
      </c>
    </row>
    <row r="1015" hidden="1" outlineLevel="1" ht="22.45" customFormat="1" customHeight="1" s="71" thickBot="1">
      <c r="B1015" s="167" t="n"/>
      <c r="C1015" s="167" t="n"/>
      <c r="D1015" s="14" t="inlineStr">
        <is>
          <t>Количество</t>
        </is>
      </c>
      <c r="E1015" s="15" t="n"/>
      <c r="F1015" s="175" t="n">
        <v>1</v>
      </c>
      <c r="G1015" s="15" t="n"/>
      <c r="H1015" s="175" t="n">
        <v>1</v>
      </c>
      <c r="I1015" s="135" t="n"/>
      <c r="J1015" s="154" t="inlineStr">
        <is>
          <t>Поступление ТМЦ и услуг 0003271 от 27.08.2024 10:00:00</t>
        </is>
      </c>
      <c r="K1015" s="154" t="inlineStr">
        <is>
          <t>Поступление ТМЦ и услуг 0003271 от 27.08.2024 10:00:00</t>
        </is>
      </c>
      <c r="L1015" s="9" t="n"/>
      <c r="M1015">
        <f>VLOOKUP(J1015,P$7:Q$4000,2,0)</f>
        <v/>
      </c>
      <c r="N1015">
        <f>VLOOKUP(K1015,P$7:R$4000,2,0)</f>
        <v/>
      </c>
      <c r="P1015" s="24" t="inlineStr">
        <is>
          <t>Жусупов Кубан Канатбекович</t>
        </is>
      </c>
      <c r="Q1015" s="24" t="inlineStr">
        <is>
          <t>109-Химлаборатория</t>
        </is>
      </c>
    </row>
    <row r="1016" hidden="1" outlineLevel="1" ht="22.45" customHeight="1" s="171" thickBot="1">
      <c r="B1016" s="165" t="inlineStr">
        <is>
          <t>06.09.2024 10:09:34</t>
        </is>
      </c>
      <c r="C1016" s="165" t="inlineStr">
        <is>
          <t>Внутреннее перемещение ОМТС 221-954 от 06.09.2024 10:09:34</t>
        </is>
      </c>
      <c r="D1016" s="152" t="inlineStr">
        <is>
          <t>Внутренее перемещение ТМЦ</t>
        </is>
      </c>
      <c r="E1016" s="163" t="n">
        <v>1750</v>
      </c>
      <c r="F1016" s="164" t="n"/>
      <c r="G1016" s="163" t="n">
        <v>1750</v>
      </c>
      <c r="H1016" s="164" t="n"/>
      <c r="I1016" s="7" t="n">
        <v>5500</v>
      </c>
      <c r="J1016" s="8" t="inlineStr">
        <is>
          <t>Калыбеков Анарбек Тажыбаевич</t>
        </is>
      </c>
      <c r="K1016" s="8" t="inlineStr">
        <is>
          <t>Склад Бозымчак № 7 СИЗ (/Касымов А,Адылбек у Э.</t>
        </is>
      </c>
      <c r="L1016" s="12" t="n"/>
      <c r="M1016">
        <f>VLOOKUP(J1016,P$7:Q$4000,2,0)</f>
        <v/>
      </c>
      <c r="N1016">
        <f>VLOOKUP(K1016,P$7:R$4000,2,0)</f>
        <v/>
      </c>
      <c r="P1016" s="24" t="inlineStr">
        <is>
          <t>Жылдызбек уулу Эрлан</t>
        </is>
      </c>
      <c r="Q1016" s="24" t="inlineStr">
        <is>
          <t>120-02  - Главные специалисты ИТР</t>
        </is>
      </c>
    </row>
    <row r="1017" hidden="1" outlineLevel="1" ht="22.45" customFormat="1" customHeight="1" s="71">
      <c r="B1017" s="166" t="n"/>
      <c r="C1017" s="166" t="n"/>
      <c r="D1017" s="153" t="n"/>
      <c r="E1017" s="10" t="n"/>
      <c r="F1017" s="11" t="n"/>
      <c r="G1017" s="10" t="n"/>
      <c r="H1017" s="11" t="n"/>
      <c r="I1017" s="12" t="n"/>
      <c r="J1017" s="13" t="inlineStr">
        <is>
          <t>001-001-0177 Куртка летняя "KAZ Minerals Bozymchak" (ткань 65%ПЭ/35%ХБ, плотность 250 гр/м2, разм.48-50)</t>
        </is>
      </c>
      <c r="K1017" s="13" t="inlineStr">
        <is>
          <t>001-001-0177 Куртка летняя "KAZ Minerals Bozymchak" (ткань 65%ПЭ/35%ХБ, плотность 250 гр/м2, разм.48-50)</t>
        </is>
      </c>
      <c r="L1017" s="135" t="n"/>
      <c r="M1017">
        <f>VLOOKUP(J1017,P$7:Q$4000,2,0)</f>
        <v/>
      </c>
      <c r="N1017">
        <f>VLOOKUP(K1017,P$7:R$4000,2,0)</f>
        <v/>
      </c>
      <c r="P1017" s="24" t="inlineStr">
        <is>
          <t>Жыргалбек уулу Алымбек</t>
        </is>
      </c>
      <c r="Q1017" s="24" t="inlineStr">
        <is>
          <t>130-02 Бурение (Проходческие работы)</t>
        </is>
      </c>
    </row>
    <row r="1018" hidden="1" outlineLevel="1" ht="22.45" customFormat="1" customHeight="1" s="71" thickBot="1">
      <c r="B1018" s="167" t="n"/>
      <c r="C1018" s="167" t="n"/>
      <c r="D1018" s="14" t="inlineStr">
        <is>
          <t>Количество</t>
        </is>
      </c>
      <c r="E1018" s="15" t="n"/>
      <c r="F1018" s="175" t="n">
        <v>1</v>
      </c>
      <c r="G1018" s="15" t="n"/>
      <c r="H1018" s="175" t="n">
        <v>1</v>
      </c>
      <c r="I1018" s="135" t="n"/>
      <c r="J1018" s="154" t="inlineStr">
        <is>
          <t>Поступление ТМЦ и услуг 0003314 от 27.08.2024 10:00:00</t>
        </is>
      </c>
      <c r="K1018" s="154" t="inlineStr">
        <is>
          <t>Поступление ТМЦ и услуг 0003314 от 27.08.2024 10:00:00</t>
        </is>
      </c>
      <c r="L1018" s="9" t="n"/>
      <c r="M1018">
        <f>VLOOKUP(J1018,P$7:Q$4000,2,0)</f>
        <v/>
      </c>
      <c r="N1018">
        <f>VLOOKUP(K1018,P$7:R$4000,2,0)</f>
        <v/>
      </c>
      <c r="P1018" s="24" t="inlineStr">
        <is>
          <t>Жыргалбеков Эркинбек Жыргалбек( инженер минеролог)</t>
        </is>
      </c>
      <c r="Q1018" s="24" t="inlineStr">
        <is>
          <t>100-08  ИТР Производство ОФ</t>
        </is>
      </c>
    </row>
    <row r="1019" hidden="1" outlineLevel="1" ht="22.45" customHeight="1" s="171" thickBot="1">
      <c r="B1019" s="165" t="inlineStr">
        <is>
          <t>06.09.2024 10:09:34</t>
        </is>
      </c>
      <c r="C1019" s="165" t="inlineStr">
        <is>
          <t>Внутреннее перемещение ОМТС 221-954 от 06.09.2024 10:09:34</t>
        </is>
      </c>
      <c r="D1019" s="152" t="inlineStr">
        <is>
          <t>Внутренее перемещение ТМЦ</t>
        </is>
      </c>
      <c r="E1019" s="163" t="n">
        <v>1750</v>
      </c>
      <c r="F1019" s="164" t="n"/>
      <c r="G1019" s="163" t="n">
        <v>1750</v>
      </c>
      <c r="H1019" s="164" t="n"/>
      <c r="I1019" s="7" t="n">
        <v>1650</v>
      </c>
      <c r="J1019" s="8" t="inlineStr">
        <is>
          <t>Калыбеков Анарбек Тажыбаевич</t>
        </is>
      </c>
      <c r="K1019" s="8" t="inlineStr">
        <is>
          <t>Склад Бозымчак № 7 СИЗ (/Касымов А,Адылбек у Э.</t>
        </is>
      </c>
      <c r="L1019" s="12" t="n"/>
      <c r="M1019">
        <f>VLOOKUP(J1019,P$7:Q$4000,2,0)</f>
        <v/>
      </c>
      <c r="N1019">
        <f>VLOOKUP(K1019,P$7:R$4000,2,0)</f>
        <v/>
      </c>
      <c r="P1019" s="24" t="inlineStr">
        <is>
          <t>Жээнтаев Айтматбек Абдыбекович (слесарь-ремонтник)</t>
        </is>
      </c>
      <c r="Q1019" s="24" t="inlineStr">
        <is>
          <t>119-06-Автотранспортный цех-РПП</t>
        </is>
      </c>
    </row>
    <row r="1020" hidden="1" outlineLevel="1" ht="22.45" customFormat="1" customHeight="1" s="71">
      <c r="B1020" s="166" t="n"/>
      <c r="C1020" s="166" t="n"/>
      <c r="D1020" s="153" t="n"/>
      <c r="E1020" s="10" t="n"/>
      <c r="F1020" s="11" t="n"/>
      <c r="G1020" s="10" t="n"/>
      <c r="H1020" s="11" t="n"/>
      <c r="I1020" s="12" t="n"/>
      <c r="J1020" s="13" t="inlineStr">
        <is>
          <t>001-001-0032 Плащ-дождевик</t>
        </is>
      </c>
      <c r="K1020" s="13" t="inlineStr">
        <is>
          <t>001-001-0032 Плащ-дождевик</t>
        </is>
      </c>
      <c r="L1020" s="135" t="n"/>
      <c r="M1020">
        <f>VLOOKUP(J1020,P$7:Q$4000,2,0)</f>
        <v/>
      </c>
      <c r="N1020">
        <f>VLOOKUP(K1020,P$7:R$4000,2,0)</f>
        <v/>
      </c>
      <c r="P1020" s="24" t="inlineStr">
        <is>
          <t>Жээнчоро уулу Канат</t>
        </is>
      </c>
      <c r="Q1020" s="24" t="inlineStr">
        <is>
          <t>120-01-Геолого-маркшейдерская служба. отдел</t>
        </is>
      </c>
    </row>
    <row r="1021" hidden="1" outlineLevel="1" ht="22.45" customFormat="1" customHeight="1" s="71" thickBot="1">
      <c r="B1021" s="167" t="n"/>
      <c r="C1021" s="167" t="n"/>
      <c r="D1021" s="14" t="inlineStr">
        <is>
          <t>Количество</t>
        </is>
      </c>
      <c r="E1021" s="15" t="n"/>
      <c r="F1021" s="175" t="n">
        <v>1</v>
      </c>
      <c r="G1021" s="15" t="n"/>
      <c r="H1021" s="175" t="n">
        <v>1</v>
      </c>
      <c r="I1021" s="135" t="n"/>
      <c r="J1021" s="154" t="inlineStr">
        <is>
          <t>Поступление ТМЦ и услуг 0002669 от 10.07.2024 10:00:00</t>
        </is>
      </c>
      <c r="K1021" s="154" t="inlineStr">
        <is>
          <t>Поступление ТМЦ и услуг 0002669 от 10.07.2024 10:00:00</t>
        </is>
      </c>
      <c r="L1021" s="9" t="n"/>
      <c r="M1021">
        <f>VLOOKUP(J1021,P$7:Q$4000,2,0)</f>
        <v/>
      </c>
      <c r="N1021">
        <f>VLOOKUP(K1021,P$7:R$4000,2,0)</f>
        <v/>
      </c>
      <c r="P1021" s="24" t="inlineStr">
        <is>
          <t>Забаев Бейшеналы Мадимарович</t>
        </is>
      </c>
      <c r="Q1021" s="24" t="inlineStr">
        <is>
          <t>119-05-Автотранспортный цех - общепроизводственные</t>
        </is>
      </c>
    </row>
    <row r="1022" hidden="1" outlineLevel="1" ht="22.45" customHeight="1" s="171" thickBot="1">
      <c r="B1022" s="165" t="inlineStr">
        <is>
          <t>06.09.2024 10:11:44</t>
        </is>
      </c>
      <c r="C1022" s="165" t="inlineStr">
        <is>
          <t>Внутреннее перемещение ОМТС 221-955 от 06.09.2024 10:11:44</t>
        </is>
      </c>
      <c r="D1022" s="152" t="inlineStr">
        <is>
          <t>Внутренее перемещение ТМЦ</t>
        </is>
      </c>
      <c r="E1022" s="163" t="n">
        <v>1750</v>
      </c>
      <c r="F1022" s="164" t="n"/>
      <c r="G1022" s="163" t="n">
        <v>1750</v>
      </c>
      <c r="H1022" s="164" t="n"/>
      <c r="I1022" s="7" t="n">
        <v>4558.41</v>
      </c>
      <c r="J1022" s="8" t="inlineStr">
        <is>
          <t>Арзыматов Эмил Арзыматович( компрессорщик)</t>
        </is>
      </c>
      <c r="K1022" s="8" t="inlineStr">
        <is>
          <t>Склад Бозымчак № 7 СИЗ (/Касымов А,Адылбек у Э.</t>
        </is>
      </c>
      <c r="L1022" s="12" t="n"/>
      <c r="M1022">
        <f>VLOOKUP(J1022,P$7:Q$4000,2,0)</f>
        <v/>
      </c>
      <c r="N1022">
        <f>VLOOKUP(K1022,P$7:R$4000,2,0)</f>
        <v/>
      </c>
      <c r="P1022" s="24" t="inlineStr">
        <is>
          <t>Заитов Абдырахман Осмонович</t>
        </is>
      </c>
      <c r="Q1022" s="24" t="inlineStr">
        <is>
          <t>101-03-участок БВР</t>
        </is>
      </c>
    </row>
    <row r="1023" hidden="1" outlineLevel="1" ht="22.45" customFormat="1" customHeight="1" s="71">
      <c r="B1023" s="166" t="n"/>
      <c r="C1023" s="166" t="n"/>
      <c r="D1023" s="153" t="n"/>
      <c r="E1023" s="10" t="n"/>
      <c r="F1023" s="11" t="n"/>
      <c r="G1023" s="10" t="n"/>
      <c r="H1023" s="11" t="n"/>
      <c r="I1023" s="12" t="n"/>
      <c r="J1023" s="13" t="inlineStr">
        <is>
          <t>001-002-0061 Ботинки Kynox Nomad 417E-064 (Италия)</t>
        </is>
      </c>
      <c r="K1023" s="13" t="inlineStr">
        <is>
          <t>001-002-0061 Ботинки Kynox Nomad 417E-064 (Италия)</t>
        </is>
      </c>
      <c r="L1023" s="135" t="n"/>
      <c r="M1023">
        <f>VLOOKUP(J1023,P$7:Q$4000,2,0)</f>
        <v/>
      </c>
      <c r="N1023">
        <f>VLOOKUP(K1023,P$7:R$4000,2,0)</f>
        <v/>
      </c>
      <c r="P1023" s="24" t="inlineStr">
        <is>
          <t>Зайцев Сергей Николаевич (СлесарьКИП и А)</t>
        </is>
      </c>
      <c r="Q1023" s="24" t="inlineStr">
        <is>
          <t>100-02 Главный корпус (флотация)</t>
        </is>
      </c>
    </row>
    <row r="1024" hidden="1" outlineLevel="1" ht="22.45" customFormat="1" customHeight="1" s="71" thickBot="1">
      <c r="B1024" s="167" t="n"/>
      <c r="C1024" s="167" t="n"/>
      <c r="D1024" s="14" t="inlineStr">
        <is>
          <t>Количество</t>
        </is>
      </c>
      <c r="E1024" s="15" t="n"/>
      <c r="F1024" s="175" t="n">
        <v>1</v>
      </c>
      <c r="G1024" s="15" t="n"/>
      <c r="H1024" s="175" t="n">
        <v>1</v>
      </c>
      <c r="I1024" s="135" t="n"/>
      <c r="J1024" s="154" t="inlineStr">
        <is>
          <t>Поступление ТМЦ и услуг 0001148 от 27.03.2024 10:00:00</t>
        </is>
      </c>
      <c r="K1024" s="154" t="inlineStr">
        <is>
          <t>Поступление ТМЦ и услуг 0001148 от 27.03.2024 10:00:00</t>
        </is>
      </c>
      <c r="L1024" s="9" t="n"/>
      <c r="M1024">
        <f>VLOOKUP(J1024,P$7:Q$4000,2,0)</f>
        <v/>
      </c>
      <c r="N1024">
        <f>VLOOKUP(K1024,P$7:R$4000,2,0)</f>
        <v/>
      </c>
      <c r="P1024" s="24" t="inlineStr">
        <is>
          <t>Закиров Нуралы Нурдинович</t>
        </is>
      </c>
      <c r="Q1024" s="24" t="inlineStr">
        <is>
          <t>120-01-Геолого-маркшейдерская служба. отдел</t>
        </is>
      </c>
    </row>
    <row r="1025" hidden="1" outlineLevel="1" ht="22.45" customHeight="1" s="171" thickBot="1">
      <c r="B1025" s="165" t="inlineStr">
        <is>
          <t>06.09.2024 10:24:25</t>
        </is>
      </c>
      <c r="C1025" s="165" t="inlineStr">
        <is>
          <t>Внутреннее перемещение ОМТС 221-957 от 06.09.2024 10:24:25</t>
        </is>
      </c>
      <c r="D1025" s="152" t="inlineStr">
        <is>
          <t>Внутренее перемещение ТМЦ</t>
        </is>
      </c>
      <c r="E1025" s="163" t="n">
        <v>1750</v>
      </c>
      <c r="F1025" s="164" t="n"/>
      <c r="G1025" s="163" t="n">
        <v>1750</v>
      </c>
      <c r="H1025" s="164" t="n"/>
      <c r="I1025" s="7" t="n">
        <v>398417.11</v>
      </c>
      <c r="J1025" s="8" t="inlineStr">
        <is>
          <t>Усманов Иса Бектурович</t>
        </is>
      </c>
      <c r="K1025" s="8" t="inlineStr">
        <is>
          <t>Склад Бишкек № 1 (Орозалиев С/Давлеталиев Э.)</t>
        </is>
      </c>
      <c r="L1025" s="12" t="n"/>
      <c r="M1025">
        <f>VLOOKUP(J1025,P$7:Q$4000,2,0)</f>
        <v/>
      </c>
      <c r="N1025">
        <f>VLOOKUP(K1025,P$7:R$4000,2,0)</f>
        <v/>
      </c>
      <c r="P1025" s="24" t="inlineStr">
        <is>
          <t>Замиров Жыргалбек Замирович</t>
        </is>
      </c>
      <c r="Q1025" s="24" t="inlineStr">
        <is>
          <t>109-Химлаборатория</t>
        </is>
      </c>
    </row>
    <row r="1026" hidden="1" outlineLevel="1" ht="22.45" customFormat="1" customHeight="1" s="71">
      <c r="B1026" s="166" t="n"/>
      <c r="C1026" s="166" t="n"/>
      <c r="D1026" s="153" t="n"/>
      <c r="E1026" s="10" t="n"/>
      <c r="F1026" s="11" t="n"/>
      <c r="G1026" s="10" t="n"/>
      <c r="H1026" s="11" t="n"/>
      <c r="I1026" s="12" t="n"/>
      <c r="J1026" s="13" t="inlineStr">
        <is>
          <t>810-002-4685 Монитор HP P24h G5 FHD (64W34AA)</t>
        </is>
      </c>
      <c r="K1026" s="13" t="inlineStr">
        <is>
          <t>810-002-4685 Монитор HP P24h G5 FHD (64W34AA)</t>
        </is>
      </c>
      <c r="L1026" s="135" t="n"/>
      <c r="M1026">
        <f>VLOOKUP(J1026,P$7:Q$4000,2,0)</f>
        <v/>
      </c>
      <c r="N1026">
        <f>VLOOKUP(K1026,P$7:R$4000,2,0)</f>
        <v/>
      </c>
      <c r="P1026" s="24" t="inlineStr">
        <is>
          <t>Зарипов Тимур Миршарифович</t>
        </is>
      </c>
      <c r="Q1026" s="24" t="inlineStr">
        <is>
          <t>119-06-Автотранспортный цех-РПП</t>
        </is>
      </c>
    </row>
    <row r="1027" hidden="1" outlineLevel="1" ht="22.45" customFormat="1" customHeight="1" s="71" thickBot="1">
      <c r="B1027" s="167" t="n"/>
      <c r="C1027" s="167" t="n"/>
      <c r="D1027" s="14" t="inlineStr">
        <is>
          <t>Количество</t>
        </is>
      </c>
      <c r="E1027" s="15" t="n"/>
      <c r="F1027" s="175" t="n">
        <v>27</v>
      </c>
      <c r="G1027" s="15" t="n"/>
      <c r="H1027" s="175" t="n">
        <v>27</v>
      </c>
      <c r="I1027" s="135" t="n"/>
      <c r="J1027" s="154" t="inlineStr">
        <is>
          <t>Поступление ТМЦ и услуг 0003347 от 29.08.2024 15:11:07</t>
        </is>
      </c>
      <c r="K1027" s="154" t="inlineStr">
        <is>
          <t>Поступление ТМЦ и услуг 0003347 от 29.08.2024 15:11:07</t>
        </is>
      </c>
      <c r="L1027" s="9" t="n"/>
      <c r="M1027">
        <f>VLOOKUP(J1027,P$7:Q$4000,2,0)</f>
        <v/>
      </c>
      <c r="N1027">
        <f>VLOOKUP(K1027,P$7:R$4000,2,0)</f>
        <v/>
      </c>
      <c r="P1027" s="24" t="inlineStr">
        <is>
          <t>Зарлыков Мурат Эсенбекович</t>
        </is>
      </c>
      <c r="Q1027" s="24" t="inlineStr">
        <is>
          <t>112-01-ИТР-производство</t>
        </is>
      </c>
    </row>
    <row r="1028" hidden="1" outlineLevel="1" ht="22.45" customHeight="1" s="171" thickBot="1">
      <c r="B1028" s="165" t="inlineStr">
        <is>
          <t>06.09.2024 10:24:25</t>
        </is>
      </c>
      <c r="C1028" s="165" t="inlineStr">
        <is>
          <t>Внутреннее перемещение ОМТС 221-957 от 06.09.2024 10:24:25</t>
        </is>
      </c>
      <c r="D1028" s="152" t="inlineStr">
        <is>
          <t>Внутренее перемещение ТМЦ</t>
        </is>
      </c>
      <c r="E1028" s="163" t="n">
        <v>1750</v>
      </c>
      <c r="F1028" s="164" t="n"/>
      <c r="G1028" s="163" t="n">
        <v>1750</v>
      </c>
      <c r="H1028" s="164" t="n"/>
      <c r="I1028" s="7" t="n">
        <v>22818.85</v>
      </c>
      <c r="J1028" s="8" t="inlineStr">
        <is>
          <t>Усманов Иса Бектурович</t>
        </is>
      </c>
      <c r="K1028" s="8" t="inlineStr">
        <is>
          <t>Склад Бишкек № 1 (Орозалиев С/Давлеталиев Э.)</t>
        </is>
      </c>
      <c r="L1028" s="12" t="n"/>
      <c r="M1028">
        <f>VLOOKUP(J1028,P$7:Q$4000,2,0)</f>
        <v/>
      </c>
      <c r="N1028">
        <f>VLOOKUP(K1028,P$7:R$4000,2,0)</f>
        <v/>
      </c>
      <c r="P1028" s="24" t="inlineStr">
        <is>
          <t>Зевс секьюрити ОсОО</t>
        </is>
      </c>
      <c r="Q1028" s="24" t="inlineStr">
        <is>
          <t>127-001- Служба охраны и режима</t>
        </is>
      </c>
    </row>
    <row r="1029" hidden="1" outlineLevel="1" ht="32.9" customFormat="1" customHeight="1" s="71">
      <c r="B1029" s="166" t="n"/>
      <c r="C1029" s="166" t="n"/>
      <c r="D1029" s="153" t="n"/>
      <c r="E1029" s="10" t="n"/>
      <c r="F1029" s="11" t="n"/>
      <c r="G1029" s="10" t="n"/>
      <c r="H1029" s="11" t="n"/>
      <c r="I1029" s="12" t="n"/>
      <c r="J1029" s="13" t="inlineStr">
        <is>
          <t>052-001-6715 Мышь HP X500 Wired Mouse (E5E76AA)</t>
        </is>
      </c>
      <c r="K1029" s="13" t="inlineStr">
        <is>
          <t>052-001-6715 Мышь HP X500 Wired Mouse (E5E76AA)</t>
        </is>
      </c>
      <c r="L1029" s="135" t="n"/>
      <c r="M1029">
        <f>VLOOKUP(J1029,P$7:Q$4000,2,0)</f>
        <v/>
      </c>
      <c r="N1029">
        <f>VLOOKUP(K1029,P$7:R$4000,2,0)</f>
        <v/>
      </c>
      <c r="P1029" s="24" t="inlineStr">
        <is>
          <t>Зикиров Бахтиер Барбекович</t>
        </is>
      </c>
      <c r="Q1029" s="24" t="inlineStr">
        <is>
          <t>104-01 Управление по сбыту</t>
        </is>
      </c>
    </row>
    <row r="1030" hidden="1" outlineLevel="1" ht="22.45" customFormat="1" customHeight="1" s="71" thickBot="1">
      <c r="B1030" s="167" t="n"/>
      <c r="C1030" s="167" t="n"/>
      <c r="D1030" s="14" t="inlineStr">
        <is>
          <t>Количество</t>
        </is>
      </c>
      <c r="E1030" s="15" t="n"/>
      <c r="F1030" s="175" t="n">
        <v>30</v>
      </c>
      <c r="G1030" s="15" t="n"/>
      <c r="H1030" s="175" t="n">
        <v>30</v>
      </c>
      <c r="I1030" s="135" t="n"/>
      <c r="J1030" s="154" t="inlineStr">
        <is>
          <t>Поступление ТМЦ и услуг 0003347 от 29.08.2024 15:11:07</t>
        </is>
      </c>
      <c r="K1030" s="154" t="inlineStr">
        <is>
          <t>Поступление ТМЦ и услуг 0003347 от 29.08.2024 15:11:07</t>
        </is>
      </c>
      <c r="L1030" s="9" t="n"/>
      <c r="M1030">
        <f>VLOOKUP(J1030,P$7:Q$4000,2,0)</f>
        <v/>
      </c>
      <c r="N1030">
        <f>VLOOKUP(K1030,P$7:R$4000,2,0)</f>
        <v/>
      </c>
      <c r="P1030" s="24" t="inlineStr">
        <is>
          <t>Зинкевич Артем Григорьевич</t>
        </is>
      </c>
      <c r="Q1030" s="24" t="inlineStr">
        <is>
          <t>126-001 ОТК Общепроизводственные расходы</t>
        </is>
      </c>
    </row>
    <row r="1031" hidden="1" outlineLevel="1" ht="22.45" customHeight="1" s="171" thickBot="1">
      <c r="B1031" s="165" t="inlineStr">
        <is>
          <t>06.09.2024 10:24:25</t>
        </is>
      </c>
      <c r="C1031" s="165" t="inlineStr">
        <is>
          <t>Внутреннее перемещение ОМТС 221-957 от 06.09.2024 10:24:25</t>
        </is>
      </c>
      <c r="D1031" s="152" t="inlineStr">
        <is>
          <t>Внутренее перемещение ТМЦ</t>
        </is>
      </c>
      <c r="E1031" s="163" t="n">
        <v>1750</v>
      </c>
      <c r="F1031" s="164" t="n"/>
      <c r="G1031" s="163" t="n">
        <v>1750</v>
      </c>
      <c r="H1031" s="164" t="n"/>
      <c r="I1031" s="7" t="n">
        <v>39552.67</v>
      </c>
      <c r="J1031" s="8" t="inlineStr">
        <is>
          <t>Усманов Иса Бектурович</t>
        </is>
      </c>
      <c r="K1031" s="8" t="inlineStr">
        <is>
          <t>Склад Бишкек № 1 (Орозалиев С/Давлеталиев Э.)</t>
        </is>
      </c>
      <c r="L1031" s="12" t="n"/>
      <c r="M1031">
        <f>VLOOKUP(J1031,P$7:Q$4000,2,0)</f>
        <v/>
      </c>
      <c r="N1031">
        <f>VLOOKUP(K1031,P$7:R$4000,2,0)</f>
        <v/>
      </c>
      <c r="P1031" s="24" t="inlineStr">
        <is>
          <t>Зиннуров Ирек Ильясович</t>
        </is>
      </c>
      <c r="Q1031" s="24" t="inlineStr">
        <is>
          <t>100-08  ИТР Производство ОФ</t>
        </is>
      </c>
    </row>
    <row r="1032" hidden="1" outlineLevel="1" ht="22.45" customFormat="1" customHeight="1" s="71">
      <c r="B1032" s="166" t="n"/>
      <c r="C1032" s="166" t="n"/>
      <c r="D1032" s="153" t="n"/>
      <c r="E1032" s="10" t="n"/>
      <c r="F1032" s="11" t="n"/>
      <c r="G1032" s="10" t="n"/>
      <c r="H1032" s="11" t="n"/>
      <c r="I1032" s="12" t="n"/>
      <c r="J1032" s="13" t="inlineStr">
        <is>
          <t>052-001-6713 Мышь HP Slim Wireless Mouse 235 (4E407AA)</t>
        </is>
      </c>
      <c r="K1032" s="13" t="inlineStr">
        <is>
          <t>052-001-6713 Мышь HP Slim Wireless Mouse 235 (4E407AA)</t>
        </is>
      </c>
      <c r="L1032" s="135" t="n"/>
      <c r="M1032">
        <f>VLOOKUP(J1032,P$7:Q$4000,2,0)</f>
        <v/>
      </c>
      <c r="N1032">
        <f>VLOOKUP(K1032,P$7:R$4000,2,0)</f>
        <v/>
      </c>
      <c r="P1032" s="24" t="inlineStr">
        <is>
          <t>Зубков Дмитрий Александрович (СлесарьКИПиА)</t>
        </is>
      </c>
      <c r="Q1032" s="24" t="inlineStr">
        <is>
          <t>100-09 РММ</t>
        </is>
      </c>
    </row>
    <row r="1033" hidden="1" outlineLevel="1" ht="11.95" customFormat="1" customHeight="1" s="71" thickBot="1">
      <c r="B1033" s="167" t="n"/>
      <c r="C1033" s="167" t="n"/>
      <c r="D1033" s="14" t="inlineStr">
        <is>
          <t>Количество</t>
        </is>
      </c>
      <c r="E1033" s="15" t="n"/>
      <c r="F1033" s="175" t="n">
        <v>20</v>
      </c>
      <c r="G1033" s="15" t="n"/>
      <c r="H1033" s="175" t="n">
        <v>20</v>
      </c>
      <c r="I1033" s="135" t="n"/>
      <c r="J1033" s="154" t="inlineStr">
        <is>
          <t>Поступление ТМЦ и услуг 0003347 от 29.08.2024 15:11:07</t>
        </is>
      </c>
      <c r="K1033" s="154" t="inlineStr">
        <is>
          <t>Поступление ТМЦ и услуг 0003347 от 29.08.2024 15:11:07</t>
        </is>
      </c>
      <c r="L1033" s="9" t="n"/>
      <c r="M1033">
        <f>VLOOKUP(J1033,P$7:Q$4000,2,0)</f>
        <v/>
      </c>
      <c r="N1033">
        <f>VLOOKUP(K1033,P$7:R$4000,2,0)</f>
        <v/>
      </c>
      <c r="P1033" s="24" t="inlineStr">
        <is>
          <t>Зулпукаров Искендер Тугелбекович</t>
        </is>
      </c>
      <c r="Q1033" s="24" t="inlineStr">
        <is>
          <t>111-01-АУП - Гараж</t>
        </is>
      </c>
    </row>
    <row r="1034" hidden="1" outlineLevel="1" ht="22.45" customHeight="1" s="171" thickBot="1">
      <c r="B1034" s="165" t="inlineStr">
        <is>
          <t>06.09.2024 10:24:25</t>
        </is>
      </c>
      <c r="C1034" s="165" t="inlineStr">
        <is>
          <t>Внутреннее перемещение ОМТС 221-957 от 06.09.2024 10:24:25</t>
        </is>
      </c>
      <c r="D1034" s="152" t="inlineStr">
        <is>
          <t>Внутренее перемещение ТМЦ</t>
        </is>
      </c>
      <c r="E1034" s="163" t="n">
        <v>1750</v>
      </c>
      <c r="F1034" s="164" t="n"/>
      <c r="G1034" s="163" t="n">
        <v>1750</v>
      </c>
      <c r="H1034" s="164" t="n"/>
      <c r="I1034" s="7" t="n">
        <v>34988.9</v>
      </c>
      <c r="J1034" s="8" t="inlineStr">
        <is>
          <t>Усманов Иса Бектурович</t>
        </is>
      </c>
      <c r="K1034" s="8" t="inlineStr">
        <is>
          <t>Склад Бишкек № 1 (Орозалиев С/Давлеталиев Э.)</t>
        </is>
      </c>
      <c r="L1034" s="12" t="n"/>
      <c r="M1034">
        <f>VLOOKUP(J1034,P$7:Q$4000,2,0)</f>
        <v/>
      </c>
      <c r="N1034">
        <f>VLOOKUP(K1034,P$7:R$4000,2,0)</f>
        <v/>
      </c>
      <c r="P1034" s="24" t="inlineStr">
        <is>
          <t>Зыков Илья Александрович(заготовщик)</t>
        </is>
      </c>
      <c r="Q1034" s="24" t="inlineStr">
        <is>
          <t>123-02-АБК-АХО-Столовая</t>
        </is>
      </c>
    </row>
    <row r="1035" hidden="1" outlineLevel="1" ht="22.45" customFormat="1" customHeight="1" s="71">
      <c r="B1035" s="166" t="n"/>
      <c r="C1035" s="166" t="n"/>
      <c r="D1035" s="153" t="n"/>
      <c r="E1035" s="10" t="n"/>
      <c r="F1035" s="11" t="n"/>
      <c r="G1035" s="10" t="n"/>
      <c r="H1035" s="11" t="n"/>
      <c r="I1035" s="12" t="n"/>
      <c r="J1035" s="13" t="inlineStr">
        <is>
          <t>052-001-6714 Клавиатура HP 320K Wired Keyboard (9SR37AA)</t>
        </is>
      </c>
      <c r="K1035" s="13" t="inlineStr">
        <is>
          <t>052-001-6714 Клавиатура HP 320K Wired Keyboard (9SR37AA)</t>
        </is>
      </c>
      <c r="L1035" s="135" t="n"/>
      <c r="M1035">
        <f>VLOOKUP(J1035,P$7:Q$4000,2,0)</f>
        <v/>
      </c>
      <c r="N1035">
        <f>VLOOKUP(K1035,P$7:R$4000,2,0)</f>
        <v/>
      </c>
      <c r="P1035" s="24" t="inlineStr">
        <is>
          <t>Ибраев Акылбек Мукашевич</t>
        </is>
      </c>
      <c r="Q1035" s="24" t="inlineStr">
        <is>
          <t>127-001- Служба охраны и режима</t>
        </is>
      </c>
    </row>
    <row r="1036" hidden="1" outlineLevel="1" ht="11.95" customFormat="1" customHeight="1" s="71" thickBot="1">
      <c r="B1036" s="167" t="n"/>
      <c r="C1036" s="167" t="n"/>
      <c r="D1036" s="14" t="inlineStr">
        <is>
          <t>Количество</t>
        </is>
      </c>
      <c r="E1036" s="15" t="n"/>
      <c r="F1036" s="175" t="n">
        <v>20</v>
      </c>
      <c r="G1036" s="15" t="n"/>
      <c r="H1036" s="175" t="n">
        <v>20</v>
      </c>
      <c r="I1036" s="135" t="n"/>
      <c r="J1036" s="154" t="inlineStr">
        <is>
          <t>Поступление ТМЦ и услуг 0003347 от 29.08.2024 15:11:07</t>
        </is>
      </c>
      <c r="K1036" s="154" t="inlineStr">
        <is>
          <t>Поступление ТМЦ и услуг 0003347 от 29.08.2024 15:11:07</t>
        </is>
      </c>
      <c r="L1036" s="9" t="n"/>
      <c r="M1036">
        <f>VLOOKUP(J1036,P$7:Q$4000,2,0)</f>
        <v/>
      </c>
      <c r="N1036">
        <f>VLOOKUP(K1036,P$7:R$4000,2,0)</f>
        <v/>
      </c>
      <c r="P1036" s="24" t="inlineStr">
        <is>
          <t>Ибраева Асель Усоновна</t>
        </is>
      </c>
      <c r="Q1036" s="24" t="inlineStr">
        <is>
          <t>111-02-АУП</t>
        </is>
      </c>
    </row>
    <row r="1037" hidden="1" outlineLevel="1" ht="22.45" customHeight="1" s="171" thickBot="1">
      <c r="B1037" s="165" t="inlineStr">
        <is>
          <t>06.09.2024 10:38:56</t>
        </is>
      </c>
      <c r="C1037" s="165" t="inlineStr">
        <is>
          <t>Внутреннее перемещение ОМТС 221-962 от 06.09.2024 10:38:56</t>
        </is>
      </c>
      <c r="D1037" s="152" t="inlineStr">
        <is>
          <t>Внутренее перемещение ТМЦ</t>
        </is>
      </c>
      <c r="E1037" s="163" t="n">
        <v>1750</v>
      </c>
      <c r="F1037" s="164" t="n"/>
      <c r="G1037" s="163" t="n">
        <v>1750</v>
      </c>
      <c r="H1037" s="164" t="n"/>
      <c r="I1037" s="7" t="n">
        <v>7000</v>
      </c>
      <c r="J1037" s="8" t="inlineStr">
        <is>
          <t>Шербай уулу Бакытбек (кух работник)</t>
        </is>
      </c>
      <c r="K1037" s="8" t="inlineStr">
        <is>
          <t>Склад Бозымчак № 7 СИЗ (/Касымов А,Адылбек у Э.</t>
        </is>
      </c>
      <c r="L1037" s="12" t="n"/>
      <c r="M1037">
        <f>VLOOKUP(J1037,P$7:Q$4000,2,0)</f>
        <v/>
      </c>
      <c r="N1037">
        <f>VLOOKUP(K1037,P$7:R$4000,2,0)</f>
        <v/>
      </c>
      <c r="P1037" s="24" t="inlineStr">
        <is>
          <t>Ибраимкулов Бактыбек Эрмекович (Слесарь по КИПиА)</t>
        </is>
      </c>
      <c r="Q1037" s="24" t="inlineStr">
        <is>
          <t>100-02 Главный корпус (флотация)</t>
        </is>
      </c>
    </row>
    <row r="1038" hidden="1" outlineLevel="1" ht="22.45" customFormat="1" customHeight="1" s="71">
      <c r="B1038" s="166" t="n"/>
      <c r="C1038" s="166" t="n"/>
      <c r="D1038" s="153" t="n"/>
      <c r="E1038" s="10" t="n"/>
      <c r="F1038" s="11" t="n"/>
      <c r="G1038" s="10" t="n"/>
      <c r="H1038" s="11" t="n"/>
      <c r="I1038" s="12" t="n"/>
      <c r="J1038" s="13" t="inlineStr">
        <is>
          <t>001-001-0197 Куртка демисезонная "KAZ Minerals Bozymchak" (ткань 65%ПЭ/35%ХБ, плотность 250 гр/м2, подкл.флис. 48-50)</t>
        </is>
      </c>
      <c r="K1038" s="13" t="inlineStr">
        <is>
          <t>001-001-0197 Куртка демисезонная "KAZ Minerals Bozymchak" (ткань 65%ПЭ/35%ХБ, плотность 250 гр/м2, подкл.флис. 48-50)</t>
        </is>
      </c>
      <c r="L1038" s="135" t="n"/>
      <c r="M1038">
        <f>VLOOKUP(J1038,P$7:Q$4000,2,0)</f>
        <v/>
      </c>
      <c r="N1038">
        <f>VLOOKUP(K1038,P$7:R$4000,2,0)</f>
        <v/>
      </c>
      <c r="P1038" s="24" t="inlineStr">
        <is>
          <t>Ибраимов Алымбек Кошмуратович</t>
        </is>
      </c>
      <c r="Q1038" s="24" t="inlineStr">
        <is>
          <t>123-08-АБК-АХО-Строители</t>
        </is>
      </c>
    </row>
    <row r="1039" hidden="1" outlineLevel="1" ht="11.95" customFormat="1" customHeight="1" s="71" thickBot="1">
      <c r="B1039" s="167" t="n"/>
      <c r="C1039" s="167" t="n"/>
      <c r="D1039" s="14" t="inlineStr">
        <is>
          <t>Количество</t>
        </is>
      </c>
      <c r="E1039" s="15" t="n"/>
      <c r="F1039" s="175" t="n">
        <v>1</v>
      </c>
      <c r="G1039" s="15" t="n"/>
      <c r="H1039" s="175" t="n">
        <v>1</v>
      </c>
      <c r="I1039" s="135" t="n"/>
      <c r="J1039" s="154" t="inlineStr">
        <is>
          <t>Поступление ТМЦ и услуг 0003271 от 27.08.2024 10:00:00</t>
        </is>
      </c>
      <c r="K1039" s="154" t="inlineStr">
        <is>
          <t>Поступление ТМЦ и услуг 0003271 от 27.08.2024 10:00:00</t>
        </is>
      </c>
      <c r="L1039" s="9" t="n"/>
      <c r="M1039">
        <f>VLOOKUP(J1039,P$7:Q$4000,2,0)</f>
        <v/>
      </c>
      <c r="N1039">
        <f>VLOOKUP(K1039,P$7:R$4000,2,0)</f>
        <v/>
      </c>
      <c r="P1039" s="24" t="inlineStr">
        <is>
          <t>Ибраимов Байыш Султангазиевич (взрывник)</t>
        </is>
      </c>
      <c r="Q1039" s="24" t="inlineStr">
        <is>
          <t>101-03-участок БВР</t>
        </is>
      </c>
    </row>
    <row r="1040" hidden="1" outlineLevel="1" ht="22.45" customHeight="1" s="171" thickBot="1">
      <c r="B1040" s="165" t="inlineStr">
        <is>
          <t>06.09.2024 10:38:56</t>
        </is>
      </c>
      <c r="C1040" s="165" t="inlineStr">
        <is>
          <t>Внутреннее перемещение ОМТС 221-962 от 06.09.2024 10:38:56</t>
        </is>
      </c>
      <c r="D1040" s="152" t="inlineStr">
        <is>
          <t>Внутренее перемещение ТМЦ</t>
        </is>
      </c>
      <c r="E1040" s="163" t="n">
        <v>1750</v>
      </c>
      <c r="F1040" s="164" t="n"/>
      <c r="G1040" s="163" t="n">
        <v>1750</v>
      </c>
      <c r="H1040" s="164" t="n"/>
      <c r="I1040" s="7" t="n">
        <v>5500</v>
      </c>
      <c r="J1040" s="8" t="inlineStr">
        <is>
          <t>Шербай уулу Бакытбек (кух работник)</t>
        </is>
      </c>
      <c r="K1040" s="8" t="inlineStr">
        <is>
          <t>Склад Бозымчак № 7 СИЗ (/Касымов А,Адылбек у Э.</t>
        </is>
      </c>
      <c r="L1040" s="12" t="n"/>
      <c r="M1040">
        <f>VLOOKUP(J1040,P$7:Q$4000,2,0)</f>
        <v/>
      </c>
      <c r="N1040">
        <f>VLOOKUP(K1040,P$7:R$4000,2,0)</f>
        <v/>
      </c>
      <c r="P1040" s="24" t="inlineStr">
        <is>
          <t>Ибраимов Улан Тынчыбекович</t>
        </is>
      </c>
      <c r="Q1040" s="24" t="inlineStr">
        <is>
          <t>106-01-Буровой участок ГРР</t>
        </is>
      </c>
    </row>
    <row r="1041" hidden="1" outlineLevel="1" ht="32.9" customFormat="1" customHeight="1" s="71">
      <c r="B1041" s="166" t="n"/>
      <c r="C1041" s="166" t="n"/>
      <c r="D1041" s="153" t="n"/>
      <c r="E1041" s="10" t="n"/>
      <c r="F1041" s="11" t="n"/>
      <c r="G1041" s="10" t="n"/>
      <c r="H1041" s="11" t="n"/>
      <c r="I1041" s="12" t="n"/>
      <c r="J1041" s="13" t="inlineStr">
        <is>
          <t>001-001-0177 Куртка летняя "KAZ Minerals Bozymchak" (ткань 65%ПЭ/35%ХБ, плотность 250 гр/м2, разм.48-50)</t>
        </is>
      </c>
      <c r="K1041" s="13" t="inlineStr">
        <is>
          <t>001-001-0177 Куртка летняя "KAZ Minerals Bozymchak" (ткань 65%ПЭ/35%ХБ, плотность 250 гр/м2, разм.48-50)</t>
        </is>
      </c>
      <c r="L1041" s="135" t="n"/>
      <c r="M1041">
        <f>VLOOKUP(J1041,P$7:Q$4000,2,0)</f>
        <v/>
      </c>
      <c r="N1041">
        <f>VLOOKUP(K1041,P$7:R$4000,2,0)</f>
        <v/>
      </c>
      <c r="P1041" s="24" t="inlineStr">
        <is>
          <t>Иващенко Юрий Анатольевич</t>
        </is>
      </c>
      <c r="Q1041" s="24" t="inlineStr">
        <is>
          <t>112-ИТР-офис</t>
        </is>
      </c>
    </row>
    <row r="1042" hidden="1" outlineLevel="1" ht="22.45" customFormat="1" customHeight="1" s="71" thickBot="1">
      <c r="B1042" s="167" t="n"/>
      <c r="C1042" s="167" t="n"/>
      <c r="D1042" s="14" t="inlineStr">
        <is>
          <t>Количество</t>
        </is>
      </c>
      <c r="E1042" s="15" t="n"/>
      <c r="F1042" s="175" t="n">
        <v>1</v>
      </c>
      <c r="G1042" s="15" t="n"/>
      <c r="H1042" s="175" t="n">
        <v>1</v>
      </c>
      <c r="I1042" s="135" t="n"/>
      <c r="J1042" s="154" t="inlineStr">
        <is>
          <t>Поступление ТМЦ и услуг 0003314 от 27.08.2024 10:00:00</t>
        </is>
      </c>
      <c r="K1042" s="154" t="inlineStr">
        <is>
          <t>Поступление ТМЦ и услуг 0003314 от 27.08.2024 10:00:00</t>
        </is>
      </c>
      <c r="L1042" s="9" t="n"/>
      <c r="M1042">
        <f>VLOOKUP(J1042,P$7:Q$4000,2,0)</f>
        <v/>
      </c>
      <c r="N1042">
        <f>VLOOKUP(K1042,P$7:R$4000,2,0)</f>
        <v/>
      </c>
      <c r="P1042" s="24" t="inlineStr">
        <is>
          <t>Идрисова Оксана Федоровна</t>
        </is>
      </c>
      <c r="Q1042" s="24" t="inlineStr">
        <is>
          <t>111-02-АУП</t>
        </is>
      </c>
    </row>
    <row r="1043" hidden="1" outlineLevel="1" ht="22.45" customHeight="1" s="171" thickBot="1">
      <c r="B1043" s="165" t="inlineStr">
        <is>
          <t>06.09.2024 10:38:56</t>
        </is>
      </c>
      <c r="C1043" s="165" t="inlineStr">
        <is>
          <t>Внутреннее перемещение ОМТС 221-962 от 06.09.2024 10:38:56</t>
        </is>
      </c>
      <c r="D1043" s="152" t="inlineStr">
        <is>
          <t>Внутренее перемещение ТМЦ</t>
        </is>
      </c>
      <c r="E1043" s="163" t="n">
        <v>1750</v>
      </c>
      <c r="F1043" s="164" t="n"/>
      <c r="G1043" s="163" t="n">
        <v>1750</v>
      </c>
      <c r="H1043" s="164" t="n"/>
      <c r="I1043" s="7" t="n">
        <v>3000</v>
      </c>
      <c r="J1043" s="8" t="inlineStr">
        <is>
          <t>Шербай уулу Бакытбек (кух работник)</t>
        </is>
      </c>
      <c r="K1043" s="8" t="inlineStr">
        <is>
          <t>Склад Бозымчак № 7 СИЗ (/Касымов А,Адылбек у Э.</t>
        </is>
      </c>
      <c r="L1043" s="12" t="n"/>
      <c r="M1043">
        <f>VLOOKUP(J1043,P$7:Q$4000,2,0)</f>
        <v/>
      </c>
      <c r="N1043">
        <f>VLOOKUP(K1043,P$7:R$4000,2,0)</f>
        <v/>
      </c>
      <c r="P1043" s="24" t="inlineStr">
        <is>
          <t>Изабаев Автандил Жаркынович</t>
        </is>
      </c>
      <c r="Q1043" s="24" t="inlineStr">
        <is>
          <t>100-02 Главный корпус (флотация)</t>
        </is>
      </c>
    </row>
    <row r="1044" hidden="1" outlineLevel="1" ht="22.45" customFormat="1" customHeight="1" s="71">
      <c r="B1044" s="166" t="n"/>
      <c r="C1044" s="166" t="n"/>
      <c r="D1044" s="153" t="n"/>
      <c r="E1044" s="10" t="n"/>
      <c r="F1044" s="11" t="n"/>
      <c r="G1044" s="10" t="n"/>
      <c r="H1044" s="11" t="n"/>
      <c r="I1044" s="12" t="n"/>
      <c r="J1044" s="13" t="inlineStr">
        <is>
          <t>001-001-0181 Брюки летние "KAZ Minerals Bozymchak" (ткань 65%ПЭ/35%ХБ, плотность 250 гр/м2, разм.44-46)</t>
        </is>
      </c>
      <c r="K1044" s="13" t="inlineStr">
        <is>
          <t>001-001-0181 Брюки летние "KAZ Minerals Bozymchak" (ткань 65%ПЭ/35%ХБ, плотность 250 гр/м2, разм.44-46)</t>
        </is>
      </c>
      <c r="L1044" s="135" t="n"/>
      <c r="M1044">
        <f>VLOOKUP(J1044,P$7:Q$4000,2,0)</f>
        <v/>
      </c>
      <c r="N1044">
        <f>VLOOKUP(K1044,P$7:R$4000,2,0)</f>
        <v/>
      </c>
      <c r="P1044" s="24" t="inlineStr">
        <is>
          <t>Изабаев Умар Даирович</t>
        </is>
      </c>
      <c r="Q1044" s="24" t="inlineStr">
        <is>
          <t>111-02-АУП</t>
        </is>
      </c>
    </row>
    <row r="1045" hidden="1" outlineLevel="1" ht="22.45" customFormat="1" customHeight="1" s="71" thickBot="1">
      <c r="B1045" s="167" t="n"/>
      <c r="C1045" s="167" t="n"/>
      <c r="D1045" s="14" t="inlineStr">
        <is>
          <t>Количество</t>
        </is>
      </c>
      <c r="E1045" s="15" t="n"/>
      <c r="F1045" s="175" t="n">
        <v>1</v>
      </c>
      <c r="G1045" s="15" t="n"/>
      <c r="H1045" s="175" t="n">
        <v>1</v>
      </c>
      <c r="I1045" s="135" t="n"/>
      <c r="J1045" s="154" t="inlineStr">
        <is>
          <t>Поступление ТМЦ и услуг 0001342 от 04.04.2024 10:00:00</t>
        </is>
      </c>
      <c r="K1045" s="154" t="inlineStr">
        <is>
          <t>Поступление ТМЦ и услуг 0001342 от 04.04.2024 10:00:00</t>
        </is>
      </c>
      <c r="L1045" s="9" t="n"/>
      <c r="M1045">
        <f>VLOOKUP(J1045,P$7:Q$4000,2,0)</f>
        <v/>
      </c>
      <c r="N1045">
        <f>VLOOKUP(K1045,P$7:R$4000,2,0)</f>
        <v/>
      </c>
      <c r="P1045" s="24" t="inlineStr">
        <is>
          <t>Илиясов Санжар Чубакович</t>
        </is>
      </c>
      <c r="Q1045" s="24" t="inlineStr">
        <is>
          <t>109-Химлаборатория</t>
        </is>
      </c>
    </row>
    <row r="1046" hidden="1" outlineLevel="1" ht="22.45" customHeight="1" s="171" thickBot="1">
      <c r="B1046" s="165" t="inlineStr">
        <is>
          <t>06.09.2024 10:43:26</t>
        </is>
      </c>
      <c r="C1046" s="165" t="inlineStr">
        <is>
          <t>Внутреннее перемещение ОМТС 221-963 от 06.09.2024 10:43:26</t>
        </is>
      </c>
      <c r="D1046" s="152" t="inlineStr">
        <is>
          <t>Внутренее перемещение ТМЦ</t>
        </is>
      </c>
      <c r="E1046" s="163" t="n">
        <v>1750</v>
      </c>
      <c r="F1046" s="164" t="n"/>
      <c r="G1046" s="163" t="n">
        <v>1750</v>
      </c>
      <c r="H1046" s="164" t="n"/>
      <c r="I1046" s="7" t="n">
        <v>3200</v>
      </c>
      <c r="J1046" s="8" t="inlineStr">
        <is>
          <t>Базарбаев Зоутбек Туманович Электрогазосварщик</t>
        </is>
      </c>
      <c r="K1046" s="8" t="inlineStr">
        <is>
          <t>Склад Бозымчак № 7 СИЗ (/Касымов А,Адылбек у Э.</t>
        </is>
      </c>
      <c r="L1046" s="12" t="n"/>
      <c r="M1046">
        <f>VLOOKUP(J1046,P$7:Q$4000,2,0)</f>
        <v/>
      </c>
      <c r="N1046">
        <f>VLOOKUP(K1046,P$7:R$4000,2,0)</f>
        <v/>
      </c>
      <c r="P1046" s="24" t="inlineStr">
        <is>
          <t>Имамидинов Алмазбек Турсуналиевич</t>
        </is>
      </c>
      <c r="Q1046" s="24" t="inlineStr">
        <is>
          <t>100-08  ИТР Производство ОФ</t>
        </is>
      </c>
    </row>
    <row r="1047" hidden="1" outlineLevel="1" ht="22.45" customFormat="1" customHeight="1" s="71">
      <c r="B1047" s="166" t="n"/>
      <c r="C1047" s="166" t="n"/>
      <c r="D1047" s="153" t="n"/>
      <c r="E1047" s="10" t="n"/>
      <c r="F1047" s="11" t="n"/>
      <c r="G1047" s="10" t="n"/>
      <c r="H1047" s="11" t="n"/>
      <c r="I1047" s="12" t="n"/>
      <c r="J1047" s="13" t="inlineStr">
        <is>
          <t>001-001-0116 Рубашка  "KAZ Minerals Bozymchak) c длинным рукавом  (100% ХБ)</t>
        </is>
      </c>
      <c r="K1047" s="13" t="inlineStr">
        <is>
          <t>001-001-0116 Рубашка  "KAZ Minerals Bozymchak) c длинным рукавом  (100% ХБ)</t>
        </is>
      </c>
      <c r="L1047" s="135" t="n"/>
      <c r="M1047">
        <f>VLOOKUP(J1047,P$7:Q$4000,2,0)</f>
        <v/>
      </c>
      <c r="N1047">
        <f>VLOOKUP(K1047,P$7:R$4000,2,0)</f>
        <v/>
      </c>
      <c r="P1047" s="24" t="inlineStr">
        <is>
          <t>Иман уулу Арстанбек</t>
        </is>
      </c>
      <c r="Q1047" s="24" t="inlineStr">
        <is>
          <t>100-08  ИТР Производство ОФ</t>
        </is>
      </c>
    </row>
    <row r="1048" hidden="1" outlineLevel="1" ht="22.45" customFormat="1" customHeight="1" s="71" thickBot="1">
      <c r="B1048" s="167" t="n"/>
      <c r="C1048" s="167" t="n"/>
      <c r="D1048" s="14" t="inlineStr">
        <is>
          <t>Количество</t>
        </is>
      </c>
      <c r="E1048" s="15" t="n"/>
      <c r="F1048" s="175" t="n">
        <v>1</v>
      </c>
      <c r="G1048" s="15" t="n"/>
      <c r="H1048" s="175" t="n">
        <v>1</v>
      </c>
      <c r="I1048" s="135" t="n"/>
      <c r="J1048" s="154" t="inlineStr">
        <is>
          <t>Поступление ТМЦ и услуг 0002737 от 16.07.2024 10:00:00</t>
        </is>
      </c>
      <c r="K1048" s="154" t="inlineStr">
        <is>
          <t>Поступление ТМЦ и услуг 0002737 от 16.07.2024 10:00:00</t>
        </is>
      </c>
      <c r="L1048" s="9" t="n"/>
      <c r="M1048">
        <f>VLOOKUP(J1048,P$7:Q$4000,2,0)</f>
        <v/>
      </c>
      <c r="N1048">
        <f>VLOOKUP(K1048,P$7:R$4000,2,0)</f>
        <v/>
      </c>
      <c r="P1048" s="24" t="inlineStr">
        <is>
          <t>Иман уулу Арстанбек</t>
        </is>
      </c>
      <c r="Q1048" s="24" t="inlineStr">
        <is>
          <t>100-08  ИТР Производство ОФ</t>
        </is>
      </c>
    </row>
    <row r="1049" hidden="1" outlineLevel="1" ht="22.45" customHeight="1" s="171" thickBot="1">
      <c r="B1049" s="165" t="inlineStr">
        <is>
          <t>06.09.2024 10:43:26</t>
        </is>
      </c>
      <c r="C1049" s="165" t="inlineStr">
        <is>
          <t>Внутреннее перемещение ОМТС 221-963 от 06.09.2024 10:43:26</t>
        </is>
      </c>
      <c r="D1049" s="152" t="inlineStr">
        <is>
          <t>Внутренее перемещение ТМЦ</t>
        </is>
      </c>
      <c r="E1049" s="163" t="n">
        <v>1750</v>
      </c>
      <c r="F1049" s="164" t="n"/>
      <c r="G1049" s="163" t="n">
        <v>1750</v>
      </c>
      <c r="H1049" s="164" t="n"/>
      <c r="I1049" s="7" t="n">
        <v>7000</v>
      </c>
      <c r="J1049" s="8" t="inlineStr">
        <is>
          <t>Базарбаев Зоутбек Туманович Электрогазосварщик</t>
        </is>
      </c>
      <c r="K1049" s="8" t="inlineStr">
        <is>
          <t>Склад Бозымчак № 7 СИЗ (/Касымов А,Адылбек у Э.</t>
        </is>
      </c>
      <c r="L1049" s="12" t="n"/>
      <c r="M1049">
        <f>VLOOKUP(J1049,P$7:Q$4000,2,0)</f>
        <v/>
      </c>
      <c r="N1049">
        <f>VLOOKUP(K1049,P$7:R$4000,2,0)</f>
        <v/>
      </c>
      <c r="P1049" s="24" t="inlineStr">
        <is>
          <t>Иманазаров Абакир Эргешбаевич( разнарабочий)</t>
        </is>
      </c>
      <c r="Q1049" s="24" t="inlineStr">
        <is>
          <t>100-01 Участок дробления</t>
        </is>
      </c>
    </row>
    <row r="1050" hidden="1" outlineLevel="1" ht="22.45" customFormat="1" customHeight="1" s="71">
      <c r="B1050" s="166" t="n"/>
      <c r="C1050" s="166" t="n"/>
      <c r="D1050" s="153" t="n"/>
      <c r="E1050" s="10" t="n"/>
      <c r="F1050" s="11" t="n"/>
      <c r="G1050" s="10" t="n"/>
      <c r="H1050" s="11" t="n"/>
      <c r="I1050" s="12" t="n"/>
      <c r="J1050" s="13" t="inlineStr">
        <is>
          <t>001-001-0198 Куртка демисезонная "KAZ Minerals Bozymchak" (ткань 65%ПЭ/35%ХБ, плотность 250 гр/м2, подкл.флис. 52-54)</t>
        </is>
      </c>
      <c r="K1050" s="13" t="inlineStr">
        <is>
          <t>001-001-0198 Куртка демисезонная "KAZ Minerals Bozymchak" (ткань 65%ПЭ/35%ХБ, плотность 250 гр/м2, подкл.флис. 52-54)</t>
        </is>
      </c>
      <c r="L1050" s="135" t="n"/>
      <c r="M1050">
        <f>VLOOKUP(J1050,P$7:Q$4000,2,0)</f>
        <v/>
      </c>
      <c r="N1050">
        <f>VLOOKUP(K1050,P$7:R$4000,2,0)</f>
        <v/>
      </c>
      <c r="P1050" s="24" t="inlineStr">
        <is>
          <t>Иманазаров Абсамат Эргешбаевич Маш компр.установки</t>
        </is>
      </c>
      <c r="Q1050" s="24" t="inlineStr">
        <is>
          <t>105-04-Компрессорная</t>
        </is>
      </c>
    </row>
    <row r="1051" hidden="1" outlineLevel="1" ht="22.45" customFormat="1" customHeight="1" s="71" thickBot="1">
      <c r="B1051" s="167" t="n"/>
      <c r="C1051" s="167" t="n"/>
      <c r="D1051" s="14" t="inlineStr">
        <is>
          <t>Количество</t>
        </is>
      </c>
      <c r="E1051" s="15" t="n"/>
      <c r="F1051" s="175" t="n">
        <v>1</v>
      </c>
      <c r="G1051" s="15" t="n"/>
      <c r="H1051" s="175" t="n">
        <v>1</v>
      </c>
      <c r="I1051" s="135" t="n"/>
      <c r="J1051" s="154" t="inlineStr">
        <is>
          <t>Поступление ТМЦ и услуг 0003271 от 27.08.2024 10:00:00</t>
        </is>
      </c>
      <c r="K1051" s="154" t="inlineStr">
        <is>
          <t>Поступление ТМЦ и услуг 0003271 от 27.08.2024 10:00:00</t>
        </is>
      </c>
      <c r="L1051" s="9" t="n"/>
      <c r="M1051">
        <f>VLOOKUP(J1051,P$7:Q$4000,2,0)</f>
        <v/>
      </c>
      <c r="N1051">
        <f>VLOOKUP(K1051,P$7:R$4000,2,0)</f>
        <v/>
      </c>
      <c r="P1051" s="24" t="inlineStr">
        <is>
          <t>Иманазаров Дуйшонбек Усенбаевич</t>
        </is>
      </c>
      <c r="Q1051" s="24" t="inlineStr">
        <is>
          <t>105-01-ДЭС</t>
        </is>
      </c>
    </row>
    <row r="1052" hidden="1" outlineLevel="1" ht="22.45" customHeight="1" s="171" thickBot="1">
      <c r="B1052" s="165" t="inlineStr">
        <is>
          <t>06.09.2024 10:46:18</t>
        </is>
      </c>
      <c r="C1052" s="165" t="inlineStr">
        <is>
          <t>Внутреннее перемещение ОМТС 221-964 от 06.09.2024 10:46:18</t>
        </is>
      </c>
      <c r="D1052" s="152" t="inlineStr">
        <is>
          <t>Внутренее перемещение ТМЦ</t>
        </is>
      </c>
      <c r="E1052" s="163" t="n">
        <v>1750</v>
      </c>
      <c r="F1052" s="164" t="n"/>
      <c r="G1052" s="163" t="n">
        <v>1750</v>
      </c>
      <c r="H1052" s="164" t="n"/>
      <c r="I1052" s="7" t="n">
        <v>7000</v>
      </c>
      <c r="J1052" s="8" t="inlineStr">
        <is>
          <t>Жумабаев Аскар</t>
        </is>
      </c>
      <c r="K1052" s="8" t="inlineStr">
        <is>
          <t>Склад Бозымчак № 7 СИЗ (/Касымов А,Адылбек у Э.</t>
        </is>
      </c>
      <c r="L1052" s="12" t="n"/>
      <c r="M1052">
        <f>VLOOKUP(J1052,P$7:Q$4000,2,0)</f>
        <v/>
      </c>
      <c r="N1052">
        <f>VLOOKUP(K1052,P$7:R$4000,2,0)</f>
        <v/>
      </c>
      <c r="P1052" s="24" t="inlineStr">
        <is>
          <t>Иманазаров Жолдубай Мергенович</t>
        </is>
      </c>
      <c r="Q1052" s="24" t="inlineStr">
        <is>
          <t>100-01 Участок дробления</t>
        </is>
      </c>
    </row>
    <row r="1053" hidden="1" outlineLevel="1" ht="22.45" customFormat="1" customHeight="1" s="71">
      <c r="B1053" s="166" t="n"/>
      <c r="C1053" s="166" t="n"/>
      <c r="D1053" s="153" t="n"/>
      <c r="E1053" s="10" t="n"/>
      <c r="F1053" s="11" t="n"/>
      <c r="G1053" s="10" t="n"/>
      <c r="H1053" s="11" t="n"/>
      <c r="I1053" s="12" t="n"/>
      <c r="J1053" s="13" t="inlineStr">
        <is>
          <t>001-001-0197 Куртка демисезонная "KAZ Minerals Bozymchak" (ткань 65%ПЭ/35%ХБ, плотность 250 гр/м2, подкл.флис. 48-50)</t>
        </is>
      </c>
      <c r="K1053" s="13" t="inlineStr">
        <is>
          <t>001-001-0197 Куртка демисезонная "KAZ Minerals Bozymchak" (ткань 65%ПЭ/35%ХБ, плотность 250 гр/м2, подкл.флис. 48-50)</t>
        </is>
      </c>
      <c r="L1053" s="135" t="n"/>
      <c r="M1053">
        <f>VLOOKUP(J1053,P$7:Q$4000,2,0)</f>
        <v/>
      </c>
      <c r="N1053">
        <f>VLOOKUP(K1053,P$7:R$4000,2,0)</f>
        <v/>
      </c>
      <c r="P1053" s="24" t="inlineStr">
        <is>
          <t>Иманазаров Сапарбек Мергенович Машинист кочегар ко</t>
        </is>
      </c>
      <c r="Q1053" s="24" t="inlineStr">
        <is>
          <t>105-02-УТВС и НК</t>
        </is>
      </c>
    </row>
    <row r="1054" hidden="1" outlineLevel="1" ht="22.45" customFormat="1" customHeight="1" s="71" thickBot="1">
      <c r="B1054" s="167" t="n"/>
      <c r="C1054" s="167" t="n"/>
      <c r="D1054" s="14" t="inlineStr">
        <is>
          <t>Количество</t>
        </is>
      </c>
      <c r="E1054" s="15" t="n"/>
      <c r="F1054" s="175" t="n">
        <v>1</v>
      </c>
      <c r="G1054" s="15" t="n"/>
      <c r="H1054" s="175" t="n">
        <v>1</v>
      </c>
      <c r="I1054" s="135" t="n"/>
      <c r="J1054" s="154" t="inlineStr">
        <is>
          <t>Поступление ТМЦ и услуг 0003271 от 27.08.2024 10:00:00</t>
        </is>
      </c>
      <c r="K1054" s="154" t="inlineStr">
        <is>
          <t>Поступление ТМЦ и услуг 0003271 от 27.08.2024 10:00:00</t>
        </is>
      </c>
      <c r="L1054" s="9" t="n"/>
      <c r="M1054">
        <f>VLOOKUP(J1054,P$7:Q$4000,2,0)</f>
        <v/>
      </c>
      <c r="N1054">
        <f>VLOOKUP(K1054,P$7:R$4000,2,0)</f>
        <v/>
      </c>
      <c r="P1054" s="24" t="inlineStr">
        <is>
          <t>Иманазаров Эртелес Мергенович (Обходчик)</t>
        </is>
      </c>
      <c r="Q1054" s="24" t="inlineStr">
        <is>
          <t>100-03-04 Транспортировка обезвоженных кеков</t>
        </is>
      </c>
    </row>
    <row r="1055" hidden="1" outlineLevel="1" ht="22.45" customHeight="1" s="171" thickBot="1">
      <c r="B1055" s="165" t="inlineStr">
        <is>
          <t>06.09.2024 10:46:18</t>
        </is>
      </c>
      <c r="C1055" s="165" t="inlineStr">
        <is>
          <t>Внутреннее перемещение ОМТС 221-964 от 06.09.2024 10:46:18</t>
        </is>
      </c>
      <c r="D1055" s="152" t="inlineStr">
        <is>
          <t>Внутренее перемещение ТМЦ</t>
        </is>
      </c>
      <c r="E1055" s="163" t="n">
        <v>1750</v>
      </c>
      <c r="F1055" s="164" t="n"/>
      <c r="G1055" s="163" t="n">
        <v>1750</v>
      </c>
      <c r="H1055" s="164" t="n"/>
      <c r="I1055" s="7" t="n">
        <v>5500</v>
      </c>
      <c r="J1055" s="8" t="inlineStr">
        <is>
          <t>Жумабаев Аскар</t>
        </is>
      </c>
      <c r="K1055" s="8" t="inlineStr">
        <is>
          <t>Склад Бозымчак № 7 СИЗ (/Касымов А,Адылбек у Э.</t>
        </is>
      </c>
      <c r="L1055" s="12" t="n"/>
      <c r="M1055">
        <f>VLOOKUP(J1055,P$7:Q$4000,2,0)</f>
        <v/>
      </c>
      <c r="N1055">
        <f>VLOOKUP(K1055,P$7:R$4000,2,0)</f>
        <v/>
      </c>
      <c r="P1055" s="24" t="inlineStr">
        <is>
          <t>Иманазарова Гулбайра Курсантбековна</t>
        </is>
      </c>
      <c r="Q1055" s="24" t="inlineStr">
        <is>
          <t>100-02 Главный корпус (флотация)</t>
        </is>
      </c>
    </row>
    <row r="1056" hidden="1" outlineLevel="1" ht="22.45" customFormat="1" customHeight="1" s="71">
      <c r="B1056" s="166" t="n"/>
      <c r="C1056" s="166" t="n"/>
      <c r="D1056" s="153" t="n"/>
      <c r="E1056" s="10" t="n"/>
      <c r="F1056" s="11" t="n"/>
      <c r="G1056" s="10" t="n"/>
      <c r="H1056" s="11" t="n"/>
      <c r="I1056" s="12" t="n"/>
      <c r="J1056" s="13" t="inlineStr">
        <is>
          <t>001-001-0177 Куртка летняя "KAZ Minerals Bozymchak" (ткань 65%ПЭ/35%ХБ, плотность 250 гр/м2, разм.48-50)</t>
        </is>
      </c>
      <c r="K1056" s="13" t="inlineStr">
        <is>
          <t>001-001-0177 Куртка летняя "KAZ Minerals Bozymchak" (ткань 65%ПЭ/35%ХБ, плотность 250 гр/м2, разм.48-50)</t>
        </is>
      </c>
      <c r="L1056" s="135" t="n"/>
      <c r="M1056">
        <f>VLOOKUP(J1056,P$7:Q$4000,2,0)</f>
        <v/>
      </c>
      <c r="N1056">
        <f>VLOOKUP(K1056,P$7:R$4000,2,0)</f>
        <v/>
      </c>
      <c r="P1056" s="24" t="inlineStr">
        <is>
          <t>Иманалиев Айбек Назарбекович</t>
        </is>
      </c>
      <c r="Q1056" s="24" t="inlineStr">
        <is>
          <t>126-001 ОТК Общепроизводственные расходы</t>
        </is>
      </c>
    </row>
    <row r="1057" hidden="1" outlineLevel="1" ht="22.45" customFormat="1" customHeight="1" s="71" thickBot="1">
      <c r="B1057" s="167" t="n"/>
      <c r="C1057" s="167" t="n"/>
      <c r="D1057" s="14" t="inlineStr">
        <is>
          <t>Количество</t>
        </is>
      </c>
      <c r="E1057" s="15" t="n"/>
      <c r="F1057" s="175" t="n">
        <v>1</v>
      </c>
      <c r="G1057" s="15" t="n"/>
      <c r="H1057" s="175" t="n">
        <v>1</v>
      </c>
      <c r="I1057" s="135" t="n"/>
      <c r="J1057" s="154" t="inlineStr">
        <is>
          <t>Поступление ТМЦ и услуг 0003521 от 04.09.2024 10:00:00</t>
        </is>
      </c>
      <c r="K1057" s="154" t="inlineStr">
        <is>
          <t>Поступление ТМЦ и услуг 0003521 от 04.09.2024 10:00:00</t>
        </is>
      </c>
      <c r="L1057" s="9" t="n"/>
      <c r="M1057">
        <f>VLOOKUP(J1057,P$7:Q$4000,2,0)</f>
        <v/>
      </c>
      <c r="N1057">
        <f>VLOOKUP(K1057,P$7:R$4000,2,0)</f>
        <v/>
      </c>
      <c r="P1057" s="24" t="inlineStr">
        <is>
          <t>Иманалиев Айсал Каныбекович ОМТС</t>
        </is>
      </c>
      <c r="Q1057" s="24" t="inlineStr">
        <is>
          <t>120-03-ОМТС</t>
        </is>
      </c>
    </row>
    <row r="1058" hidden="1" outlineLevel="1" ht="22.45" customHeight="1" s="171" thickBot="1">
      <c r="B1058" s="165" t="inlineStr">
        <is>
          <t>06.09.2024 10:46:18</t>
        </is>
      </c>
      <c r="C1058" s="165" t="inlineStr">
        <is>
          <t>Внутреннее перемещение ОМТС 221-964 от 06.09.2024 10:46:18</t>
        </is>
      </c>
      <c r="D1058" s="152" t="inlineStr">
        <is>
          <t>Внутренее перемещение ТМЦ</t>
        </is>
      </c>
      <c r="E1058" s="163" t="n">
        <v>1750</v>
      </c>
      <c r="F1058" s="164" t="n"/>
      <c r="G1058" s="163" t="n">
        <v>1750</v>
      </c>
      <c r="H1058" s="164" t="n"/>
      <c r="I1058" s="7" t="n">
        <v>3000</v>
      </c>
      <c r="J1058" s="8" t="inlineStr">
        <is>
          <t>Жумабаев Аскар</t>
        </is>
      </c>
      <c r="K1058" s="8" t="inlineStr">
        <is>
          <t>Склад Бозымчак № 7 СИЗ (/Касымов А,Адылбек у Э.</t>
        </is>
      </c>
      <c r="L1058" s="12" t="n"/>
      <c r="M1058">
        <f>VLOOKUP(J1058,P$7:Q$4000,2,0)</f>
        <v/>
      </c>
      <c r="N1058">
        <f>VLOOKUP(K1058,P$7:R$4000,2,0)</f>
        <v/>
      </c>
      <c r="P1058" s="24" t="inlineStr">
        <is>
          <t>Иманалиев Бектур Табалдиевич (Слесарь по КИП и А)</t>
        </is>
      </c>
      <c r="Q1058" s="24" t="inlineStr">
        <is>
          <t>100-02 Главный корпус (флотация)</t>
        </is>
      </c>
    </row>
    <row r="1059" hidden="1" outlineLevel="1" ht="22.45" customFormat="1" customHeight="1" s="71">
      <c r="B1059" s="166" t="n"/>
      <c r="C1059" s="166" t="n"/>
      <c r="D1059" s="153" t="n"/>
      <c r="E1059" s="10" t="n"/>
      <c r="F1059" s="11" t="n"/>
      <c r="G1059" s="10" t="n"/>
      <c r="H1059" s="11" t="n"/>
      <c r="I1059" s="12" t="n"/>
      <c r="J1059" s="13" t="inlineStr">
        <is>
          <t>001-001-0181 Брюки летние "KAZ Minerals Bozymchak" (ткань 65%ПЭ/35%ХБ, плотность 250 гр/м2, разм.44-46)</t>
        </is>
      </c>
      <c r="K1059" s="13" t="inlineStr">
        <is>
          <t>001-001-0181 Брюки летние "KAZ Minerals Bozymchak" (ткань 65%ПЭ/35%ХБ, плотность 250 гр/м2, разм.44-46)</t>
        </is>
      </c>
      <c r="L1059" s="135" t="n"/>
      <c r="M1059">
        <f>VLOOKUP(J1059,P$7:Q$4000,2,0)</f>
        <v/>
      </c>
      <c r="N1059">
        <f>VLOOKUP(K1059,P$7:R$4000,2,0)</f>
        <v/>
      </c>
      <c r="P1059" s="24" t="inlineStr">
        <is>
          <t>Иманалиев Кубаныч Байышбекович Горнорабочий</t>
        </is>
      </c>
      <c r="Q1059" s="24" t="inlineStr">
        <is>
          <t>120-01-Геолого-маркшейдерская служба. отдел</t>
        </is>
      </c>
    </row>
    <row r="1060" hidden="1" outlineLevel="1" ht="22.45" customFormat="1" customHeight="1" s="71" thickBot="1">
      <c r="B1060" s="167" t="n"/>
      <c r="C1060" s="167" t="n"/>
      <c r="D1060" s="14" t="inlineStr">
        <is>
          <t>Количество</t>
        </is>
      </c>
      <c r="E1060" s="15" t="n"/>
      <c r="F1060" s="175" t="n">
        <v>1</v>
      </c>
      <c r="G1060" s="15" t="n"/>
      <c r="H1060" s="175" t="n">
        <v>1</v>
      </c>
      <c r="I1060" s="135" t="n"/>
      <c r="J1060" s="154" t="inlineStr">
        <is>
          <t>Поступление ТМЦ и услуг 0001342 от 04.04.2024 10:00:00</t>
        </is>
      </c>
      <c r="K1060" s="154" t="inlineStr">
        <is>
          <t>Поступление ТМЦ и услуг 0001342 от 04.04.2024 10:00:00</t>
        </is>
      </c>
      <c r="L1060" s="9" t="n"/>
      <c r="M1060">
        <f>VLOOKUP(J1060,P$7:Q$4000,2,0)</f>
        <v/>
      </c>
      <c r="N1060">
        <f>VLOOKUP(K1060,P$7:R$4000,2,0)</f>
        <v/>
      </c>
      <c r="P1060" s="24" t="inlineStr">
        <is>
          <t>Иманалиев Медетбек Макешович (нач. участка ГО)</t>
        </is>
      </c>
      <c r="Q1060" s="24" t="inlineStr">
        <is>
          <t>101-06-Общепроизводственные расходы - Карьер</t>
        </is>
      </c>
    </row>
    <row r="1061" hidden="1" outlineLevel="1" ht="22.45" customHeight="1" s="171" thickBot="1">
      <c r="B1061" s="165" t="inlineStr">
        <is>
          <t>06.09.2024 10:47:49</t>
        </is>
      </c>
      <c r="C1061" s="165" t="inlineStr">
        <is>
          <t>Внутреннее перемещение ОМТС 221-965 от 06.09.2024 10:47:49</t>
        </is>
      </c>
      <c r="D1061" s="152" t="inlineStr">
        <is>
          <t>Внутренее перемещение ТМЦ</t>
        </is>
      </c>
      <c r="E1061" s="163" t="n">
        <v>1750</v>
      </c>
      <c r="F1061" s="164" t="n"/>
      <c r="G1061" s="163" t="n">
        <v>1750</v>
      </c>
      <c r="H1061" s="164" t="n"/>
      <c r="I1061" s="7" t="n">
        <v>7000</v>
      </c>
      <c r="J1061" s="8" t="inlineStr">
        <is>
          <t>Баширов Иван Эрикович Слесарь по сетям связи</t>
        </is>
      </c>
      <c r="K1061" s="8" t="inlineStr">
        <is>
          <t>Склад Бозымчак № 7 СИЗ (/Касымов А,Адылбек у Э.</t>
        </is>
      </c>
      <c r="L1061" s="12" t="n"/>
      <c r="M1061">
        <f>VLOOKUP(J1061,P$7:Q$4000,2,0)</f>
        <v/>
      </c>
      <c r="N1061">
        <f>VLOOKUP(K1061,P$7:R$4000,2,0)</f>
        <v/>
      </c>
      <c r="P1061" s="24" t="inlineStr">
        <is>
          <t>Иманалиев Мирбек Жолдошбекович</t>
        </is>
      </c>
      <c r="Q1061" s="24" t="inlineStr">
        <is>
          <t>100-10 Общепроизводственные расходы</t>
        </is>
      </c>
    </row>
    <row r="1062" hidden="1" outlineLevel="1" ht="22.45" customFormat="1" customHeight="1" s="71">
      <c r="B1062" s="166" t="n"/>
      <c r="C1062" s="166" t="n"/>
      <c r="D1062" s="153" t="n"/>
      <c r="E1062" s="10" t="n"/>
      <c r="F1062" s="11" t="n"/>
      <c r="G1062" s="10" t="n"/>
      <c r="H1062" s="11" t="n"/>
      <c r="I1062" s="12" t="n"/>
      <c r="J1062" s="13" t="inlineStr">
        <is>
          <t>001-001-0197 Куртка демисезонная "KAZ Minerals Bozymchak" (ткань 65%ПЭ/35%ХБ, плотность 250 гр/м2, подкл.флис. 48-50)</t>
        </is>
      </c>
      <c r="K1062" s="13" t="inlineStr">
        <is>
          <t>001-001-0197 Куртка демисезонная "KAZ Minerals Bozymchak" (ткань 65%ПЭ/35%ХБ, плотность 250 гр/м2, подкл.флис. 48-50)</t>
        </is>
      </c>
      <c r="L1062" s="135" t="n"/>
      <c r="M1062">
        <f>VLOOKUP(J1062,P$7:Q$4000,2,0)</f>
        <v/>
      </c>
      <c r="N1062">
        <f>VLOOKUP(K1062,P$7:R$4000,2,0)</f>
        <v/>
      </c>
      <c r="P1062" s="24" t="inlineStr">
        <is>
          <t>Иманалиев Самат Кубанычбекович</t>
        </is>
      </c>
      <c r="Q1062" s="24" t="inlineStr">
        <is>
          <t>119-05-Автотранспортный цех - общепроизводственные</t>
        </is>
      </c>
    </row>
    <row r="1063" hidden="1" outlineLevel="1" ht="22.45" customFormat="1" customHeight="1" s="71" thickBot="1">
      <c r="B1063" s="167" t="n"/>
      <c r="C1063" s="167" t="n"/>
      <c r="D1063" s="14" t="inlineStr">
        <is>
          <t>Количество</t>
        </is>
      </c>
      <c r="E1063" s="15" t="n"/>
      <c r="F1063" s="175" t="n">
        <v>1</v>
      </c>
      <c r="G1063" s="15" t="n"/>
      <c r="H1063" s="175" t="n">
        <v>1</v>
      </c>
      <c r="I1063" s="135" t="n"/>
      <c r="J1063" s="154" t="inlineStr">
        <is>
          <t>Поступление ТМЦ и услуг 0003271 от 27.08.2024 10:00:00</t>
        </is>
      </c>
      <c r="K1063" s="154" t="inlineStr">
        <is>
          <t>Поступление ТМЦ и услуг 0003271 от 27.08.2024 10:00:00</t>
        </is>
      </c>
      <c r="L1063" s="9" t="n"/>
      <c r="M1063">
        <f>VLOOKUP(J1063,P$7:Q$4000,2,0)</f>
        <v/>
      </c>
      <c r="N1063">
        <f>VLOOKUP(K1063,P$7:R$4000,2,0)</f>
        <v/>
      </c>
      <c r="P1063" s="24" t="inlineStr">
        <is>
          <t>Иманалиева Айнура Касымбековна</t>
        </is>
      </c>
      <c r="Q1063" s="24" t="inlineStr">
        <is>
          <t>100-10 Общепроизводственные расходы</t>
        </is>
      </c>
    </row>
    <row r="1064" outlineLevel="1" ht="22.45" customHeight="1" s="171" thickBot="1">
      <c r="B1064" s="165" t="inlineStr">
        <is>
          <t>06.09.2024 12:41:57</t>
        </is>
      </c>
      <c r="C1064" s="165" t="inlineStr">
        <is>
          <t>Внутреннее перемещение ОМТС 221-914 от 06.09.2024 12:41:57</t>
        </is>
      </c>
      <c r="D1064" s="152" t="inlineStr">
        <is>
          <t>Внутренее перемещение ТМЦ</t>
        </is>
      </c>
      <c r="E1064" s="163" t="n">
        <v>1750</v>
      </c>
      <c r="F1064" s="164" t="n"/>
      <c r="G1064" s="163" t="n">
        <v>1750</v>
      </c>
      <c r="H1064" s="164" t="n"/>
      <c r="I1064" s="7" t="n">
        <v>7000</v>
      </c>
      <c r="J1064" s="8" t="inlineStr">
        <is>
          <t>Жээнчоро уулу Канат</t>
        </is>
      </c>
      <c r="K1064" s="8" t="inlineStr">
        <is>
          <t>Склад Бозымчак № 7 СИЗ (/Касымов А,Адылбек у Э.</t>
        </is>
      </c>
      <c r="L1064" s="12" t="n"/>
      <c r="M1064">
        <f>VLOOKUP(J1064,P$7:Q$4000,2,0)</f>
        <v/>
      </c>
      <c r="N1064">
        <f>VLOOKUP(K1064,P$7:R$4000,2,0)</f>
        <v/>
      </c>
      <c r="P1064" s="24" t="inlineStr">
        <is>
          <t>Иманалиева Нуржамал Назарбековна</t>
        </is>
      </c>
      <c r="Q1064" s="24" t="inlineStr">
        <is>
          <t>123-02-АБК-АХО-Столовая</t>
        </is>
      </c>
    </row>
    <row r="1065" hidden="1" outlineLevel="1" ht="22.45" customFormat="1" customHeight="1" s="71">
      <c r="B1065" s="166" t="n"/>
      <c r="C1065" s="166" t="n"/>
      <c r="D1065" s="153" t="n"/>
      <c r="E1065" s="10" t="n"/>
      <c r="F1065" s="11" t="n"/>
      <c r="G1065" s="10" t="n"/>
      <c r="H1065" s="11" t="n"/>
      <c r="I1065" s="12" t="n"/>
      <c r="J1065" s="13" t="inlineStr">
        <is>
          <t>001-001-0199 Куртка демисезонная "KAZ Minerals Bozymchak" (ткань 65%ПЭ/35%ХБ, плотность 250 гр/м2, подкл.флис. 56-58)</t>
        </is>
      </c>
      <c r="K1065" s="13" t="inlineStr">
        <is>
          <t>001-001-0199 Куртка демисезонная "KAZ Minerals Bozymchak" (ткань 65%ПЭ/35%ХБ, плотность 250 гр/м2, подкл.флис. 56-58)</t>
        </is>
      </c>
      <c r="L1065" s="135" t="n"/>
      <c r="M1065">
        <f>VLOOKUP(J1065,P$7:Q$4000,2,0)</f>
        <v/>
      </c>
      <c r="N1065">
        <f>VLOOKUP(K1065,P$7:R$4000,2,0)</f>
        <v/>
      </c>
      <c r="P1065" s="24" t="inlineStr">
        <is>
          <t>Иманалиева Чолпонай Абдулакимовна</t>
        </is>
      </c>
      <c r="Q1065" s="24" t="n"/>
    </row>
    <row r="1066" hidden="1" outlineLevel="1" ht="22.45" customFormat="1" customHeight="1" s="71" thickBot="1">
      <c r="B1066" s="167" t="n"/>
      <c r="C1066" s="167" t="n"/>
      <c r="D1066" s="14" t="inlineStr">
        <is>
          <t>Количество</t>
        </is>
      </c>
      <c r="E1066" s="15" t="n"/>
      <c r="F1066" s="175" t="n">
        <v>1</v>
      </c>
      <c r="G1066" s="15" t="n"/>
      <c r="H1066" s="175" t="n">
        <v>1</v>
      </c>
      <c r="I1066" s="135" t="n"/>
      <c r="J1066" s="154" t="inlineStr">
        <is>
          <t>Поступление ТМЦ и услуг 0002734 от 16.07.2024 10:00:00</t>
        </is>
      </c>
      <c r="K1066" s="154" t="inlineStr">
        <is>
          <t>Поступление ТМЦ и услуг 0002734 от 16.07.2024 10:00:00</t>
        </is>
      </c>
      <c r="L1066" s="9" t="n"/>
      <c r="M1066">
        <f>VLOOKUP(J1066,P$7:Q$4000,2,0)</f>
        <v/>
      </c>
      <c r="N1066">
        <f>VLOOKUP(K1066,P$7:R$4000,2,0)</f>
        <v/>
      </c>
      <c r="P1066" s="24" t="inlineStr">
        <is>
          <t>Иманбаев Кубанычбек Асанкулович</t>
        </is>
      </c>
      <c r="Q1066" s="24" t="inlineStr">
        <is>
          <t>113-Офис Управления Проектом - Бишкек</t>
        </is>
      </c>
    </row>
    <row r="1067" outlineLevel="1" ht="22.45" customHeight="1" s="171" thickBot="1">
      <c r="B1067" s="165" t="inlineStr">
        <is>
          <t>06.09.2024 12:42:28</t>
        </is>
      </c>
      <c r="C1067" s="165" t="inlineStr">
        <is>
          <t>Внутреннее перемещение ОМТС 221-915 от 06.09.2024 12:42:28</t>
        </is>
      </c>
      <c r="D1067" s="152" t="inlineStr">
        <is>
          <t>Внутренее перемещение ТМЦ</t>
        </is>
      </c>
      <c r="E1067" s="163" t="n">
        <v>1750</v>
      </c>
      <c r="F1067" s="164" t="n"/>
      <c r="G1067" s="163" t="n">
        <v>1750</v>
      </c>
      <c r="H1067" s="164" t="n"/>
      <c r="I1067" s="7" t="n">
        <v>7000</v>
      </c>
      <c r="J1067" s="8" t="inlineStr">
        <is>
          <t>Кенжебек уулу Түгөлбай</t>
        </is>
      </c>
      <c r="K1067" s="8" t="inlineStr">
        <is>
          <t>Склад Бозымчак № 7 СИЗ (/Касымов А,Адылбек у Э.</t>
        </is>
      </c>
      <c r="L1067" s="12" t="n"/>
      <c r="M1067">
        <f>VLOOKUP(J1067,P$7:Q$4000,2,0)</f>
        <v/>
      </c>
      <c r="N1067">
        <f>VLOOKUP(K1067,P$7:R$4000,2,0)</f>
        <v/>
      </c>
      <c r="P1067" s="24" t="inlineStr">
        <is>
          <t>Иманбеков Советбек Орозович</t>
        </is>
      </c>
      <c r="Q1067" s="24" t="inlineStr">
        <is>
          <t>101-01-Технологический участок</t>
        </is>
      </c>
    </row>
    <row r="1068" hidden="1" outlineLevel="1" ht="22.45" customFormat="1" customHeight="1" s="71">
      <c r="B1068" s="166" t="n"/>
      <c r="C1068" s="166" t="n"/>
      <c r="D1068" s="153" t="n"/>
      <c r="E1068" s="10" t="n"/>
      <c r="F1068" s="11" t="n"/>
      <c r="G1068" s="10" t="n"/>
      <c r="H1068" s="11" t="n"/>
      <c r="I1068" s="12" t="n"/>
      <c r="J1068" s="13" t="inlineStr">
        <is>
          <t>001-001-0197 Куртка демисезонная "KAZ Minerals Bozymchak" (ткань 65%ПЭ/35%ХБ, плотность 250 гр/м2, подкл.флис. 48-50)</t>
        </is>
      </c>
      <c r="K1068" s="13" t="inlineStr">
        <is>
          <t>001-001-0197 Куртка демисезонная "KAZ Minerals Bozymchak" (ткань 65%ПЭ/35%ХБ, плотность 250 гр/м2, подкл.флис. 48-50)</t>
        </is>
      </c>
      <c r="L1068" s="135" t="n"/>
      <c r="M1068">
        <f>VLOOKUP(J1068,P$7:Q$4000,2,0)</f>
        <v/>
      </c>
      <c r="N1068">
        <f>VLOOKUP(K1068,P$7:R$4000,2,0)</f>
        <v/>
      </c>
      <c r="P1068" s="24" t="inlineStr">
        <is>
          <t>Иманбеков Урматбек Советбекович Водитель БелАз</t>
        </is>
      </c>
      <c r="Q1068" s="24" t="inlineStr">
        <is>
          <t>119-06-Автотранспортный цех-РПП</t>
        </is>
      </c>
    </row>
    <row r="1069" hidden="1" outlineLevel="1" ht="22.45" customFormat="1" customHeight="1" s="71" thickBot="1">
      <c r="B1069" s="167" t="n"/>
      <c r="C1069" s="167" t="n"/>
      <c r="D1069" s="14" t="inlineStr">
        <is>
          <t>Количество</t>
        </is>
      </c>
      <c r="E1069" s="15" t="n"/>
      <c r="F1069" s="175" t="n">
        <v>1</v>
      </c>
      <c r="G1069" s="15" t="n"/>
      <c r="H1069" s="175" t="n">
        <v>1</v>
      </c>
      <c r="I1069" s="135" t="n"/>
      <c r="J1069" s="154" t="inlineStr">
        <is>
          <t>Поступление ТМЦ и услуг 0003271 от 27.08.2024 10:00:00</t>
        </is>
      </c>
      <c r="K1069" s="154" t="inlineStr">
        <is>
          <t>Поступление ТМЦ и услуг 0003271 от 27.08.2024 10:00:00</t>
        </is>
      </c>
      <c r="L1069" s="9" t="n"/>
      <c r="M1069">
        <f>VLOOKUP(J1069,P$7:Q$4000,2,0)</f>
        <v/>
      </c>
      <c r="N1069">
        <f>VLOOKUP(K1069,P$7:R$4000,2,0)</f>
        <v/>
      </c>
      <c r="P1069" s="24" t="inlineStr">
        <is>
          <t>Иманбеков Эрмек Орозович (водитель зар.машины)</t>
        </is>
      </c>
      <c r="Q1069" s="24" t="inlineStr">
        <is>
          <t>101-03-участок БВР</t>
        </is>
      </c>
    </row>
    <row r="1070" outlineLevel="1" ht="22.45" customHeight="1" s="171" thickBot="1">
      <c r="B1070" s="165" t="inlineStr">
        <is>
          <t>06.09.2024 12:42:28</t>
        </is>
      </c>
      <c r="C1070" s="165" t="inlineStr">
        <is>
          <t>Внутреннее перемещение ОМТС 221-915 от 06.09.2024 12:42:28</t>
        </is>
      </c>
      <c r="D1070" s="152" t="inlineStr">
        <is>
          <t>Внутренее перемещение ТМЦ</t>
        </is>
      </c>
      <c r="E1070" s="163" t="n">
        <v>1750</v>
      </c>
      <c r="F1070" s="164" t="n"/>
      <c r="G1070" s="163" t="n">
        <v>1750</v>
      </c>
      <c r="H1070" s="164" t="n"/>
      <c r="I1070" s="7" t="n">
        <v>5500</v>
      </c>
      <c r="J1070" s="8" t="inlineStr">
        <is>
          <t>Кенжебек уулу Түгөлбай</t>
        </is>
      </c>
      <c r="K1070" s="8" t="inlineStr">
        <is>
          <t>Склад Бозымчак № 7 СИЗ (/Касымов А,Адылбек у Э.</t>
        </is>
      </c>
      <c r="L1070" s="12" t="n"/>
      <c r="M1070">
        <f>VLOOKUP(J1070,P$7:Q$4000,2,0)</f>
        <v/>
      </c>
      <c r="N1070">
        <f>VLOOKUP(K1070,P$7:R$4000,2,0)</f>
        <v/>
      </c>
      <c r="P1070" s="24" t="inlineStr">
        <is>
          <t>Иманкулов Эралы Тыналиевич Машин экск ЭО</t>
        </is>
      </c>
      <c r="Q1070" s="24" t="inlineStr">
        <is>
          <t>119-03-Автотранспортный цех - ЭКБУ</t>
        </is>
      </c>
    </row>
    <row r="1071" hidden="1" outlineLevel="1" ht="32.9" customFormat="1" customHeight="1" s="71">
      <c r="B1071" s="166" t="n"/>
      <c r="C1071" s="166" t="n"/>
      <c r="D1071" s="153" t="n"/>
      <c r="E1071" s="10" t="n"/>
      <c r="F1071" s="11" t="n"/>
      <c r="G1071" s="10" t="n"/>
      <c r="H1071" s="11" t="n"/>
      <c r="I1071" s="12" t="n"/>
      <c r="J1071" s="13" t="inlineStr">
        <is>
          <t>001-001-0177 Куртка летняя "KAZ Minerals Bozymchak" (ткань 65%ПЭ/35%ХБ, плотность 250 гр/м2, разм.48-50)</t>
        </is>
      </c>
      <c r="K1071" s="13" t="inlineStr">
        <is>
          <t>001-001-0177 Куртка летняя "KAZ Minerals Bozymchak" (ткань 65%ПЭ/35%ХБ, плотность 250 гр/м2, разм.48-50)</t>
        </is>
      </c>
      <c r="L1071" s="135" t="n"/>
      <c r="M1071">
        <f>VLOOKUP(J1071,P$7:Q$4000,2,0)</f>
        <v/>
      </c>
      <c r="N1071">
        <f>VLOOKUP(K1071,P$7:R$4000,2,0)</f>
        <v/>
      </c>
      <c r="P1071" s="24" t="inlineStr">
        <is>
          <t>Империя Групп Жагылмай</t>
        </is>
      </c>
      <c r="Q1071" s="24" t="n"/>
    </row>
    <row r="1072" hidden="1" outlineLevel="1" ht="22.45" customFormat="1" customHeight="1" s="71" thickBot="1">
      <c r="B1072" s="167" t="n"/>
      <c r="C1072" s="167" t="n"/>
      <c r="D1072" s="14" t="inlineStr">
        <is>
          <t>Количество</t>
        </is>
      </c>
      <c r="E1072" s="15" t="n"/>
      <c r="F1072" s="175" t="n">
        <v>1</v>
      </c>
      <c r="G1072" s="15" t="n"/>
      <c r="H1072" s="175" t="n">
        <v>1</v>
      </c>
      <c r="I1072" s="135" t="n"/>
      <c r="J1072" s="154" t="inlineStr">
        <is>
          <t>Поступление ТМЦ и услуг 0003521 от 04.09.2024 10:00:00</t>
        </is>
      </c>
      <c r="K1072" s="154" t="inlineStr">
        <is>
          <t>Поступление ТМЦ и услуг 0003521 от 04.09.2024 10:00:00</t>
        </is>
      </c>
      <c r="L1072" s="9" t="n"/>
      <c r="M1072">
        <f>VLOOKUP(J1072,P$7:Q$4000,2,0)</f>
        <v/>
      </c>
      <c r="N1072">
        <f>VLOOKUP(K1072,P$7:R$4000,2,0)</f>
        <v/>
      </c>
      <c r="P1072" s="24" t="inlineStr">
        <is>
          <t>Имранов Мурат Салимович</t>
        </is>
      </c>
      <c r="Q1072" s="24" t="inlineStr">
        <is>
          <t>114-Офис Управления Проектом - Бозымчак</t>
        </is>
      </c>
    </row>
    <row r="1073" outlineLevel="1" ht="22.45" customHeight="1" s="171" thickBot="1">
      <c r="B1073" s="165" t="inlineStr">
        <is>
          <t>06.09.2024 12:42:28</t>
        </is>
      </c>
      <c r="C1073" s="165" t="inlineStr">
        <is>
          <t>Внутреннее перемещение ОМТС 221-915 от 06.09.2024 12:42:28</t>
        </is>
      </c>
      <c r="D1073" s="152" t="inlineStr">
        <is>
          <t>Внутренее перемещение ТМЦ</t>
        </is>
      </c>
      <c r="E1073" s="163" t="n">
        <v>1750</v>
      </c>
      <c r="F1073" s="164" t="n"/>
      <c r="G1073" s="163" t="n">
        <v>1750</v>
      </c>
      <c r="H1073" s="164" t="n"/>
      <c r="I1073" s="7" t="n">
        <v>3000</v>
      </c>
      <c r="J1073" s="8" t="inlineStr">
        <is>
          <t>Кенжебек уулу Түгөлбай</t>
        </is>
      </c>
      <c r="K1073" s="8" t="inlineStr">
        <is>
          <t>Склад Бозымчак № 7 СИЗ (/Касымов А,Адылбек у Э.</t>
        </is>
      </c>
      <c r="L1073" s="12" t="n"/>
      <c r="M1073">
        <f>VLOOKUP(J1073,P$7:Q$4000,2,0)</f>
        <v/>
      </c>
      <c r="N1073">
        <f>VLOOKUP(K1073,P$7:R$4000,2,0)</f>
        <v/>
      </c>
      <c r="P1073" s="24" t="inlineStr">
        <is>
          <t>Инашева Айзат Кубанычбековна (марк рабочий)</t>
        </is>
      </c>
      <c r="Q1073" s="24" t="inlineStr">
        <is>
          <t>120-01-Геолого-маркшейдерская служба. отдел</t>
        </is>
      </c>
    </row>
    <row r="1074" hidden="1" outlineLevel="1" ht="22.45" customFormat="1" customHeight="1" s="71">
      <c r="B1074" s="166" t="n"/>
      <c r="C1074" s="166" t="n"/>
      <c r="D1074" s="153" t="n"/>
      <c r="E1074" s="10" t="n"/>
      <c r="F1074" s="11" t="n"/>
      <c r="G1074" s="10" t="n"/>
      <c r="H1074" s="11" t="n"/>
      <c r="I1074" s="12" t="n"/>
      <c r="J1074" s="13" t="inlineStr">
        <is>
          <t>001-001-0181 Брюки летние "KAZ Minerals Bozymchak" (ткань 65%ПЭ/35%ХБ, плотность 250 гр/м2, разм.44-46)</t>
        </is>
      </c>
      <c r="K1074" s="13" t="inlineStr">
        <is>
          <t>001-001-0181 Брюки летние "KAZ Minerals Bozymchak" (ткань 65%ПЭ/35%ХБ, плотность 250 гр/м2, разм.44-46)</t>
        </is>
      </c>
      <c r="L1074" s="135" t="n"/>
      <c r="M1074">
        <f>VLOOKUP(J1074,P$7:Q$4000,2,0)</f>
        <v/>
      </c>
      <c r="N1074">
        <f>VLOOKUP(K1074,P$7:R$4000,2,0)</f>
        <v/>
      </c>
      <c r="P1074" s="24" t="inlineStr">
        <is>
          <t>Инженерная защита ОсОО</t>
        </is>
      </c>
      <c r="Q1074" s="24" t="n"/>
    </row>
    <row r="1075" hidden="1" outlineLevel="1" ht="22.45" customFormat="1" customHeight="1" s="71" thickBot="1">
      <c r="B1075" s="167" t="n"/>
      <c r="C1075" s="167" t="n"/>
      <c r="D1075" s="14" t="inlineStr">
        <is>
          <t>Количество</t>
        </is>
      </c>
      <c r="E1075" s="15" t="n"/>
      <c r="F1075" s="175" t="n">
        <v>1</v>
      </c>
      <c r="G1075" s="15" t="n"/>
      <c r="H1075" s="175" t="n">
        <v>1</v>
      </c>
      <c r="I1075" s="135" t="n"/>
      <c r="J1075" s="154" t="inlineStr">
        <is>
          <t>Поступление ТМЦ и услуг 0001342 от 04.04.2024 10:00:00</t>
        </is>
      </c>
      <c r="K1075" s="154" t="inlineStr">
        <is>
          <t>Поступление ТМЦ и услуг 0001342 от 04.04.2024 10:00:00</t>
        </is>
      </c>
      <c r="L1075" s="9" t="n"/>
      <c r="M1075">
        <f>VLOOKUP(J1075,P$7:Q$4000,2,0)</f>
        <v/>
      </c>
      <c r="N1075">
        <f>VLOOKUP(K1075,P$7:R$4000,2,0)</f>
        <v/>
      </c>
      <c r="P1075" s="24" t="inlineStr">
        <is>
          <t>ИП Синтер Казахстан</t>
        </is>
      </c>
      <c r="Q1075" s="24" t="n"/>
    </row>
    <row r="1076" hidden="1" outlineLevel="1" ht="22.45" customHeight="1" s="171" thickBot="1">
      <c r="B1076" s="165" t="inlineStr">
        <is>
          <t>06.09.2024 12:43:26</t>
        </is>
      </c>
      <c r="C1076" s="165" t="inlineStr">
        <is>
          <t>Внутреннее перемещение ОМТС 221-913 от 06.09.2024 12:43:26</t>
        </is>
      </c>
      <c r="D1076" s="152" t="inlineStr">
        <is>
          <t>Внутренее перемещение ТМЦ</t>
        </is>
      </c>
      <c r="E1076" s="163" t="n">
        <v>1750</v>
      </c>
      <c r="F1076" s="164" t="n"/>
      <c r="G1076" s="163" t="n">
        <v>1750</v>
      </c>
      <c r="H1076" s="164" t="n"/>
      <c r="I1076" s="7" t="n">
        <v>7000</v>
      </c>
      <c r="J1076" s="8" t="inlineStr">
        <is>
          <t>Шамырзаев Доолоталы Чотбаевич Водитель ПАРМ</t>
        </is>
      </c>
      <c r="K1076" s="8" t="inlineStr">
        <is>
          <t>Склад Бозымчак № 7 СИЗ (/Касымов А,Адылбек у Э.</t>
        </is>
      </c>
      <c r="L1076" s="12" t="n"/>
      <c r="M1076">
        <f>VLOOKUP(J1076,P$7:Q$4000,2,0)</f>
        <v/>
      </c>
      <c r="N1076">
        <f>VLOOKUP(K1076,P$7:R$4000,2,0)</f>
        <v/>
      </c>
      <c r="P1076" s="24" t="inlineStr">
        <is>
          <t>Ирисалиев Айбек Темирбекович( ГРР)</t>
        </is>
      </c>
      <c r="Q1076" s="24" t="inlineStr">
        <is>
          <t>106-02-03-Горный участок ГРР Подземный рудник</t>
        </is>
      </c>
    </row>
    <row r="1077" hidden="1" outlineLevel="1" ht="22.45" customFormat="1" customHeight="1" s="71">
      <c r="B1077" s="166" t="n"/>
      <c r="C1077" s="166" t="n"/>
      <c r="D1077" s="153" t="n"/>
      <c r="E1077" s="10" t="n"/>
      <c r="F1077" s="11" t="n"/>
      <c r="G1077" s="10" t="n"/>
      <c r="H1077" s="11" t="n"/>
      <c r="I1077" s="12" t="n"/>
      <c r="J1077" s="13" t="inlineStr">
        <is>
          <t>001-001-0198 Куртка демисезонная "KAZ Minerals Bozymchak" (ткань 65%ПЭ/35%ХБ, плотность 250 гр/м2, подкл.флис. 52-54)</t>
        </is>
      </c>
      <c r="K1077" s="13" t="inlineStr">
        <is>
          <t>001-001-0198 Куртка демисезонная "KAZ Minerals Bozymchak" (ткань 65%ПЭ/35%ХБ, плотность 250 гр/м2, подкл.флис. 52-54)</t>
        </is>
      </c>
      <c r="L1077" s="135" t="n"/>
      <c r="M1077">
        <f>VLOOKUP(J1077,P$7:Q$4000,2,0)</f>
        <v/>
      </c>
      <c r="N1077">
        <f>VLOOKUP(K1077,P$7:R$4000,2,0)</f>
        <v/>
      </c>
      <c r="P1077" s="24" t="inlineStr">
        <is>
          <t>Ирисалиев Арзыбек Болотбекович</t>
        </is>
      </c>
      <c r="Q1077" s="24" t="inlineStr">
        <is>
          <t>101-06-Общепроизводственные расходы - Карьер</t>
        </is>
      </c>
    </row>
    <row r="1078" hidden="1" outlineLevel="1" ht="22.45" customFormat="1" customHeight="1" s="71" thickBot="1">
      <c r="B1078" s="167" t="n"/>
      <c r="C1078" s="167" t="n"/>
      <c r="D1078" s="14" t="inlineStr">
        <is>
          <t>Количество</t>
        </is>
      </c>
      <c r="E1078" s="15" t="n"/>
      <c r="F1078" s="175" t="n">
        <v>1</v>
      </c>
      <c r="G1078" s="15" t="n"/>
      <c r="H1078" s="175" t="n">
        <v>1</v>
      </c>
      <c r="I1078" s="135" t="n"/>
      <c r="J1078" s="154" t="inlineStr">
        <is>
          <t>Поступление ТМЦ и услуг 0003271 от 27.08.2024 10:00:00</t>
        </is>
      </c>
      <c r="K1078" s="154" t="inlineStr">
        <is>
          <t>Поступление ТМЦ и услуг 0003271 от 27.08.2024 10:00:00</t>
        </is>
      </c>
      <c r="L1078" s="9" t="n"/>
      <c r="M1078">
        <f>VLOOKUP(J1078,P$7:Q$4000,2,0)</f>
        <v/>
      </c>
      <c r="N1078">
        <f>VLOOKUP(K1078,P$7:R$4000,2,0)</f>
        <v/>
      </c>
      <c r="P1078" s="24" t="inlineStr">
        <is>
          <t>Исаев Абазбек Мукталипович</t>
        </is>
      </c>
      <c r="Q1078" s="24" t="inlineStr">
        <is>
          <t>119-05-Автотранспортный цех - общепроизводственные</t>
        </is>
      </c>
    </row>
    <row r="1079" hidden="1" outlineLevel="1" ht="22.45" customHeight="1" s="171">
      <c r="B1079" s="165" t="inlineStr">
        <is>
          <t>06.09.2024 12:44:15</t>
        </is>
      </c>
      <c r="C1079" s="165" t="inlineStr">
        <is>
          <t>Внутреннее перемещение ОМТС 221-916 от 06.09.2024 12:44:15</t>
        </is>
      </c>
      <c r="D1079" s="152" t="inlineStr">
        <is>
          <t>Внутренее перемещение ТМЦ</t>
        </is>
      </c>
      <c r="E1079" s="163" t="n">
        <v>1750</v>
      </c>
      <c r="F1079" s="164" t="n"/>
      <c r="G1079" s="163" t="n">
        <v>1750</v>
      </c>
      <c r="H1079" s="164" t="n"/>
      <c r="I1079" s="7" t="n">
        <v>7140</v>
      </c>
      <c r="J1079" s="8" t="inlineStr">
        <is>
          <t>Склад Бозымчак № 7/1 СИЗ БУ</t>
        </is>
      </c>
      <c r="K1079" s="8" t="inlineStr">
        <is>
          <t>Эсенов Азамат Эсенович</t>
        </is>
      </c>
      <c r="L1079" s="12" t="n"/>
      <c r="M1079">
        <f>VLOOKUP(J1079,P$7:Q$4000,2,0)</f>
        <v/>
      </c>
      <c r="N1079">
        <f>VLOOKUP(K1079,P$7:R$4000,2,0)</f>
        <v/>
      </c>
      <c r="P1079" s="24" t="inlineStr">
        <is>
          <t>Исаев Адилет Кожобекович Горнорабочий</t>
        </is>
      </c>
      <c r="Q1079" s="24" t="inlineStr">
        <is>
          <t>120-01-Геолого-маркшейдерская служба. отдел</t>
        </is>
      </c>
    </row>
    <row r="1080" hidden="1" outlineLevel="1" ht="22.45" customHeight="1" s="171">
      <c r="B1080" s="166" t="n"/>
      <c r="C1080" s="166" t="n"/>
      <c r="D1080" s="153" t="n"/>
      <c r="E1080" s="10" t="n"/>
      <c r="F1080" s="11" t="n"/>
      <c r="G1080" s="10" t="n"/>
      <c r="H1080" s="11" t="n"/>
      <c r="I1080" s="12" t="n"/>
      <c r="J1080" s="13" t="inlineStr">
        <is>
          <t>001-001-0124 Костюм летний "KAZ Minerals Bozymchak" (100% ХБ, плотность 250-260гр/м2, логотип вышивка, 44р.)</t>
        </is>
      </c>
      <c r="K1080" s="13" t="inlineStr">
        <is>
          <t>001-001-0124 Костюм летний "KAZ Minerals Bozymchak" (100% ХБ, плотность 250-260гр/м2, логотип вышивка, 44р.)</t>
        </is>
      </c>
      <c r="L1080" s="135" t="n"/>
      <c r="M1080">
        <f>VLOOKUP(J1080,P$7:Q$4000,2,0)</f>
        <v/>
      </c>
      <c r="N1080">
        <f>VLOOKUP(K1080,P$7:R$4000,2,0)</f>
        <v/>
      </c>
      <c r="P1080" s="24" t="inlineStr">
        <is>
          <t>Исаев Болотбек Анваралиевич</t>
        </is>
      </c>
      <c r="Q1080" s="24" t="inlineStr">
        <is>
          <t>112-ИТР-офис</t>
        </is>
      </c>
    </row>
    <row r="1081" hidden="1" outlineLevel="1" ht="22.45" customFormat="1" customHeight="1" s="71" thickBot="1">
      <c r="B1081" s="167" t="n"/>
      <c r="C1081" s="167" t="n"/>
      <c r="D1081" s="14" t="inlineStr">
        <is>
          <t>Количество</t>
        </is>
      </c>
      <c r="E1081" s="15" t="n"/>
      <c r="F1081" s="175" t="n">
        <v>1</v>
      </c>
      <c r="G1081" s="15" t="n"/>
      <c r="H1081" s="175" t="n">
        <v>1</v>
      </c>
      <c r="I1081" s="135" t="n"/>
      <c r="J1081" s="154" t="inlineStr">
        <is>
          <t>Поступление ТМЦ и услуг 0002692 от 14.07.2023 10:00:00</t>
        </is>
      </c>
      <c r="K1081" s="154" t="inlineStr">
        <is>
          <t>Поступление ТМЦ и услуг 0002692 от 14.07.2023 10:00:00</t>
        </is>
      </c>
      <c r="L1081" s="9" t="n"/>
      <c r="M1081">
        <f>VLOOKUP(J1081,P$7:Q$4000,2,0)</f>
        <v/>
      </c>
      <c r="N1081">
        <f>VLOOKUP(K1081,P$7:R$4000,2,0)</f>
        <v/>
      </c>
      <c r="P1081" s="24" t="inlineStr">
        <is>
          <t>Исаев Рысбек Качаганович</t>
        </is>
      </c>
      <c r="Q1081" s="24" t="inlineStr">
        <is>
          <t>130-01 Проект подземный рудник</t>
        </is>
      </c>
    </row>
    <row r="1082" hidden="1" outlineLevel="1" ht="22.45" customFormat="1" customHeight="1" s="71" thickBot="1">
      <c r="B1082" s="165" t="inlineStr">
        <is>
          <t>06.09.2024 12:44:29</t>
        </is>
      </c>
      <c r="C1082" s="165" t="inlineStr">
        <is>
          <t>Внутреннее перемещение ОМТС 221-917 от 06.09.2024 12:44:29</t>
        </is>
      </c>
      <c r="D1082" s="152" t="inlineStr">
        <is>
          <t>Внутренее перемещение ТМЦ</t>
        </is>
      </c>
      <c r="E1082" s="163" t="n">
        <v>1750</v>
      </c>
      <c r="F1082" s="164" t="n"/>
      <c r="G1082" s="163" t="n">
        <v>1750</v>
      </c>
      <c r="H1082" s="164" t="n"/>
      <c r="I1082" s="7" t="n">
        <v>3200</v>
      </c>
      <c r="J1082" s="8" t="inlineStr">
        <is>
          <t>Эсенов Азамат Эсенович</t>
        </is>
      </c>
      <c r="K1082" s="8" t="inlineStr">
        <is>
          <t>Склад Бозымчак № 7 СИЗ (/Касымов А,Адылбек у Э.</t>
        </is>
      </c>
      <c r="L1082" s="12" t="n"/>
      <c r="M1082">
        <f>VLOOKUP(J1082,P$7:Q$4000,2,0)</f>
        <v/>
      </c>
      <c r="N1082">
        <f>VLOOKUP(K1082,P$7:R$4000,2,0)</f>
        <v/>
      </c>
      <c r="P1082" s="24" t="inlineStr">
        <is>
          <t>Исаков Жанарбек Бекказиевич</t>
        </is>
      </c>
      <c r="Q1082" s="24" t="inlineStr">
        <is>
          <t>105-05-Общепроизводственные - Энергохозяйство</t>
        </is>
      </c>
    </row>
    <row r="1083" hidden="1" outlineLevel="1" ht="22.45" customHeight="1" s="171">
      <c r="B1083" s="166" t="n"/>
      <c r="C1083" s="166" t="n"/>
      <c r="D1083" s="153" t="n"/>
      <c r="E1083" s="10" t="n"/>
      <c r="F1083" s="11" t="n"/>
      <c r="G1083" s="10" t="n"/>
      <c r="H1083" s="11" t="n"/>
      <c r="I1083" s="12" t="n"/>
      <c r="J1083" s="13" t="inlineStr">
        <is>
          <t>001-001-0116 Рубашка  "KAZ Minerals Bozymchak) c длинным рукавом  (100% ХБ)</t>
        </is>
      </c>
      <c r="K1083" s="13" t="inlineStr">
        <is>
          <t>001-001-0116 Рубашка  "KAZ Minerals Bozymchak) c длинным рукавом  (100% ХБ)</t>
        </is>
      </c>
      <c r="L1083" s="135" t="n"/>
      <c r="M1083">
        <f>VLOOKUP(J1083,P$7:Q$4000,2,0)</f>
        <v/>
      </c>
      <c r="N1083">
        <f>VLOOKUP(K1083,P$7:R$4000,2,0)</f>
        <v/>
      </c>
      <c r="P1083" s="24" t="inlineStr">
        <is>
          <t>Исаков Кубатбек</t>
        </is>
      </c>
      <c r="Q1083" s="24" t="inlineStr">
        <is>
          <t>114-Офис Управления Проектом - Бозымчак</t>
        </is>
      </c>
    </row>
    <row r="1084" hidden="1" outlineLevel="1" ht="22.45" customFormat="1" customHeight="1" s="71" thickBot="1">
      <c r="B1084" s="167" t="n"/>
      <c r="C1084" s="167" t="n"/>
      <c r="D1084" s="14" t="inlineStr">
        <is>
          <t>Количество</t>
        </is>
      </c>
      <c r="E1084" s="15" t="n"/>
      <c r="F1084" s="175" t="n">
        <v>1</v>
      </c>
      <c r="G1084" s="15" t="n"/>
      <c r="H1084" s="175" t="n">
        <v>1</v>
      </c>
      <c r="I1084" s="135" t="n"/>
      <c r="J1084" s="154" t="inlineStr">
        <is>
          <t>Поступление ТМЦ и услуг 0002737 от 16.07.2024 10:00:00</t>
        </is>
      </c>
      <c r="K1084" s="154" t="inlineStr">
        <is>
          <t>Поступление ТМЦ и услуг 0002737 от 16.07.2024 10:00:00</t>
        </is>
      </c>
      <c r="L1084" s="9" t="n"/>
      <c r="M1084">
        <f>VLOOKUP(J1084,P$7:Q$4000,2,0)</f>
        <v/>
      </c>
      <c r="N1084">
        <f>VLOOKUP(K1084,P$7:R$4000,2,0)</f>
        <v/>
      </c>
      <c r="P1084" s="24" t="inlineStr">
        <is>
          <t>Исаков Максат Нурланович</t>
        </is>
      </c>
      <c r="Q1084" s="24" t="inlineStr">
        <is>
          <t>105-05-Общепроизводственные - Энергохозяйство</t>
        </is>
      </c>
    </row>
    <row r="1085" hidden="1" outlineLevel="1" ht="22.45" customFormat="1" customHeight="1" s="71" thickBot="1">
      <c r="B1085" s="165" t="inlineStr">
        <is>
          <t>06.09.2024 12:44:29</t>
        </is>
      </c>
      <c r="C1085" s="165" t="inlineStr">
        <is>
          <t>Внутреннее перемещение ОМТС 221-917 от 06.09.2024 12:44:29</t>
        </is>
      </c>
      <c r="D1085" s="152" t="inlineStr">
        <is>
          <t>Внутренее перемещение ТМЦ</t>
        </is>
      </c>
      <c r="E1085" s="163" t="n">
        <v>1750</v>
      </c>
      <c r="F1085" s="164" t="n"/>
      <c r="G1085" s="163" t="n">
        <v>1750</v>
      </c>
      <c r="H1085" s="164" t="n"/>
      <c r="I1085" s="7" t="n">
        <v>3000</v>
      </c>
      <c r="J1085" s="8" t="inlineStr">
        <is>
          <t>Эсенов Азамат Эсенович</t>
        </is>
      </c>
      <c r="K1085" s="8" t="inlineStr">
        <is>
          <t>Склад Бозымчак № 7 СИЗ (/Касымов А,Адылбек у Э.</t>
        </is>
      </c>
      <c r="L1085" s="12" t="n"/>
      <c r="M1085">
        <f>VLOOKUP(J1085,P$7:Q$4000,2,0)</f>
        <v/>
      </c>
      <c r="N1085">
        <f>VLOOKUP(K1085,P$7:R$4000,2,0)</f>
        <v/>
      </c>
      <c r="P1085" s="24" t="inlineStr">
        <is>
          <t>Исаков Нурбек Алыбекович</t>
        </is>
      </c>
      <c r="Q1085" s="24" t="inlineStr">
        <is>
          <t>119-05-Автотранспортный цех - общепроизводственные</t>
        </is>
      </c>
    </row>
    <row r="1086" hidden="1" outlineLevel="1" ht="22.45" customHeight="1" s="171">
      <c r="B1086" s="166" t="n"/>
      <c r="C1086" s="166" t="n"/>
      <c r="D1086" s="153" t="n"/>
      <c r="E1086" s="10" t="n"/>
      <c r="F1086" s="11" t="n"/>
      <c r="G1086" s="10" t="n"/>
      <c r="H1086" s="11" t="n"/>
      <c r="I1086" s="12" t="n"/>
      <c r="J1086" s="13" t="inlineStr">
        <is>
          <t>001-001-0181 Брюки летние "KAZ Minerals Bozymchak" (ткань 65%ПЭ/35%ХБ, плотность 250 гр/м2, разм.44-46)</t>
        </is>
      </c>
      <c r="K1086" s="13" t="inlineStr">
        <is>
          <t>001-001-0181 Брюки летние "KAZ Minerals Bozymchak" (ткань 65%ПЭ/35%ХБ, плотность 250 гр/м2, разм.44-46)</t>
        </is>
      </c>
      <c r="L1086" s="135" t="n"/>
      <c r="M1086">
        <f>VLOOKUP(J1086,P$7:Q$4000,2,0)</f>
        <v/>
      </c>
      <c r="N1086">
        <f>VLOOKUP(K1086,P$7:R$4000,2,0)</f>
        <v/>
      </c>
      <c r="P1086" s="24" t="inlineStr">
        <is>
          <t>Исаков Ринат Мирович</t>
        </is>
      </c>
      <c r="Q1086" s="24" t="inlineStr">
        <is>
          <t>112-01-ИТР-производство</t>
        </is>
      </c>
    </row>
    <row r="1087" hidden="1" outlineLevel="1" ht="32.9" customFormat="1" customHeight="1" s="71" thickBot="1">
      <c r="B1087" s="167" t="n"/>
      <c r="C1087" s="167" t="n"/>
      <c r="D1087" s="14" t="inlineStr">
        <is>
          <t>Количество</t>
        </is>
      </c>
      <c r="E1087" s="15" t="n"/>
      <c r="F1087" s="175" t="n">
        <v>1</v>
      </c>
      <c r="G1087" s="15" t="n"/>
      <c r="H1087" s="175" t="n">
        <v>1</v>
      </c>
      <c r="I1087" s="135" t="n"/>
      <c r="J1087" s="154" t="inlineStr">
        <is>
          <t>Поступление ТМЦ и услуг 0001342 от 04.04.2024 10:00:00</t>
        </is>
      </c>
      <c r="K1087" s="154" t="inlineStr">
        <is>
          <t>Поступление ТМЦ и услуг 0001342 от 04.04.2024 10:00:00</t>
        </is>
      </c>
      <c r="L1087" s="9" t="n"/>
      <c r="M1087">
        <f>VLOOKUP(J1087,P$7:Q$4000,2,0)</f>
        <v/>
      </c>
      <c r="N1087">
        <f>VLOOKUP(K1087,P$7:R$4000,2,0)</f>
        <v/>
      </c>
      <c r="P1087" s="24" t="inlineStr">
        <is>
          <t>Исаков Сулайман Сыпабекович (Кладовщик-Инстр)</t>
        </is>
      </c>
      <c r="Q1087" s="24" t="inlineStr">
        <is>
          <t>130-18 Технические службы</t>
        </is>
      </c>
    </row>
    <row r="1088" hidden="1" outlineLevel="1" ht="22.45" customFormat="1" customHeight="1" s="71" thickBot="1">
      <c r="B1088" s="165" t="inlineStr">
        <is>
          <t>06.09.2024 12:44:50</t>
        </is>
      </c>
      <c r="C1088" s="165" t="inlineStr">
        <is>
          <t>Внутреннее перемещение ОМТС 221-918 от 06.09.2024 12:44:50</t>
        </is>
      </c>
      <c r="D1088" s="152" t="inlineStr">
        <is>
          <t>Внутренее перемещение ТМЦ</t>
        </is>
      </c>
      <c r="E1088" s="163" t="n">
        <v>1750</v>
      </c>
      <c r="F1088" s="164" t="n"/>
      <c r="G1088" s="163" t="n">
        <v>1750</v>
      </c>
      <c r="H1088" s="164" t="n"/>
      <c r="I1088" s="7" t="n">
        <v>10600</v>
      </c>
      <c r="J1088" s="8" t="inlineStr">
        <is>
          <t>Парпиев Мухамедали Марупалиевич</t>
        </is>
      </c>
      <c r="K1088" s="8" t="inlineStr">
        <is>
          <t>Склад Бозымчак № 7 СИЗ (/Касымов А,Адылбек у Э.</t>
        </is>
      </c>
      <c r="L1088" s="12" t="n"/>
      <c r="M1088">
        <f>VLOOKUP(J1088,P$7:Q$4000,2,0)</f>
        <v/>
      </c>
      <c r="N1088">
        <f>VLOOKUP(K1088,P$7:R$4000,2,0)</f>
        <v/>
      </c>
      <c r="P1088" s="24" t="inlineStr">
        <is>
          <t>Исакова Гульмира Джакыпбековна</t>
        </is>
      </c>
      <c r="Q1088" s="24" t="inlineStr">
        <is>
          <t>123-02-АБК-АХО-Столовая</t>
        </is>
      </c>
    </row>
    <row r="1089" hidden="1" outlineLevel="1" ht="22.45" customHeight="1" s="171">
      <c r="B1089" s="166" t="n"/>
      <c r="C1089" s="166" t="n"/>
      <c r="D1089" s="153" t="n"/>
      <c r="E1089" s="10" t="n"/>
      <c r="F1089" s="11" t="n"/>
      <c r="G1089" s="10" t="n"/>
      <c r="H1089" s="11" t="n"/>
      <c r="I1089" s="12" t="n"/>
      <c r="J1089" s="13" t="inlineStr">
        <is>
          <t>001-001-0188 Куртка зимняя "KAZ Minerals Bozymchak" (ткань 65%ПЭ/35%ХБ, плотность 250 гр/м2, 52-54)</t>
        </is>
      </c>
      <c r="K1089" s="13" t="inlineStr">
        <is>
          <t>001-001-0188 Куртка зимняя "KAZ Minerals Bozymchak" (ткань 65%ПЭ/35%ХБ, плотность 250 гр/м2, 52-54)</t>
        </is>
      </c>
      <c r="L1089" s="135" t="n"/>
      <c r="M1089">
        <f>VLOOKUP(J1089,P$7:Q$4000,2,0)</f>
        <v/>
      </c>
      <c r="N1089">
        <f>VLOOKUP(K1089,P$7:R$4000,2,0)</f>
        <v/>
      </c>
      <c r="P1089" s="24" t="inlineStr">
        <is>
          <t>Исамамбетов  Алмаз Качыбекович</t>
        </is>
      </c>
      <c r="Q1089" s="24" t="inlineStr">
        <is>
          <t>112-01-ИТР-производство</t>
        </is>
      </c>
    </row>
    <row r="1090" hidden="1" outlineLevel="1" ht="22.45" customFormat="1" customHeight="1" s="71" thickBot="1">
      <c r="B1090" s="167" t="n"/>
      <c r="C1090" s="167" t="n"/>
      <c r="D1090" s="14" t="inlineStr">
        <is>
          <t>Количество</t>
        </is>
      </c>
      <c r="E1090" s="15" t="n"/>
      <c r="F1090" s="175" t="n">
        <v>1</v>
      </c>
      <c r="G1090" s="15" t="n"/>
      <c r="H1090" s="175" t="n">
        <v>1</v>
      </c>
      <c r="I1090" s="135" t="n"/>
      <c r="J1090" s="154" t="inlineStr">
        <is>
          <t>Поступление ТМЦ и услуг 0003061 от 02.08.2024 10:00:00</t>
        </is>
      </c>
      <c r="K1090" s="154" t="inlineStr">
        <is>
          <t>Поступление ТМЦ и услуг 0003061 от 02.08.2024 10:00:00</t>
        </is>
      </c>
      <c r="L1090" s="9" t="n"/>
      <c r="M1090">
        <f>VLOOKUP(J1090,P$7:Q$4000,2,0)</f>
        <v/>
      </c>
      <c r="N1090">
        <f>VLOOKUP(K1090,P$7:R$4000,2,0)</f>
        <v/>
      </c>
      <c r="P1090" s="24" t="inlineStr">
        <is>
          <t>Искаков Талайбек Канатбекович</t>
        </is>
      </c>
      <c r="Q1090" s="24" t="inlineStr">
        <is>
          <t>120-02  - Главные специалисты ИТР</t>
        </is>
      </c>
    </row>
    <row r="1091" hidden="1" outlineLevel="1" ht="22.45" customFormat="1" customHeight="1" s="71" thickBot="1">
      <c r="B1091" s="165" t="inlineStr">
        <is>
          <t>06.09.2024 12:44:50</t>
        </is>
      </c>
      <c r="C1091" s="165" t="inlineStr">
        <is>
          <t>Внутреннее перемещение ОМТС 221-918 от 06.09.2024 12:44:50</t>
        </is>
      </c>
      <c r="D1091" s="152" t="inlineStr">
        <is>
          <t>Внутренее перемещение ТМЦ</t>
        </is>
      </c>
      <c r="E1091" s="163" t="n">
        <v>1750</v>
      </c>
      <c r="F1091" s="164" t="n"/>
      <c r="G1091" s="163" t="n">
        <v>1750</v>
      </c>
      <c r="H1091" s="164" t="n"/>
      <c r="I1091" s="7" t="n">
        <v>3900</v>
      </c>
      <c r="J1091" s="8" t="inlineStr">
        <is>
          <t>Парпиев Мухамедали Марупалиевич</t>
        </is>
      </c>
      <c r="K1091" s="8" t="inlineStr">
        <is>
          <t>Склад Бозымчак № 7 СИЗ (/Касымов А,Адылбек у Э.</t>
        </is>
      </c>
      <c r="L1091" s="12" t="n"/>
      <c r="M1091">
        <f>VLOOKUP(J1091,P$7:Q$4000,2,0)</f>
        <v/>
      </c>
      <c r="N1091">
        <f>VLOOKUP(K1091,P$7:R$4000,2,0)</f>
        <v/>
      </c>
      <c r="P1091" s="24" t="inlineStr">
        <is>
          <t>Искаков Талгатбек Каирбекович</t>
        </is>
      </c>
      <c r="Q1091" s="24" t="inlineStr">
        <is>
          <t>120-03-ОМТС</t>
        </is>
      </c>
    </row>
    <row r="1092" hidden="1" outlineLevel="1" ht="22.45" customHeight="1" s="171">
      <c r="B1092" s="166" t="n"/>
      <c r="C1092" s="166" t="n"/>
      <c r="D1092" s="153" t="n"/>
      <c r="E1092" s="10" t="n"/>
      <c r="F1092" s="11" t="n"/>
      <c r="G1092" s="10" t="n"/>
      <c r="H1092" s="11" t="n"/>
      <c r="I1092" s="12" t="n"/>
      <c r="J1092" s="13" t="inlineStr">
        <is>
          <t>001-001-0193 Брюки зимние "KAZ Minerals Bozymchak" (ткань 65%ПЭ/35%ХБ, плотность 250 гр/м2, утепл.синтеп, разм.52-54)</t>
        </is>
      </c>
      <c r="K1092" s="13" t="inlineStr">
        <is>
          <t>001-001-0193 Брюки зимние "KAZ Minerals Bozymchak" (ткань 65%ПЭ/35%ХБ, плотность 250 гр/м2, утепл.синтеп, разм.52-54)</t>
        </is>
      </c>
      <c r="L1092" s="135" t="n"/>
      <c r="M1092">
        <f>VLOOKUP(J1092,P$7:Q$4000,2,0)</f>
        <v/>
      </c>
      <c r="N1092">
        <f>VLOOKUP(K1092,P$7:R$4000,2,0)</f>
        <v/>
      </c>
      <c r="P1092" s="24" t="inlineStr">
        <is>
          <t>Искенбаев Бактияр Турсункалыевич</t>
        </is>
      </c>
      <c r="Q1092" s="24" t="inlineStr">
        <is>
          <t>111-01-АУП - Гараж</t>
        </is>
      </c>
    </row>
    <row r="1093" hidden="1" outlineLevel="1" ht="22.45" customFormat="1" customHeight="1" s="71" thickBot="1">
      <c r="B1093" s="167" t="n"/>
      <c r="C1093" s="167" t="n"/>
      <c r="D1093" s="14" t="inlineStr">
        <is>
          <t>Количество</t>
        </is>
      </c>
      <c r="E1093" s="15" t="n"/>
      <c r="F1093" s="175" t="n">
        <v>1</v>
      </c>
      <c r="G1093" s="15" t="n"/>
      <c r="H1093" s="175" t="n">
        <v>1</v>
      </c>
      <c r="I1093" s="135" t="n"/>
      <c r="J1093" s="154" t="inlineStr">
        <is>
          <t>Поступление ТМЦ и услуг 0001041 от 19.03.2024 10:00:00</t>
        </is>
      </c>
      <c r="K1093" s="154" t="inlineStr">
        <is>
          <t>Поступление ТМЦ и услуг 0001041 от 19.03.2024 10:00:00</t>
        </is>
      </c>
      <c r="L1093" s="9" t="n"/>
      <c r="M1093">
        <f>VLOOKUP(J1093,P$7:Q$4000,2,0)</f>
        <v/>
      </c>
      <c r="N1093">
        <f>VLOOKUP(K1093,P$7:R$4000,2,0)</f>
        <v/>
      </c>
      <c r="P1093" s="24" t="inlineStr">
        <is>
          <t>Исламов Абдурасул Абдималикович( разнорабочий)</t>
        </is>
      </c>
      <c r="Q1093" s="24" t="inlineStr">
        <is>
          <t>100-02 Главный корпус (флотация)</t>
        </is>
      </c>
    </row>
    <row r="1094" hidden="1" outlineLevel="1" ht="22.45" customFormat="1" customHeight="1" s="71" thickBot="1">
      <c r="B1094" s="165" t="inlineStr">
        <is>
          <t>06.09.2024 12:45:13</t>
        </is>
      </c>
      <c r="C1094" s="165" t="inlineStr">
        <is>
          <t>Внутреннее перемещение ОМТС 221-919 от 06.09.2024 12:45:13</t>
        </is>
      </c>
      <c r="D1094" s="152" t="inlineStr">
        <is>
          <t>Внутренее перемещение ТМЦ</t>
        </is>
      </c>
      <c r="E1094" s="163" t="n">
        <v>1750</v>
      </c>
      <c r="F1094" s="164" t="n"/>
      <c r="G1094" s="163" t="n">
        <v>1750</v>
      </c>
      <c r="H1094" s="164" t="n"/>
      <c r="I1094" s="7" t="n">
        <v>5500</v>
      </c>
      <c r="J1094" s="8" t="inlineStr">
        <is>
          <t>Досбаев Курманбек Токтосунович</t>
        </is>
      </c>
      <c r="K1094" s="8" t="inlineStr">
        <is>
          <t>Склад Бозымчак № 7 СИЗ (/Касымов А,Адылбек у Э.</t>
        </is>
      </c>
      <c r="L1094" s="12" t="n"/>
      <c r="M1094">
        <f>VLOOKUP(J1094,P$7:Q$4000,2,0)</f>
        <v/>
      </c>
      <c r="N1094">
        <f>VLOOKUP(K1094,P$7:R$4000,2,0)</f>
        <v/>
      </c>
      <c r="P1094" s="24" t="inlineStr">
        <is>
          <t>Исмагилов Рустам КаримовичМеханик)</t>
        </is>
      </c>
      <c r="Q1094" s="24" t="inlineStr">
        <is>
          <t>119-06-Автотранспортный цех-РПП</t>
        </is>
      </c>
    </row>
    <row r="1095" hidden="1" outlineLevel="1" ht="22.45" customHeight="1" s="171">
      <c r="B1095" s="166" t="n"/>
      <c r="C1095" s="166" t="n"/>
      <c r="D1095" s="153" t="n"/>
      <c r="E1095" s="10" t="n"/>
      <c r="F1095" s="11" t="n"/>
      <c r="G1095" s="10" t="n"/>
      <c r="H1095" s="11" t="n"/>
      <c r="I1095" s="12" t="n"/>
      <c r="J1095" s="13" t="inlineStr">
        <is>
          <t>001-001-0178 Куртка летняя "KAZ Minerals Bozymchak" (ткань 65%ПЭ/35%ХБ, плотность 250 гр/м2, разм.52-54)</t>
        </is>
      </c>
      <c r="K1095" s="13" t="inlineStr">
        <is>
          <t>001-001-0178 Куртка летняя "KAZ Minerals Bozymchak" (ткань 65%ПЭ/35%ХБ, плотность 250 гр/м2, разм.52-54)</t>
        </is>
      </c>
      <c r="L1095" s="135" t="n"/>
      <c r="M1095">
        <f>VLOOKUP(J1095,P$7:Q$4000,2,0)</f>
        <v/>
      </c>
      <c r="N1095">
        <f>VLOOKUP(K1095,P$7:R$4000,2,0)</f>
        <v/>
      </c>
      <c r="P1095" s="24" t="inlineStr">
        <is>
          <t>Исмаилов Асылбек Айнидинович</t>
        </is>
      </c>
      <c r="Q1095" s="24" t="inlineStr">
        <is>
          <t>111-01-АУП - Гараж</t>
        </is>
      </c>
    </row>
    <row r="1096" hidden="1" outlineLevel="1" ht="22.45" customFormat="1" customHeight="1" s="71" thickBot="1">
      <c r="B1096" s="167" t="n"/>
      <c r="C1096" s="167" t="n"/>
      <c r="D1096" s="14" t="inlineStr">
        <is>
          <t>Количество</t>
        </is>
      </c>
      <c r="E1096" s="15" t="n"/>
      <c r="F1096" s="175" t="n">
        <v>1</v>
      </c>
      <c r="G1096" s="15" t="n"/>
      <c r="H1096" s="175" t="n">
        <v>1</v>
      </c>
      <c r="I1096" s="135" t="n"/>
      <c r="J1096" s="154" t="inlineStr">
        <is>
          <t>Поступление ТМЦ и услуг 0003314 от 27.08.2024 10:00:00</t>
        </is>
      </c>
      <c r="K1096" s="154" t="inlineStr">
        <is>
          <t>Поступление ТМЦ и услуг 0003314 от 27.08.2024 10:00:00</t>
        </is>
      </c>
      <c r="L1096" s="9" t="n"/>
      <c r="M1096">
        <f>VLOOKUP(J1096,P$7:Q$4000,2,0)</f>
        <v/>
      </c>
      <c r="N1096">
        <f>VLOOKUP(K1096,P$7:R$4000,2,0)</f>
        <v/>
      </c>
      <c r="P1096" s="24" t="inlineStr">
        <is>
          <t>Исмаилов Жамалдин Раимжанович</t>
        </is>
      </c>
      <c r="Q1096" s="24" t="inlineStr">
        <is>
          <t>130-18 Технические службы</t>
        </is>
      </c>
    </row>
    <row r="1097" hidden="1" outlineLevel="1" ht="22.45" customFormat="1" customHeight="1" s="71" thickBot="1">
      <c r="B1097" s="165" t="inlineStr">
        <is>
          <t>06.09.2024 12:45:13</t>
        </is>
      </c>
      <c r="C1097" s="165" t="inlineStr">
        <is>
          <t>Внутреннее перемещение ОМТС 221-919 от 06.09.2024 12:45:13</t>
        </is>
      </c>
      <c r="D1097" s="152" t="inlineStr">
        <is>
          <t>Внутренее перемещение ТМЦ</t>
        </is>
      </c>
      <c r="E1097" s="163" t="n">
        <v>1750</v>
      </c>
      <c r="F1097" s="164" t="n"/>
      <c r="G1097" s="163" t="n">
        <v>1750</v>
      </c>
      <c r="H1097" s="164" t="n"/>
      <c r="I1097" s="7" t="n">
        <v>3000</v>
      </c>
      <c r="J1097" s="8" t="inlineStr">
        <is>
          <t>Досбаев Курманбек Токтосунович</t>
        </is>
      </c>
      <c r="K1097" s="8" t="inlineStr">
        <is>
          <t>Склад Бозымчак № 7 СИЗ (/Касымов А,Адылбек у Э.</t>
        </is>
      </c>
      <c r="L1097" s="12" t="n"/>
      <c r="M1097">
        <f>VLOOKUP(J1097,P$7:Q$4000,2,0)</f>
        <v/>
      </c>
      <c r="N1097">
        <f>VLOOKUP(K1097,P$7:R$4000,2,0)</f>
        <v/>
      </c>
      <c r="P1097" s="24" t="inlineStr">
        <is>
          <t>Исмаилов Таалайбек Сатылганович Водитель</t>
        </is>
      </c>
      <c r="Q1097" s="24" t="inlineStr">
        <is>
          <t>111-01-АУП - Гараж</t>
        </is>
      </c>
    </row>
    <row r="1098" hidden="1" outlineLevel="1" ht="22.45" customHeight="1" s="171">
      <c r="B1098" s="166" t="n"/>
      <c r="C1098" s="166" t="n"/>
      <c r="D1098" s="153" t="n"/>
      <c r="E1098" s="10" t="n"/>
      <c r="F1098" s="11" t="n"/>
      <c r="G1098" s="10" t="n"/>
      <c r="H1098" s="11" t="n"/>
      <c r="I1098" s="12" t="n"/>
      <c r="J1098" s="13" t="inlineStr">
        <is>
          <t>001-001-0183 Брюки летние "KAZ Minerals Bozymchak" (ткань 65%ПЭ/35%ХБ, плотность 250 гр/м2, разм.52-54)</t>
        </is>
      </c>
      <c r="K1098" s="13" t="inlineStr">
        <is>
          <t>001-001-0183 Брюки летние "KAZ Minerals Bozymchak" (ткань 65%ПЭ/35%ХБ, плотность 250 гр/м2, разм.52-54)</t>
        </is>
      </c>
      <c r="L1098" s="135" t="n"/>
      <c r="M1098">
        <f>VLOOKUP(J1098,P$7:Q$4000,2,0)</f>
        <v/>
      </c>
      <c r="N1098">
        <f>VLOOKUP(K1098,P$7:R$4000,2,0)</f>
        <v/>
      </c>
      <c r="P1098" s="24" t="inlineStr">
        <is>
          <t>Исмаилов Токтоназар Корчубекович</t>
        </is>
      </c>
      <c r="Q1098" s="24" t="n"/>
    </row>
    <row r="1099" hidden="1" outlineLevel="1" ht="32.9" customFormat="1" customHeight="1" s="71" thickBot="1">
      <c r="B1099" s="167" t="n"/>
      <c r="C1099" s="167" t="n"/>
      <c r="D1099" s="14" t="inlineStr">
        <is>
          <t>Количество</t>
        </is>
      </c>
      <c r="E1099" s="15" t="n"/>
      <c r="F1099" s="175" t="n">
        <v>1</v>
      </c>
      <c r="G1099" s="15" t="n"/>
      <c r="H1099" s="175" t="n">
        <v>1</v>
      </c>
      <c r="I1099" s="135" t="n"/>
      <c r="J1099" s="154" t="inlineStr">
        <is>
          <t>Поступление ТМЦ и услуг 0001494 от 19.04.2024 10:00:00</t>
        </is>
      </c>
      <c r="K1099" s="154" t="inlineStr">
        <is>
          <t>Поступление ТМЦ и услуг 0001494 от 19.04.2024 10:00:00</t>
        </is>
      </c>
      <c r="L1099" s="9" t="n"/>
      <c r="M1099">
        <f>VLOOKUP(J1099,P$7:Q$4000,2,0)</f>
        <v/>
      </c>
      <c r="N1099">
        <f>VLOOKUP(K1099,P$7:R$4000,2,0)</f>
        <v/>
      </c>
      <c r="P1099" s="24" t="inlineStr">
        <is>
          <t>Исмайлов Самед Владимир оглы</t>
        </is>
      </c>
      <c r="Q1099" s="24" t="inlineStr">
        <is>
          <t>113-Офис Управления Проектом - Бишкек</t>
        </is>
      </c>
    </row>
    <row r="1100" hidden="1" outlineLevel="1" ht="22.45" customFormat="1" customHeight="1" s="71" thickBot="1">
      <c r="B1100" s="165" t="inlineStr">
        <is>
          <t>06.09.2024 12:45:13</t>
        </is>
      </c>
      <c r="C1100" s="165" t="inlineStr">
        <is>
          <t>Внутреннее перемещение ОМТС 221-919 от 06.09.2024 12:45:13</t>
        </is>
      </c>
      <c r="D1100" s="152" t="inlineStr">
        <is>
          <t>Внутренее перемещение ТМЦ</t>
        </is>
      </c>
      <c r="E1100" s="163" t="n">
        <v>1750</v>
      </c>
      <c r="F1100" s="164" t="n"/>
      <c r="G1100" s="163" t="n">
        <v>1750</v>
      </c>
      <c r="H1100" s="164" t="n"/>
      <c r="I1100" s="7" t="n">
        <v>7000</v>
      </c>
      <c r="J1100" s="8" t="inlineStr">
        <is>
          <t>Досбаев Курманбек Токтосунович</t>
        </is>
      </c>
      <c r="K1100" s="8" t="inlineStr">
        <is>
          <t>Склад Бозымчак № 7 СИЗ (/Касымов А,Адылбек у Э.</t>
        </is>
      </c>
      <c r="L1100" s="12" t="n"/>
      <c r="M1100">
        <f>VLOOKUP(J1100,P$7:Q$4000,2,0)</f>
        <v/>
      </c>
      <c r="N1100">
        <f>VLOOKUP(K1100,P$7:R$4000,2,0)</f>
        <v/>
      </c>
      <c r="P1100" s="24" t="inlineStr">
        <is>
          <t>Исманалиев Улукбек Артыкбаевич</t>
        </is>
      </c>
      <c r="Q1100" s="24" t="inlineStr">
        <is>
          <t>128-01-Пожарное депо</t>
        </is>
      </c>
    </row>
    <row r="1101" hidden="1" outlineLevel="1" ht="22.45" customHeight="1" s="171">
      <c r="B1101" s="166" t="n"/>
      <c r="C1101" s="166" t="n"/>
      <c r="D1101" s="153" t="n"/>
      <c r="E1101" s="10" t="n"/>
      <c r="F1101" s="11" t="n"/>
      <c r="G1101" s="10" t="n"/>
      <c r="H1101" s="11" t="n"/>
      <c r="I1101" s="12" t="n"/>
      <c r="J1101" s="13" t="inlineStr">
        <is>
          <t>001-001-0198 Куртка демисезонная "KAZ Minerals Bozymchak" (ткань 65%ПЭ/35%ХБ, плотность 250 гр/м2, подкл.флис. 52-54)</t>
        </is>
      </c>
      <c r="K1101" s="13" t="inlineStr">
        <is>
          <t>001-001-0198 Куртка демисезонная "KAZ Minerals Bozymchak" (ткань 65%ПЭ/35%ХБ, плотность 250 гр/м2, подкл.флис. 52-54)</t>
        </is>
      </c>
      <c r="L1101" s="135" t="n"/>
      <c r="M1101">
        <f>VLOOKUP(J1101,P$7:Q$4000,2,0)</f>
        <v/>
      </c>
      <c r="N1101">
        <f>VLOOKUP(K1101,P$7:R$4000,2,0)</f>
        <v/>
      </c>
      <c r="P1101" s="24" t="inlineStr">
        <is>
          <t>Исманов Асылбек Мамбеталыевич</t>
        </is>
      </c>
      <c r="Q1101" s="24" t="inlineStr">
        <is>
          <t>130-06 Погрузка Горной массы</t>
        </is>
      </c>
    </row>
    <row r="1102" hidden="1" outlineLevel="1" ht="22.45" customFormat="1" customHeight="1" s="71" thickBot="1">
      <c r="B1102" s="167" t="n"/>
      <c r="C1102" s="167" t="n"/>
      <c r="D1102" s="14" t="inlineStr">
        <is>
          <t>Количество</t>
        </is>
      </c>
      <c r="E1102" s="15" t="n"/>
      <c r="F1102" s="175" t="n">
        <v>1</v>
      </c>
      <c r="G1102" s="15" t="n"/>
      <c r="H1102" s="175" t="n">
        <v>1</v>
      </c>
      <c r="I1102" s="135" t="n"/>
      <c r="J1102" s="154" t="inlineStr">
        <is>
          <t>Поступление ТМЦ и услуг 0003271 от 27.08.2024 10:00:00</t>
        </is>
      </c>
      <c r="K1102" s="154" t="inlineStr">
        <is>
          <t>Поступление ТМЦ и услуг 0003271 от 27.08.2024 10:00:00</t>
        </is>
      </c>
      <c r="L1102" s="9" t="n"/>
      <c r="M1102">
        <f>VLOOKUP(J1102,P$7:Q$4000,2,0)</f>
        <v/>
      </c>
      <c r="N1102">
        <f>VLOOKUP(K1102,P$7:R$4000,2,0)</f>
        <v/>
      </c>
      <c r="P1102" s="24" t="inlineStr">
        <is>
          <t>Исманов Нематжан Абдуллаевич</t>
        </is>
      </c>
      <c r="Q1102" s="24" t="inlineStr">
        <is>
          <t>119-01-автотранспортный  цех - легковой транспорт</t>
        </is>
      </c>
    </row>
    <row r="1103" hidden="1" outlineLevel="1" ht="22.45" customFormat="1" customHeight="1" s="71" thickBot="1">
      <c r="B1103" s="165" t="inlineStr">
        <is>
          <t>06.09.2024 12:45:33</t>
        </is>
      </c>
      <c r="C1103" s="165" t="inlineStr">
        <is>
          <t>Внутреннее перемещение ОМТС 221-920 от 06.09.2024 12:45:33</t>
        </is>
      </c>
      <c r="D1103" s="152" t="inlineStr">
        <is>
          <t>Внутренее перемещение ТМЦ</t>
        </is>
      </c>
      <c r="E1103" s="163" t="n">
        <v>1750</v>
      </c>
      <c r="F1103" s="164" t="n"/>
      <c r="G1103" s="163" t="n">
        <v>1750</v>
      </c>
      <c r="H1103" s="164" t="n"/>
      <c r="I1103" s="7" t="n">
        <v>10600</v>
      </c>
      <c r="J1103" s="8" t="inlineStr">
        <is>
          <t>Адылов Усубалы Адылович (машинист погрузчика 534С)</t>
        </is>
      </c>
      <c r="K1103" s="8" t="inlineStr">
        <is>
          <t>Склад Бозымчак № 7 СИЗ (/Касымов А,Адылбек у Э.</t>
        </is>
      </c>
      <c r="L1103" s="12" t="n"/>
      <c r="M1103">
        <f>VLOOKUP(J1103,P$7:Q$4000,2,0)</f>
        <v/>
      </c>
      <c r="N1103">
        <f>VLOOKUP(K1103,P$7:R$4000,2,0)</f>
        <v/>
      </c>
      <c r="P1103" s="24" t="inlineStr">
        <is>
          <t>Исраилов Бахтияр Каныбекович</t>
        </is>
      </c>
      <c r="Q1103" s="24" t="inlineStr">
        <is>
          <t>113-Офис Управления Проектом - Бишкек</t>
        </is>
      </c>
    </row>
    <row r="1104" hidden="1" outlineLevel="1" ht="22.45" customHeight="1" s="171">
      <c r="B1104" s="166" t="n"/>
      <c r="C1104" s="166" t="n"/>
      <c r="D1104" s="153" t="n"/>
      <c r="E1104" s="10" t="n"/>
      <c r="F1104" s="11" t="n"/>
      <c r="G1104" s="10" t="n"/>
      <c r="H1104" s="11" t="n"/>
      <c r="I1104" s="12" t="n"/>
      <c r="J1104" s="13" t="inlineStr">
        <is>
          <t>001-001-0188 Куртка зимняя "KAZ Minerals Bozymchak" (ткань 65%ПЭ/35%ХБ, плотность 250 гр/м2, 52-54)</t>
        </is>
      </c>
      <c r="K1104" s="13" t="inlineStr">
        <is>
          <t>001-001-0188 Куртка зимняя "KAZ Minerals Bozymchak" (ткань 65%ПЭ/35%ХБ, плотность 250 гр/м2, 52-54)</t>
        </is>
      </c>
      <c r="L1104" s="135" t="n"/>
      <c r="M1104">
        <f>VLOOKUP(J1104,P$7:Q$4000,2,0)</f>
        <v/>
      </c>
      <c r="N1104">
        <f>VLOOKUP(K1104,P$7:R$4000,2,0)</f>
        <v/>
      </c>
      <c r="P1104" s="24" t="inlineStr">
        <is>
          <t>Исраилов Эмиль Мукашевич</t>
        </is>
      </c>
      <c r="Q1104" s="24" t="inlineStr">
        <is>
          <t>112-ИТР-офис</t>
        </is>
      </c>
    </row>
    <row r="1105" hidden="1" outlineLevel="1" ht="32.9" customFormat="1" customHeight="1" s="71" thickBot="1">
      <c r="B1105" s="167" t="n"/>
      <c r="C1105" s="167" t="n"/>
      <c r="D1105" s="14" t="inlineStr">
        <is>
          <t>Количество</t>
        </is>
      </c>
      <c r="E1105" s="15" t="n"/>
      <c r="F1105" s="175" t="n">
        <v>1</v>
      </c>
      <c r="G1105" s="15" t="n"/>
      <c r="H1105" s="175" t="n">
        <v>1</v>
      </c>
      <c r="I1105" s="135" t="n"/>
      <c r="J1105" s="154" t="inlineStr">
        <is>
          <t>Поступление ТМЦ и услуг 0003061 от 02.08.2024 10:00:00</t>
        </is>
      </c>
      <c r="K1105" s="154" t="inlineStr">
        <is>
          <t>Поступление ТМЦ и услуг 0003061 от 02.08.2024 10:00:00</t>
        </is>
      </c>
      <c r="L1105" s="9" t="n"/>
      <c r="M1105">
        <f>VLOOKUP(J1105,P$7:Q$4000,2,0)</f>
        <v/>
      </c>
      <c r="N1105">
        <f>VLOOKUP(K1105,P$7:R$4000,2,0)</f>
        <v/>
      </c>
      <c r="P1105" s="24" t="inlineStr">
        <is>
          <t>Истягин Георгий Алексеевич</t>
        </is>
      </c>
      <c r="Q1105" s="24" t="n"/>
    </row>
    <row r="1106" hidden="1" outlineLevel="1" ht="22.45" customFormat="1" customHeight="1" s="71" thickBot="1">
      <c r="B1106" s="165" t="inlineStr">
        <is>
          <t>06.09.2024 12:45:33</t>
        </is>
      </c>
      <c r="C1106" s="165" t="inlineStr">
        <is>
          <t>Внутреннее перемещение ОМТС 221-920 от 06.09.2024 12:45:33</t>
        </is>
      </c>
      <c r="D1106" s="152" t="inlineStr">
        <is>
          <t>Внутренее перемещение ТМЦ</t>
        </is>
      </c>
      <c r="E1106" s="163" t="n">
        <v>1750</v>
      </c>
      <c r="F1106" s="164" t="n"/>
      <c r="G1106" s="163" t="n">
        <v>1750</v>
      </c>
      <c r="H1106" s="164" t="n"/>
      <c r="I1106" s="7" t="n">
        <v>3900</v>
      </c>
      <c r="J1106" s="8" t="inlineStr">
        <is>
          <t>Адылов Усубалы Адылович (машинист погрузчика 534С)</t>
        </is>
      </c>
      <c r="K1106" s="8" t="inlineStr">
        <is>
          <t>Склад Бозымчак № 7 СИЗ (/Касымов А,Адылбек у Э.</t>
        </is>
      </c>
      <c r="L1106" s="12" t="n"/>
      <c r="M1106">
        <f>VLOOKUP(J1106,P$7:Q$4000,2,0)</f>
        <v/>
      </c>
      <c r="N1106">
        <f>VLOOKUP(K1106,P$7:R$4000,2,0)</f>
        <v/>
      </c>
      <c r="P1106" s="24" t="inlineStr">
        <is>
          <t>Итибаев Султангазы Сабыралиевич</t>
        </is>
      </c>
      <c r="Q1106" s="24" t="inlineStr">
        <is>
          <t>111-01-АУП - Гараж</t>
        </is>
      </c>
    </row>
    <row r="1107" hidden="1" outlineLevel="1" ht="22.45" customHeight="1" s="171">
      <c r="B1107" s="166" t="n"/>
      <c r="C1107" s="166" t="n"/>
      <c r="D1107" s="153" t="n"/>
      <c r="E1107" s="10" t="n"/>
      <c r="F1107" s="11" t="n"/>
      <c r="G1107" s="10" t="n"/>
      <c r="H1107" s="11" t="n"/>
      <c r="I1107" s="12" t="n"/>
      <c r="J1107" s="13" t="inlineStr">
        <is>
          <t>001-001-0193 Брюки зимние "KAZ Minerals Bozymchak" (ткань 65%ПЭ/35%ХБ, плотность 250 гр/м2, утепл.синтеп, разм.52-54)</t>
        </is>
      </c>
      <c r="K1107" s="13" t="inlineStr">
        <is>
          <t>001-001-0193 Брюки зимние "KAZ Minerals Bozymchak" (ткань 65%ПЭ/35%ХБ, плотность 250 гр/м2, утепл.синтеп, разм.52-54)</t>
        </is>
      </c>
      <c r="L1107" s="135" t="n"/>
      <c r="M1107">
        <f>VLOOKUP(J1107,P$7:Q$4000,2,0)</f>
        <v/>
      </c>
      <c r="N1107">
        <f>VLOOKUP(K1107,P$7:R$4000,2,0)</f>
        <v/>
      </c>
      <c r="P1107" s="24" t="inlineStr">
        <is>
          <t>Итибаев Чынболот Сабыралиевич (инж-мех)</t>
        </is>
      </c>
      <c r="Q1107" s="24" t="inlineStr">
        <is>
          <t>100-08  ИТР Производство ОФ</t>
        </is>
      </c>
    </row>
    <row r="1108" hidden="1" outlineLevel="1" ht="22.45" customFormat="1" customHeight="1" s="71" thickBot="1">
      <c r="B1108" s="167" t="n"/>
      <c r="C1108" s="167" t="n"/>
      <c r="D1108" s="14" t="inlineStr">
        <is>
          <t>Количество</t>
        </is>
      </c>
      <c r="E1108" s="15" t="n"/>
      <c r="F1108" s="175" t="n">
        <v>1</v>
      </c>
      <c r="G1108" s="15" t="n"/>
      <c r="H1108" s="175" t="n">
        <v>1</v>
      </c>
      <c r="I1108" s="135" t="n"/>
      <c r="J1108" s="154" t="inlineStr">
        <is>
          <t>Поступление ТМЦ и услуг 0003061 от 02.08.2024 10:00:00</t>
        </is>
      </c>
      <c r="K1108" s="154" t="inlineStr">
        <is>
          <t>Поступление ТМЦ и услуг 0003061 от 02.08.2024 10:00:00</t>
        </is>
      </c>
      <c r="L1108" s="9" t="n"/>
      <c r="M1108">
        <f>VLOOKUP(J1108,P$7:Q$4000,2,0)</f>
        <v/>
      </c>
      <c r="N1108">
        <f>VLOOKUP(K1108,P$7:R$4000,2,0)</f>
        <v/>
      </c>
      <c r="P1108" s="24" t="inlineStr">
        <is>
          <t>Итикеев Каныбек Маматбекович</t>
        </is>
      </c>
      <c r="Q1108" s="24" t="n"/>
    </row>
    <row r="1109" hidden="1" outlineLevel="1" ht="22.45" customFormat="1" customHeight="1" s="71" thickBot="1">
      <c r="B1109" s="165" t="inlineStr">
        <is>
          <t>06.09.2024 12:45:33</t>
        </is>
      </c>
      <c r="C1109" s="165" t="inlineStr">
        <is>
          <t>Внутреннее перемещение ОМТС 221-920 от 06.09.2024 12:45:33</t>
        </is>
      </c>
      <c r="D1109" s="152" t="inlineStr">
        <is>
          <t>Внутренее перемещение ТМЦ</t>
        </is>
      </c>
      <c r="E1109" s="163" t="n">
        <v>1750</v>
      </c>
      <c r="F1109" s="164" t="n"/>
      <c r="G1109" s="163" t="n">
        <v>1750</v>
      </c>
      <c r="H1109" s="164" t="n"/>
      <c r="I1109" s="7" t="n">
        <v>7000</v>
      </c>
      <c r="J1109" s="8" t="inlineStr">
        <is>
          <t>Адылов Усубалы Адылович (машинист погрузчика 534С)</t>
        </is>
      </c>
      <c r="K1109" s="8" t="inlineStr">
        <is>
          <t>Склад Бозымчак № 7 СИЗ (/Касымов А,Адылбек у Э.</t>
        </is>
      </c>
      <c r="L1109" s="12" t="n"/>
      <c r="M1109">
        <f>VLOOKUP(J1109,P$7:Q$4000,2,0)</f>
        <v/>
      </c>
      <c r="N1109">
        <f>VLOOKUP(K1109,P$7:R$4000,2,0)</f>
        <v/>
      </c>
      <c r="P1109" s="24" t="inlineStr">
        <is>
          <t>Итикулов Алмастай Максатбекович</t>
        </is>
      </c>
      <c r="Q1109" s="24" t="inlineStr">
        <is>
          <t>100-08  ИТР Производство ОФ</t>
        </is>
      </c>
    </row>
    <row r="1110" hidden="1" outlineLevel="1" ht="22.45" customHeight="1" s="171">
      <c r="B1110" s="166" t="n"/>
      <c r="C1110" s="166" t="n"/>
      <c r="D1110" s="153" t="n"/>
      <c r="E1110" s="10" t="n"/>
      <c r="F1110" s="11" t="n"/>
      <c r="G1110" s="10" t="n"/>
      <c r="H1110" s="11" t="n"/>
      <c r="I1110" s="12" t="n"/>
      <c r="J1110" s="13" t="inlineStr">
        <is>
          <t>001-001-0198 Куртка демисезонная "KAZ Minerals Bozymchak" (ткань 65%ПЭ/35%ХБ, плотность 250 гр/м2, подкл.флис. 52-54)</t>
        </is>
      </c>
      <c r="K1110" s="13" t="inlineStr">
        <is>
          <t>001-001-0198 Куртка демисезонная "KAZ Minerals Bozymchak" (ткань 65%ПЭ/35%ХБ, плотность 250 гр/м2, подкл.флис. 52-54)</t>
        </is>
      </c>
      <c r="L1110" s="135" t="n"/>
      <c r="M1110">
        <f>VLOOKUP(J1110,P$7:Q$4000,2,0)</f>
        <v/>
      </c>
      <c r="N1110">
        <f>VLOOKUP(K1110,P$7:R$4000,2,0)</f>
        <v/>
      </c>
      <c r="P1110" s="24" t="inlineStr">
        <is>
          <t>ИТР Бишкек</t>
        </is>
      </c>
      <c r="Q1110" s="24" t="n"/>
    </row>
    <row r="1111" hidden="1" outlineLevel="1" ht="22.45" customFormat="1" customHeight="1" s="71" thickBot="1">
      <c r="B1111" s="167" t="n"/>
      <c r="C1111" s="167" t="n"/>
      <c r="D1111" s="14" t="inlineStr">
        <is>
          <t>Количество</t>
        </is>
      </c>
      <c r="E1111" s="15" t="n"/>
      <c r="F1111" s="175" t="n">
        <v>1</v>
      </c>
      <c r="G1111" s="15" t="n"/>
      <c r="H1111" s="175" t="n">
        <v>1</v>
      </c>
      <c r="I1111" s="135" t="n"/>
      <c r="J1111" s="154" t="inlineStr">
        <is>
          <t>Поступление ТМЦ и услуг 0003271 от 27.08.2024 10:00:00</t>
        </is>
      </c>
      <c r="K1111" s="154" t="inlineStr">
        <is>
          <t>Поступление ТМЦ и услуг 0003271 от 27.08.2024 10:00:00</t>
        </is>
      </c>
      <c r="L1111" s="9" t="n"/>
      <c r="M1111">
        <f>VLOOKUP(J1111,P$7:Q$4000,2,0)</f>
        <v/>
      </c>
      <c r="N1111">
        <f>VLOOKUP(K1111,P$7:R$4000,2,0)</f>
        <v/>
      </c>
      <c r="P1111" s="24" t="inlineStr">
        <is>
          <t>Итыкулова Джумакан Абдылдабековна(Контролер ОТК)</t>
        </is>
      </c>
      <c r="Q1111" s="24" t="inlineStr">
        <is>
          <t>126-001 ОТК Общепроизводственные расходы</t>
        </is>
      </c>
    </row>
    <row r="1112" hidden="1" outlineLevel="1" ht="22.45" customFormat="1" customHeight="1" s="71" thickBot="1">
      <c r="B1112" s="165" t="inlineStr">
        <is>
          <t>06.09.2024 12:45:33</t>
        </is>
      </c>
      <c r="C1112" s="165" t="inlineStr">
        <is>
          <t>Внутреннее перемещение ОМТС 221-920 от 06.09.2024 12:45:33</t>
        </is>
      </c>
      <c r="D1112" s="152" t="inlineStr">
        <is>
          <t>Внутренее перемещение ТМЦ</t>
        </is>
      </c>
      <c r="E1112" s="163" t="n">
        <v>1750</v>
      </c>
      <c r="F1112" s="164" t="n"/>
      <c r="G1112" s="163" t="n">
        <v>1750</v>
      </c>
      <c r="H1112" s="164" t="n"/>
      <c r="I1112" s="7" t="n">
        <v>1650</v>
      </c>
      <c r="J1112" s="8" t="inlineStr">
        <is>
          <t>Адылов Усубалы Адылович (машинист погрузчика 534С)</t>
        </is>
      </c>
      <c r="K1112" s="8" t="inlineStr">
        <is>
          <t>Склад Бозымчак № 7 СИЗ (/Касымов А,Адылбек у Э.</t>
        </is>
      </c>
      <c r="L1112" s="12" t="n"/>
      <c r="M1112">
        <f>VLOOKUP(J1112,P$7:Q$4000,2,0)</f>
        <v/>
      </c>
      <c r="N1112">
        <f>VLOOKUP(K1112,P$7:R$4000,2,0)</f>
        <v/>
      </c>
      <c r="P1112" s="24" t="inlineStr">
        <is>
          <t>Ишен Каныш</t>
        </is>
      </c>
      <c r="Q1112" s="24" t="inlineStr">
        <is>
          <t>112-ИТР-офис</t>
        </is>
      </c>
    </row>
    <row r="1113" hidden="1" outlineLevel="1" ht="22.45" customHeight="1" s="171">
      <c r="B1113" s="166" t="n"/>
      <c r="C1113" s="166" t="n"/>
      <c r="D1113" s="153" t="n"/>
      <c r="E1113" s="10" t="n"/>
      <c r="F1113" s="11" t="n"/>
      <c r="G1113" s="10" t="n"/>
      <c r="H1113" s="11" t="n"/>
      <c r="I1113" s="12" t="n"/>
      <c r="J1113" s="13" t="inlineStr">
        <is>
          <t>001-001-0032 Плащ-дождевик</t>
        </is>
      </c>
      <c r="K1113" s="13" t="inlineStr">
        <is>
          <t>001-001-0032 Плащ-дождевик</t>
        </is>
      </c>
      <c r="L1113" s="135" t="n"/>
      <c r="M1113">
        <f>VLOOKUP(J1113,P$7:Q$4000,2,0)</f>
        <v/>
      </c>
      <c r="N1113">
        <f>VLOOKUP(K1113,P$7:R$4000,2,0)</f>
        <v/>
      </c>
      <c r="P1113" s="24" t="inlineStr">
        <is>
          <t>Ишенбиев Адилет Тилекович</t>
        </is>
      </c>
      <c r="Q1113" s="24" t="inlineStr">
        <is>
          <t>112-01-ИТР-производство</t>
        </is>
      </c>
    </row>
    <row r="1114" hidden="1" outlineLevel="1" ht="32.9" customFormat="1" customHeight="1" s="71" thickBot="1">
      <c r="B1114" s="167" t="n"/>
      <c r="C1114" s="167" t="n"/>
      <c r="D1114" s="14" t="inlineStr">
        <is>
          <t>Количество</t>
        </is>
      </c>
      <c r="E1114" s="15" t="n"/>
      <c r="F1114" s="175" t="n">
        <v>1</v>
      </c>
      <c r="G1114" s="15" t="n"/>
      <c r="H1114" s="175" t="n">
        <v>1</v>
      </c>
      <c r="I1114" s="135" t="n"/>
      <c r="J1114" s="154" t="inlineStr">
        <is>
          <t>Поступление ТМЦ и услуг 0002669 от 10.07.2024 10:00:00</t>
        </is>
      </c>
      <c r="K1114" s="154" t="inlineStr">
        <is>
          <t>Поступление ТМЦ и услуг 0002669 от 10.07.2024 10:00:00</t>
        </is>
      </c>
      <c r="L1114" s="9" t="n"/>
      <c r="M1114">
        <f>VLOOKUP(J1114,P$7:Q$4000,2,0)</f>
        <v/>
      </c>
      <c r="N1114">
        <f>VLOOKUP(K1114,P$7:R$4000,2,0)</f>
        <v/>
      </c>
      <c r="P1114" s="24" t="inlineStr">
        <is>
          <t>Ишенкулова Мээрим Стальевна</t>
        </is>
      </c>
      <c r="Q1114" s="24" t="inlineStr">
        <is>
          <t>123-01-АБК-АХО-вахтовый поселок</t>
        </is>
      </c>
    </row>
    <row r="1115" hidden="1" outlineLevel="1" ht="22.45" customFormat="1" customHeight="1" s="71" thickBot="1">
      <c r="B1115" s="165" t="inlineStr">
        <is>
          <t>06.09.2024 12:45:45</t>
        </is>
      </c>
      <c r="C1115" s="165" t="inlineStr">
        <is>
          <t>Внутреннее перемещение ОМТС 221-921 от 06.09.2024 12:45:45</t>
        </is>
      </c>
      <c r="D1115" s="152" t="inlineStr">
        <is>
          <t>Внутренее перемещение ТМЦ</t>
        </is>
      </c>
      <c r="E1115" s="163" t="n">
        <v>1750</v>
      </c>
      <c r="F1115" s="164" t="n"/>
      <c r="G1115" s="163" t="n">
        <v>1750</v>
      </c>
      <c r="H1115" s="164" t="n"/>
      <c r="I1115" s="7" t="n">
        <v>1650</v>
      </c>
      <c r="J1115" s="8" t="inlineStr">
        <is>
          <t>Кошбаев Жуманалы Жунайитович (водитель)</t>
        </is>
      </c>
      <c r="K1115" s="8" t="inlineStr">
        <is>
          <t>Склад Бозымчак № 7 СИЗ (/Касымов А,Адылбек у Э.</t>
        </is>
      </c>
      <c r="L1115" s="12" t="n"/>
      <c r="M1115">
        <f>VLOOKUP(J1115,P$7:Q$4000,2,0)</f>
        <v/>
      </c>
      <c r="N1115">
        <f>VLOOKUP(K1115,P$7:R$4000,2,0)</f>
        <v/>
      </c>
      <c r="P1115" s="24" t="inlineStr">
        <is>
          <t>Ишенов Алтынбек Курманбекович (Растворщик реаг.)</t>
        </is>
      </c>
      <c r="Q1115" s="24" t="inlineStr">
        <is>
          <t>100-05 СДЯВ</t>
        </is>
      </c>
    </row>
    <row r="1116" hidden="1" outlineLevel="1" ht="22.45" customHeight="1" s="171">
      <c r="B1116" s="166" t="n"/>
      <c r="C1116" s="166" t="n"/>
      <c r="D1116" s="153" t="n"/>
      <c r="E1116" s="10" t="n"/>
      <c r="F1116" s="11" t="n"/>
      <c r="G1116" s="10" t="n"/>
      <c r="H1116" s="11" t="n"/>
      <c r="I1116" s="12" t="n"/>
      <c r="J1116" s="13" t="inlineStr">
        <is>
          <t>001-001-0032 Плащ-дождевик</t>
        </is>
      </c>
      <c r="K1116" s="13" t="inlineStr">
        <is>
          <t>001-001-0032 Плащ-дождевик</t>
        </is>
      </c>
      <c r="L1116" s="135" t="n"/>
      <c r="M1116">
        <f>VLOOKUP(J1116,P$7:Q$4000,2,0)</f>
        <v/>
      </c>
      <c r="N1116">
        <f>VLOOKUP(K1116,P$7:R$4000,2,0)</f>
        <v/>
      </c>
      <c r="P1116" s="24" t="inlineStr">
        <is>
          <t>Йулдашев Абдумажид Абдусаттарович ( слесарь ремон)</t>
        </is>
      </c>
      <c r="Q1116" s="24" t="inlineStr">
        <is>
          <t>100-09 РММ</t>
        </is>
      </c>
    </row>
    <row r="1117" hidden="1" outlineLevel="1" ht="22.45" customFormat="1" customHeight="1" s="71" thickBot="1">
      <c r="B1117" s="167" t="n"/>
      <c r="C1117" s="167" t="n"/>
      <c r="D1117" s="14" t="inlineStr">
        <is>
          <t>Количество</t>
        </is>
      </c>
      <c r="E1117" s="15" t="n"/>
      <c r="F1117" s="175" t="n">
        <v>1</v>
      </c>
      <c r="G1117" s="15" t="n"/>
      <c r="H1117" s="175" t="n">
        <v>1</v>
      </c>
      <c r="I1117" s="135" t="n"/>
      <c r="J1117" s="154" t="inlineStr">
        <is>
          <t>Поступление ТМЦ и услуг 0002669 от 10.07.2024 10:00:00</t>
        </is>
      </c>
      <c r="K1117" s="154" t="inlineStr">
        <is>
          <t>Поступление ТМЦ и услуг 0002669 от 10.07.2024 10:00:00</t>
        </is>
      </c>
      <c r="L1117" s="9" t="n"/>
      <c r="M1117">
        <f>VLOOKUP(J1117,P$7:Q$4000,2,0)</f>
        <v/>
      </c>
      <c r="N1117">
        <f>VLOOKUP(K1117,P$7:R$4000,2,0)</f>
        <v/>
      </c>
      <c r="P1117" s="24" t="inlineStr">
        <is>
          <t>Кабаев Мадиярбек Анарбекович</t>
        </is>
      </c>
      <c r="Q1117" s="24" t="inlineStr">
        <is>
          <t>101-06-Общепроизводственные расходы - Карьер</t>
        </is>
      </c>
    </row>
    <row r="1118" hidden="1" outlineLevel="1" ht="22.45" customFormat="1" customHeight="1" s="71" thickBot="1">
      <c r="B1118" s="165" t="inlineStr">
        <is>
          <t>06.09.2024 12:46:02</t>
        </is>
      </c>
      <c r="C1118" s="165" t="inlineStr">
        <is>
          <t>Внутреннее перемещение ОМТС 221-922 от 06.09.2024 12:46:02</t>
        </is>
      </c>
      <c r="D1118" s="152" t="inlineStr">
        <is>
          <t>Внутренее перемещение ТМЦ</t>
        </is>
      </c>
      <c r="E1118" s="163" t="n">
        <v>1750</v>
      </c>
      <c r="F1118" s="164" t="n"/>
      <c r="G1118" s="163" t="n">
        <v>1750</v>
      </c>
      <c r="H1118" s="164" t="n"/>
      <c r="I1118" s="7" t="n">
        <v>7000</v>
      </c>
      <c r="J1118" s="8" t="inlineStr">
        <is>
          <t>Кадыралы уулу Мейселбек</t>
        </is>
      </c>
      <c r="K1118" s="8" t="inlineStr">
        <is>
          <t>Склад Бозымчак № 7 СИЗ (/Касымов А,Адылбек у Э.</t>
        </is>
      </c>
      <c r="L1118" s="12" t="n"/>
      <c r="M1118">
        <f>VLOOKUP(J1118,P$7:Q$4000,2,0)</f>
        <v/>
      </c>
      <c r="N1118">
        <f>VLOOKUP(K1118,P$7:R$4000,2,0)</f>
        <v/>
      </c>
      <c r="P1118" s="24" t="inlineStr">
        <is>
          <t>Кабакбек  уулу Руслан (маш.бур устан-ки)</t>
        </is>
      </c>
      <c r="Q1118" s="24" t="inlineStr">
        <is>
          <t>101-03-участок БВР</t>
        </is>
      </c>
    </row>
    <row r="1119" hidden="1" outlineLevel="1" ht="22.45" customHeight="1" s="171">
      <c r="B1119" s="166" t="n"/>
      <c r="C1119" s="166" t="n"/>
      <c r="D1119" s="153" t="n"/>
      <c r="E1119" s="10" t="n"/>
      <c r="F1119" s="11" t="n"/>
      <c r="G1119" s="10" t="n"/>
      <c r="H1119" s="11" t="n"/>
      <c r="I1119" s="12" t="n"/>
      <c r="J1119" s="13" t="inlineStr">
        <is>
          <t>001-001-0197 Куртка демисезонная "KAZ Minerals Bozymchak" (ткань 65%ПЭ/35%ХБ, плотность 250 гр/м2, подкл.флис. 48-50)</t>
        </is>
      </c>
      <c r="K1119" s="13" t="inlineStr">
        <is>
          <t>001-001-0197 Куртка демисезонная "KAZ Minerals Bozymchak" (ткань 65%ПЭ/35%ХБ, плотность 250 гр/м2, подкл.флис. 48-50)</t>
        </is>
      </c>
      <c r="L1119" s="135" t="n"/>
      <c r="M1119">
        <f>VLOOKUP(J1119,P$7:Q$4000,2,0)</f>
        <v/>
      </c>
      <c r="N1119">
        <f>VLOOKUP(K1119,P$7:R$4000,2,0)</f>
        <v/>
      </c>
      <c r="P1119" s="24" t="inlineStr">
        <is>
          <t>Кабылбек уулу Тойчубек</t>
        </is>
      </c>
      <c r="Q1119" s="24" t="inlineStr">
        <is>
          <t>100-03-03 Фильтрация хвостов</t>
        </is>
      </c>
    </row>
    <row r="1120" hidden="1" outlineLevel="1" ht="32.9" customFormat="1" customHeight="1" s="71" thickBot="1">
      <c r="B1120" s="167" t="n"/>
      <c r="C1120" s="167" t="n"/>
      <c r="D1120" s="14" t="inlineStr">
        <is>
          <t>Количество</t>
        </is>
      </c>
      <c r="E1120" s="15" t="n"/>
      <c r="F1120" s="175" t="n">
        <v>1</v>
      </c>
      <c r="G1120" s="15" t="n"/>
      <c r="H1120" s="175" t="n">
        <v>1</v>
      </c>
      <c r="I1120" s="135" t="n"/>
      <c r="J1120" s="154" t="inlineStr">
        <is>
          <t>Поступление ТМЦ и услуг 0003271 от 27.08.2024 10:00:00</t>
        </is>
      </c>
      <c r="K1120" s="154" t="inlineStr">
        <is>
          <t>Поступление ТМЦ и услуг 0003271 от 27.08.2024 10:00:00</t>
        </is>
      </c>
      <c r="L1120" s="9" t="n"/>
      <c r="M1120">
        <f>VLOOKUP(J1120,P$7:Q$4000,2,0)</f>
        <v/>
      </c>
      <c r="N1120">
        <f>VLOOKUP(K1120,P$7:R$4000,2,0)</f>
        <v/>
      </c>
      <c r="P1120" s="24" t="inlineStr">
        <is>
          <t>Кабылов Абас Каныбаевич (машинист ТД-25)</t>
        </is>
      </c>
      <c r="Q1120" s="24" t="inlineStr">
        <is>
          <t>101-02-ЭКБУ - Карьер</t>
        </is>
      </c>
    </row>
    <row r="1121" hidden="1" outlineLevel="1" ht="22.45" customFormat="1" customHeight="1" s="71" thickBot="1">
      <c r="B1121" s="165" t="inlineStr">
        <is>
          <t>06.09.2024 12:46:02</t>
        </is>
      </c>
      <c r="C1121" s="165" t="inlineStr">
        <is>
          <t>Внутреннее перемещение ОМТС 221-922 от 06.09.2024 12:46:02</t>
        </is>
      </c>
      <c r="D1121" s="152" t="inlineStr">
        <is>
          <t>Внутренее перемещение ТМЦ</t>
        </is>
      </c>
      <c r="E1121" s="163" t="n">
        <v>1750</v>
      </c>
      <c r="F1121" s="164" t="n"/>
      <c r="G1121" s="163" t="n">
        <v>1750</v>
      </c>
      <c r="H1121" s="164" t="n"/>
      <c r="I1121" s="7" t="n">
        <v>1650</v>
      </c>
      <c r="J1121" s="8" t="inlineStr">
        <is>
          <t>Кадыралы уулу Мейселбек</t>
        </is>
      </c>
      <c r="K1121" s="8" t="inlineStr">
        <is>
          <t>Склад Бозымчак № 7 СИЗ (/Касымов А,Адылбек у Э.</t>
        </is>
      </c>
      <c r="L1121" s="12" t="n"/>
      <c r="M1121">
        <f>VLOOKUP(J1121,P$7:Q$4000,2,0)</f>
        <v/>
      </c>
      <c r="N1121">
        <f>VLOOKUP(K1121,P$7:R$4000,2,0)</f>
        <v/>
      </c>
      <c r="P1121" s="24" t="inlineStr">
        <is>
          <t>Кабылов Абдибек Каныбаевич</t>
        </is>
      </c>
      <c r="Q1121" s="24" t="inlineStr">
        <is>
          <t>105-02-УТВС и НК</t>
        </is>
      </c>
    </row>
    <row r="1122" hidden="1" outlineLevel="1" ht="22.45" customHeight="1" s="171">
      <c r="B1122" s="166" t="n"/>
      <c r="C1122" s="166" t="n"/>
      <c r="D1122" s="153" t="n"/>
      <c r="E1122" s="10" t="n"/>
      <c r="F1122" s="11" t="n"/>
      <c r="G1122" s="10" t="n"/>
      <c r="H1122" s="11" t="n"/>
      <c r="I1122" s="12" t="n"/>
      <c r="J1122" s="13" t="inlineStr">
        <is>
          <t>001-001-0032 Плащ-дождевик</t>
        </is>
      </c>
      <c r="K1122" s="13" t="inlineStr">
        <is>
          <t>001-001-0032 Плащ-дождевик</t>
        </is>
      </c>
      <c r="L1122" s="135" t="n"/>
      <c r="M1122">
        <f>VLOOKUP(J1122,P$7:Q$4000,2,0)</f>
        <v/>
      </c>
      <c r="N1122">
        <f>VLOOKUP(K1122,P$7:R$4000,2,0)</f>
        <v/>
      </c>
      <c r="P1122" s="24" t="inlineStr">
        <is>
          <t>Кабылов Абдыкасым Мамырович Машинист погрузчика СА</t>
        </is>
      </c>
      <c r="Q1122" s="24" t="inlineStr">
        <is>
          <t>101-06-Общепроизводственные расходы - Карьер</t>
        </is>
      </c>
    </row>
    <row r="1123" hidden="1" outlineLevel="1" ht="22.45" customFormat="1" customHeight="1" s="71" thickBot="1">
      <c r="B1123" s="167" t="n"/>
      <c r="C1123" s="167" t="n"/>
      <c r="D1123" s="14" t="inlineStr">
        <is>
          <t>Количество</t>
        </is>
      </c>
      <c r="E1123" s="15" t="n"/>
      <c r="F1123" s="175" t="n">
        <v>1</v>
      </c>
      <c r="G1123" s="15" t="n"/>
      <c r="H1123" s="175" t="n">
        <v>1</v>
      </c>
      <c r="I1123" s="135" t="n"/>
      <c r="J1123" s="154" t="inlineStr">
        <is>
          <t>Поступление ТМЦ и услуг 0002669 от 10.07.2024 10:00:00</t>
        </is>
      </c>
      <c r="K1123" s="154" t="inlineStr">
        <is>
          <t>Поступление ТМЦ и услуг 0002669 от 10.07.2024 10:00:00</t>
        </is>
      </c>
      <c r="L1123" s="9" t="n"/>
      <c r="M1123">
        <f>VLOOKUP(J1123,P$7:Q$4000,2,0)</f>
        <v/>
      </c>
      <c r="N1123">
        <f>VLOOKUP(K1123,P$7:R$4000,2,0)</f>
        <v/>
      </c>
      <c r="P1123" s="24" t="inlineStr">
        <is>
          <t>Кабылов Абсатар Акимович (машинист ТД-25М)</t>
        </is>
      </c>
      <c r="Q1123" s="24" t="inlineStr">
        <is>
          <t>101-02-ЭКБУ - Карьер</t>
        </is>
      </c>
    </row>
    <row r="1124" hidden="1" outlineLevel="1" ht="22.45" customFormat="1" customHeight="1" s="71" thickBot="1">
      <c r="B1124" s="165" t="inlineStr">
        <is>
          <t>06.09.2024 12:46:22</t>
        </is>
      </c>
      <c r="C1124" s="165" t="inlineStr">
        <is>
          <t>Внутреннее перемещение ОМТС 221-923 от 06.09.2024 12:46:22</t>
        </is>
      </c>
      <c r="D1124" s="152" t="inlineStr">
        <is>
          <t>Внутренее перемещение ТМЦ</t>
        </is>
      </c>
      <c r="E1124" s="163" t="n">
        <v>1750</v>
      </c>
      <c r="F1124" s="164" t="n"/>
      <c r="G1124" s="163" t="n">
        <v>1750</v>
      </c>
      <c r="H1124" s="164" t="n"/>
      <c r="I1124" s="7" t="n">
        <v>10600</v>
      </c>
      <c r="J1124" s="8" t="inlineStr">
        <is>
          <t>Колдошов Бектеналы Курбанович (горнорабочий)</t>
        </is>
      </c>
      <c r="K1124" s="8" t="inlineStr">
        <is>
          <t>Склад Бозымчак № 7 СИЗ (/Касымов А,Адылбек у Э.</t>
        </is>
      </c>
      <c r="L1124" s="12" t="n"/>
      <c r="M1124">
        <f>VLOOKUP(J1124,P$7:Q$4000,2,0)</f>
        <v/>
      </c>
      <c r="N1124">
        <f>VLOOKUP(K1124,P$7:R$4000,2,0)</f>
        <v/>
      </c>
      <c r="P1124" s="24" t="inlineStr">
        <is>
          <t>Кабылов Женишбек Каныбаевич (машанист 534С)</t>
        </is>
      </c>
      <c r="Q1124" s="24" t="inlineStr">
        <is>
          <t>101-02-ЭКБУ - Карьер</t>
        </is>
      </c>
    </row>
    <row r="1125" hidden="1" outlineLevel="1" ht="22.45" customHeight="1" s="171">
      <c r="B1125" s="166" t="n"/>
      <c r="C1125" s="166" t="n"/>
      <c r="D1125" s="153" t="n"/>
      <c r="E1125" s="10" t="n"/>
      <c r="F1125" s="11" t="n"/>
      <c r="G1125" s="10" t="n"/>
      <c r="H1125" s="11" t="n"/>
      <c r="I1125" s="12" t="n"/>
      <c r="J1125" s="13" t="inlineStr">
        <is>
          <t>001-001-0188 Куртка зимняя "KAZ Minerals Bozymchak" (ткань 65%ПЭ/35%ХБ, плотность 250 гр/м2, 52-54)</t>
        </is>
      </c>
      <c r="K1125" s="13" t="inlineStr">
        <is>
          <t>001-001-0188 Куртка зимняя "KAZ Minerals Bozymchak" (ткань 65%ПЭ/35%ХБ, плотность 250 гр/м2, 52-54)</t>
        </is>
      </c>
      <c r="L1125" s="135" t="n"/>
      <c r="M1125">
        <f>VLOOKUP(J1125,P$7:Q$4000,2,0)</f>
        <v/>
      </c>
      <c r="N1125">
        <f>VLOOKUP(K1125,P$7:R$4000,2,0)</f>
        <v/>
      </c>
      <c r="P1125" s="24" t="inlineStr">
        <is>
          <t>Кабылов Нурсултан Рахманбердиевич (Машин. мельниц)</t>
        </is>
      </c>
      <c r="Q1125" s="24" t="inlineStr">
        <is>
          <t>100-06 Участок  измельчения</t>
        </is>
      </c>
    </row>
    <row r="1126" hidden="1" outlineLevel="1" ht="22.45" customFormat="1" customHeight="1" s="71" thickBot="1">
      <c r="B1126" s="167" t="n"/>
      <c r="C1126" s="167" t="n"/>
      <c r="D1126" s="14" t="inlineStr">
        <is>
          <t>Количество</t>
        </is>
      </c>
      <c r="E1126" s="15" t="n"/>
      <c r="F1126" s="175" t="n">
        <v>1</v>
      </c>
      <c r="G1126" s="15" t="n"/>
      <c r="H1126" s="175" t="n">
        <v>1</v>
      </c>
      <c r="I1126" s="135" t="n"/>
      <c r="J1126" s="154" t="inlineStr">
        <is>
          <t>Поступление ТМЦ и услуг 0003061 от 02.08.2024 10:00:00</t>
        </is>
      </c>
      <c r="K1126" s="154" t="inlineStr">
        <is>
          <t>Поступление ТМЦ и услуг 0003061 от 02.08.2024 10:00:00</t>
        </is>
      </c>
      <c r="L1126" s="9" t="n"/>
      <c r="M1126">
        <f>VLOOKUP(J1126,P$7:Q$4000,2,0)</f>
        <v/>
      </c>
      <c r="N1126">
        <f>VLOOKUP(K1126,P$7:R$4000,2,0)</f>
        <v/>
      </c>
      <c r="P1126" s="24" t="inlineStr">
        <is>
          <t>Кабылов Рахманберди Жакшыбаевич(Водитель УАЗ)</t>
        </is>
      </c>
      <c r="Q1126" s="24" t="inlineStr">
        <is>
          <t>119-01-автотранспортный  цех - легковой транспорт</t>
        </is>
      </c>
    </row>
    <row r="1127" hidden="1" outlineLevel="1" ht="22.45" customFormat="1" customHeight="1" s="71" thickBot="1">
      <c r="B1127" s="165" t="inlineStr">
        <is>
          <t>06.09.2024 12:46:22</t>
        </is>
      </c>
      <c r="C1127" s="165" t="inlineStr">
        <is>
          <t>Внутреннее перемещение ОМТС 221-923 от 06.09.2024 12:46:22</t>
        </is>
      </c>
      <c r="D1127" s="152" t="inlineStr">
        <is>
          <t>Внутренее перемещение ТМЦ</t>
        </is>
      </c>
      <c r="E1127" s="163" t="n">
        <v>1750</v>
      </c>
      <c r="F1127" s="164" t="n"/>
      <c r="G1127" s="163" t="n">
        <v>1750</v>
      </c>
      <c r="H1127" s="164" t="n"/>
      <c r="I1127" s="7" t="n">
        <v>3900</v>
      </c>
      <c r="J1127" s="8" t="inlineStr">
        <is>
          <t>Колдошов Бектеналы Курбанович (горнорабочий)</t>
        </is>
      </c>
      <c r="K1127" s="8" t="inlineStr">
        <is>
          <t>Склад Бозымчак № 7 СИЗ (/Касымов А,Адылбек у Э.</t>
        </is>
      </c>
      <c r="L1127" s="12" t="n"/>
      <c r="M1127">
        <f>VLOOKUP(J1127,P$7:Q$4000,2,0)</f>
        <v/>
      </c>
      <c r="N1127">
        <f>VLOOKUP(K1127,P$7:R$4000,2,0)</f>
        <v/>
      </c>
      <c r="P1127" s="24" t="inlineStr">
        <is>
          <t>Кабылов Сапарбек Дженишбекович</t>
        </is>
      </c>
      <c r="Q1127" s="24" t="inlineStr">
        <is>
          <t>100-02 Главный корпус (флотация)</t>
        </is>
      </c>
    </row>
    <row r="1128" hidden="1" outlineLevel="1" ht="22.45" customHeight="1" s="171">
      <c r="B1128" s="166" t="n"/>
      <c r="C1128" s="166" t="n"/>
      <c r="D1128" s="153" t="n"/>
      <c r="E1128" s="10" t="n"/>
      <c r="F1128" s="11" t="n"/>
      <c r="G1128" s="10" t="n"/>
      <c r="H1128" s="11" t="n"/>
      <c r="I1128" s="12" t="n"/>
      <c r="J1128" s="13" t="inlineStr">
        <is>
          <t>001-001-0193 Брюки зимние "KAZ Minerals Bozymchak" (ткань 65%ПЭ/35%ХБ, плотность 250 гр/м2, утепл.синтеп, разм.52-54)</t>
        </is>
      </c>
      <c r="K1128" s="13" t="inlineStr">
        <is>
          <t>001-001-0193 Брюки зимние "KAZ Minerals Bozymchak" (ткань 65%ПЭ/35%ХБ, плотность 250 гр/м2, утепл.синтеп, разм.52-54)</t>
        </is>
      </c>
      <c r="L1128" s="135" t="n"/>
      <c r="M1128">
        <f>VLOOKUP(J1128,P$7:Q$4000,2,0)</f>
        <v/>
      </c>
      <c r="N1128">
        <f>VLOOKUP(K1128,P$7:R$4000,2,0)</f>
        <v/>
      </c>
      <c r="P1128" s="24" t="inlineStr">
        <is>
          <t>Кабылова Адина Каныбековна</t>
        </is>
      </c>
      <c r="Q1128" s="24" t="inlineStr">
        <is>
          <t>123-01-АБК-АХО-вахтовый поселок</t>
        </is>
      </c>
    </row>
    <row r="1129" hidden="1" outlineLevel="1" ht="22.45" customFormat="1" customHeight="1" s="71" thickBot="1">
      <c r="B1129" s="167" t="n"/>
      <c r="C1129" s="167" t="n"/>
      <c r="D1129" s="14" t="inlineStr">
        <is>
          <t>Количество</t>
        </is>
      </c>
      <c r="E1129" s="15" t="n"/>
      <c r="F1129" s="175" t="n">
        <v>1</v>
      </c>
      <c r="G1129" s="15" t="n"/>
      <c r="H1129" s="175" t="n">
        <v>1</v>
      </c>
      <c r="I1129" s="135" t="n"/>
      <c r="J1129" s="154" t="inlineStr">
        <is>
          <t>Поступление ТМЦ и услуг 0003061 от 02.08.2024 10:00:00</t>
        </is>
      </c>
      <c r="K1129" s="154" t="inlineStr">
        <is>
          <t>Поступление ТМЦ и услуг 0003061 от 02.08.2024 10:00:00</t>
        </is>
      </c>
      <c r="L1129" s="9" t="n"/>
      <c r="M1129">
        <f>VLOOKUP(J1129,P$7:Q$4000,2,0)</f>
        <v/>
      </c>
      <c r="N1129">
        <f>VLOOKUP(K1129,P$7:R$4000,2,0)</f>
        <v/>
      </c>
      <c r="P1129" s="24" t="inlineStr">
        <is>
          <t>Кабылова Бактыгул Жакшыбаевна (уборщица)</t>
        </is>
      </c>
      <c r="Q1129" s="24" t="inlineStr">
        <is>
          <t>123-01-АБК-АХО-вахтовый поселок</t>
        </is>
      </c>
    </row>
    <row r="1130" hidden="1" outlineLevel="1" ht="22.45" customFormat="1" customHeight="1" s="71" thickBot="1">
      <c r="B1130" s="165" t="inlineStr">
        <is>
          <t>06.09.2024 12:46:45</t>
        </is>
      </c>
      <c r="C1130" s="165" t="inlineStr">
        <is>
          <t>Внутреннее перемещение ОМТС 221-924 от 06.09.2024 12:46:45</t>
        </is>
      </c>
      <c r="D1130" s="152" t="inlineStr">
        <is>
          <t>Внутренее перемещение ТМЦ</t>
        </is>
      </c>
      <c r="E1130" s="163" t="n">
        <v>1750</v>
      </c>
      <c r="F1130" s="164" t="n"/>
      <c r="G1130" s="163" t="n">
        <v>1750</v>
      </c>
      <c r="H1130" s="164" t="n"/>
      <c r="I1130" s="7" t="n">
        <v>1650</v>
      </c>
      <c r="J1130" s="8" t="inlineStr">
        <is>
          <t>Турусбеков Турдалы Курманбекович (автоэлектрик)</t>
        </is>
      </c>
      <c r="K1130" s="8" t="inlineStr">
        <is>
          <t>Склад Бозымчак № 7 СИЗ (/Касымов А,Адылбек у Э.</t>
        </is>
      </c>
      <c r="L1130" s="12" t="n"/>
      <c r="M1130">
        <f>VLOOKUP(J1130,P$7:Q$4000,2,0)</f>
        <v/>
      </c>
      <c r="N1130">
        <f>VLOOKUP(K1130,P$7:R$4000,2,0)</f>
        <v/>
      </c>
      <c r="P1130" s="24" t="inlineStr">
        <is>
          <t>Кабылова Гулсунай Наргозуевна (мойщик посуды)</t>
        </is>
      </c>
      <c r="Q1130" s="24" t="inlineStr">
        <is>
          <t>123-02-АБК-АХО-Столовая</t>
        </is>
      </c>
    </row>
    <row r="1131" hidden="1" outlineLevel="1" ht="22.45" customHeight="1" s="171">
      <c r="B1131" s="166" t="n"/>
      <c r="C1131" s="166" t="n"/>
      <c r="D1131" s="153" t="n"/>
      <c r="E1131" s="10" t="n"/>
      <c r="F1131" s="11" t="n"/>
      <c r="G1131" s="10" t="n"/>
      <c r="H1131" s="11" t="n"/>
      <c r="I1131" s="12" t="n"/>
      <c r="J1131" s="13" t="inlineStr">
        <is>
          <t>001-001-0032 Плащ-дождевик</t>
        </is>
      </c>
      <c r="K1131" s="13" t="inlineStr">
        <is>
          <t>001-001-0032 Плащ-дождевик</t>
        </is>
      </c>
      <c r="L1131" s="135" t="n"/>
      <c r="M1131">
        <f>VLOOKUP(J1131,P$7:Q$4000,2,0)</f>
        <v/>
      </c>
      <c r="N1131">
        <f>VLOOKUP(K1131,P$7:R$4000,2,0)</f>
        <v/>
      </c>
      <c r="P1131" s="24" t="inlineStr">
        <is>
          <t>Кадиева Зарина Эгембердиевна</t>
        </is>
      </c>
      <c r="Q1131" s="24" t="inlineStr">
        <is>
          <t>123-01-АБК-АХО-вахтовый поселок</t>
        </is>
      </c>
    </row>
    <row r="1132" hidden="1" outlineLevel="1" ht="22.45" customFormat="1" customHeight="1" s="71" thickBot="1">
      <c r="B1132" s="167" t="n"/>
      <c r="C1132" s="167" t="n"/>
      <c r="D1132" s="14" t="inlineStr">
        <is>
          <t>Количество</t>
        </is>
      </c>
      <c r="E1132" s="15" t="n"/>
      <c r="F1132" s="175" t="n">
        <v>1</v>
      </c>
      <c r="G1132" s="15" t="n"/>
      <c r="H1132" s="175" t="n">
        <v>1</v>
      </c>
      <c r="I1132" s="135" t="n"/>
      <c r="J1132" s="154" t="inlineStr">
        <is>
          <t>Поступление ТМЦ и услуг 0002669 от 10.07.2024 10:00:00</t>
        </is>
      </c>
      <c r="K1132" s="154" t="inlineStr">
        <is>
          <t>Поступление ТМЦ и услуг 0002669 от 10.07.2024 10:00:00</t>
        </is>
      </c>
      <c r="L1132" s="9" t="n"/>
      <c r="M1132">
        <f>VLOOKUP(J1132,P$7:Q$4000,2,0)</f>
        <v/>
      </c>
      <c r="N1132">
        <f>VLOOKUP(K1132,P$7:R$4000,2,0)</f>
        <v/>
      </c>
      <c r="P1132" s="24" t="inlineStr">
        <is>
          <t>Кадинов Руслан Бапынович</t>
        </is>
      </c>
      <c r="Q1132" s="24" t="inlineStr">
        <is>
          <t>105-05-Общепроизводственные - Энергохозяйство</t>
        </is>
      </c>
    </row>
    <row r="1133" hidden="1" outlineLevel="1" ht="22.45" customFormat="1" customHeight="1" s="71" thickBot="1">
      <c r="B1133" s="165" t="inlineStr">
        <is>
          <t>06.09.2024 12:47:04</t>
        </is>
      </c>
      <c r="C1133" s="165" t="inlineStr">
        <is>
          <t>Внутреннее перемещение ОМТС 221-925 от 06.09.2024 12:47:04</t>
        </is>
      </c>
      <c r="D1133" s="152" t="inlineStr">
        <is>
          <t>Внутренее перемещение ТМЦ</t>
        </is>
      </c>
      <c r="E1133" s="163" t="n">
        <v>1750</v>
      </c>
      <c r="F1133" s="164" t="n"/>
      <c r="G1133" s="163" t="n">
        <v>1750</v>
      </c>
      <c r="H1133" s="164" t="n"/>
      <c r="I1133" s="7" t="n">
        <v>7000</v>
      </c>
      <c r="J1133" s="8" t="inlineStr">
        <is>
          <t>Таджибаев Закиржан Махамат-Усманович</t>
        </is>
      </c>
      <c r="K1133" s="8" t="inlineStr">
        <is>
          <t>Склад Бозымчак № 7 СИЗ (/Касымов А,Адылбек у Э.</t>
        </is>
      </c>
      <c r="L1133" s="12" t="n"/>
      <c r="M1133">
        <f>VLOOKUP(J1133,P$7:Q$4000,2,0)</f>
        <v/>
      </c>
      <c r="N1133">
        <f>VLOOKUP(K1133,P$7:R$4000,2,0)</f>
        <v/>
      </c>
      <c r="P1133" s="24" t="inlineStr">
        <is>
          <t>Кадралиев Дамир Джапарбекович</t>
        </is>
      </c>
      <c r="Q1133" s="24" t="inlineStr">
        <is>
          <t>111-01-АУП - Гараж</t>
        </is>
      </c>
    </row>
    <row r="1134" hidden="1" outlineLevel="1" ht="22.45" customHeight="1" s="171">
      <c r="B1134" s="166" t="n"/>
      <c r="C1134" s="166" t="n"/>
      <c r="D1134" s="153" t="n"/>
      <c r="E1134" s="10" t="n"/>
      <c r="F1134" s="11" t="n"/>
      <c r="G1134" s="10" t="n"/>
      <c r="H1134" s="11" t="n"/>
      <c r="I1134" s="12" t="n"/>
      <c r="J1134" s="13" t="inlineStr">
        <is>
          <t>001-001-0198 Куртка демисезонная "KAZ Minerals Bozymchak" (ткань 65%ПЭ/35%ХБ, плотность 250 гр/м2, подкл.флис. 52-54)</t>
        </is>
      </c>
      <c r="K1134" s="13" t="inlineStr">
        <is>
          <t>001-001-0198 Куртка демисезонная "KAZ Minerals Bozymchak" (ткань 65%ПЭ/35%ХБ, плотность 250 гр/м2, подкл.флис. 52-54)</t>
        </is>
      </c>
      <c r="L1134" s="135" t="n"/>
      <c r="M1134">
        <f>VLOOKUP(J1134,P$7:Q$4000,2,0)</f>
        <v/>
      </c>
      <c r="N1134">
        <f>VLOOKUP(K1134,P$7:R$4000,2,0)</f>
        <v/>
      </c>
      <c r="P1134" s="24" t="inlineStr">
        <is>
          <t>Кадымаев Максат Тенисович</t>
        </is>
      </c>
      <c r="Q1134" s="24" t="inlineStr">
        <is>
          <t>120-01-Геолого-маркшейдерская служба. отдел</t>
        </is>
      </c>
    </row>
    <row r="1135" hidden="1" outlineLevel="1" ht="22.45" customFormat="1" customHeight="1" s="71" thickBot="1">
      <c r="B1135" s="167" t="n"/>
      <c r="C1135" s="167" t="n"/>
      <c r="D1135" s="14" t="inlineStr">
        <is>
          <t>Количество</t>
        </is>
      </c>
      <c r="E1135" s="15" t="n"/>
      <c r="F1135" s="175" t="n">
        <v>1</v>
      </c>
      <c r="G1135" s="15" t="n"/>
      <c r="H1135" s="175" t="n">
        <v>1</v>
      </c>
      <c r="I1135" s="135" t="n"/>
      <c r="J1135" s="154" t="inlineStr">
        <is>
          <t>Поступление ТМЦ и услуг 0003271 от 27.08.2024 10:00:00</t>
        </is>
      </c>
      <c r="K1135" s="154" t="inlineStr">
        <is>
          <t>Поступление ТМЦ и услуг 0003271 от 27.08.2024 10:00:00</t>
        </is>
      </c>
      <c r="L1135" s="9" t="n"/>
      <c r="M1135">
        <f>VLOOKUP(J1135,P$7:Q$4000,2,0)</f>
        <v/>
      </c>
      <c r="N1135">
        <f>VLOOKUP(K1135,P$7:R$4000,2,0)</f>
        <v/>
      </c>
      <c r="P1135" s="24" t="inlineStr">
        <is>
          <t>Кадыракунов Урмат Бактыбекович</t>
        </is>
      </c>
      <c r="Q1135" s="24" t="inlineStr">
        <is>
          <t>109-Химлаборатория</t>
        </is>
      </c>
    </row>
    <row r="1136" hidden="1" outlineLevel="1" ht="22.45" customFormat="1" customHeight="1" s="71" thickBot="1">
      <c r="B1136" s="165" t="inlineStr">
        <is>
          <t>06.09.2024 12:47:04</t>
        </is>
      </c>
      <c r="C1136" s="165" t="inlineStr">
        <is>
          <t>Внутреннее перемещение ОМТС 221-925 от 06.09.2024 12:47:04</t>
        </is>
      </c>
      <c r="D1136" s="152" t="inlineStr">
        <is>
          <t>Внутренее перемещение ТМЦ</t>
        </is>
      </c>
      <c r="E1136" s="163" t="n">
        <v>1750</v>
      </c>
      <c r="F1136" s="164" t="n"/>
      <c r="G1136" s="163" t="n">
        <v>1750</v>
      </c>
      <c r="H1136" s="164" t="n"/>
      <c r="I1136" s="7" t="n">
        <v>10600</v>
      </c>
      <c r="J1136" s="8" t="inlineStr">
        <is>
          <t>Таджибаев Закиржан Махамат-Усманович</t>
        </is>
      </c>
      <c r="K1136" s="8" t="inlineStr">
        <is>
          <t>Склад Бозымчак № 7 СИЗ (/Касымов А,Адылбек у Э.</t>
        </is>
      </c>
      <c r="L1136" s="12" t="n"/>
      <c r="M1136">
        <f>VLOOKUP(J1136,P$7:Q$4000,2,0)</f>
        <v/>
      </c>
      <c r="N1136">
        <f>VLOOKUP(K1136,P$7:R$4000,2,0)</f>
        <v/>
      </c>
      <c r="P1136" s="24" t="inlineStr">
        <is>
          <t>Кадыралиев Адилет Таалайбекович</t>
        </is>
      </c>
      <c r="Q1136" s="24" t="inlineStr">
        <is>
          <t>100-01 Участок дробления</t>
        </is>
      </c>
    </row>
    <row r="1137" hidden="1" outlineLevel="1" ht="22.45" customHeight="1" s="171">
      <c r="B1137" s="166" t="n"/>
      <c r="C1137" s="166" t="n"/>
      <c r="D1137" s="153" t="n"/>
      <c r="E1137" s="10" t="n"/>
      <c r="F1137" s="11" t="n"/>
      <c r="G1137" s="10" t="n"/>
      <c r="H1137" s="11" t="n"/>
      <c r="I1137" s="12" t="n"/>
      <c r="J1137" s="13" t="inlineStr">
        <is>
          <t>001-001-0188 Куртка зимняя "KAZ Minerals Bozymchak" (ткань 65%ПЭ/35%ХБ, плотность 250 гр/м2, 52-54)</t>
        </is>
      </c>
      <c r="K1137" s="13" t="inlineStr">
        <is>
          <t>001-001-0188 Куртка зимняя "KAZ Minerals Bozymchak" (ткань 65%ПЭ/35%ХБ, плотность 250 гр/м2, 52-54)</t>
        </is>
      </c>
      <c r="L1137" s="135" t="n"/>
      <c r="M1137">
        <f>VLOOKUP(J1137,P$7:Q$4000,2,0)</f>
        <v/>
      </c>
      <c r="N1137">
        <f>VLOOKUP(K1137,P$7:R$4000,2,0)</f>
        <v/>
      </c>
      <c r="P1137" s="24" t="inlineStr">
        <is>
          <t>Кадыралиев Жолдошбек Ормонкелович (Слесарь-ремонтн</t>
        </is>
      </c>
      <c r="Q1137" s="24" t="inlineStr">
        <is>
          <t>100-02 Главный корпус (флотация)</t>
        </is>
      </c>
    </row>
    <row r="1138" hidden="1" outlineLevel="1" ht="22.45" customFormat="1" customHeight="1" s="71" thickBot="1">
      <c r="B1138" s="167" t="n"/>
      <c r="C1138" s="167" t="n"/>
      <c r="D1138" s="14" t="inlineStr">
        <is>
          <t>Количество</t>
        </is>
      </c>
      <c r="E1138" s="15" t="n"/>
      <c r="F1138" s="175" t="n">
        <v>1</v>
      </c>
      <c r="G1138" s="15" t="n"/>
      <c r="H1138" s="175" t="n">
        <v>1</v>
      </c>
      <c r="I1138" s="135" t="n"/>
      <c r="J1138" s="154" t="inlineStr">
        <is>
          <t>Поступление ТМЦ и услуг 0003061 от 02.08.2024 10:00:00</t>
        </is>
      </c>
      <c r="K1138" s="154" t="inlineStr">
        <is>
          <t>Поступление ТМЦ и услуг 0003061 от 02.08.2024 10:00:00</t>
        </is>
      </c>
      <c r="L1138" s="9" t="n"/>
      <c r="M1138">
        <f>VLOOKUP(J1138,P$7:Q$4000,2,0)</f>
        <v/>
      </c>
      <c r="N1138">
        <f>VLOOKUP(K1138,P$7:R$4000,2,0)</f>
        <v/>
      </c>
      <c r="P1138" s="24" t="inlineStr">
        <is>
          <t>Кадыралиева Гульзат Асанбековна</t>
        </is>
      </c>
      <c r="Q1138" s="24" t="inlineStr">
        <is>
          <t>111-02-АУП</t>
        </is>
      </c>
    </row>
    <row r="1139" hidden="1" outlineLevel="1" ht="22.45" customFormat="1" customHeight="1" s="71" thickBot="1">
      <c r="B1139" s="165" t="inlineStr">
        <is>
          <t>06.09.2024 12:47:04</t>
        </is>
      </c>
      <c r="C1139" s="165" t="inlineStr">
        <is>
          <t>Внутреннее перемещение ОМТС 221-925 от 06.09.2024 12:47:04</t>
        </is>
      </c>
      <c r="D1139" s="152" t="inlineStr">
        <is>
          <t>Внутренее перемещение ТМЦ</t>
        </is>
      </c>
      <c r="E1139" s="163" t="n">
        <v>1750</v>
      </c>
      <c r="F1139" s="164" t="n"/>
      <c r="G1139" s="163" t="n">
        <v>1750</v>
      </c>
      <c r="H1139" s="164" t="n"/>
      <c r="I1139" s="7" t="n">
        <v>3900</v>
      </c>
      <c r="J1139" s="8" t="inlineStr">
        <is>
          <t>Таджибаев Закиржан Махамат-Усманович</t>
        </is>
      </c>
      <c r="K1139" s="8" t="inlineStr">
        <is>
          <t>Склад Бозымчак № 7 СИЗ (/Касымов А,Адылбек у Э.</t>
        </is>
      </c>
      <c r="L1139" s="12" t="n"/>
      <c r="M1139">
        <f>VLOOKUP(J1139,P$7:Q$4000,2,0)</f>
        <v/>
      </c>
      <c r="N1139">
        <f>VLOOKUP(K1139,P$7:R$4000,2,0)</f>
        <v/>
      </c>
      <c r="P1139" s="24" t="inlineStr">
        <is>
          <t>Кадыралы уулу Мейселбек</t>
        </is>
      </c>
      <c r="Q1139" s="24" t="inlineStr">
        <is>
          <t>119-05-Автотранспортный цех - общепроизводственные</t>
        </is>
      </c>
    </row>
    <row r="1140" hidden="1" outlineLevel="1" ht="22.45" customHeight="1" s="171">
      <c r="B1140" s="166" t="n"/>
      <c r="C1140" s="166" t="n"/>
      <c r="D1140" s="153" t="n"/>
      <c r="E1140" s="10" t="n"/>
      <c r="F1140" s="11" t="n"/>
      <c r="G1140" s="10" t="n"/>
      <c r="H1140" s="11" t="n"/>
      <c r="I1140" s="12" t="n"/>
      <c r="J1140" s="13" t="inlineStr">
        <is>
          <t>001-001-0193 Брюки зимние "KAZ Minerals Bozymchak" (ткань 65%ПЭ/35%ХБ, плотность 250 гр/м2, утепл.синтеп, разм.52-54)</t>
        </is>
      </c>
      <c r="K1140" s="13" t="inlineStr">
        <is>
          <t>001-001-0193 Брюки зимние "KAZ Minerals Bozymchak" (ткань 65%ПЭ/35%ХБ, плотность 250 гр/м2, утепл.синтеп, разм.52-54)</t>
        </is>
      </c>
      <c r="L1140" s="135" t="n"/>
      <c r="M1140">
        <f>VLOOKUP(J1140,P$7:Q$4000,2,0)</f>
        <v/>
      </c>
      <c r="N1140">
        <f>VLOOKUP(K1140,P$7:R$4000,2,0)</f>
        <v/>
      </c>
      <c r="P1140" s="24" t="inlineStr">
        <is>
          <t>Кадырбаев Нурсултан Мелисович</t>
        </is>
      </c>
      <c r="Q1140" s="24" t="inlineStr">
        <is>
          <t>119-06-Автотранспортный цех-РПП</t>
        </is>
      </c>
    </row>
    <row r="1141" hidden="1" outlineLevel="1" ht="22.45" customFormat="1" customHeight="1" s="71" thickBot="1">
      <c r="B1141" s="167" t="n"/>
      <c r="C1141" s="167" t="n"/>
      <c r="D1141" s="14" t="inlineStr">
        <is>
          <t>Количество</t>
        </is>
      </c>
      <c r="E1141" s="15" t="n"/>
      <c r="F1141" s="175" t="n">
        <v>1</v>
      </c>
      <c r="G1141" s="15" t="n"/>
      <c r="H1141" s="175" t="n">
        <v>1</v>
      </c>
      <c r="I1141" s="135" t="n"/>
      <c r="J1141" s="154" t="inlineStr">
        <is>
          <t>Поступление ТМЦ и услуг 0003061 от 02.08.2024 10:00:00</t>
        </is>
      </c>
      <c r="K1141" s="154" t="inlineStr">
        <is>
          <t>Поступление ТМЦ и услуг 0003061 от 02.08.2024 10:00:00</t>
        </is>
      </c>
      <c r="L1141" s="9" t="n"/>
      <c r="M1141">
        <f>VLOOKUP(J1141,P$7:Q$4000,2,0)</f>
        <v/>
      </c>
      <c r="N1141">
        <f>VLOOKUP(K1141,P$7:R$4000,2,0)</f>
        <v/>
      </c>
      <c r="P1141" s="24" t="inlineStr">
        <is>
          <t>Кадырбаев Сеитбек Кадырбаевич(Растворщик реагентов</t>
        </is>
      </c>
      <c r="Q1141" s="24" t="inlineStr">
        <is>
          <t>100-05 СДЯВ</t>
        </is>
      </c>
    </row>
    <row r="1142" hidden="1" outlineLevel="1" ht="22.45" customFormat="1" customHeight="1" s="71" thickBot="1">
      <c r="B1142" s="165" t="inlineStr">
        <is>
          <t>06.09.2024 12:47:25</t>
        </is>
      </c>
      <c r="C1142" s="165" t="inlineStr">
        <is>
          <t>Внутреннее перемещение ОМТС 221-926 от 06.09.2024 12:47:25</t>
        </is>
      </c>
      <c r="D1142" s="152" t="inlineStr">
        <is>
          <t>Внутренее перемещение ТМЦ</t>
        </is>
      </c>
      <c r="E1142" s="163" t="n">
        <v>1750</v>
      </c>
      <c r="F1142" s="164" t="n"/>
      <c r="G1142" s="163" t="n">
        <v>1750</v>
      </c>
      <c r="H1142" s="164" t="n"/>
      <c r="I1142" s="7" t="n">
        <v>5500</v>
      </c>
      <c r="J1142" s="8" t="inlineStr">
        <is>
          <t>Балтабаев Тимурлан Абдырасулович Водитель тайоты</t>
        </is>
      </c>
      <c r="K1142" s="8" t="inlineStr">
        <is>
          <t>Склад Бозымчак № 7 СИЗ (/Касымов А,Адылбек у Э.</t>
        </is>
      </c>
      <c r="L1142" s="12" t="n"/>
      <c r="M1142">
        <f>VLOOKUP(J1142,P$7:Q$4000,2,0)</f>
        <v/>
      </c>
      <c r="N1142">
        <f>VLOOKUP(K1142,P$7:R$4000,2,0)</f>
        <v/>
      </c>
      <c r="P1142" s="24" t="inlineStr">
        <is>
          <t>Кадырбеков Эльгиз Кадырбекович</t>
        </is>
      </c>
      <c r="Q1142" s="24" t="inlineStr">
        <is>
          <t>101-06-Общепроизводственные расходы - Карьер</t>
        </is>
      </c>
    </row>
    <row r="1143" hidden="1" outlineLevel="1" ht="22.45" customHeight="1" s="171">
      <c r="B1143" s="166" t="n"/>
      <c r="C1143" s="166" t="n"/>
      <c r="D1143" s="153" t="n"/>
      <c r="E1143" s="10" t="n"/>
      <c r="F1143" s="11" t="n"/>
      <c r="G1143" s="10" t="n"/>
      <c r="H1143" s="11" t="n"/>
      <c r="I1143" s="12" t="n"/>
      <c r="J1143" s="13" t="inlineStr">
        <is>
          <t>001-001-0180 Куртка летняя "KAZ Minerals Bozymchak" (ткань 65%ПЭ/35%ХБ, плотность 250 гр/м2, разм.60-62)</t>
        </is>
      </c>
      <c r="K1143" s="13" t="inlineStr">
        <is>
          <t>001-001-0180 Куртка летняя "KAZ Minerals Bozymchak" (ткань 65%ПЭ/35%ХБ, плотность 250 гр/м2, разм.60-62)</t>
        </is>
      </c>
      <c r="L1143" s="135" t="n"/>
      <c r="M1143">
        <f>VLOOKUP(J1143,P$7:Q$4000,2,0)</f>
        <v/>
      </c>
      <c r="N1143">
        <f>VLOOKUP(K1143,P$7:R$4000,2,0)</f>
        <v/>
      </c>
      <c r="P1143" s="24" t="inlineStr">
        <is>
          <t>Кадыркулов Мурадила Абдыкалыкович</t>
        </is>
      </c>
      <c r="Q1143" s="24" t="inlineStr">
        <is>
          <t>119-06-Автотранспортный цех-РПП</t>
        </is>
      </c>
    </row>
    <row r="1144" hidden="1" outlineLevel="1" ht="22.45" customFormat="1" customHeight="1" s="71" thickBot="1">
      <c r="B1144" s="167" t="n"/>
      <c r="C1144" s="167" t="n"/>
      <c r="D1144" s="14" t="inlineStr">
        <is>
          <t>Количество</t>
        </is>
      </c>
      <c r="E1144" s="15" t="n"/>
      <c r="F1144" s="175" t="n">
        <v>1</v>
      </c>
      <c r="G1144" s="15" t="n"/>
      <c r="H1144" s="175" t="n">
        <v>1</v>
      </c>
      <c r="I1144" s="135" t="n"/>
      <c r="J1144" s="154" t="inlineStr">
        <is>
          <t>Поступление ТМЦ и услуг 0001876 от 16.05.2024 10:00:00</t>
        </is>
      </c>
      <c r="K1144" s="154" t="inlineStr">
        <is>
          <t>Поступление ТМЦ и услуг 0001876 от 16.05.2024 10:00:00</t>
        </is>
      </c>
      <c r="L1144" s="9" t="n"/>
      <c r="M1144">
        <f>VLOOKUP(J1144,P$7:Q$4000,2,0)</f>
        <v/>
      </c>
      <c r="N1144">
        <f>VLOOKUP(K1144,P$7:R$4000,2,0)</f>
        <v/>
      </c>
      <c r="P1144" s="24" t="inlineStr">
        <is>
          <t>Кадыркулов Сагындык Абдыкалыкович (дорожный мастер</t>
        </is>
      </c>
      <c r="Q1144" s="24" t="inlineStr">
        <is>
          <t>101-04 - Дорожный участок - карьер</t>
        </is>
      </c>
    </row>
    <row r="1145" hidden="1" outlineLevel="1" ht="22.45" customFormat="1" customHeight="1" s="71" thickBot="1">
      <c r="B1145" s="165" t="inlineStr">
        <is>
          <t>06.09.2024 12:47:25</t>
        </is>
      </c>
      <c r="C1145" s="165" t="inlineStr">
        <is>
          <t>Внутреннее перемещение ОМТС 221-926 от 06.09.2024 12:47:25</t>
        </is>
      </c>
      <c r="D1145" s="152" t="inlineStr">
        <is>
          <t>Внутренее перемещение ТМЦ</t>
        </is>
      </c>
      <c r="E1145" s="163" t="n">
        <v>1750</v>
      </c>
      <c r="F1145" s="164" t="n"/>
      <c r="G1145" s="163" t="n">
        <v>1750</v>
      </c>
      <c r="H1145" s="164" t="n"/>
      <c r="I1145" s="7" t="n">
        <v>3000</v>
      </c>
      <c r="J1145" s="8" t="inlineStr">
        <is>
          <t>Балтабаев Тимурлан Абдырасулович Водитель тайоты</t>
        </is>
      </c>
      <c r="K1145" s="8" t="inlineStr">
        <is>
          <t>Склад Бозымчак № 7 СИЗ (/Касымов А,Адылбек у Э.</t>
        </is>
      </c>
      <c r="L1145" s="12" t="n"/>
      <c r="M1145">
        <f>VLOOKUP(J1145,P$7:Q$4000,2,0)</f>
        <v/>
      </c>
      <c r="N1145">
        <f>VLOOKUP(K1145,P$7:R$4000,2,0)</f>
        <v/>
      </c>
      <c r="P1145" s="24" t="inlineStr">
        <is>
          <t>Кадыркулова Малика Кудайбергеновна (ОТ и ТБ)</t>
        </is>
      </c>
      <c r="Q1145" s="24" t="inlineStr">
        <is>
          <t>112-ИТР-офис</t>
        </is>
      </c>
    </row>
    <row r="1146" hidden="1" outlineLevel="1" ht="22.45" customHeight="1" s="171">
      <c r="B1146" s="166" t="n"/>
      <c r="C1146" s="166" t="n"/>
      <c r="D1146" s="153" t="n"/>
      <c r="E1146" s="10" t="n"/>
      <c r="F1146" s="11" t="n"/>
      <c r="G1146" s="10" t="n"/>
      <c r="H1146" s="11" t="n"/>
      <c r="I1146" s="12" t="n"/>
      <c r="J1146" s="13" t="inlineStr">
        <is>
          <t>001-001-0183 Брюки летние "KAZ Minerals Bozymchak" (ткань 65%ПЭ/35%ХБ, плотность 250 гр/м2, разм.52-54)</t>
        </is>
      </c>
      <c r="K1146" s="13" t="inlineStr">
        <is>
          <t>001-001-0183 Брюки летние "KAZ Minerals Bozymchak" (ткань 65%ПЭ/35%ХБ, плотность 250 гр/м2, разм.52-54)</t>
        </is>
      </c>
      <c r="L1146" s="135" t="n"/>
      <c r="M1146">
        <f>VLOOKUP(J1146,P$7:Q$4000,2,0)</f>
        <v/>
      </c>
      <c r="N1146">
        <f>VLOOKUP(K1146,P$7:R$4000,2,0)</f>
        <v/>
      </c>
      <c r="P1146" s="24" t="inlineStr">
        <is>
          <t>Кадырова Джазгуль Муханбеталыевна материальный бух</t>
        </is>
      </c>
      <c r="Q1146" s="24" t="inlineStr">
        <is>
          <t>100-08  ИТР Производство ОФ</t>
        </is>
      </c>
    </row>
    <row r="1147" hidden="1" outlineLevel="1" ht="22.45" customFormat="1" customHeight="1" s="71" thickBot="1">
      <c r="B1147" s="167" t="n"/>
      <c r="C1147" s="167" t="n"/>
      <c r="D1147" s="14" t="inlineStr">
        <is>
          <t>Количество</t>
        </is>
      </c>
      <c r="E1147" s="15" t="n"/>
      <c r="F1147" s="175" t="n">
        <v>1</v>
      </c>
      <c r="G1147" s="15" t="n"/>
      <c r="H1147" s="175" t="n">
        <v>1</v>
      </c>
      <c r="I1147" s="135" t="n"/>
      <c r="J1147" s="154" t="inlineStr">
        <is>
          <t>Поступление ТМЦ и услуг 0001494 от 19.04.2024 10:00:00</t>
        </is>
      </c>
      <c r="K1147" s="154" t="inlineStr">
        <is>
          <t>Поступление ТМЦ и услуг 0001494 от 19.04.2024 10:00:00</t>
        </is>
      </c>
      <c r="L1147" s="9" t="n"/>
      <c r="M1147">
        <f>VLOOKUP(J1147,P$7:Q$4000,2,0)</f>
        <v/>
      </c>
      <c r="N1147">
        <f>VLOOKUP(K1147,P$7:R$4000,2,0)</f>
        <v/>
      </c>
      <c r="P1147" s="24" t="inlineStr">
        <is>
          <t>Казакбаев Бактыбек Базарбаевич</t>
        </is>
      </c>
      <c r="Q1147" s="24" t="inlineStr">
        <is>
          <t>112-ИТР-офис</t>
        </is>
      </c>
    </row>
    <row r="1148" hidden="1" outlineLevel="1" ht="22.45" customFormat="1" customHeight="1" s="71" thickBot="1">
      <c r="B1148" s="165" t="inlineStr">
        <is>
          <t>06.09.2024 12:47:25</t>
        </is>
      </c>
      <c r="C1148" s="165" t="inlineStr">
        <is>
          <t>Внутреннее перемещение ОМТС 221-926 от 06.09.2024 12:47:25</t>
        </is>
      </c>
      <c r="D1148" s="152" t="inlineStr">
        <is>
          <t>Внутренее перемещение ТМЦ</t>
        </is>
      </c>
      <c r="E1148" s="163" t="n">
        <v>1750</v>
      </c>
      <c r="F1148" s="164" t="n"/>
      <c r="G1148" s="163" t="n">
        <v>1750</v>
      </c>
      <c r="H1148" s="164" t="n"/>
      <c r="I1148" s="7" t="n">
        <v>7000</v>
      </c>
      <c r="J1148" s="8" t="inlineStr">
        <is>
          <t>Балтабаев Тимурлан Абдырасулович Водитель тайоты</t>
        </is>
      </c>
      <c r="K1148" s="8" t="inlineStr">
        <is>
          <t>Склад Бозымчак № 7 СИЗ (/Касымов А,Адылбек у Э.</t>
        </is>
      </c>
      <c r="L1148" s="12" t="n"/>
      <c r="M1148">
        <f>VLOOKUP(J1148,P$7:Q$4000,2,0)</f>
        <v/>
      </c>
      <c r="N1148">
        <f>VLOOKUP(K1148,P$7:R$4000,2,0)</f>
        <v/>
      </c>
      <c r="P1148" s="24" t="inlineStr">
        <is>
          <t>Казакбаев Тагайбек Сапарбекович</t>
        </is>
      </c>
      <c r="Q1148" s="24" t="inlineStr">
        <is>
          <t>114-Офис Управления Проектом - Бозымчак</t>
        </is>
      </c>
    </row>
    <row r="1149" hidden="1" outlineLevel="1" ht="22.45" customHeight="1" s="171">
      <c r="B1149" s="166" t="n"/>
      <c r="C1149" s="166" t="n"/>
      <c r="D1149" s="153" t="n"/>
      <c r="E1149" s="10" t="n"/>
      <c r="F1149" s="11" t="n"/>
      <c r="G1149" s="10" t="n"/>
      <c r="H1149" s="11" t="n"/>
      <c r="I1149" s="12" t="n"/>
      <c r="J1149" s="13" t="inlineStr">
        <is>
          <t>001-001-0199 Куртка демисезонная "KAZ Minerals Bozymchak" (ткань 65%ПЭ/35%ХБ, плотность 250 гр/м2, подкл.флис. 56-58)</t>
        </is>
      </c>
      <c r="K1149" s="13" t="inlineStr">
        <is>
          <t>001-001-0199 Куртка демисезонная "KAZ Minerals Bozymchak" (ткань 65%ПЭ/35%ХБ, плотность 250 гр/м2, подкл.флис. 56-58)</t>
        </is>
      </c>
      <c r="L1149" s="135" t="n"/>
      <c r="M1149">
        <f>VLOOKUP(J1149,P$7:Q$4000,2,0)</f>
        <v/>
      </c>
      <c r="N1149">
        <f>VLOOKUP(K1149,P$7:R$4000,2,0)</f>
        <v/>
      </c>
      <c r="P1149" s="24" t="inlineStr">
        <is>
          <t>Казакбаев Таласбек Базарбаевич</t>
        </is>
      </c>
      <c r="Q1149" s="24" t="n"/>
    </row>
    <row r="1150" hidden="1" outlineLevel="1" ht="22.45" customFormat="1" customHeight="1" s="49" thickBot="1">
      <c r="B1150" s="167" t="n"/>
      <c r="C1150" s="167" t="n"/>
      <c r="D1150" s="14" t="inlineStr">
        <is>
          <t>Количество</t>
        </is>
      </c>
      <c r="E1150" s="15" t="n"/>
      <c r="F1150" s="175" t="n">
        <v>1</v>
      </c>
      <c r="G1150" s="15" t="n"/>
      <c r="H1150" s="175" t="n">
        <v>1</v>
      </c>
      <c r="I1150" s="135" t="n"/>
      <c r="J1150" s="154" t="inlineStr">
        <is>
          <t>Поступление ТМЦ и услуг 0002734 от 16.07.2024 10:00:00</t>
        </is>
      </c>
      <c r="K1150" s="154" t="inlineStr">
        <is>
          <t>Поступление ТМЦ и услуг 0002734 от 16.07.2024 10:00:00</t>
        </is>
      </c>
      <c r="L1150" s="9" t="n"/>
      <c r="M1150">
        <f>VLOOKUP(J1150,P$7:Q$4000,2,0)</f>
        <v/>
      </c>
      <c r="N1150">
        <f>VLOOKUP(K1150,P$7:R$4000,2,0)</f>
        <v/>
      </c>
      <c r="P1150" s="24" t="inlineStr">
        <is>
          <t>Казаченко Эльвира</t>
        </is>
      </c>
      <c r="Q1150" s="24" t="inlineStr">
        <is>
          <t>114-Офис Управления Проектом - Бозымчак</t>
        </is>
      </c>
    </row>
    <row r="1151" hidden="1" outlineLevel="1" ht="22.45" customFormat="1" customHeight="1" s="71" thickBot="1">
      <c r="B1151" s="165" t="inlineStr">
        <is>
          <t>06.09.2024 12:47:47</t>
        </is>
      </c>
      <c r="C1151" s="165" t="inlineStr">
        <is>
          <t>Внутреннее перемещение ОМТС 221-927 от 06.09.2024 12:47:47</t>
        </is>
      </c>
      <c r="D1151" s="152" t="inlineStr">
        <is>
          <t>Внутренее перемещение ТМЦ</t>
        </is>
      </c>
      <c r="E1151" s="163" t="n">
        <v>1750</v>
      </c>
      <c r="F1151" s="164" t="n"/>
      <c r="G1151" s="163" t="n">
        <v>1750</v>
      </c>
      <c r="H1151" s="164" t="n"/>
      <c r="I1151" s="7" t="n">
        <v>7000</v>
      </c>
      <c r="J1151" s="8" t="inlineStr">
        <is>
          <t>Нусуроталы уулу Нурдөөлөт</t>
        </is>
      </c>
      <c r="K1151" s="8" t="inlineStr">
        <is>
          <t>Склад Бозымчак № 7 СИЗ (/Касымов А,Адылбек у Э.</t>
        </is>
      </c>
      <c r="L1151" s="12" t="n"/>
      <c r="M1151">
        <f>VLOOKUP(J1151,P$7:Q$4000,2,0)</f>
        <v/>
      </c>
      <c r="N1151">
        <f>VLOOKUP(K1151,P$7:R$4000,2,0)</f>
        <v/>
      </c>
      <c r="P1151" s="24" t="inlineStr">
        <is>
          <t>Казиев Тимур Максудович(пециалист ПС)</t>
        </is>
      </c>
      <c r="Q1151" s="24" t="inlineStr">
        <is>
          <t>128-01-Пожарное депо</t>
        </is>
      </c>
    </row>
    <row r="1152" hidden="1" outlineLevel="1" ht="22.45" customHeight="1" s="171">
      <c r="B1152" s="166" t="n"/>
      <c r="C1152" s="166" t="n"/>
      <c r="D1152" s="153" t="n"/>
      <c r="E1152" s="10" t="n"/>
      <c r="F1152" s="11" t="n"/>
      <c r="G1152" s="10" t="n"/>
      <c r="H1152" s="11" t="n"/>
      <c r="I1152" s="12" t="n"/>
      <c r="J1152" s="13" t="inlineStr">
        <is>
          <t>001-001-0197 Куртка демисезонная "KAZ Minerals Bozymchak" (ткань 65%ПЭ/35%ХБ, плотность 250 гр/м2, подкл.флис. 48-50)</t>
        </is>
      </c>
      <c r="K1152" s="13" t="inlineStr">
        <is>
          <t>001-001-0197 Куртка демисезонная "KAZ Minerals Bozymchak" (ткань 65%ПЭ/35%ХБ, плотность 250 гр/м2, подкл.флис. 48-50)</t>
        </is>
      </c>
      <c r="L1152" s="135" t="n"/>
      <c r="M1152">
        <f>VLOOKUP(J1152,P$7:Q$4000,2,0)</f>
        <v/>
      </c>
      <c r="N1152">
        <f>VLOOKUP(K1152,P$7:R$4000,2,0)</f>
        <v/>
      </c>
      <c r="P1152" s="24" t="inlineStr">
        <is>
          <t>Казыбаев Азамат Кубанычбекович</t>
        </is>
      </c>
      <c r="Q1152" s="24" t="inlineStr">
        <is>
          <t>112-ИТР-офис</t>
        </is>
      </c>
    </row>
    <row r="1153" hidden="1" outlineLevel="1" ht="32.9" customFormat="1" customHeight="1" s="71" thickBot="1">
      <c r="B1153" s="167" t="n"/>
      <c r="C1153" s="167" t="n"/>
      <c r="D1153" s="14" t="inlineStr">
        <is>
          <t>Количество</t>
        </is>
      </c>
      <c r="E1153" s="15" t="n"/>
      <c r="F1153" s="175" t="n">
        <v>1</v>
      </c>
      <c r="G1153" s="15" t="n"/>
      <c r="H1153" s="175" t="n">
        <v>1</v>
      </c>
      <c r="I1153" s="135" t="n"/>
      <c r="J1153" s="154" t="inlineStr">
        <is>
          <t>Поступление ТМЦ и услуг 0003271 от 27.08.2024 10:00:00</t>
        </is>
      </c>
      <c r="K1153" s="154" t="inlineStr">
        <is>
          <t>Поступление ТМЦ и услуг 0003271 от 27.08.2024 10:00:00</t>
        </is>
      </c>
      <c r="L1153" s="9" t="n"/>
      <c r="M1153">
        <f>VLOOKUP(J1153,P$7:Q$4000,2,0)</f>
        <v/>
      </c>
      <c r="N1153">
        <f>VLOOKUP(K1153,P$7:R$4000,2,0)</f>
        <v/>
      </c>
      <c r="P1153" s="24" t="inlineStr">
        <is>
          <t>Казыбаев Бегалы Турсунбаевич (водитель БеЛаза)</t>
        </is>
      </c>
      <c r="Q1153" s="24" t="inlineStr">
        <is>
          <t>101-01-Технологический участок</t>
        </is>
      </c>
    </row>
    <row r="1154" hidden="1" outlineLevel="1" ht="22.45" customFormat="1" customHeight="1" s="71">
      <c r="B1154" s="165" t="inlineStr">
        <is>
          <t>06.09.2024 12:48:24</t>
        </is>
      </c>
      <c r="C1154" s="165" t="inlineStr">
        <is>
          <t>Внутреннее перемещение ОМТС 221-928 от 06.09.2024 12:48:24</t>
        </is>
      </c>
      <c r="D1154" s="152" t="inlineStr">
        <is>
          <t>Внутренее перемещение ТМЦ</t>
        </is>
      </c>
      <c r="E1154" s="163" t="n">
        <v>1750</v>
      </c>
      <c r="F1154" s="164" t="n"/>
      <c r="G1154" s="163" t="n">
        <v>1750</v>
      </c>
      <c r="H1154" s="164" t="n"/>
      <c r="I1154" s="7" t="n">
        <v>8035.71</v>
      </c>
      <c r="J1154" s="8" t="inlineStr">
        <is>
          <t>Склад Бозымчак № 7/1 СИЗ БУ</t>
        </is>
      </c>
      <c r="K1154" s="8" t="inlineStr">
        <is>
          <t>Исламов Абдурасул Абдималикович( разнорабочий)</t>
        </is>
      </c>
      <c r="L1154" s="12" t="n"/>
      <c r="M1154">
        <f>VLOOKUP(J1154,P$7:Q$4000,2,0)</f>
        <v/>
      </c>
      <c r="N1154">
        <f>VLOOKUP(K1154,P$7:R$4000,2,0)</f>
        <v/>
      </c>
      <c r="P1154" s="24" t="inlineStr">
        <is>
          <t>Казыбаев Таалайбек Кубанычбекович</t>
        </is>
      </c>
      <c r="Q1154" s="24" t="inlineStr">
        <is>
          <t>120-01-Геолого-маркшейдерская служба. отдел</t>
        </is>
      </c>
    </row>
    <row r="1155" hidden="1" outlineLevel="1" ht="22.45" customHeight="1" s="171">
      <c r="B1155" s="166" t="n"/>
      <c r="C1155" s="166" t="n"/>
      <c r="D1155" s="153" t="n"/>
      <c r="E1155" s="10" t="n"/>
      <c r="F1155" s="11" t="n"/>
      <c r="G1155" s="10" t="n"/>
      <c r="H1155" s="11" t="n"/>
      <c r="I1155" s="12" t="n"/>
      <c r="J1155" s="13" t="inlineStr">
        <is>
          <t>001-001-0130 Костюм летний "KAZ Minerals Bozymchak" (100% ХБ, плотность 250-260гр/м2, логотип вышивка, 56р.)</t>
        </is>
      </c>
      <c r="K1155" s="13" t="inlineStr">
        <is>
          <t>001-001-0130 Костюм летний "KAZ Minerals Bozymchak" (100% ХБ, плотность 250-260гр/м2, логотип вышивка, 56р.)</t>
        </is>
      </c>
      <c r="L1155" s="135" t="n"/>
      <c r="M1155">
        <f>VLOOKUP(J1155,P$7:Q$4000,2,0)</f>
        <v/>
      </c>
      <c r="N1155">
        <f>VLOOKUP(K1155,P$7:R$4000,2,0)</f>
        <v/>
      </c>
      <c r="P1155" s="24" t="inlineStr">
        <is>
          <t>Казыбаев Турсунбай Машинист ДЭс</t>
        </is>
      </c>
      <c r="Q1155" s="24" t="inlineStr">
        <is>
          <t>105-01-ДЭС</t>
        </is>
      </c>
    </row>
    <row r="1156" hidden="1" outlineLevel="1" ht="22.45" customFormat="1" customHeight="1" s="71" thickBot="1">
      <c r="B1156" s="167" t="n"/>
      <c r="C1156" s="167" t="n"/>
      <c r="D1156" s="14" t="inlineStr">
        <is>
          <t>Количество</t>
        </is>
      </c>
      <c r="E1156" s="15" t="n"/>
      <c r="F1156" s="175" t="n">
        <v>2</v>
      </c>
      <c r="G1156" s="15" t="n"/>
      <c r="H1156" s="175" t="n">
        <v>2</v>
      </c>
      <c r="I1156" s="135" t="n"/>
      <c r="J1156" s="154" t="inlineStr">
        <is>
          <t>Поступление ТМЦ и услуг 0003149 от 03.09.2021 10:00:00</t>
        </is>
      </c>
      <c r="K1156" s="154" t="inlineStr">
        <is>
          <t>Поступление ТМЦ и услуг 0003149 от 03.09.2021 10:00:00</t>
        </is>
      </c>
      <c r="L1156" s="9" t="n"/>
      <c r="M1156">
        <f>VLOOKUP(J1156,P$7:Q$4000,2,0)</f>
        <v/>
      </c>
      <c r="N1156">
        <f>VLOOKUP(K1156,P$7:R$4000,2,0)</f>
        <v/>
      </c>
      <c r="P1156" s="24" t="inlineStr">
        <is>
          <t>Каипов Нуржигит Замирович</t>
        </is>
      </c>
      <c r="Q1156" s="24" t="inlineStr">
        <is>
          <t>120-03-ОМТС</t>
        </is>
      </c>
    </row>
    <row r="1157" hidden="1" outlineLevel="1" ht="22.45" customFormat="1" customHeight="1" s="71">
      <c r="B1157" s="165" t="inlineStr">
        <is>
          <t>06.09.2024 12:48:24</t>
        </is>
      </c>
      <c r="C1157" s="165" t="inlineStr">
        <is>
          <t>Внутреннее перемещение ОМТС 221-928 от 06.09.2024 12:48:24</t>
        </is>
      </c>
      <c r="D1157" s="152" t="inlineStr">
        <is>
          <t>Внутренее перемещение ТМЦ</t>
        </is>
      </c>
      <c r="E1157" s="163" t="n">
        <v>1750</v>
      </c>
      <c r="F1157" s="164" t="n"/>
      <c r="G1157" s="163" t="n">
        <v>1750</v>
      </c>
      <c r="H1157" s="164" t="n"/>
      <c r="I1157" s="7" t="n">
        <v>8035.71</v>
      </c>
      <c r="J1157" s="8" t="inlineStr">
        <is>
          <t>Склад Бозымчак № 7/1 СИЗ БУ</t>
        </is>
      </c>
      <c r="K1157" s="8" t="inlineStr">
        <is>
          <t>Исламов Абдурасул Абдималикович( разнорабочий)</t>
        </is>
      </c>
      <c r="L1157" s="12" t="n"/>
      <c r="M1157">
        <f>VLOOKUP(J1157,P$7:Q$4000,2,0)</f>
        <v/>
      </c>
      <c r="N1157">
        <f>VLOOKUP(K1157,P$7:R$4000,2,0)</f>
        <v/>
      </c>
      <c r="P1157" s="24" t="inlineStr">
        <is>
          <t>Кайбалиев Муса-Бает Жакыпович мастер ГК</t>
        </is>
      </c>
      <c r="Q1157" s="24" t="inlineStr">
        <is>
          <t>100-02 Главный корпус (флотация)</t>
        </is>
      </c>
    </row>
    <row r="1158" hidden="1" outlineLevel="1" ht="22.45" customHeight="1" s="171">
      <c r="B1158" s="166" t="n"/>
      <c r="C1158" s="166" t="n"/>
      <c r="D1158" s="153" t="n"/>
      <c r="E1158" s="10" t="n"/>
      <c r="F1158" s="11" t="n"/>
      <c r="G1158" s="10" t="n"/>
      <c r="H1158" s="11" t="n"/>
      <c r="I1158" s="12" t="n"/>
      <c r="J1158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K1158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L1158" s="135" t="n"/>
      <c r="M1158">
        <f>VLOOKUP(J1158,P$7:Q$4000,2,0)</f>
        <v/>
      </c>
      <c r="N1158">
        <f>VLOOKUP(K1158,P$7:R$4000,2,0)</f>
        <v/>
      </c>
      <c r="P1158" s="24" t="inlineStr">
        <is>
          <t>Кайкиев Нурлан Касымбекович</t>
        </is>
      </c>
      <c r="Q1158" s="24" t="inlineStr">
        <is>
          <t>111-01-АУП - Гараж</t>
        </is>
      </c>
    </row>
    <row r="1159" hidden="1" outlineLevel="1" ht="22.45" customFormat="1" customHeight="1" s="71" thickBot="1">
      <c r="B1159" s="167" t="n"/>
      <c r="C1159" s="167" t="n"/>
      <c r="D1159" s="14" t="inlineStr">
        <is>
          <t>Количество</t>
        </is>
      </c>
      <c r="E1159" s="15" t="n"/>
      <c r="F1159" s="175" t="n">
        <v>1</v>
      </c>
      <c r="G1159" s="15" t="n"/>
      <c r="H1159" s="175" t="n">
        <v>1</v>
      </c>
      <c r="I1159" s="135" t="n"/>
      <c r="J1159" s="154" t="inlineStr">
        <is>
          <t>Поступление ТМЦ и услуг 0002538 от 21.07.2021 10:00:00</t>
        </is>
      </c>
      <c r="K1159" s="154" t="inlineStr">
        <is>
          <t>Поступление ТМЦ и услуг 0002538 от 21.07.2021 10:00:00</t>
        </is>
      </c>
      <c r="L1159" s="9" t="n"/>
      <c r="M1159">
        <f>VLOOKUP(J1159,P$7:Q$4000,2,0)</f>
        <v/>
      </c>
      <c r="N1159">
        <f>VLOOKUP(K1159,P$7:R$4000,2,0)</f>
        <v/>
      </c>
      <c r="P1159" s="24" t="inlineStr">
        <is>
          <t>Кайнаев Бекмамат Арзыматович</t>
        </is>
      </c>
      <c r="Q1159" s="24" t="inlineStr">
        <is>
          <t>105-02-УТВС и НК</t>
        </is>
      </c>
    </row>
    <row r="1160" hidden="1" outlineLevel="1" ht="22.45" customFormat="1" customHeight="1" s="71">
      <c r="B1160" s="165" t="inlineStr">
        <is>
          <t>06.09.2024 12:48:24</t>
        </is>
      </c>
      <c r="C1160" s="165" t="inlineStr">
        <is>
          <t>Внутреннее перемещение ОМТС 221-928 от 06.09.2024 12:48:24</t>
        </is>
      </c>
      <c r="D1160" s="152" t="inlineStr">
        <is>
          <t>Внутренее перемещение ТМЦ</t>
        </is>
      </c>
      <c r="E1160" s="163" t="n">
        <v>1750</v>
      </c>
      <c r="F1160" s="164" t="n"/>
      <c r="G1160" s="163" t="n">
        <v>1750</v>
      </c>
      <c r="H1160" s="164" t="n"/>
      <c r="I1160" s="7" t="n">
        <v>1000</v>
      </c>
      <c r="J1160" s="8" t="inlineStr">
        <is>
          <t>Склад Бозымчак № 7/1 СИЗ БУ</t>
        </is>
      </c>
      <c r="K1160" s="8" t="inlineStr">
        <is>
          <t>Исламов Абдурасул Абдималикович( разнорабочий)</t>
        </is>
      </c>
      <c r="L1160" s="12" t="n"/>
      <c r="M1160">
        <f>VLOOKUP(J1160,P$7:Q$4000,2,0)</f>
        <v/>
      </c>
      <c r="N1160">
        <f>VLOOKUP(K1160,P$7:R$4000,2,0)</f>
        <v/>
      </c>
      <c r="P1160" s="24" t="inlineStr">
        <is>
          <t>Кайназаров Сагынбек Акимович</t>
        </is>
      </c>
      <c r="Q1160" s="24" t="inlineStr">
        <is>
          <t>119-05-Автотранспортный цех - общепроизводственные</t>
        </is>
      </c>
    </row>
    <row r="1161" hidden="1" outlineLevel="1" ht="22.45" customHeight="1" s="171">
      <c r="B1161" s="166" t="n"/>
      <c r="C1161" s="166" t="n"/>
      <c r="D1161" s="153" t="n"/>
      <c r="E1161" s="10" t="n"/>
      <c r="F1161" s="11" t="n"/>
      <c r="G1161" s="10" t="n"/>
      <c r="H1161" s="11" t="n"/>
      <c r="I1161" s="12" t="n"/>
      <c r="J1161" s="13" t="inlineStr">
        <is>
          <t>001-003-0047 Постельное белье 100% Х/Б сатин/бязь (простынь 150*215см, пододеяльник 150*215см, наволочка 70*50 см</t>
        </is>
      </c>
      <c r="K1161" s="13" t="inlineStr">
        <is>
          <t>001-003-0047 Постельное белье 100% Х/Б сатин/бязь (простынь 150*215см, пододеяльник 150*215см, наволочка 70*50 см</t>
        </is>
      </c>
      <c r="L1161" s="135" t="n"/>
      <c r="M1161">
        <f>VLOOKUP(J1161,P$7:Q$4000,2,0)</f>
        <v/>
      </c>
      <c r="N1161">
        <f>VLOOKUP(K1161,P$7:R$4000,2,0)</f>
        <v/>
      </c>
      <c r="P1161" s="24" t="inlineStr">
        <is>
          <t>Кайназарова Динара Акимовна</t>
        </is>
      </c>
      <c r="Q1161" s="24" t="inlineStr">
        <is>
          <t>123-02-АБК-АХО-Столовая</t>
        </is>
      </c>
    </row>
    <row r="1162" hidden="1" outlineLevel="1" ht="32.9" customFormat="1" customHeight="1" s="71" thickBot="1">
      <c r="B1162" s="167" t="n"/>
      <c r="C1162" s="167" t="n"/>
      <c r="D1162" s="14" t="inlineStr">
        <is>
          <t>Количество</t>
        </is>
      </c>
      <c r="E1162" s="15" t="n"/>
      <c r="F1162" s="175" t="n">
        <v>1</v>
      </c>
      <c r="G1162" s="15" t="n"/>
      <c r="H1162" s="175" t="n">
        <v>1</v>
      </c>
      <c r="I1162" s="135" t="n"/>
      <c r="J1162" s="154" t="inlineStr">
        <is>
          <t>Поступление ТМЦ и услуг 0000639 от 25.02.2022 10:00:00</t>
        </is>
      </c>
      <c r="K1162" s="154" t="inlineStr">
        <is>
          <t>Поступление ТМЦ и услуг 0000639 от 25.02.2022 10:00:00</t>
        </is>
      </c>
      <c r="L1162" s="9" t="n"/>
      <c r="M1162">
        <f>VLOOKUP(J1162,P$7:Q$4000,2,0)</f>
        <v/>
      </c>
      <c r="N1162">
        <f>VLOOKUP(K1162,P$7:R$4000,2,0)</f>
        <v/>
      </c>
      <c r="P1162" s="24" t="inlineStr">
        <is>
          <t>Кайранов Максат Койчубаевич Дежурный электромантер</t>
        </is>
      </c>
      <c r="Q1162" s="24" t="inlineStr">
        <is>
          <t>105-06- Энергохозяйство-ПС110</t>
        </is>
      </c>
    </row>
    <row r="1163" hidden="1" outlineLevel="1" ht="22.45" customFormat="1" customHeight="1" s="71">
      <c r="B1163" s="165" t="inlineStr">
        <is>
          <t>06.09.2024 12:48:24</t>
        </is>
      </c>
      <c r="C1163" s="165" t="inlineStr">
        <is>
          <t>Внутреннее перемещение ОМТС 221-928 от 06.09.2024 12:48:24</t>
        </is>
      </c>
      <c r="D1163" s="152" t="inlineStr">
        <is>
          <t>Внутренее перемещение ТМЦ</t>
        </is>
      </c>
      <c r="E1163" s="163" t="n">
        <v>1750</v>
      </c>
      <c r="F1163" s="164" t="n"/>
      <c r="G1163" s="163" t="n">
        <v>1750</v>
      </c>
      <c r="H1163" s="164" t="n"/>
      <c r="I1163" s="7" t="n">
        <v>5118.12</v>
      </c>
      <c r="J1163" s="8" t="inlineStr">
        <is>
          <t>Склад Бозымчак № 7/1 СИЗ БУ</t>
        </is>
      </c>
      <c r="K1163" s="8" t="inlineStr">
        <is>
          <t>Исламов Абдурасул Абдималикович( разнорабочий)</t>
        </is>
      </c>
      <c r="L1163" s="12" t="n"/>
      <c r="M1163">
        <f>VLOOKUP(J1163,P$7:Q$4000,2,0)</f>
        <v/>
      </c>
      <c r="N1163">
        <f>VLOOKUP(K1163,P$7:R$4000,2,0)</f>
        <v/>
      </c>
      <c r="P1163" s="24" t="inlineStr">
        <is>
          <t>Кайратов Ержан Кайратович( оператор хлорат уст)</t>
        </is>
      </c>
      <c r="Q1163" s="24" t="inlineStr">
        <is>
          <t>105-02-УТВС и НК</t>
        </is>
      </c>
    </row>
    <row r="1164" hidden="1" outlineLevel="1" ht="22.45" customHeight="1" s="171">
      <c r="B1164" s="166" t="n"/>
      <c r="C1164" s="166" t="n"/>
      <c r="D1164" s="153" t="n"/>
      <c r="E1164" s="10" t="n"/>
      <c r="F1164" s="11" t="n"/>
      <c r="G1164" s="10" t="n"/>
      <c r="H1164" s="11" t="n"/>
      <c r="I1164" s="12" t="n"/>
      <c r="J1164" s="13" t="inlineStr">
        <is>
          <t>001-002-0060 Сапоги Oslo 271E Husky (Италия)</t>
        </is>
      </c>
      <c r="K1164" s="13" t="inlineStr">
        <is>
          <t>001-002-0060 Сапоги Oslo 271E Husky (Италия)</t>
        </is>
      </c>
      <c r="L1164" s="135" t="n"/>
      <c r="M1164">
        <f>VLOOKUP(J1164,P$7:Q$4000,2,0)</f>
        <v/>
      </c>
      <c r="N1164">
        <f>VLOOKUP(K1164,P$7:R$4000,2,0)</f>
        <v/>
      </c>
      <c r="P1164" s="24" t="inlineStr">
        <is>
          <t>Кайыпкулов Замирбек Абдиакматович</t>
        </is>
      </c>
      <c r="Q1164" s="24" t="inlineStr">
        <is>
          <t>111-01-АУП - Гараж</t>
        </is>
      </c>
    </row>
    <row r="1165" hidden="1" outlineLevel="1" ht="32.9" customFormat="1" customHeight="1" s="71" thickBot="1">
      <c r="B1165" s="167" t="n"/>
      <c r="C1165" s="167" t="n"/>
      <c r="D1165" s="14" t="inlineStr">
        <is>
          <t>Количество</t>
        </is>
      </c>
      <c r="E1165" s="15" t="n"/>
      <c r="F1165" s="175" t="n">
        <v>1</v>
      </c>
      <c r="G1165" s="15" t="n"/>
      <c r="H1165" s="175" t="n">
        <v>1</v>
      </c>
      <c r="I1165" s="135" t="n"/>
      <c r="J1165" s="154" t="inlineStr">
        <is>
          <t>Поступление ТМЦ и услуг 0000789 от 18.03.2021 10:00:00</t>
        </is>
      </c>
      <c r="K1165" s="154" t="inlineStr">
        <is>
          <t>Поступление ТМЦ и услуг 0000789 от 18.03.2021 10:00:00</t>
        </is>
      </c>
      <c r="L1165" s="9" t="n"/>
      <c r="M1165">
        <f>VLOOKUP(J1165,P$7:Q$4000,2,0)</f>
        <v/>
      </c>
      <c r="N1165">
        <f>VLOOKUP(K1165,P$7:R$4000,2,0)</f>
        <v/>
      </c>
      <c r="P1165" s="24" t="inlineStr">
        <is>
          <t>Кайыпов Баязбек Жолчуевич мойщик автомашин</t>
        </is>
      </c>
      <c r="Q1165" s="24" t="inlineStr">
        <is>
          <t>119-06-Автотранспортный цех-РПП</t>
        </is>
      </c>
    </row>
    <row r="1166" hidden="1" outlineLevel="1" ht="22.45" customFormat="1" customHeight="1" s="71">
      <c r="B1166" s="165" t="inlineStr">
        <is>
          <t>06.09.2024 12:48:24</t>
        </is>
      </c>
      <c r="C1166" s="165" t="inlineStr">
        <is>
          <t>Внутреннее перемещение ОМТС 221-928 от 06.09.2024 12:48:24</t>
        </is>
      </c>
      <c r="D1166" s="152" t="inlineStr">
        <is>
          <t>Внутренее перемещение ТМЦ</t>
        </is>
      </c>
      <c r="E1166" s="163" t="n">
        <v>1750</v>
      </c>
      <c r="F1166" s="164" t="n"/>
      <c r="G1166" s="163" t="n">
        <v>1750</v>
      </c>
      <c r="H1166" s="164" t="n"/>
      <c r="I1166" s="7" t="n">
        <v>1200</v>
      </c>
      <c r="J1166" s="8" t="inlineStr">
        <is>
          <t>Склад Бозымчак № 7/1 СИЗ БУ</t>
        </is>
      </c>
      <c r="K1166" s="8" t="inlineStr">
        <is>
          <t>Исламов Абдурасул Абдималикович( разнорабочий)</t>
        </is>
      </c>
      <c r="L1166" s="12" t="n"/>
      <c r="M1166">
        <f>VLOOKUP(J1166,P$7:Q$4000,2,0)</f>
        <v/>
      </c>
      <c r="N1166">
        <f>VLOOKUP(K1166,P$7:R$4000,2,0)</f>
        <v/>
      </c>
      <c r="P1166" s="24" t="inlineStr">
        <is>
          <t>Калачев Максим Михайлович( инженер механик)</t>
        </is>
      </c>
      <c r="Q1166" s="24" t="inlineStr">
        <is>
          <t>100-09 РММ</t>
        </is>
      </c>
    </row>
    <row r="1167" hidden="1" outlineLevel="1" ht="22.45" customHeight="1" s="171">
      <c r="B1167" s="166" t="n"/>
      <c r="C1167" s="166" t="n"/>
      <c r="D1167" s="153" t="n"/>
      <c r="E1167" s="10" t="n"/>
      <c r="F1167" s="11" t="n"/>
      <c r="G1167" s="10" t="n"/>
      <c r="H1167" s="11" t="n"/>
      <c r="I1167" s="12" t="n"/>
      <c r="J1167" s="13" t="inlineStr">
        <is>
          <t>001-001-0007 Жилет сигнальный</t>
        </is>
      </c>
      <c r="K1167" s="13" t="inlineStr">
        <is>
          <t>001-001-0007 Жилет сигнальный</t>
        </is>
      </c>
      <c r="L1167" s="135" t="n"/>
      <c r="M1167">
        <f>VLOOKUP(J1167,P$7:Q$4000,2,0)</f>
        <v/>
      </c>
      <c r="N1167">
        <f>VLOOKUP(K1167,P$7:R$4000,2,0)</f>
        <v/>
      </c>
      <c r="P1167" s="24" t="inlineStr">
        <is>
          <t>Калбаев Абсамат Абдилатович(Водитель Белаз)</t>
        </is>
      </c>
      <c r="Q1167" s="24" t="inlineStr">
        <is>
          <t>101-01-Технологический участок</t>
        </is>
      </c>
    </row>
    <row r="1168" hidden="1" outlineLevel="1" ht="22.45" customFormat="1" customHeight="1" s="71" thickBot="1">
      <c r="B1168" s="167" t="n"/>
      <c r="C1168" s="167" t="n"/>
      <c r="D1168" s="14" t="inlineStr">
        <is>
          <t>Количество</t>
        </is>
      </c>
      <c r="E1168" s="15" t="n"/>
      <c r="F1168" s="175" t="n">
        <v>1</v>
      </c>
      <c r="G1168" s="15" t="n"/>
      <c r="H1168" s="175" t="n">
        <v>1</v>
      </c>
      <c r="I1168" s="135" t="n"/>
      <c r="J1168" s="154" t="inlineStr">
        <is>
          <t>Поступление ТМЦ и услуг 0000626 от 16.02.2024 10:00:00</t>
        </is>
      </c>
      <c r="K1168" s="154" t="inlineStr">
        <is>
          <t>Поступление ТМЦ и услуг 0000626 от 16.02.2024 10:00:00</t>
        </is>
      </c>
      <c r="L1168" s="9" t="n"/>
      <c r="M1168">
        <f>VLOOKUP(J1168,P$7:Q$4000,2,0)</f>
        <v/>
      </c>
      <c r="N1168">
        <f>VLOOKUP(K1168,P$7:R$4000,2,0)</f>
        <v/>
      </c>
      <c r="P1168" s="24" t="inlineStr">
        <is>
          <t>Калбаев Маратбек Аджимаматович (стропальщик)</t>
        </is>
      </c>
      <c r="Q1168" s="24" t="inlineStr">
        <is>
          <t>117-Перевалочная база</t>
        </is>
      </c>
    </row>
    <row r="1169" hidden="1" outlineLevel="1" ht="22.45" customFormat="1" customHeight="1" s="71" thickBot="1">
      <c r="B1169" s="165" t="inlineStr">
        <is>
          <t>06.09.2024 12:48:40</t>
        </is>
      </c>
      <c r="C1169" s="165" t="inlineStr">
        <is>
          <t>Внутреннее перемещение ОМТС 221-929 от 06.09.2024 12:48:40</t>
        </is>
      </c>
      <c r="D1169" s="152" t="inlineStr">
        <is>
          <t>Внутренее перемещение ТМЦ</t>
        </is>
      </c>
      <c r="E1169" s="163" t="n">
        <v>1750</v>
      </c>
      <c r="F1169" s="164" t="n"/>
      <c r="G1169" s="163" t="n">
        <v>1750</v>
      </c>
      <c r="H1169" s="164" t="n"/>
      <c r="I1169" s="7" t="n">
        <v>7000</v>
      </c>
      <c r="J1169" s="8" t="inlineStr">
        <is>
          <t>Раманкулов Элдияр Мамасалиевич Оператор -технолог)</t>
        </is>
      </c>
      <c r="K1169" s="8" t="inlineStr">
        <is>
          <t>Склад Бозымчак № 7 СИЗ (/Касымов А,Адылбек у Э.</t>
        </is>
      </c>
      <c r="L1169" s="12" t="n"/>
      <c r="M1169">
        <f>VLOOKUP(J1169,P$7:Q$4000,2,0)</f>
        <v/>
      </c>
      <c r="N1169">
        <f>VLOOKUP(K1169,P$7:R$4000,2,0)</f>
        <v/>
      </c>
      <c r="P1169" s="24" t="inlineStr">
        <is>
          <t>Калбаев Мирбек Кочорбаевич (Стропальщик)</t>
        </is>
      </c>
      <c r="Q1169" s="24" t="inlineStr">
        <is>
          <t>117-Перевалочная база</t>
        </is>
      </c>
    </row>
    <row r="1170" hidden="1" outlineLevel="1" ht="22.45" customHeight="1" s="171">
      <c r="B1170" s="166" t="n"/>
      <c r="C1170" s="166" t="n"/>
      <c r="D1170" s="153" t="n"/>
      <c r="E1170" s="10" t="n"/>
      <c r="F1170" s="11" t="n"/>
      <c r="G1170" s="10" t="n"/>
      <c r="H1170" s="11" t="n"/>
      <c r="I1170" s="12" t="n"/>
      <c r="J1170" s="13" t="inlineStr">
        <is>
          <t>001-001-0198 Куртка демисезонная "KAZ Minerals Bozymchak" (ткань 65%ПЭ/35%ХБ, плотность 250 гр/м2, подкл.флис. 52-54)</t>
        </is>
      </c>
      <c r="K1170" s="13" t="inlineStr">
        <is>
          <t>001-001-0198 Куртка демисезонная "KAZ Minerals Bozymchak" (ткань 65%ПЭ/35%ХБ, плотность 250 гр/м2, подкл.флис. 52-54)</t>
        </is>
      </c>
      <c r="L1170" s="135" t="n"/>
      <c r="M1170">
        <f>VLOOKUP(J1170,P$7:Q$4000,2,0)</f>
        <v/>
      </c>
      <c r="N1170">
        <f>VLOOKUP(K1170,P$7:R$4000,2,0)</f>
        <v/>
      </c>
      <c r="P1170" s="24" t="inlineStr">
        <is>
          <t>Калдаров Манасбек Курманбекович</t>
        </is>
      </c>
      <c r="Q1170" s="24" t="inlineStr">
        <is>
          <t>105-02-УТВС и НК</t>
        </is>
      </c>
    </row>
    <row r="1171" hidden="1" outlineLevel="1" ht="22.45" customFormat="1" customHeight="1" s="71" thickBot="1">
      <c r="B1171" s="167" t="n"/>
      <c r="C1171" s="167" t="n"/>
      <c r="D1171" s="14" t="inlineStr">
        <is>
          <t>Количество</t>
        </is>
      </c>
      <c r="E1171" s="15" t="n"/>
      <c r="F1171" s="175" t="n">
        <v>1</v>
      </c>
      <c r="G1171" s="15" t="n"/>
      <c r="H1171" s="175" t="n">
        <v>1</v>
      </c>
      <c r="I1171" s="135" t="n"/>
      <c r="J1171" s="154" t="inlineStr">
        <is>
          <t>Поступление ТМЦ и услуг 0003271 от 27.08.2024 10:00:00</t>
        </is>
      </c>
      <c r="K1171" s="154" t="inlineStr">
        <is>
          <t>Поступление ТМЦ и услуг 0003271 от 27.08.2024 10:00:00</t>
        </is>
      </c>
      <c r="L1171" s="9" t="n"/>
      <c r="M1171">
        <f>VLOOKUP(J1171,P$7:Q$4000,2,0)</f>
        <v/>
      </c>
      <c r="N1171">
        <f>VLOOKUP(K1171,P$7:R$4000,2,0)</f>
        <v/>
      </c>
      <c r="P1171" s="24" t="inlineStr">
        <is>
          <t>Калдаров Эламан Эгенбердиевич</t>
        </is>
      </c>
      <c r="Q1171" s="24" t="inlineStr">
        <is>
          <t>100-03-05 Укладка хвостов конвейерами</t>
        </is>
      </c>
    </row>
    <row r="1172" hidden="1" outlineLevel="1" ht="22.45" customFormat="1" customHeight="1" s="71" thickBot="1">
      <c r="B1172" s="165" t="inlineStr">
        <is>
          <t>06.09.2024 12:48:40</t>
        </is>
      </c>
      <c r="C1172" s="165" t="inlineStr">
        <is>
          <t>Внутреннее перемещение ОМТС 221-929 от 06.09.2024 12:48:40</t>
        </is>
      </c>
      <c r="D1172" s="152" t="inlineStr">
        <is>
          <t>Внутренее перемещение ТМЦ</t>
        </is>
      </c>
      <c r="E1172" s="163" t="n">
        <v>1750</v>
      </c>
      <c r="F1172" s="164" t="n"/>
      <c r="G1172" s="163" t="n">
        <v>1750</v>
      </c>
      <c r="H1172" s="164" t="n"/>
      <c r="I1172" s="7" t="n">
        <v>6068.94</v>
      </c>
      <c r="J1172" s="8" t="inlineStr">
        <is>
          <t>Раманкулов Элдияр Мамасалиевич Оператор -технолог)</t>
        </is>
      </c>
      <c r="K1172" s="8" t="inlineStr">
        <is>
          <t>Склад Бозымчак № 7 СИЗ (/Касымов А,Адылбек у Э.</t>
        </is>
      </c>
      <c r="L1172" s="12" t="n"/>
      <c r="M1172">
        <f>VLOOKUP(J1172,P$7:Q$4000,2,0)</f>
        <v/>
      </c>
      <c r="N1172">
        <f>VLOOKUP(K1172,P$7:R$4000,2,0)</f>
        <v/>
      </c>
      <c r="P1172" s="24" t="inlineStr">
        <is>
          <t>Калдашов Азамат Каныбекович</t>
        </is>
      </c>
      <c r="Q1172" s="24" t="inlineStr">
        <is>
          <t>112-ИТР-офис</t>
        </is>
      </c>
    </row>
    <row r="1173" hidden="1" outlineLevel="1" ht="22.45" customHeight="1" s="171">
      <c r="B1173" s="166" t="n"/>
      <c r="C1173" s="166" t="n"/>
      <c r="D1173" s="153" t="n"/>
      <c r="E1173" s="10" t="n"/>
      <c r="F1173" s="11" t="n"/>
      <c r="G1173" s="10" t="n"/>
      <c r="H1173" s="11" t="n"/>
      <c r="I1173" s="12" t="n"/>
      <c r="J1173" s="13" t="inlineStr">
        <is>
          <t>001-002-0085 Сапоги Pezzol Artic 271E-050</t>
        </is>
      </c>
      <c r="K1173" s="13" t="inlineStr">
        <is>
          <t>001-002-0085 Сапоги Pezzol Artic 271E-050</t>
        </is>
      </c>
      <c r="L1173" s="135" t="n"/>
      <c r="M1173">
        <f>VLOOKUP(J1173,P$7:Q$4000,2,0)</f>
        <v/>
      </c>
      <c r="N1173">
        <f>VLOOKUP(K1173,P$7:R$4000,2,0)</f>
        <v/>
      </c>
      <c r="P1173" s="24" t="inlineStr">
        <is>
          <t>Калдашов Каныбек Рыспаевич(Водитель КАМАЗ)</t>
        </is>
      </c>
      <c r="Q1173" s="24" t="inlineStr">
        <is>
          <t>119-02-Автотранспортный цех - грузовой транспорт</t>
        </is>
      </c>
    </row>
    <row r="1174" hidden="1" outlineLevel="1" ht="32.9" customFormat="1" customHeight="1" s="71" thickBot="1">
      <c r="B1174" s="167" t="n"/>
      <c r="C1174" s="167" t="n"/>
      <c r="D1174" s="14" t="inlineStr">
        <is>
          <t>Количество</t>
        </is>
      </c>
      <c r="E1174" s="15" t="n"/>
      <c r="F1174" s="175" t="n">
        <v>1</v>
      </c>
      <c r="G1174" s="15" t="n"/>
      <c r="H1174" s="175" t="n">
        <v>1</v>
      </c>
      <c r="I1174" s="135" t="n"/>
      <c r="J1174" s="154" t="inlineStr">
        <is>
          <t>Поступление ТМЦ и услуг 0000155 от 17.01.2024 10:00:00</t>
        </is>
      </c>
      <c r="K1174" s="154" t="inlineStr">
        <is>
          <t>Поступление ТМЦ и услуг 0000155 от 17.01.2024 10:00:00</t>
        </is>
      </c>
      <c r="L1174" s="9" t="n"/>
      <c r="M1174">
        <f>VLOOKUP(J1174,P$7:Q$4000,2,0)</f>
        <v/>
      </c>
      <c r="N1174">
        <f>VLOOKUP(K1174,P$7:R$4000,2,0)</f>
        <v/>
      </c>
      <c r="P1174" s="24" t="inlineStr">
        <is>
          <t>Калдыбеков Кушназар Жолоевич</t>
        </is>
      </c>
      <c r="Q1174" s="24" t="inlineStr">
        <is>
          <t>109-Химлаборатория</t>
        </is>
      </c>
    </row>
    <row r="1175" hidden="1" outlineLevel="1" ht="22.45" customFormat="1" customHeight="1" s="71" thickBot="1">
      <c r="B1175" s="165" t="inlineStr">
        <is>
          <t>06.09.2024 12:49:09</t>
        </is>
      </c>
      <c r="C1175" s="165" t="inlineStr">
        <is>
          <t>Внутреннее перемещение ОМТС 221-930 от 06.09.2024 12:49:09</t>
        </is>
      </c>
      <c r="D1175" s="152" t="inlineStr">
        <is>
          <t>Внутренее перемещение ТМЦ</t>
        </is>
      </c>
      <c r="E1175" s="163" t="n">
        <v>1750</v>
      </c>
      <c r="F1175" s="164" t="n"/>
      <c r="G1175" s="163" t="n">
        <v>1750</v>
      </c>
      <c r="H1175" s="164" t="n"/>
      <c r="I1175" s="7" t="n">
        <v>5500</v>
      </c>
      <c r="J1175" s="8" t="inlineStr">
        <is>
          <t>Усенбаев Кайратбек Райымжанович</t>
        </is>
      </c>
      <c r="K1175" s="8" t="inlineStr">
        <is>
          <t>Склад Бозымчак № 7 СИЗ (/Касымов А,Адылбек у Э.</t>
        </is>
      </c>
      <c r="L1175" s="12" t="n"/>
      <c r="M1175">
        <f>VLOOKUP(J1175,P$7:Q$4000,2,0)</f>
        <v/>
      </c>
      <c r="N1175">
        <f>VLOOKUP(K1175,P$7:R$4000,2,0)</f>
        <v/>
      </c>
      <c r="P1175" s="24" t="inlineStr">
        <is>
          <t>Калиев Алмас Хафизоллаевич</t>
        </is>
      </c>
      <c r="Q1175" s="24" t="inlineStr">
        <is>
          <t>111-02-АУП</t>
        </is>
      </c>
    </row>
    <row r="1176" hidden="1" outlineLevel="1" ht="22.45" customHeight="1" s="171">
      <c r="B1176" s="166" t="n"/>
      <c r="C1176" s="166" t="n"/>
      <c r="D1176" s="153" t="n"/>
      <c r="E1176" s="10" t="n"/>
      <c r="F1176" s="11" t="n"/>
      <c r="G1176" s="10" t="n"/>
      <c r="H1176" s="11" t="n"/>
      <c r="I1176" s="12" t="n"/>
      <c r="J1176" s="13" t="inlineStr">
        <is>
          <t>001-001-0177 Куртка летняя "KAZ Minerals Bozymchak" (ткань 65%ПЭ/35%ХБ, плотность 250 гр/м2, разм.48-50)</t>
        </is>
      </c>
      <c r="K1176" s="13" t="inlineStr">
        <is>
          <t>001-001-0177 Куртка летняя "KAZ Minerals Bozymchak" (ткань 65%ПЭ/35%ХБ, плотность 250 гр/м2, разм.48-50)</t>
        </is>
      </c>
      <c r="L1176" s="135" t="n"/>
      <c r="M1176">
        <f>VLOOKUP(J1176,P$7:Q$4000,2,0)</f>
        <v/>
      </c>
      <c r="N1176">
        <f>VLOOKUP(K1176,P$7:R$4000,2,0)</f>
        <v/>
      </c>
      <c r="P1176" s="24" t="inlineStr">
        <is>
          <t>Калиев Осмоналы Жуматаевич (Стропальщик)</t>
        </is>
      </c>
      <c r="Q1176" s="24" t="inlineStr">
        <is>
          <t>117-Перевалочная база</t>
        </is>
      </c>
    </row>
    <row r="1177" hidden="1" outlineLevel="1" ht="22.45" customFormat="1" customHeight="1" s="71" thickBot="1">
      <c r="B1177" s="167" t="n"/>
      <c r="C1177" s="167" t="n"/>
      <c r="D1177" s="14" t="inlineStr">
        <is>
          <t>Количество</t>
        </is>
      </c>
      <c r="E1177" s="15" t="n"/>
      <c r="F1177" s="175" t="n">
        <v>1</v>
      </c>
      <c r="G1177" s="15" t="n"/>
      <c r="H1177" s="175" t="n">
        <v>1</v>
      </c>
      <c r="I1177" s="135" t="n"/>
      <c r="J1177" s="154" t="inlineStr">
        <is>
          <t>Поступление ТМЦ и услуг 0003521 от 04.09.2024 10:00:00</t>
        </is>
      </c>
      <c r="K1177" s="154" t="inlineStr">
        <is>
          <t>Поступление ТМЦ и услуг 0003521 от 04.09.2024 10:00:00</t>
        </is>
      </c>
      <c r="L1177" s="9" t="n"/>
      <c r="M1177">
        <f>VLOOKUP(J1177,P$7:Q$4000,2,0)</f>
        <v/>
      </c>
      <c r="N1177">
        <f>VLOOKUP(K1177,P$7:R$4000,2,0)</f>
        <v/>
      </c>
      <c r="P1177" s="24" t="inlineStr">
        <is>
          <t>Калиев Рахатбек</t>
        </is>
      </c>
      <c r="Q1177" s="24" t="inlineStr">
        <is>
          <t>100-03 Участок фильтрации (хвосты)</t>
        </is>
      </c>
    </row>
    <row r="1178" hidden="1" outlineLevel="1" ht="22.45" customFormat="1" customHeight="1" s="71" thickBot="1">
      <c r="B1178" s="165" t="inlineStr">
        <is>
          <t>06.09.2024 12:49:09</t>
        </is>
      </c>
      <c r="C1178" s="165" t="inlineStr">
        <is>
          <t>Внутреннее перемещение ОМТС 221-930 от 06.09.2024 12:49:09</t>
        </is>
      </c>
      <c r="D1178" s="152" t="inlineStr">
        <is>
          <t>Внутренее перемещение ТМЦ</t>
        </is>
      </c>
      <c r="E1178" s="163" t="n">
        <v>1750</v>
      </c>
      <c r="F1178" s="164" t="n"/>
      <c r="G1178" s="163" t="n">
        <v>1750</v>
      </c>
      <c r="H1178" s="164" t="n"/>
      <c r="I1178" s="7" t="n">
        <v>3000</v>
      </c>
      <c r="J1178" s="8" t="inlineStr">
        <is>
          <t>Усенбаев Кайратбек Райымжанович</t>
        </is>
      </c>
      <c r="K1178" s="8" t="inlineStr">
        <is>
          <t>Склад Бозымчак № 7 СИЗ (/Касымов А,Адылбек у Э.</t>
        </is>
      </c>
      <c r="L1178" s="12" t="n"/>
      <c r="M1178">
        <f>VLOOKUP(J1178,P$7:Q$4000,2,0)</f>
        <v/>
      </c>
      <c r="N1178">
        <f>VLOOKUP(K1178,P$7:R$4000,2,0)</f>
        <v/>
      </c>
      <c r="P1178" s="24" t="inlineStr">
        <is>
          <t>Калиев Рахатбек Кылычович</t>
        </is>
      </c>
      <c r="Q1178" s="24" t="inlineStr">
        <is>
          <t>100-03 Участок фильтрации (хвосты)</t>
        </is>
      </c>
    </row>
    <row r="1179" hidden="1" outlineLevel="1" ht="22.45" customHeight="1" s="171">
      <c r="B1179" s="166" t="n"/>
      <c r="C1179" s="166" t="n"/>
      <c r="D1179" s="153" t="n"/>
      <c r="E1179" s="10" t="n"/>
      <c r="F1179" s="11" t="n"/>
      <c r="G1179" s="10" t="n"/>
      <c r="H1179" s="11" t="n"/>
      <c r="I1179" s="12" t="n"/>
      <c r="J1179" s="13" t="inlineStr">
        <is>
          <t>001-001-0182 Брюки летние "KAZ Minerals Bozymchak" (ткань 65%ПЭ/35%ХБ, плотность 250 гр/м2, разм.48-50)</t>
        </is>
      </c>
      <c r="K1179" s="13" t="inlineStr">
        <is>
          <t>001-001-0182 Брюки летние "KAZ Minerals Bozymchak" (ткань 65%ПЭ/35%ХБ, плотность 250 гр/м2, разм.48-50)</t>
        </is>
      </c>
      <c r="L1179" s="135" t="n"/>
      <c r="M1179">
        <f>VLOOKUP(J1179,P$7:Q$4000,2,0)</f>
        <v/>
      </c>
      <c r="N1179">
        <f>VLOOKUP(K1179,P$7:R$4000,2,0)</f>
        <v/>
      </c>
      <c r="P1179" s="24" t="inlineStr">
        <is>
          <t>Калилов Медербек Кобогонович(Машинист автокрана)</t>
        </is>
      </c>
      <c r="Q1179" s="24" t="inlineStr">
        <is>
          <t>119-04-Автотранспортный цех - спецтранспорт</t>
        </is>
      </c>
    </row>
    <row r="1180" hidden="1" outlineLevel="1" ht="22.45" customFormat="1" customHeight="1" s="71" thickBot="1">
      <c r="B1180" s="167" t="n"/>
      <c r="C1180" s="167" t="n"/>
      <c r="D1180" s="14" t="inlineStr">
        <is>
          <t>Количество</t>
        </is>
      </c>
      <c r="E1180" s="15" t="n"/>
      <c r="F1180" s="175" t="n">
        <v>1</v>
      </c>
      <c r="G1180" s="15" t="n"/>
      <c r="H1180" s="175" t="n">
        <v>1</v>
      </c>
      <c r="I1180" s="135" t="n"/>
      <c r="J1180" s="154" t="inlineStr">
        <is>
          <t>Поступление ТМЦ и услуг 0001876 от 16.05.2024 10:00:00</t>
        </is>
      </c>
      <c r="K1180" s="154" t="inlineStr">
        <is>
          <t>Поступление ТМЦ и услуг 0001876 от 16.05.2024 10:00:00</t>
        </is>
      </c>
      <c r="L1180" s="9" t="n"/>
      <c r="M1180">
        <f>VLOOKUP(J1180,P$7:Q$4000,2,0)</f>
        <v/>
      </c>
      <c r="N1180">
        <f>VLOOKUP(K1180,P$7:R$4000,2,0)</f>
        <v/>
      </c>
      <c r="P1180" s="24" t="inlineStr">
        <is>
          <t>Калкамбаев Бирназар Касеинович (взрывник)</t>
        </is>
      </c>
      <c r="Q1180" s="24" t="inlineStr">
        <is>
          <t>101-03-участок БВР</t>
        </is>
      </c>
    </row>
    <row r="1181" hidden="1" outlineLevel="1" ht="22.45" customFormat="1" customHeight="1" s="71" thickBot="1">
      <c r="B1181" s="165" t="inlineStr">
        <is>
          <t>06.09.2024 12:49:09</t>
        </is>
      </c>
      <c r="C1181" s="165" t="inlineStr">
        <is>
          <t>Внутреннее перемещение ОМТС 221-930 от 06.09.2024 12:49:09</t>
        </is>
      </c>
      <c r="D1181" s="152" t="inlineStr">
        <is>
          <t>Внутренее перемещение ТМЦ</t>
        </is>
      </c>
      <c r="E1181" s="163" t="n">
        <v>1750</v>
      </c>
      <c r="F1181" s="164" t="n"/>
      <c r="G1181" s="163" t="n">
        <v>1750</v>
      </c>
      <c r="H1181" s="164" t="n"/>
      <c r="I1181" s="7" t="n">
        <v>7000</v>
      </c>
      <c r="J1181" s="8" t="inlineStr">
        <is>
          <t>Усенбаев Кайратбек Райымжанович</t>
        </is>
      </c>
      <c r="K1181" s="8" t="inlineStr">
        <is>
          <t>Склад Бозымчак № 7 СИЗ (/Касымов А,Адылбек у Э.</t>
        </is>
      </c>
      <c r="L1181" s="12" t="n"/>
      <c r="M1181">
        <f>VLOOKUP(J1181,P$7:Q$4000,2,0)</f>
        <v/>
      </c>
      <c r="N1181">
        <f>VLOOKUP(K1181,P$7:R$4000,2,0)</f>
        <v/>
      </c>
      <c r="P1181" s="24" t="inlineStr">
        <is>
          <t>Калкеева Гульзада Тайтолеуовна</t>
        </is>
      </c>
      <c r="Q1181" s="24" t="inlineStr">
        <is>
          <t>126-001 ОТК Общепроизводственные расходы</t>
        </is>
      </c>
    </row>
    <row r="1182" hidden="1" outlineLevel="1" ht="22.45" customHeight="1" s="171">
      <c r="B1182" s="166" t="n"/>
      <c r="C1182" s="166" t="n"/>
      <c r="D1182" s="153" t="n"/>
      <c r="E1182" s="10" t="n"/>
      <c r="F1182" s="11" t="n"/>
      <c r="G1182" s="10" t="n"/>
      <c r="H1182" s="11" t="n"/>
      <c r="I1182" s="12" t="n"/>
      <c r="J1182" s="13" t="inlineStr">
        <is>
          <t>001-001-0198 Куртка демисезонная "KAZ Minerals Bozymchak" (ткань 65%ПЭ/35%ХБ, плотность 250 гр/м2, подкл.флис. 52-54)</t>
        </is>
      </c>
      <c r="K1182" s="13" t="inlineStr">
        <is>
          <t>001-001-0198 Куртка демисезонная "KAZ Minerals Bozymchak" (ткань 65%ПЭ/35%ХБ, плотность 250 гр/м2, подкл.флис. 52-54)</t>
        </is>
      </c>
      <c r="L1182" s="135" t="n"/>
      <c r="M1182">
        <f>VLOOKUP(J1182,P$7:Q$4000,2,0)</f>
        <v/>
      </c>
      <c r="N1182">
        <f>VLOOKUP(K1182,P$7:R$4000,2,0)</f>
        <v/>
      </c>
      <c r="P1182" s="24" t="inlineStr">
        <is>
          <t>Калмамбетов Артур Автандилович</t>
        </is>
      </c>
      <c r="Q1182" s="24" t="inlineStr">
        <is>
          <t>120-03-ОМТС</t>
        </is>
      </c>
    </row>
    <row r="1183" hidden="1" outlineLevel="1" ht="22.45" customFormat="1" customHeight="1" s="71" thickBot="1">
      <c r="B1183" s="167" t="n"/>
      <c r="C1183" s="167" t="n"/>
      <c r="D1183" s="14" t="inlineStr">
        <is>
          <t>Количество</t>
        </is>
      </c>
      <c r="E1183" s="15" t="n"/>
      <c r="F1183" s="175" t="n">
        <v>1</v>
      </c>
      <c r="G1183" s="15" t="n"/>
      <c r="H1183" s="175" t="n">
        <v>1</v>
      </c>
      <c r="I1183" s="135" t="n"/>
      <c r="J1183" s="154" t="inlineStr">
        <is>
          <t>Поступление ТМЦ и услуг 0003271 от 27.08.2024 10:00:00</t>
        </is>
      </c>
      <c r="K1183" s="154" t="inlineStr">
        <is>
          <t>Поступление ТМЦ и услуг 0003271 от 27.08.2024 10:00:00</t>
        </is>
      </c>
      <c r="L1183" s="9" t="n"/>
      <c r="M1183">
        <f>VLOOKUP(J1183,P$7:Q$4000,2,0)</f>
        <v/>
      </c>
      <c r="N1183">
        <f>VLOOKUP(K1183,P$7:R$4000,2,0)</f>
        <v/>
      </c>
      <c r="P1183" s="24" t="inlineStr">
        <is>
          <t>Калманбет уулу Бакдөөлөт(ЛТТ)</t>
        </is>
      </c>
      <c r="Q1183" s="24" t="inlineStr">
        <is>
          <t>100-02 Главный корпус (флотация)</t>
        </is>
      </c>
    </row>
    <row r="1184" hidden="1" outlineLevel="1" ht="22.45" customFormat="1" customHeight="1" s="71" thickBot="1">
      <c r="B1184" s="165" t="inlineStr">
        <is>
          <t>06.09.2024 12:49:48</t>
        </is>
      </c>
      <c r="C1184" s="165" t="inlineStr">
        <is>
          <t>Внутреннее перемещение ОМТС 221-933 от 06.09.2024 12:49:48</t>
        </is>
      </c>
      <c r="D1184" s="152" t="inlineStr">
        <is>
          <t>Внутренее перемещение ТМЦ</t>
        </is>
      </c>
      <c r="E1184" s="163" t="n">
        <v>1750</v>
      </c>
      <c r="F1184" s="164" t="n"/>
      <c r="G1184" s="163" t="n">
        <v>1750</v>
      </c>
      <c r="H1184" s="164" t="n"/>
      <c r="I1184" s="7" t="n">
        <v>6068.94</v>
      </c>
      <c r="J1184" s="8" t="inlineStr">
        <is>
          <t>Кайыпов Баязбек Жолчуевич мойщик автомашин</t>
        </is>
      </c>
      <c r="K1184" s="8" t="inlineStr">
        <is>
          <t>Склад Бозымчак № 7 СИЗ (/Касымов А,Адылбек у Э.</t>
        </is>
      </c>
      <c r="L1184" s="12" t="n"/>
      <c r="M1184">
        <f>VLOOKUP(J1184,P$7:Q$4000,2,0)</f>
        <v/>
      </c>
      <c r="N1184">
        <f>VLOOKUP(K1184,P$7:R$4000,2,0)</f>
        <v/>
      </c>
      <c r="P1184" s="24" t="inlineStr">
        <is>
          <t>Калмурзаев Кубат Жоробекович</t>
        </is>
      </c>
      <c r="Q1184" s="24" t="inlineStr">
        <is>
          <t>119-05-Автотранспортный цех - общепроизводственные</t>
        </is>
      </c>
    </row>
    <row r="1185" hidden="1" outlineLevel="1" ht="22.45" customHeight="1" s="171">
      <c r="B1185" s="166" t="n"/>
      <c r="C1185" s="166" t="n"/>
      <c r="D1185" s="153" t="n"/>
      <c r="E1185" s="10" t="n"/>
      <c r="F1185" s="11" t="n"/>
      <c r="G1185" s="10" t="n"/>
      <c r="H1185" s="11" t="n"/>
      <c r="I1185" s="12" t="n"/>
      <c r="J1185" s="13" t="inlineStr">
        <is>
          <t>001-002-0085 Сапоги Pezzol Artic 271E-050</t>
        </is>
      </c>
      <c r="K1185" s="13" t="inlineStr">
        <is>
          <t>001-002-0085 Сапоги Pezzol Artic 271E-050</t>
        </is>
      </c>
      <c r="L1185" s="135" t="n"/>
      <c r="M1185">
        <f>VLOOKUP(J1185,P$7:Q$4000,2,0)</f>
        <v/>
      </c>
      <c r="N1185">
        <f>VLOOKUP(K1185,P$7:R$4000,2,0)</f>
        <v/>
      </c>
      <c r="P1185" s="24" t="inlineStr">
        <is>
          <t>Калчабаев Канат Маакеевич</t>
        </is>
      </c>
      <c r="Q1185" s="24" t="inlineStr">
        <is>
          <t>119-06-Автотранспортный цех-РПП</t>
        </is>
      </c>
    </row>
    <row r="1186" hidden="1" outlineLevel="1" ht="22.45" customFormat="1" customHeight="1" s="71" thickBot="1">
      <c r="B1186" s="167" t="n"/>
      <c r="C1186" s="167" t="n"/>
      <c r="D1186" s="14" t="inlineStr">
        <is>
          <t>Количество</t>
        </is>
      </c>
      <c r="E1186" s="15" t="n"/>
      <c r="F1186" s="175" t="n">
        <v>1</v>
      </c>
      <c r="G1186" s="15" t="n"/>
      <c r="H1186" s="175" t="n">
        <v>1</v>
      </c>
      <c r="I1186" s="135" t="n"/>
      <c r="J1186" s="154" t="inlineStr">
        <is>
          <t>Поступление ТМЦ и услуг 0000155 от 17.01.2024 10:00:00</t>
        </is>
      </c>
      <c r="K1186" s="154" t="inlineStr">
        <is>
          <t>Поступление ТМЦ и услуг 0000155 от 17.01.2024 10:00:00</t>
        </is>
      </c>
      <c r="L1186" s="9" t="n"/>
      <c r="M1186">
        <f>VLOOKUP(J1186,P$7:Q$4000,2,0)</f>
        <v/>
      </c>
      <c r="N1186">
        <f>VLOOKUP(K1186,P$7:R$4000,2,0)</f>
        <v/>
      </c>
      <c r="P1186" s="24" t="inlineStr">
        <is>
          <t>Калчаев Азамат Талантович</t>
        </is>
      </c>
      <c r="Q1186" s="24" t="inlineStr">
        <is>
          <t>114-Офис Управления Проектом - Бозымчак</t>
        </is>
      </c>
    </row>
    <row r="1187" hidden="1" outlineLevel="1" ht="22.45" customFormat="1" customHeight="1" s="71" thickBot="1">
      <c r="B1187" s="165" t="inlineStr">
        <is>
          <t>06.09.2024 12:50:02</t>
        </is>
      </c>
      <c r="C1187" s="165" t="inlineStr">
        <is>
          <t>Внутреннее перемещение ОМТС 221-934 от 06.09.2024 12:50:02</t>
        </is>
      </c>
      <c r="D1187" s="152" t="inlineStr">
        <is>
          <t>Внутренее перемещение ТМЦ</t>
        </is>
      </c>
      <c r="E1187" s="163" t="n">
        <v>1750</v>
      </c>
      <c r="F1187" s="164" t="n"/>
      <c r="G1187" s="163" t="n">
        <v>1750</v>
      </c>
      <c r="H1187" s="164" t="n"/>
      <c r="I1187" s="7" t="n">
        <v>7000</v>
      </c>
      <c r="J1187" s="8" t="inlineStr">
        <is>
          <t>Шерипбаев Ыманкул Каримович</t>
        </is>
      </c>
      <c r="K1187" s="8" t="inlineStr">
        <is>
          <t>Склад Бозымчак № 7 СИЗ (/Касымов А,Адылбек у Э.</t>
        </is>
      </c>
      <c r="L1187" s="12" t="n"/>
      <c r="M1187">
        <f>VLOOKUP(J1187,P$7:Q$4000,2,0)</f>
        <v/>
      </c>
      <c r="N1187">
        <f>VLOOKUP(K1187,P$7:R$4000,2,0)</f>
        <v/>
      </c>
      <c r="P1187" s="24" t="inlineStr">
        <is>
          <t>Калыбеков Авазбек Туменбаевич (маш.бур. станков)</t>
        </is>
      </c>
      <c r="Q1187" s="24" t="inlineStr">
        <is>
          <t>101-03-участок БВР</t>
        </is>
      </c>
    </row>
    <row r="1188" hidden="1" outlineLevel="1" ht="22.45" customHeight="1" s="171">
      <c r="B1188" s="166" t="n"/>
      <c r="C1188" s="166" t="n"/>
      <c r="D1188" s="153" t="n"/>
      <c r="E1188" s="10" t="n"/>
      <c r="F1188" s="11" t="n"/>
      <c r="G1188" s="10" t="n"/>
      <c r="H1188" s="11" t="n"/>
      <c r="I1188" s="12" t="n"/>
      <c r="J1188" s="13" t="inlineStr">
        <is>
          <t>001-001-0198 Куртка демисезонная "KAZ Minerals Bozymchak" (ткань 65%ПЭ/35%ХБ, плотность 250 гр/м2, подкл.флис. 52-54)</t>
        </is>
      </c>
      <c r="K1188" s="13" t="inlineStr">
        <is>
          <t>001-001-0198 Куртка демисезонная "KAZ Minerals Bozymchak" (ткань 65%ПЭ/35%ХБ, плотность 250 гр/м2, подкл.флис. 52-54)</t>
        </is>
      </c>
      <c r="L1188" s="135" t="n"/>
      <c r="M1188">
        <f>VLOOKUP(J1188,P$7:Q$4000,2,0)</f>
        <v/>
      </c>
      <c r="N1188">
        <f>VLOOKUP(K1188,P$7:R$4000,2,0)</f>
        <v/>
      </c>
      <c r="P1188" s="24" t="inlineStr">
        <is>
          <t>Калыбеков Анарбек Тажыбаевич</t>
        </is>
      </c>
      <c r="Q1188" s="24" t="inlineStr">
        <is>
          <t>105-05-Общепроизводственные - Энергохозяйство</t>
        </is>
      </c>
    </row>
    <row r="1189" hidden="1" outlineLevel="1" ht="22.45" customFormat="1" customHeight="1" s="71" thickBot="1">
      <c r="B1189" s="167" t="n"/>
      <c r="C1189" s="167" t="n"/>
      <c r="D1189" s="14" t="inlineStr">
        <is>
          <t>Количество</t>
        </is>
      </c>
      <c r="E1189" s="15" t="n"/>
      <c r="F1189" s="175" t="n">
        <v>1</v>
      </c>
      <c r="G1189" s="15" t="n"/>
      <c r="H1189" s="175" t="n">
        <v>1</v>
      </c>
      <c r="I1189" s="135" t="n"/>
      <c r="J1189" s="154" t="inlineStr">
        <is>
          <t>Поступление ТМЦ и услуг 0003271 от 27.08.2024 10:00:00</t>
        </is>
      </c>
      <c r="K1189" s="154" t="inlineStr">
        <is>
          <t>Поступление ТМЦ и услуг 0003271 от 27.08.2024 10:00:00</t>
        </is>
      </c>
      <c r="L1189" s="9" t="n"/>
      <c r="M1189">
        <f>VLOOKUP(J1189,P$7:Q$4000,2,0)</f>
        <v/>
      </c>
      <c r="N1189">
        <f>VLOOKUP(K1189,P$7:R$4000,2,0)</f>
        <v/>
      </c>
      <c r="P1189" s="24" t="inlineStr">
        <is>
          <t>Калыйбеков Бакытбек Болотбекович</t>
        </is>
      </c>
      <c r="Q1189" s="24" t="inlineStr">
        <is>
          <t>105-02-УТВС и НК</t>
        </is>
      </c>
    </row>
    <row r="1190" hidden="1" outlineLevel="1" ht="22.45" customFormat="1" customHeight="1" s="71" thickBot="1">
      <c r="B1190" s="165" t="inlineStr">
        <is>
          <t>06.09.2024 12:50:02</t>
        </is>
      </c>
      <c r="C1190" s="165" t="inlineStr">
        <is>
          <t>Внутреннее перемещение ОМТС 221-934 от 06.09.2024 12:50:02</t>
        </is>
      </c>
      <c r="D1190" s="152" t="inlineStr">
        <is>
          <t>Внутренее перемещение ТМЦ</t>
        </is>
      </c>
      <c r="E1190" s="163" t="n">
        <v>1750</v>
      </c>
      <c r="F1190" s="164" t="n"/>
      <c r="G1190" s="163" t="n">
        <v>1750</v>
      </c>
      <c r="H1190" s="164" t="n"/>
      <c r="I1190" s="7" t="n">
        <v>10600</v>
      </c>
      <c r="J1190" s="8" t="inlineStr">
        <is>
          <t>Шерипбаев Ыманкул Каримович</t>
        </is>
      </c>
      <c r="K1190" s="8" t="inlineStr">
        <is>
          <t>Склад Бозымчак № 7 СИЗ (/Касымов А,Адылбек у Э.</t>
        </is>
      </c>
      <c r="L1190" s="12" t="n"/>
      <c r="M1190">
        <f>VLOOKUP(J1190,P$7:Q$4000,2,0)</f>
        <v/>
      </c>
      <c r="N1190">
        <f>VLOOKUP(K1190,P$7:R$4000,2,0)</f>
        <v/>
      </c>
      <c r="P1190" s="24" t="inlineStr">
        <is>
          <t>Калыкова Мээрим Адылбековна</t>
        </is>
      </c>
      <c r="Q1190" s="24" t="inlineStr">
        <is>
          <t>114-Офис Управления Проектом - Бозымчак</t>
        </is>
      </c>
    </row>
    <row r="1191" hidden="1" outlineLevel="1" ht="22.45" customHeight="1" s="171">
      <c r="B1191" s="166" t="n"/>
      <c r="C1191" s="166" t="n"/>
      <c r="D1191" s="153" t="n"/>
      <c r="E1191" s="10" t="n"/>
      <c r="F1191" s="11" t="n"/>
      <c r="G1191" s="10" t="n"/>
      <c r="H1191" s="11" t="n"/>
      <c r="I1191" s="12" t="n"/>
      <c r="J1191" s="13" t="inlineStr">
        <is>
          <t>001-001-0188 Куртка зимняя "KAZ Minerals Bozymchak" (ткань 65%ПЭ/35%ХБ, плотность 250 гр/м2, 52-54)</t>
        </is>
      </c>
      <c r="K1191" s="13" t="inlineStr">
        <is>
          <t>001-001-0188 Куртка зимняя "KAZ Minerals Bozymchak" (ткань 65%ПЭ/35%ХБ, плотность 250 гр/м2, 52-54)</t>
        </is>
      </c>
      <c r="L1191" s="135" t="n"/>
      <c r="M1191">
        <f>VLOOKUP(J1191,P$7:Q$4000,2,0)</f>
        <v/>
      </c>
      <c r="N1191">
        <f>VLOOKUP(K1191,P$7:R$4000,2,0)</f>
        <v/>
      </c>
      <c r="P1191" s="24" t="inlineStr">
        <is>
          <t>Калыкулов Рустам Сатибалдиевич</t>
        </is>
      </c>
      <c r="Q1191" s="24" t="inlineStr">
        <is>
          <t>111-02-АУП</t>
        </is>
      </c>
    </row>
    <row r="1192" hidden="1" outlineLevel="1" ht="22.45" customFormat="1" customHeight="1" s="71" thickBot="1">
      <c r="B1192" s="167" t="n"/>
      <c r="C1192" s="167" t="n"/>
      <c r="D1192" s="14" t="inlineStr">
        <is>
          <t>Количество</t>
        </is>
      </c>
      <c r="E1192" s="15" t="n"/>
      <c r="F1192" s="175" t="n">
        <v>1</v>
      </c>
      <c r="G1192" s="15" t="n"/>
      <c r="H1192" s="175" t="n">
        <v>1</v>
      </c>
      <c r="I1192" s="135" t="n"/>
      <c r="J1192" s="154" t="inlineStr">
        <is>
          <t>Поступление ТМЦ и услуг 0003061 от 02.08.2024 10:00:00</t>
        </is>
      </c>
      <c r="K1192" s="154" t="inlineStr">
        <is>
          <t>Поступление ТМЦ и услуг 0003061 от 02.08.2024 10:00:00</t>
        </is>
      </c>
      <c r="L1192" s="9" t="n"/>
      <c r="M1192">
        <f>VLOOKUP(J1192,P$7:Q$4000,2,0)</f>
        <v/>
      </c>
      <c r="N1192">
        <f>VLOOKUP(K1192,P$7:R$4000,2,0)</f>
        <v/>
      </c>
      <c r="P1192" s="24" t="inlineStr">
        <is>
          <t>Камалов Абдилазиз Мамасабирович</t>
        </is>
      </c>
      <c r="Q1192" s="24" t="n"/>
    </row>
    <row r="1193" hidden="1" outlineLevel="1" ht="22.45" customFormat="1" customHeight="1" s="71" thickBot="1">
      <c r="B1193" s="165" t="inlineStr">
        <is>
          <t>06.09.2024 12:50:02</t>
        </is>
      </c>
      <c r="C1193" s="165" t="inlineStr">
        <is>
          <t>Внутреннее перемещение ОМТС 221-934 от 06.09.2024 12:50:02</t>
        </is>
      </c>
      <c r="D1193" s="152" t="inlineStr">
        <is>
          <t>Внутренее перемещение ТМЦ</t>
        </is>
      </c>
      <c r="E1193" s="163" t="n">
        <v>1750</v>
      </c>
      <c r="F1193" s="164" t="n"/>
      <c r="G1193" s="163" t="n">
        <v>1750</v>
      </c>
      <c r="H1193" s="164" t="n"/>
      <c r="I1193" s="7" t="n">
        <v>3900</v>
      </c>
      <c r="J1193" s="8" t="inlineStr">
        <is>
          <t>Шерипбаев Ыманкул Каримович</t>
        </is>
      </c>
      <c r="K1193" s="8" t="inlineStr">
        <is>
          <t>Склад Бозымчак № 7 СИЗ (/Касымов А,Адылбек у Э.</t>
        </is>
      </c>
      <c r="L1193" s="12" t="n"/>
      <c r="M1193">
        <f>VLOOKUP(J1193,P$7:Q$4000,2,0)</f>
        <v/>
      </c>
      <c r="N1193">
        <f>VLOOKUP(K1193,P$7:R$4000,2,0)</f>
        <v/>
      </c>
      <c r="P1193" s="24" t="inlineStr">
        <is>
          <t>Камбаров Батырбек Жаманбаевич</t>
        </is>
      </c>
      <c r="Q1193" s="24" t="inlineStr">
        <is>
          <t>100-02 Главный корпус (флотация)</t>
        </is>
      </c>
    </row>
    <row r="1194" hidden="1" outlineLevel="1" ht="22.45" customHeight="1" s="171">
      <c r="B1194" s="166" t="n"/>
      <c r="C1194" s="166" t="n"/>
      <c r="D1194" s="153" t="n"/>
      <c r="E1194" s="10" t="n"/>
      <c r="F1194" s="11" t="n"/>
      <c r="G1194" s="10" t="n"/>
      <c r="H1194" s="11" t="n"/>
      <c r="I1194" s="12" t="n"/>
      <c r="J1194" s="13" t="inlineStr">
        <is>
          <t>001-001-0193 Брюки зимние "KAZ Minerals Bozymchak" (ткань 65%ПЭ/35%ХБ, плотность 250 гр/м2, утепл.синтеп, разм.52-54)</t>
        </is>
      </c>
      <c r="K1194" s="13" t="inlineStr">
        <is>
          <t>001-001-0193 Брюки зимние "KAZ Minerals Bozymchak" (ткань 65%ПЭ/35%ХБ, плотность 250 гр/м2, утепл.синтеп, разм.52-54)</t>
        </is>
      </c>
      <c r="L1194" s="135" t="n"/>
      <c r="M1194">
        <f>VLOOKUP(J1194,P$7:Q$4000,2,0)</f>
        <v/>
      </c>
      <c r="N1194">
        <f>VLOOKUP(K1194,P$7:R$4000,2,0)</f>
        <v/>
      </c>
      <c r="P1194" s="24" t="inlineStr">
        <is>
          <t>Камилжанов Женишбек Амангельдиевич</t>
        </is>
      </c>
      <c r="Q1194" s="24" t="inlineStr">
        <is>
          <t>100-02 Главный корпус (флотация)</t>
        </is>
      </c>
    </row>
    <row r="1195" hidden="1" outlineLevel="1" ht="22.45" customFormat="1" customHeight="1" s="71" thickBot="1">
      <c r="B1195" s="167" t="n"/>
      <c r="C1195" s="167" t="n"/>
      <c r="D1195" s="14" t="inlineStr">
        <is>
          <t>Количество</t>
        </is>
      </c>
      <c r="E1195" s="15" t="n"/>
      <c r="F1195" s="175" t="n">
        <v>1</v>
      </c>
      <c r="G1195" s="15" t="n"/>
      <c r="H1195" s="175" t="n">
        <v>1</v>
      </c>
      <c r="I1195" s="135" t="n"/>
      <c r="J1195" s="154" t="inlineStr">
        <is>
          <t>Поступление ТМЦ и услуг 0003061 от 02.08.2024 10:00:00</t>
        </is>
      </c>
      <c r="K1195" s="154" t="inlineStr">
        <is>
          <t>Поступление ТМЦ и услуг 0003061 от 02.08.2024 10:00:00</t>
        </is>
      </c>
      <c r="L1195" s="9" t="n"/>
      <c r="M1195">
        <f>VLOOKUP(J1195,P$7:Q$4000,2,0)</f>
        <v/>
      </c>
      <c r="N1195">
        <f>VLOOKUP(K1195,P$7:R$4000,2,0)</f>
        <v/>
      </c>
      <c r="P1195" s="24" t="inlineStr">
        <is>
          <t>Камилжанов Рысбек Амангельдиевич</t>
        </is>
      </c>
      <c r="Q1195" s="24" t="inlineStr">
        <is>
          <t>100-03 Участок фильтрации (хвосты)</t>
        </is>
      </c>
    </row>
    <row r="1196" hidden="1" outlineLevel="1" ht="32.9" customFormat="1" customHeight="1" s="71" thickBot="1">
      <c r="B1196" s="165" t="inlineStr">
        <is>
          <t>06.09.2024 12:50:31</t>
        </is>
      </c>
      <c r="C1196" s="165" t="inlineStr">
        <is>
          <t>Внутреннее перемещение ОМТС 221-935 от 06.09.2024 12:50:31</t>
        </is>
      </c>
      <c r="D1196" s="152" t="inlineStr">
        <is>
          <t>Внутренее перемещение ТМЦ</t>
        </is>
      </c>
      <c r="E1196" s="163" t="n">
        <v>1750</v>
      </c>
      <c r="F1196" s="164" t="n"/>
      <c r="G1196" s="163" t="n">
        <v>1750</v>
      </c>
      <c r="H1196" s="164" t="n"/>
      <c r="I1196" s="7" t="n">
        <v>7000</v>
      </c>
      <c r="J1196" s="8" t="inlineStr">
        <is>
          <t>Мусаев Сапаралы Наргозуевич</t>
        </is>
      </c>
      <c r="K1196" s="8" t="inlineStr">
        <is>
          <t>Склад Бозымчак № 7 СИЗ (/Касымов А,Адылбек у Э.</t>
        </is>
      </c>
      <c r="L1196" s="12" t="n"/>
      <c r="M1196">
        <f>VLOOKUP(J1196,P$7:Q$4000,2,0)</f>
        <v/>
      </c>
      <c r="N1196">
        <f>VLOOKUP(K1196,P$7:R$4000,2,0)</f>
        <v/>
      </c>
      <c r="P1196" s="24" t="inlineStr">
        <is>
          <t>Камчыбеков Акылбек Жамалович</t>
        </is>
      </c>
      <c r="Q1196" s="24" t="inlineStr">
        <is>
          <t>113-Офис Управления Проектом - Бишкек</t>
        </is>
      </c>
    </row>
    <row r="1197" hidden="1" outlineLevel="1" ht="22.45" customHeight="1" s="171">
      <c r="B1197" s="166" t="n"/>
      <c r="C1197" s="166" t="n"/>
      <c r="D1197" s="153" t="n"/>
      <c r="E1197" s="10" t="n"/>
      <c r="F1197" s="11" t="n"/>
      <c r="G1197" s="10" t="n"/>
      <c r="H1197" s="11" t="n"/>
      <c r="I1197" s="12" t="n"/>
      <c r="J1197" s="13" t="inlineStr">
        <is>
          <t>001-001-0197 Куртка демисезонная "KAZ Minerals Bozymchak" (ткань 65%ПЭ/35%ХБ, плотность 250 гр/м2, подкл.флис. 48-50)</t>
        </is>
      </c>
      <c r="K1197" s="13" t="inlineStr">
        <is>
          <t>001-001-0197 Куртка демисезонная "KAZ Minerals Bozymchak" (ткань 65%ПЭ/35%ХБ, плотность 250 гр/м2, подкл.флис. 48-50)</t>
        </is>
      </c>
      <c r="L1197" s="135" t="n"/>
      <c r="M1197">
        <f>VLOOKUP(J1197,P$7:Q$4000,2,0)</f>
        <v/>
      </c>
      <c r="N1197">
        <f>VLOOKUP(K1197,P$7:R$4000,2,0)</f>
        <v/>
      </c>
      <c r="P1197" s="24" t="inlineStr">
        <is>
          <t>Камчыбеков Данияр</t>
        </is>
      </c>
      <c r="Q1197" s="24" t="inlineStr">
        <is>
          <t>130-12 Общепроизводственные расходы</t>
        </is>
      </c>
    </row>
    <row r="1198" hidden="1" outlineLevel="1" ht="22.45" customFormat="1" customHeight="1" s="71" thickBot="1">
      <c r="B1198" s="167" t="n"/>
      <c r="C1198" s="167" t="n"/>
      <c r="D1198" s="14" t="inlineStr">
        <is>
          <t>Количество</t>
        </is>
      </c>
      <c r="E1198" s="15" t="n"/>
      <c r="F1198" s="175" t="n">
        <v>1</v>
      </c>
      <c r="G1198" s="15" t="n"/>
      <c r="H1198" s="175" t="n">
        <v>1</v>
      </c>
      <c r="I1198" s="135" t="n"/>
      <c r="J1198" s="154" t="inlineStr">
        <is>
          <t>Поступление ТМЦ и услуг 0003271 от 27.08.2024 10:00:00</t>
        </is>
      </c>
      <c r="K1198" s="154" t="inlineStr">
        <is>
          <t>Поступление ТМЦ и услуг 0003271 от 27.08.2024 10:00:00</t>
        </is>
      </c>
      <c r="L1198" s="9" t="n"/>
      <c r="M1198">
        <f>VLOOKUP(J1198,P$7:Q$4000,2,0)</f>
        <v/>
      </c>
      <c r="N1198">
        <f>VLOOKUP(K1198,P$7:R$4000,2,0)</f>
        <v/>
      </c>
      <c r="P1198" s="24" t="inlineStr">
        <is>
          <t>Камчыбеков Жакыпбек Умарбекович (машинист ТД-25)</t>
        </is>
      </c>
      <c r="Q1198" s="24" t="inlineStr">
        <is>
          <t>101-02-ЭКБУ - Карьер</t>
        </is>
      </c>
    </row>
    <row r="1199" hidden="1" outlineLevel="1" ht="32.9" customFormat="1" customHeight="1" s="71" thickBot="1">
      <c r="B1199" s="165" t="inlineStr">
        <is>
          <t>06.09.2024 12:50:31</t>
        </is>
      </c>
      <c r="C1199" s="165" t="inlineStr">
        <is>
          <t>Внутреннее перемещение ОМТС 221-935 от 06.09.2024 12:50:31</t>
        </is>
      </c>
      <c r="D1199" s="152" t="inlineStr">
        <is>
          <t>Внутренее перемещение ТМЦ</t>
        </is>
      </c>
      <c r="E1199" s="163" t="n">
        <v>1750</v>
      </c>
      <c r="F1199" s="164" t="n"/>
      <c r="G1199" s="163" t="n">
        <v>1750</v>
      </c>
      <c r="H1199" s="164" t="n"/>
      <c r="I1199" s="7" t="n">
        <v>5500</v>
      </c>
      <c r="J1199" s="8" t="inlineStr">
        <is>
          <t>Мусаев Сапаралы Наргозуевич</t>
        </is>
      </c>
      <c r="K1199" s="8" t="inlineStr">
        <is>
          <t>Склад Бозымчак № 7 СИЗ (/Касымов А,Адылбек у Э.</t>
        </is>
      </c>
      <c r="L1199" s="12" t="n"/>
      <c r="M1199">
        <f>VLOOKUP(J1199,P$7:Q$4000,2,0)</f>
        <v/>
      </c>
      <c r="N1199">
        <f>VLOOKUP(K1199,P$7:R$4000,2,0)</f>
        <v/>
      </c>
      <c r="P1199" s="24" t="inlineStr">
        <is>
          <t>Камчыбеков Кушубек Жамалович</t>
        </is>
      </c>
      <c r="Q1199" s="24" t="inlineStr">
        <is>
          <t>100-02 Главный корпус (флотация)</t>
        </is>
      </c>
    </row>
    <row r="1200" hidden="1" outlineLevel="1" ht="22.45" customHeight="1" s="171">
      <c r="B1200" s="166" t="n"/>
      <c r="C1200" s="166" t="n"/>
      <c r="D1200" s="153" t="n"/>
      <c r="E1200" s="10" t="n"/>
      <c r="F1200" s="11" t="n"/>
      <c r="G1200" s="10" t="n"/>
      <c r="H1200" s="11" t="n"/>
      <c r="I1200" s="12" t="n"/>
      <c r="J1200" s="13" t="inlineStr">
        <is>
          <t>001-001-0178 Куртка летняя "KAZ Minerals Bozymchak" (ткань 65%ПЭ/35%ХБ, плотность 250 гр/м2, разм.52-54)</t>
        </is>
      </c>
      <c r="K1200" s="13" t="inlineStr">
        <is>
          <t>001-001-0178 Куртка летняя "KAZ Minerals Bozymchak" (ткань 65%ПЭ/35%ХБ, плотность 250 гр/м2, разм.52-54)</t>
        </is>
      </c>
      <c r="L1200" s="135" t="n"/>
      <c r="M1200">
        <f>VLOOKUP(J1200,P$7:Q$4000,2,0)</f>
        <v/>
      </c>
      <c r="N1200">
        <f>VLOOKUP(K1200,P$7:R$4000,2,0)</f>
        <v/>
      </c>
      <c r="P1200" s="24" t="inlineStr">
        <is>
          <t>Камчыбеков Уланбек Орозбекович</t>
        </is>
      </c>
      <c r="Q1200" s="24" t="inlineStr">
        <is>
          <t>100-02 Главный корпус (флотация)</t>
        </is>
      </c>
    </row>
    <row r="1201" hidden="1" outlineLevel="1" ht="22.45" customFormat="1" customHeight="1" s="71" thickBot="1">
      <c r="B1201" s="167" t="n"/>
      <c r="C1201" s="167" t="n"/>
      <c r="D1201" s="14" t="inlineStr">
        <is>
          <t>Количество</t>
        </is>
      </c>
      <c r="E1201" s="15" t="n"/>
      <c r="F1201" s="175" t="n">
        <v>1</v>
      </c>
      <c r="G1201" s="15" t="n"/>
      <c r="H1201" s="175" t="n">
        <v>1</v>
      </c>
      <c r="I1201" s="135" t="n"/>
      <c r="J1201" s="154" t="inlineStr">
        <is>
          <t>Поступление ТМЦ и услуг 0003314 от 27.08.2024 10:00:00</t>
        </is>
      </c>
      <c r="K1201" s="154" t="inlineStr">
        <is>
          <t>Поступление ТМЦ и услуг 0003314 от 27.08.2024 10:00:00</t>
        </is>
      </c>
      <c r="L1201" s="9" t="n"/>
      <c r="M1201">
        <f>VLOOKUP(J1201,P$7:Q$4000,2,0)</f>
        <v/>
      </c>
      <c r="N1201">
        <f>VLOOKUP(K1201,P$7:R$4000,2,0)</f>
        <v/>
      </c>
      <c r="P1201" s="24" t="inlineStr">
        <is>
          <t>Канаев Руслан Абдинапиевич</t>
        </is>
      </c>
      <c r="Q1201" s="24" t="inlineStr">
        <is>
          <t>106-04-ГРР-общепроизводственные</t>
        </is>
      </c>
    </row>
    <row r="1202" hidden="1" outlineLevel="1" ht="22.45" customFormat="1" customHeight="1" s="71" thickBot="1">
      <c r="B1202" s="165" t="inlineStr">
        <is>
          <t>06.09.2024 12:50:31</t>
        </is>
      </c>
      <c r="C1202" s="165" t="inlineStr">
        <is>
          <t>Внутреннее перемещение ОМТС 221-935 от 06.09.2024 12:50:31</t>
        </is>
      </c>
      <c r="D1202" s="152" t="inlineStr">
        <is>
          <t>Внутренее перемещение ТМЦ</t>
        </is>
      </c>
      <c r="E1202" s="163" t="n">
        <v>1750</v>
      </c>
      <c r="F1202" s="164" t="n"/>
      <c r="G1202" s="163" t="n">
        <v>1750</v>
      </c>
      <c r="H1202" s="164" t="n"/>
      <c r="I1202" s="7" t="n">
        <v>3000</v>
      </c>
      <c r="J1202" s="8" t="inlineStr">
        <is>
          <t>Мусаев Сапаралы Наргозуевич</t>
        </is>
      </c>
      <c r="K1202" s="8" t="inlineStr">
        <is>
          <t>Склад Бозымчак № 7 СИЗ (/Касымов А,Адылбек у Э.</t>
        </is>
      </c>
      <c r="L1202" s="12" t="n"/>
      <c r="M1202">
        <f>VLOOKUP(J1202,P$7:Q$4000,2,0)</f>
        <v/>
      </c>
      <c r="N1202">
        <f>VLOOKUP(K1202,P$7:R$4000,2,0)</f>
        <v/>
      </c>
      <c r="P1202" s="24" t="inlineStr">
        <is>
          <t>Канаева Венера</t>
        </is>
      </c>
      <c r="Q1202" s="24" t="inlineStr">
        <is>
          <t>112-ИТР-офис</t>
        </is>
      </c>
    </row>
    <row r="1203" hidden="1" outlineLevel="1" ht="22.45" customHeight="1" s="171">
      <c r="B1203" s="166" t="n"/>
      <c r="C1203" s="166" t="n"/>
      <c r="D1203" s="153" t="n"/>
      <c r="E1203" s="10" t="n"/>
      <c r="F1203" s="11" t="n"/>
      <c r="G1203" s="10" t="n"/>
      <c r="H1203" s="11" t="n"/>
      <c r="I1203" s="12" t="n"/>
      <c r="J1203" s="13" t="inlineStr">
        <is>
          <t>001-001-0182 Брюки летние "KAZ Minerals Bozymchak" (ткань 65%ПЭ/35%ХБ, плотность 250 гр/м2, разм.48-50)</t>
        </is>
      </c>
      <c r="K1203" s="13" t="inlineStr">
        <is>
          <t>001-001-0182 Брюки летние "KAZ Minerals Bozymchak" (ткань 65%ПЭ/35%ХБ, плотность 250 гр/м2, разм.48-50)</t>
        </is>
      </c>
      <c r="L1203" s="135" t="n"/>
      <c r="M1203">
        <f>VLOOKUP(J1203,P$7:Q$4000,2,0)</f>
        <v/>
      </c>
      <c r="N1203">
        <f>VLOOKUP(K1203,P$7:R$4000,2,0)</f>
        <v/>
      </c>
      <c r="P1203" s="24" t="inlineStr">
        <is>
          <t>Канатбеков Бексултан Канатбекович</t>
        </is>
      </c>
      <c r="Q1203" s="24" t="inlineStr">
        <is>
          <t>119-01-автотранспортный  цех - легковой транспорт</t>
        </is>
      </c>
    </row>
    <row r="1204" hidden="1" outlineLevel="1" ht="22.45" customFormat="1" customHeight="1" s="71" thickBot="1">
      <c r="B1204" s="167" t="n"/>
      <c r="C1204" s="167" t="n"/>
      <c r="D1204" s="14" t="inlineStr">
        <is>
          <t>Количество</t>
        </is>
      </c>
      <c r="E1204" s="15" t="n"/>
      <c r="F1204" s="175" t="n">
        <v>1</v>
      </c>
      <c r="G1204" s="15" t="n"/>
      <c r="H1204" s="175" t="n">
        <v>1</v>
      </c>
      <c r="I1204" s="135" t="n"/>
      <c r="J1204" s="154" t="inlineStr">
        <is>
          <t>Поступление ТМЦ и услуг 0001876 от 16.05.2024 10:00:00</t>
        </is>
      </c>
      <c r="K1204" s="154" t="inlineStr">
        <is>
          <t>Поступление ТМЦ и услуг 0001876 от 16.05.2024 10:00:00</t>
        </is>
      </c>
      <c r="L1204" s="9" t="n"/>
      <c r="M1204">
        <f>VLOOKUP(J1204,P$7:Q$4000,2,0)</f>
        <v/>
      </c>
      <c r="N1204">
        <f>VLOOKUP(K1204,P$7:R$4000,2,0)</f>
        <v/>
      </c>
      <c r="P1204" s="24" t="inlineStr">
        <is>
          <t>Канатбеков Максат Аскарбекович</t>
        </is>
      </c>
      <c r="Q1204" s="24" t="inlineStr">
        <is>
          <t>100-03 Участок фильтрации (хвосты)</t>
        </is>
      </c>
    </row>
    <row r="1205" hidden="1" outlineLevel="1" ht="22.45" customFormat="1" customHeight="1" s="71" thickBot="1">
      <c r="B1205" s="165" t="inlineStr">
        <is>
          <t>06.09.2024 12:51:02</t>
        </is>
      </c>
      <c r="C1205" s="165" t="inlineStr">
        <is>
          <t>Внутреннее перемещение ОМТС 221-937 от 06.09.2024 12:51:02</t>
        </is>
      </c>
      <c r="D1205" s="152" t="inlineStr">
        <is>
          <t>Внутренее перемещение ТМЦ</t>
        </is>
      </c>
      <c r="E1205" s="163" t="n">
        <v>1750</v>
      </c>
      <c r="F1205" s="164" t="n"/>
      <c r="G1205" s="163" t="n">
        <v>1750</v>
      </c>
      <c r="H1205" s="164" t="n"/>
      <c r="I1205" s="7" t="n">
        <v>5500</v>
      </c>
      <c r="J1205" s="8" t="inlineStr">
        <is>
          <t>Нарбаев Акжол Бекенович (Бункеровщик)</t>
        </is>
      </c>
      <c r="K1205" s="8" t="inlineStr">
        <is>
          <t>Склад Бозымчак № 7 СИЗ (/Касымов А,Адылбек у Э.</t>
        </is>
      </c>
      <c r="L1205" s="12" t="n"/>
      <c r="M1205">
        <f>VLOOKUP(J1205,P$7:Q$4000,2,0)</f>
        <v/>
      </c>
      <c r="N1205">
        <f>VLOOKUP(K1205,P$7:R$4000,2,0)</f>
        <v/>
      </c>
      <c r="P1205" s="24" t="inlineStr">
        <is>
          <t>Каниметов Адылбек Бекболотович</t>
        </is>
      </c>
      <c r="Q1205" s="24" t="inlineStr">
        <is>
          <t>100-09 РММ</t>
        </is>
      </c>
    </row>
    <row r="1206" hidden="1" outlineLevel="1" ht="22.45" customHeight="1" s="171">
      <c r="B1206" s="166" t="n"/>
      <c r="C1206" s="166" t="n"/>
      <c r="D1206" s="153" t="n"/>
      <c r="E1206" s="10" t="n"/>
      <c r="F1206" s="11" t="n"/>
      <c r="G1206" s="10" t="n"/>
      <c r="H1206" s="11" t="n"/>
      <c r="I1206" s="12" t="n"/>
      <c r="J1206" s="13" t="inlineStr">
        <is>
          <t>001-001-0179 Куртка летняя "KAZ Minerals Bozymchak" (ткань 65%ПЭ/35%ХБ, плотность 250 гр/м2, разм.56-58)</t>
        </is>
      </c>
      <c r="K1206" s="13" t="inlineStr">
        <is>
          <t>001-001-0179 Куртка летняя "KAZ Minerals Bozymchak" (ткань 65%ПЭ/35%ХБ, плотность 250 гр/м2, разм.56-58)</t>
        </is>
      </c>
      <c r="L1206" s="135" t="n"/>
      <c r="M1206">
        <f>VLOOKUP(J1206,P$7:Q$4000,2,0)</f>
        <v/>
      </c>
      <c r="N1206">
        <f>VLOOKUP(K1206,P$7:R$4000,2,0)</f>
        <v/>
      </c>
      <c r="P1206" s="24" t="inlineStr">
        <is>
          <t>Каниметов Айбек Курманбекович Диспетчер</t>
        </is>
      </c>
      <c r="Q1206" s="24" t="inlineStr">
        <is>
          <t>120-02  - Главные специалисты ИТР</t>
        </is>
      </c>
    </row>
    <row r="1207" hidden="1" outlineLevel="1" ht="32.9" customFormat="1" customHeight="1" s="71" thickBot="1">
      <c r="B1207" s="167" t="n"/>
      <c r="C1207" s="167" t="n"/>
      <c r="D1207" s="14" t="inlineStr">
        <is>
          <t>Количество</t>
        </is>
      </c>
      <c r="E1207" s="15" t="n"/>
      <c r="F1207" s="175" t="n">
        <v>1</v>
      </c>
      <c r="G1207" s="15" t="n"/>
      <c r="H1207" s="175" t="n">
        <v>1</v>
      </c>
      <c r="I1207" s="135" t="n"/>
      <c r="J1207" s="154" t="inlineStr">
        <is>
          <t>Поступление ТМЦ и услуг 0001858 от 13.05.2024 10:00:00</t>
        </is>
      </c>
      <c r="K1207" s="154" t="inlineStr">
        <is>
          <t>Поступление ТМЦ и услуг 0001858 от 13.05.2024 10:00:00</t>
        </is>
      </c>
      <c r="L1207" s="9" t="n"/>
      <c r="M1207">
        <f>VLOOKUP(J1207,P$7:Q$4000,2,0)</f>
        <v/>
      </c>
      <c r="N1207">
        <f>VLOOKUP(K1207,P$7:R$4000,2,0)</f>
        <v/>
      </c>
      <c r="P1207" s="24" t="inlineStr">
        <is>
          <t>Кантская ПМК №1</t>
        </is>
      </c>
      <c r="Q1207" s="24" t="n"/>
    </row>
    <row r="1208" hidden="1" outlineLevel="1" ht="22.45" customFormat="1" customHeight="1" s="71" thickBot="1">
      <c r="B1208" s="165" t="inlineStr">
        <is>
          <t>06.09.2024 12:51:21</t>
        </is>
      </c>
      <c r="C1208" s="165" t="inlineStr">
        <is>
          <t>Внутреннее перемещение ОМТС 221-938 от 06.09.2024 12:51:21</t>
        </is>
      </c>
      <c r="D1208" s="152" t="inlineStr">
        <is>
          <t>Внутренее перемещение ТМЦ</t>
        </is>
      </c>
      <c r="E1208" s="163" t="n">
        <v>1750</v>
      </c>
      <c r="F1208" s="164" t="n"/>
      <c r="G1208" s="163" t="n">
        <v>1750</v>
      </c>
      <c r="H1208" s="164" t="n"/>
      <c r="I1208" s="7" t="n">
        <v>5500</v>
      </c>
      <c r="J1208" s="8" t="inlineStr">
        <is>
          <t>Айсина Зульфия</t>
        </is>
      </c>
      <c r="K1208" s="8" t="inlineStr">
        <is>
          <t>Склад Бозымчак № 7 СИЗ (/Касымов А,Адылбек у Э.</t>
        </is>
      </c>
      <c r="L1208" s="12" t="n"/>
      <c r="M1208">
        <f>VLOOKUP(J1208,P$7:Q$4000,2,0)</f>
        <v/>
      </c>
      <c r="N1208">
        <f>VLOOKUP(K1208,P$7:R$4000,2,0)</f>
        <v/>
      </c>
      <c r="P1208" s="24" t="inlineStr">
        <is>
          <t>Каныбек уулу Азамат(Мастер УТВС и НК)</t>
        </is>
      </c>
      <c r="Q1208" s="24" t="inlineStr">
        <is>
          <t>105-02-УТВС и НК</t>
        </is>
      </c>
    </row>
    <row r="1209" hidden="1" outlineLevel="1" ht="22.45" customHeight="1" s="171">
      <c r="B1209" s="166" t="n"/>
      <c r="C1209" s="166" t="n"/>
      <c r="D1209" s="153" t="n"/>
      <c r="E1209" s="10" t="n"/>
      <c r="F1209" s="11" t="n"/>
      <c r="G1209" s="10" t="n"/>
      <c r="H1209" s="11" t="n"/>
      <c r="I1209" s="12" t="n"/>
      <c r="J1209" s="13" t="inlineStr">
        <is>
          <t>001-001-0177 Куртка летняя "KAZ Minerals Bozymchak" (ткань 65%ПЭ/35%ХБ, плотность 250 гр/м2, разм.48-50)</t>
        </is>
      </c>
      <c r="K1209" s="13" t="inlineStr">
        <is>
          <t>001-001-0177 Куртка летняя "KAZ Minerals Bozymchak" (ткань 65%ПЭ/35%ХБ, плотность 250 гр/м2, разм.48-50)</t>
        </is>
      </c>
      <c r="L1209" s="135" t="n"/>
      <c r="M1209">
        <f>VLOOKUP(J1209,P$7:Q$4000,2,0)</f>
        <v/>
      </c>
      <c r="N1209">
        <f>VLOOKUP(K1209,P$7:R$4000,2,0)</f>
        <v/>
      </c>
      <c r="P1209" s="24" t="inlineStr">
        <is>
          <t>Каныбек уулу Эрнис</t>
        </is>
      </c>
      <c r="Q1209" s="24" t="inlineStr">
        <is>
          <t>100-02 Главный корпус (флотация)</t>
        </is>
      </c>
    </row>
    <row r="1210" hidden="1" outlineLevel="1" ht="32.9" customFormat="1" customHeight="1" s="71" thickBot="1">
      <c r="B1210" s="167" t="n"/>
      <c r="C1210" s="167" t="n"/>
      <c r="D1210" s="14" t="inlineStr">
        <is>
          <t>Количество</t>
        </is>
      </c>
      <c r="E1210" s="15" t="n"/>
      <c r="F1210" s="175" t="n">
        <v>1</v>
      </c>
      <c r="G1210" s="15" t="n"/>
      <c r="H1210" s="175" t="n">
        <v>1</v>
      </c>
      <c r="I1210" s="135" t="n"/>
      <c r="J1210" s="154" t="inlineStr">
        <is>
          <t>Поступление ТМЦ и услуг 0003314 от 27.08.2024 10:00:00</t>
        </is>
      </c>
      <c r="K1210" s="154" t="inlineStr">
        <is>
          <t>Поступление ТМЦ и услуг 0003314 от 27.08.2024 10:00:00</t>
        </is>
      </c>
      <c r="L1210" s="9" t="n"/>
      <c r="M1210">
        <f>VLOOKUP(J1210,P$7:Q$4000,2,0)</f>
        <v/>
      </c>
      <c r="N1210">
        <f>VLOOKUP(K1210,P$7:R$4000,2,0)</f>
        <v/>
      </c>
      <c r="P1210" s="24" t="inlineStr">
        <is>
          <t>Каныбеков Токтосун</t>
        </is>
      </c>
      <c r="Q1210" s="24" t="inlineStr">
        <is>
          <t>112-ИТР-офис</t>
        </is>
      </c>
    </row>
    <row r="1211" hidden="1" outlineLevel="1" ht="22.45" customFormat="1" customHeight="1" s="71" thickBot="1">
      <c r="B1211" s="165" t="inlineStr">
        <is>
          <t>06.09.2024 12:51:43</t>
        </is>
      </c>
      <c r="C1211" s="165" t="inlineStr">
        <is>
          <t>Внутреннее перемещение ОМТС 221-939 от 06.09.2024 12:51:43</t>
        </is>
      </c>
      <c r="D1211" s="152" t="inlineStr">
        <is>
          <t>Внутренее перемещение ТМЦ</t>
        </is>
      </c>
      <c r="E1211" s="163" t="n">
        <v>1750</v>
      </c>
      <c r="F1211" s="164" t="n"/>
      <c r="G1211" s="163" t="n">
        <v>1750</v>
      </c>
      <c r="H1211" s="164" t="n"/>
      <c r="I1211" s="7" t="n">
        <v>2349</v>
      </c>
      <c r="J1211" s="8" t="inlineStr">
        <is>
          <t>Кабылов Абдибек Каныбаевич</t>
        </is>
      </c>
      <c r="K1211" s="8" t="inlineStr">
        <is>
          <t>Склад Бозымчак № 7 СИЗ (/Касымов А,Адылбек у Э.</t>
        </is>
      </c>
      <c r="L1211" s="12" t="n"/>
      <c r="M1211">
        <f>VLOOKUP(J1211,P$7:Q$4000,2,0)</f>
        <v/>
      </c>
      <c r="N1211">
        <f>VLOOKUP(K1211,P$7:R$4000,2,0)</f>
        <v/>
      </c>
      <c r="P1211" s="24" t="inlineStr">
        <is>
          <t>Карабаев Азизбек Акбаралиевич (водитель вил.погру)</t>
        </is>
      </c>
      <c r="Q1211" s="24" t="inlineStr">
        <is>
          <t>117-Перевалочная база</t>
        </is>
      </c>
    </row>
    <row r="1212" hidden="1" outlineLevel="1" ht="22.45" customHeight="1" s="171">
      <c r="B1212" s="166" t="n"/>
      <c r="C1212" s="166" t="n"/>
      <c r="D1212" s="153" t="n"/>
      <c r="E1212" s="10" t="n"/>
      <c r="F1212" s="11" t="n"/>
      <c r="G1212" s="10" t="n"/>
      <c r="H1212" s="11" t="n"/>
      <c r="I1212" s="12" t="n"/>
      <c r="J1212" s="13" t="inlineStr">
        <is>
          <t>010-004-0018 Каска Baseball Diamond (синяя)</t>
        </is>
      </c>
      <c r="K1212" s="13" t="inlineStr">
        <is>
          <t>010-004-0018 Каска Baseball Diamond (синяя)</t>
        </is>
      </c>
      <c r="L1212" s="135" t="n"/>
      <c r="M1212">
        <f>VLOOKUP(J1212,P$7:Q$4000,2,0)</f>
        <v/>
      </c>
      <c r="N1212">
        <f>VLOOKUP(K1212,P$7:R$4000,2,0)</f>
        <v/>
      </c>
      <c r="P1212" s="24" t="inlineStr">
        <is>
          <t>Карабаев Алымкул Джаныбекович</t>
        </is>
      </c>
      <c r="Q1212" s="24" t="inlineStr">
        <is>
          <t>111-01-АУП - Гараж</t>
        </is>
      </c>
    </row>
    <row r="1213" hidden="1" outlineLevel="1" ht="22.45" customFormat="1" customHeight="1" s="71" thickBot="1">
      <c r="B1213" s="167" t="n"/>
      <c r="C1213" s="167" t="n"/>
      <c r="D1213" s="14" t="inlineStr">
        <is>
          <t>Количество</t>
        </is>
      </c>
      <c r="E1213" s="15" t="n"/>
      <c r="F1213" s="175" t="n">
        <v>1</v>
      </c>
      <c r="G1213" s="15" t="n"/>
      <c r="H1213" s="175" t="n">
        <v>1</v>
      </c>
      <c r="I1213" s="135" t="n"/>
      <c r="J1213" s="154" t="inlineStr">
        <is>
          <t>Поступление ТМЦ и услуг 0004566 от 03.11.2023 10:00:00</t>
        </is>
      </c>
      <c r="K1213" s="154" t="inlineStr">
        <is>
          <t>Поступление ТМЦ и услуг 0004566 от 03.11.2023 10:00:00</t>
        </is>
      </c>
      <c r="L1213" s="9" t="n"/>
      <c r="M1213">
        <f>VLOOKUP(J1213,P$7:Q$4000,2,0)</f>
        <v/>
      </c>
      <c r="N1213">
        <f>VLOOKUP(K1213,P$7:R$4000,2,0)</f>
        <v/>
      </c>
      <c r="P1213" s="24" t="inlineStr">
        <is>
          <t>Карабаев Галым Ксенбаевич</t>
        </is>
      </c>
      <c r="Q1213" s="24" t="inlineStr">
        <is>
          <t>111-02-АУП</t>
        </is>
      </c>
    </row>
    <row r="1214" hidden="1" outlineLevel="1" ht="22.45" customFormat="1" customHeight="1" s="71" thickBot="1">
      <c r="B1214" s="165" t="inlineStr">
        <is>
          <t>06.09.2024 12:51:43</t>
        </is>
      </c>
      <c r="C1214" s="165" t="inlineStr">
        <is>
          <t>Внутреннее перемещение ОМТС 221-939 от 06.09.2024 12:51:43</t>
        </is>
      </c>
      <c r="D1214" s="152" t="inlineStr">
        <is>
          <t>Внутренее перемещение ТМЦ</t>
        </is>
      </c>
      <c r="E1214" s="163" t="n">
        <v>1750</v>
      </c>
      <c r="F1214" s="164" t="n"/>
      <c r="G1214" s="163" t="n">
        <v>1750</v>
      </c>
      <c r="H1214" s="164" t="n"/>
      <c r="I1214" s="7" t="n">
        <v>5500</v>
      </c>
      <c r="J1214" s="8" t="inlineStr">
        <is>
          <t>Кабылов Абдибек Каныбаевич</t>
        </is>
      </c>
      <c r="K1214" s="8" t="inlineStr">
        <is>
          <t>Склад Бозымчак № 7 СИЗ (/Касымов А,Адылбек у Э.</t>
        </is>
      </c>
      <c r="L1214" s="12" t="n"/>
      <c r="M1214">
        <f>VLOOKUP(J1214,P$7:Q$4000,2,0)</f>
        <v/>
      </c>
      <c r="N1214">
        <f>VLOOKUP(K1214,P$7:R$4000,2,0)</f>
        <v/>
      </c>
      <c r="P1214" s="24" t="inlineStr">
        <is>
          <t>Карабаев Кутманалы Давлеталиевич</t>
        </is>
      </c>
      <c r="Q1214" s="24" t="inlineStr">
        <is>
          <t>112-ИТР-офис</t>
        </is>
      </c>
    </row>
    <row r="1215" hidden="1" outlineLevel="1" ht="22.45" customHeight="1" s="171">
      <c r="B1215" s="166" t="n"/>
      <c r="C1215" s="166" t="n"/>
      <c r="D1215" s="153" t="n"/>
      <c r="E1215" s="10" t="n"/>
      <c r="F1215" s="11" t="n"/>
      <c r="G1215" s="10" t="n"/>
      <c r="H1215" s="11" t="n"/>
      <c r="I1215" s="12" t="n"/>
      <c r="J1215" s="13" t="inlineStr">
        <is>
          <t>001-001-0178 Куртка летняя "KAZ Minerals Bozymchak" (ткань 65%ПЭ/35%ХБ, плотность 250 гр/м2, разм.52-54)</t>
        </is>
      </c>
      <c r="K1215" s="13" t="inlineStr">
        <is>
          <t>001-001-0178 Куртка летняя "KAZ Minerals Bozymchak" (ткань 65%ПЭ/35%ХБ, плотность 250 гр/м2, разм.52-54)</t>
        </is>
      </c>
      <c r="L1215" s="135" t="n"/>
      <c r="M1215">
        <f>VLOOKUP(J1215,P$7:Q$4000,2,0)</f>
        <v/>
      </c>
      <c r="N1215">
        <f>VLOOKUP(K1215,P$7:R$4000,2,0)</f>
        <v/>
      </c>
      <c r="P1215" s="24" t="inlineStr">
        <is>
          <t>Карабаев-I  Алымкул Джаныбекович</t>
        </is>
      </c>
      <c r="Q1215" s="24" t="inlineStr">
        <is>
          <t>111-02-АУП</t>
        </is>
      </c>
    </row>
    <row r="1216" hidden="1" outlineLevel="1" ht="22.45" customFormat="1" customHeight="1" s="71" thickBot="1">
      <c r="B1216" s="167" t="n"/>
      <c r="C1216" s="167" t="n"/>
      <c r="D1216" s="14" t="inlineStr">
        <is>
          <t>Количество</t>
        </is>
      </c>
      <c r="E1216" s="15" t="n"/>
      <c r="F1216" s="175" t="n">
        <v>1</v>
      </c>
      <c r="G1216" s="15" t="n"/>
      <c r="H1216" s="175" t="n">
        <v>1</v>
      </c>
      <c r="I1216" s="135" t="n"/>
      <c r="J1216" s="154" t="inlineStr">
        <is>
          <t>Поступление ТМЦ и услуг 0003314 от 27.08.2024 10:00:00</t>
        </is>
      </c>
      <c r="K1216" s="154" t="inlineStr">
        <is>
          <t>Поступление ТМЦ и услуг 0003314 от 27.08.2024 10:00:00</t>
        </is>
      </c>
      <c r="L1216" s="9" t="n"/>
      <c r="M1216">
        <f>VLOOKUP(J1216,P$7:Q$4000,2,0)</f>
        <v/>
      </c>
      <c r="N1216">
        <f>VLOOKUP(K1216,P$7:R$4000,2,0)</f>
        <v/>
      </c>
      <c r="P1216" s="24" t="inlineStr">
        <is>
          <t>Карабаев-II  Алыбек Джаныбекович</t>
        </is>
      </c>
      <c r="Q1216" s="24" t="inlineStr">
        <is>
          <t>111-02-АУП</t>
        </is>
      </c>
    </row>
    <row r="1217" hidden="1" outlineLevel="1" ht="22.45" customFormat="1" customHeight="1" s="71" thickBot="1">
      <c r="B1217" s="165" t="inlineStr">
        <is>
          <t>06.09.2024 12:51:43</t>
        </is>
      </c>
      <c r="C1217" s="165" t="inlineStr">
        <is>
          <t>Внутреннее перемещение ОМТС 221-939 от 06.09.2024 12:51:43</t>
        </is>
      </c>
      <c r="D1217" s="152" t="inlineStr">
        <is>
          <t>Внутренее перемещение ТМЦ</t>
        </is>
      </c>
      <c r="E1217" s="163" t="n">
        <v>1750</v>
      </c>
      <c r="F1217" s="164" t="n"/>
      <c r="G1217" s="163" t="n">
        <v>1750</v>
      </c>
      <c r="H1217" s="164" t="n"/>
      <c r="I1217" s="7" t="n">
        <v>3000</v>
      </c>
      <c r="J1217" s="8" t="inlineStr">
        <is>
          <t>Кабылов Абдибек Каныбаевич</t>
        </is>
      </c>
      <c r="K1217" s="8" t="inlineStr">
        <is>
          <t>Склад Бозымчак № 7 СИЗ (/Касымов А,Адылбек у Э.</t>
        </is>
      </c>
      <c r="L1217" s="12" t="n"/>
      <c r="M1217">
        <f>VLOOKUP(J1217,P$7:Q$4000,2,0)</f>
        <v/>
      </c>
      <c r="N1217">
        <f>VLOOKUP(K1217,P$7:R$4000,2,0)</f>
        <v/>
      </c>
      <c r="P1217" s="24" t="inlineStr">
        <is>
          <t>Карагулов Абдилбакы Кутманович</t>
        </is>
      </c>
      <c r="Q1217" s="24" t="inlineStr">
        <is>
          <t>100-03-02 Транспортировка сгущенной пульпы</t>
        </is>
      </c>
    </row>
    <row r="1218" hidden="1" outlineLevel="1" ht="22.45" customHeight="1" s="171">
      <c r="B1218" s="166" t="n"/>
      <c r="C1218" s="166" t="n"/>
      <c r="D1218" s="153" t="n"/>
      <c r="E1218" s="10" t="n"/>
      <c r="F1218" s="11" t="n"/>
      <c r="G1218" s="10" t="n"/>
      <c r="H1218" s="11" t="n"/>
      <c r="I1218" s="12" t="n"/>
      <c r="J1218" s="13" t="inlineStr">
        <is>
          <t>001-001-0183 Брюки летние "KAZ Minerals Bozymchak" (ткань 65%ПЭ/35%ХБ, плотность 250 гр/м2, разм.52-54)</t>
        </is>
      </c>
      <c r="K1218" s="13" t="inlineStr">
        <is>
          <t>001-001-0183 Брюки летние "KAZ Minerals Bozymchak" (ткань 65%ПЭ/35%ХБ, плотность 250 гр/м2, разм.52-54)</t>
        </is>
      </c>
      <c r="L1218" s="135" t="n"/>
      <c r="M1218">
        <f>VLOOKUP(J1218,P$7:Q$4000,2,0)</f>
        <v/>
      </c>
      <c r="N1218">
        <f>VLOOKUP(K1218,P$7:R$4000,2,0)</f>
        <v/>
      </c>
      <c r="P1218" s="24" t="inlineStr">
        <is>
          <t>Караев Жоомарт Саркенжеевич</t>
        </is>
      </c>
      <c r="Q1218" s="24" t="inlineStr">
        <is>
          <t>120-03-ОМТС</t>
        </is>
      </c>
    </row>
    <row r="1219" hidden="1" outlineLevel="1" ht="32.9" customFormat="1" customHeight="1" s="71" thickBot="1">
      <c r="B1219" s="167" t="n"/>
      <c r="C1219" s="167" t="n"/>
      <c r="D1219" s="14" t="inlineStr">
        <is>
          <t>Количество</t>
        </is>
      </c>
      <c r="E1219" s="15" t="n"/>
      <c r="F1219" s="175" t="n">
        <v>1</v>
      </c>
      <c r="G1219" s="15" t="n"/>
      <c r="H1219" s="175" t="n">
        <v>1</v>
      </c>
      <c r="I1219" s="135" t="n"/>
      <c r="J1219" s="154" t="inlineStr">
        <is>
          <t>Поступление ТМЦ и услуг 0001494 от 19.04.2024 10:00:00</t>
        </is>
      </c>
      <c r="K1219" s="154" t="inlineStr">
        <is>
          <t>Поступление ТМЦ и услуг 0001494 от 19.04.2024 10:00:00</t>
        </is>
      </c>
      <c r="L1219" s="9" t="n"/>
      <c r="M1219">
        <f>VLOOKUP(J1219,P$7:Q$4000,2,0)</f>
        <v/>
      </c>
      <c r="N1219">
        <f>VLOOKUP(K1219,P$7:R$4000,2,0)</f>
        <v/>
      </c>
      <c r="P1219" s="24" t="inlineStr">
        <is>
          <t>Каракинов Адилет Кубанычбекович (Мастер СКК)</t>
        </is>
      </c>
      <c r="Q1219" s="24" t="inlineStr">
        <is>
          <t>126-001 ОТК Общепроизводственные расходы</t>
        </is>
      </c>
    </row>
    <row r="1220" hidden="1" outlineLevel="1" ht="22.45" customFormat="1" customHeight="1" s="71" thickBot="1">
      <c r="B1220" s="165" t="inlineStr">
        <is>
          <t>06.09.2024 12:51:43</t>
        </is>
      </c>
      <c r="C1220" s="165" t="inlineStr">
        <is>
          <t>Внутреннее перемещение ОМТС 221-939 от 06.09.2024 12:51:43</t>
        </is>
      </c>
      <c r="D1220" s="152" t="inlineStr">
        <is>
          <t>Внутренее перемещение ТМЦ</t>
        </is>
      </c>
      <c r="E1220" s="163" t="n">
        <v>1750</v>
      </c>
      <c r="F1220" s="164" t="n"/>
      <c r="G1220" s="163" t="n">
        <v>1750</v>
      </c>
      <c r="H1220" s="164" t="n"/>
      <c r="I1220" s="7" t="n">
        <v>7000</v>
      </c>
      <c r="J1220" s="8" t="inlineStr">
        <is>
          <t>Кабылов Абдибек Каныбаевич</t>
        </is>
      </c>
      <c r="K1220" s="8" t="inlineStr">
        <is>
          <t>Склад Бозымчак № 7 СИЗ (/Касымов А,Адылбек у Э.</t>
        </is>
      </c>
      <c r="L1220" s="12" t="n"/>
      <c r="M1220">
        <f>VLOOKUP(J1220,P$7:Q$4000,2,0)</f>
        <v/>
      </c>
      <c r="N1220">
        <f>VLOOKUP(K1220,P$7:R$4000,2,0)</f>
        <v/>
      </c>
      <c r="P1220" s="24" t="inlineStr">
        <is>
          <t>Каракинов Аманбек Кубанычбекович</t>
        </is>
      </c>
      <c r="Q1220" s="24" t="inlineStr">
        <is>
          <t>126-001 ОТК Общепроизводственные расходы</t>
        </is>
      </c>
    </row>
    <row r="1221" hidden="1" outlineLevel="1" ht="22.45" customHeight="1" s="171">
      <c r="B1221" s="166" t="n"/>
      <c r="C1221" s="166" t="n"/>
      <c r="D1221" s="153" t="n"/>
      <c r="E1221" s="10" t="n"/>
      <c r="F1221" s="11" t="n"/>
      <c r="G1221" s="10" t="n"/>
      <c r="H1221" s="11" t="n"/>
      <c r="I1221" s="12" t="n"/>
      <c r="J1221" s="13" t="inlineStr">
        <is>
          <t>001-001-0198 Куртка демисезонная "KAZ Minerals Bozymchak" (ткань 65%ПЭ/35%ХБ, плотность 250 гр/м2, подкл.флис. 52-54)</t>
        </is>
      </c>
      <c r="K1221" s="13" t="inlineStr">
        <is>
          <t>001-001-0198 Куртка демисезонная "KAZ Minerals Bozymchak" (ткань 65%ПЭ/35%ХБ, плотность 250 гр/м2, подкл.флис. 52-54)</t>
        </is>
      </c>
      <c r="L1221" s="135" t="n"/>
      <c r="M1221">
        <f>VLOOKUP(J1221,P$7:Q$4000,2,0)</f>
        <v/>
      </c>
      <c r="N1221">
        <f>VLOOKUP(K1221,P$7:R$4000,2,0)</f>
        <v/>
      </c>
      <c r="P1221" s="24" t="inlineStr">
        <is>
          <t>Карапашов Дуйшеналы (стропальщик)</t>
        </is>
      </c>
      <c r="Q1221" s="24" t="inlineStr">
        <is>
          <t>117-Перевалочная база</t>
        </is>
      </c>
    </row>
    <row r="1222" hidden="1" outlineLevel="1" ht="22.45" customFormat="1" customHeight="1" s="71" thickBot="1">
      <c r="B1222" s="167" t="n"/>
      <c r="C1222" s="167" t="n"/>
      <c r="D1222" s="14" t="inlineStr">
        <is>
          <t>Количество</t>
        </is>
      </c>
      <c r="E1222" s="15" t="n"/>
      <c r="F1222" s="175" t="n">
        <v>1</v>
      </c>
      <c r="G1222" s="15" t="n"/>
      <c r="H1222" s="175" t="n">
        <v>1</v>
      </c>
      <c r="I1222" s="135" t="n"/>
      <c r="J1222" s="154" t="inlineStr">
        <is>
          <t>Поступление ТМЦ и услуг 0003271 от 27.08.2024 10:00:00</t>
        </is>
      </c>
      <c r="K1222" s="154" t="inlineStr">
        <is>
          <t>Поступление ТМЦ и услуг 0003271 от 27.08.2024 10:00:00</t>
        </is>
      </c>
      <c r="L1222" s="9" t="n"/>
      <c r="M1222">
        <f>VLOOKUP(J1222,P$7:Q$4000,2,0)</f>
        <v/>
      </c>
      <c r="N1222">
        <f>VLOOKUP(K1222,P$7:R$4000,2,0)</f>
        <v/>
      </c>
      <c r="P1222" s="24" t="inlineStr">
        <is>
          <t>Каратаев Максымбек Мамыталыевич (строитель)</t>
        </is>
      </c>
      <c r="Q1222" s="24" t="inlineStr">
        <is>
          <t>123-08-АБК-АХО-Строители</t>
        </is>
      </c>
    </row>
    <row r="1223" hidden="1" outlineLevel="1" ht="22.45" customFormat="1" customHeight="1" s="71" thickBot="1">
      <c r="B1223" s="165" t="inlineStr">
        <is>
          <t>06.09.2024 12:51:43</t>
        </is>
      </c>
      <c r="C1223" s="165" t="inlineStr">
        <is>
          <t>Внутреннее перемещение ОМТС 221-939 от 06.09.2024 12:51:43</t>
        </is>
      </c>
      <c r="D1223" s="152" t="inlineStr">
        <is>
          <t>Внутренее перемещение ТМЦ</t>
        </is>
      </c>
      <c r="E1223" s="163" t="n">
        <v>1750</v>
      </c>
      <c r="F1223" s="164" t="n"/>
      <c r="G1223" s="163" t="n">
        <v>1750</v>
      </c>
      <c r="H1223" s="164" t="n"/>
      <c r="I1223" s="7" t="n">
        <v>6068.94</v>
      </c>
      <c r="J1223" s="8" t="inlineStr">
        <is>
          <t>Кабылов Абдибек Каныбаевич</t>
        </is>
      </c>
      <c r="K1223" s="8" t="inlineStr">
        <is>
          <t>Склад Бозымчак № 7 СИЗ (/Касымов А,Адылбек у Э.</t>
        </is>
      </c>
      <c r="L1223" s="12" t="n"/>
      <c r="M1223">
        <f>VLOOKUP(J1223,P$7:Q$4000,2,0)</f>
        <v/>
      </c>
      <c r="N1223">
        <f>VLOOKUP(K1223,P$7:R$4000,2,0)</f>
        <v/>
      </c>
      <c r="P1223" s="24" t="inlineStr">
        <is>
          <t>Каратаева Улкан Мамыталыевна (Швея)</t>
        </is>
      </c>
      <c r="Q1223" s="24" t="inlineStr">
        <is>
          <t>123-01-АБК-АХО-вахтовый поселок</t>
        </is>
      </c>
    </row>
    <row r="1224" hidden="1" outlineLevel="1" ht="22.45" customHeight="1" s="171">
      <c r="B1224" s="166" t="n"/>
      <c r="C1224" s="166" t="n"/>
      <c r="D1224" s="153" t="n"/>
      <c r="E1224" s="10" t="n"/>
      <c r="F1224" s="11" t="n"/>
      <c r="G1224" s="10" t="n"/>
      <c r="H1224" s="11" t="n"/>
      <c r="I1224" s="12" t="n"/>
      <c r="J1224" s="13" t="inlineStr">
        <is>
          <t>001-002-0085 Сапоги Pezzol Artic 271E-050</t>
        </is>
      </c>
      <c r="K1224" s="13" t="inlineStr">
        <is>
          <t>001-002-0085 Сапоги Pezzol Artic 271E-050</t>
        </is>
      </c>
      <c r="L1224" s="135" t="n"/>
      <c r="M1224">
        <f>VLOOKUP(J1224,P$7:Q$4000,2,0)</f>
        <v/>
      </c>
      <c r="N1224">
        <f>VLOOKUP(K1224,P$7:R$4000,2,0)</f>
        <v/>
      </c>
      <c r="P1224" s="24" t="inlineStr">
        <is>
          <t>Кареев Дмитрий Владимирович (инженер планер)</t>
        </is>
      </c>
      <c r="Q1224" s="24" t="inlineStr">
        <is>
          <t>120-01-Геолого-маркшейдерская служба. отдел</t>
        </is>
      </c>
    </row>
    <row r="1225" hidden="1" outlineLevel="1" ht="22.45" customFormat="1" customHeight="1" s="71" thickBot="1">
      <c r="B1225" s="167" t="n"/>
      <c r="C1225" s="167" t="n"/>
      <c r="D1225" s="14" t="inlineStr">
        <is>
          <t>Количество</t>
        </is>
      </c>
      <c r="E1225" s="15" t="n"/>
      <c r="F1225" s="175" t="n">
        <v>1</v>
      </c>
      <c r="G1225" s="15" t="n"/>
      <c r="H1225" s="175" t="n">
        <v>1</v>
      </c>
      <c r="I1225" s="135" t="n"/>
      <c r="J1225" s="154" t="inlineStr">
        <is>
          <t>Поступление ТМЦ и услуг 0000155 от 17.01.2024 10:00:00</t>
        </is>
      </c>
      <c r="K1225" s="154" t="inlineStr">
        <is>
          <t>Поступление ТМЦ и услуг 0000155 от 17.01.2024 10:00:00</t>
        </is>
      </c>
      <c r="L1225" s="9" t="n"/>
      <c r="M1225">
        <f>VLOOKUP(J1225,P$7:Q$4000,2,0)</f>
        <v/>
      </c>
      <c r="N1225">
        <f>VLOOKUP(K1225,P$7:R$4000,2,0)</f>
        <v/>
      </c>
      <c r="P1225" s="24" t="inlineStr">
        <is>
          <t>Каримов Бейшеналы ТокторбаевичВодитель Белаз)</t>
        </is>
      </c>
      <c r="Q1225" s="24" t="inlineStr">
        <is>
          <t>119-01-автотранспортный  цех - легковой транспорт</t>
        </is>
      </c>
    </row>
    <row r="1226" hidden="1" outlineLevel="1" ht="22.45" customFormat="1" customHeight="1" s="71" thickBot="1">
      <c r="B1226" s="165" t="inlineStr">
        <is>
          <t>06.09.2024 12:52:01</t>
        </is>
      </c>
      <c r="C1226" s="165" t="inlineStr">
        <is>
          <t>Внутреннее перемещение ОМТС 221-940 от 06.09.2024 12:52:01</t>
        </is>
      </c>
      <c r="D1226" s="152" t="inlineStr">
        <is>
          <t>Внутренее перемещение ТМЦ</t>
        </is>
      </c>
      <c r="E1226" s="163" t="n">
        <v>1750</v>
      </c>
      <c r="F1226" s="164" t="n"/>
      <c r="G1226" s="163" t="n">
        <v>1750</v>
      </c>
      <c r="H1226" s="164" t="n"/>
      <c r="I1226" s="7" t="n">
        <v>5500</v>
      </c>
      <c r="J1226" s="8" t="inlineStr">
        <is>
          <t>Сапаров Абдирайим Абдуллаевич (Дежурный электросле</t>
        </is>
      </c>
      <c r="K1226" s="8" t="inlineStr">
        <is>
          <t>Склад Бозымчак № 7 СИЗ (/Касымов А,Адылбек у Э.</t>
        </is>
      </c>
      <c r="L1226" s="12" t="n"/>
      <c r="M1226">
        <f>VLOOKUP(J1226,P$7:Q$4000,2,0)</f>
        <v/>
      </c>
      <c r="N1226">
        <f>VLOOKUP(K1226,P$7:R$4000,2,0)</f>
        <v/>
      </c>
      <c r="P1226" s="24" t="inlineStr">
        <is>
          <t>Каримова Иноят Токторбаевна</t>
        </is>
      </c>
      <c r="Q1226" s="24" t="inlineStr">
        <is>
          <t>123-01-АБК-АХО-вахтовый поселок</t>
        </is>
      </c>
    </row>
    <row r="1227" hidden="1" outlineLevel="1" ht="22.45" customHeight="1" s="171">
      <c r="B1227" s="166" t="n"/>
      <c r="C1227" s="166" t="n"/>
      <c r="D1227" s="153" t="n"/>
      <c r="E1227" s="10" t="n"/>
      <c r="F1227" s="11" t="n"/>
      <c r="G1227" s="10" t="n"/>
      <c r="H1227" s="11" t="n"/>
      <c r="I1227" s="12" t="n"/>
      <c r="J1227" s="13" t="inlineStr">
        <is>
          <t>001-001-0178 Куртка летняя "KAZ Minerals Bozymchak" (ткань 65%ПЭ/35%ХБ, плотность 250 гр/м2, разм.52-54)</t>
        </is>
      </c>
      <c r="K1227" s="13" t="inlineStr">
        <is>
          <t>001-001-0178 Куртка летняя "KAZ Minerals Bozymchak" (ткань 65%ПЭ/35%ХБ, плотность 250 гр/м2, разм.52-54)</t>
        </is>
      </c>
      <c r="L1227" s="135" t="n"/>
      <c r="M1227">
        <f>VLOOKUP(J1227,P$7:Q$4000,2,0)</f>
        <v/>
      </c>
      <c r="N1227">
        <f>VLOOKUP(K1227,P$7:R$4000,2,0)</f>
        <v/>
      </c>
      <c r="P1227" s="24" t="inlineStr">
        <is>
          <t>Карлов Дмитрий Эдуардович</t>
        </is>
      </c>
      <c r="Q1227" s="24" t="n"/>
    </row>
    <row r="1228" hidden="1" outlineLevel="1" ht="22.45" customFormat="1" customHeight="1" s="71" thickBot="1">
      <c r="B1228" s="167" t="n"/>
      <c r="C1228" s="167" t="n"/>
      <c r="D1228" s="14" t="inlineStr">
        <is>
          <t>Количество</t>
        </is>
      </c>
      <c r="E1228" s="15" t="n"/>
      <c r="F1228" s="175" t="n">
        <v>1</v>
      </c>
      <c r="G1228" s="15" t="n"/>
      <c r="H1228" s="175" t="n">
        <v>1</v>
      </c>
      <c r="I1228" s="135" t="n"/>
      <c r="J1228" s="154" t="inlineStr">
        <is>
          <t>Поступление ТМЦ и услуг 0003314 от 27.08.2024 10:00:00</t>
        </is>
      </c>
      <c r="K1228" s="154" t="inlineStr">
        <is>
          <t>Поступление ТМЦ и услуг 0003314 от 27.08.2024 10:00:00</t>
        </is>
      </c>
      <c r="L1228" s="9" t="n"/>
      <c r="M1228">
        <f>VLOOKUP(J1228,P$7:Q$4000,2,0)</f>
        <v/>
      </c>
      <c r="N1228">
        <f>VLOOKUP(K1228,P$7:R$4000,2,0)</f>
        <v/>
      </c>
      <c r="P1228" s="24" t="inlineStr">
        <is>
          <t>Карпеков Рысбек Жумабекович</t>
        </is>
      </c>
      <c r="Q1228" s="24" t="inlineStr">
        <is>
          <t>120-01-Геолого-маркшейдерская служба. отдел</t>
        </is>
      </c>
    </row>
    <row r="1229" hidden="1" outlineLevel="1" ht="22.45" customFormat="1" customHeight="1" s="71" thickBot="1">
      <c r="B1229" s="165" t="inlineStr">
        <is>
          <t>06.09.2024 12:52:01</t>
        </is>
      </c>
      <c r="C1229" s="165" t="inlineStr">
        <is>
          <t>Внутреннее перемещение ОМТС 221-940 от 06.09.2024 12:52:01</t>
        </is>
      </c>
      <c r="D1229" s="152" t="inlineStr">
        <is>
          <t>Внутренее перемещение ТМЦ</t>
        </is>
      </c>
      <c r="E1229" s="163" t="n">
        <v>1750</v>
      </c>
      <c r="F1229" s="164" t="n"/>
      <c r="G1229" s="163" t="n">
        <v>1750</v>
      </c>
      <c r="H1229" s="164" t="n"/>
      <c r="I1229" s="7" t="n">
        <v>7000</v>
      </c>
      <c r="J1229" s="8" t="inlineStr">
        <is>
          <t>Сапаров Абдирайим Абдуллаевич (Дежурный электросле</t>
        </is>
      </c>
      <c r="K1229" s="8" t="inlineStr">
        <is>
          <t>Склад Бозымчак № 7 СИЗ (/Касымов А,Адылбек у Э.</t>
        </is>
      </c>
      <c r="L1229" s="12" t="n"/>
      <c r="M1229">
        <f>VLOOKUP(J1229,P$7:Q$4000,2,0)</f>
        <v/>
      </c>
      <c r="N1229">
        <f>VLOOKUP(K1229,P$7:R$4000,2,0)</f>
        <v/>
      </c>
      <c r="P1229" s="24" t="inlineStr">
        <is>
          <t>Карсыбеков Бауыржан</t>
        </is>
      </c>
      <c r="Q1229" s="24" t="inlineStr">
        <is>
          <t>112-ИТР-офис</t>
        </is>
      </c>
    </row>
    <row r="1230" hidden="1" outlineLevel="1" ht="22.45" customHeight="1" s="171">
      <c r="B1230" s="166" t="n"/>
      <c r="C1230" s="166" t="n"/>
      <c r="D1230" s="153" t="n"/>
      <c r="E1230" s="10" t="n"/>
      <c r="F1230" s="11" t="n"/>
      <c r="G1230" s="10" t="n"/>
      <c r="H1230" s="11" t="n"/>
      <c r="I1230" s="12" t="n"/>
      <c r="J1230" s="13" t="inlineStr">
        <is>
          <t>001-001-0198 Куртка демисезонная "KAZ Minerals Bozymchak" (ткань 65%ПЭ/35%ХБ, плотность 250 гр/м2, подкл.флис. 52-54)</t>
        </is>
      </c>
      <c r="K1230" s="13" t="inlineStr">
        <is>
          <t>001-001-0198 Куртка демисезонная "KAZ Minerals Bozymchak" (ткань 65%ПЭ/35%ХБ, плотность 250 гр/м2, подкл.флис. 52-54)</t>
        </is>
      </c>
      <c r="L1230" s="135" t="n"/>
      <c r="M1230">
        <f>VLOOKUP(J1230,P$7:Q$4000,2,0)</f>
        <v/>
      </c>
      <c r="N1230">
        <f>VLOOKUP(K1230,P$7:R$4000,2,0)</f>
        <v/>
      </c>
      <c r="P1230" s="24" t="inlineStr">
        <is>
          <t>Карыбеков Артыкбек Шайлообекович (подземка)</t>
        </is>
      </c>
      <c r="Q1230" s="24" t="inlineStr">
        <is>
          <t>130-04 Взрывание</t>
        </is>
      </c>
    </row>
    <row r="1231" hidden="1" outlineLevel="1" ht="22.45" customFormat="1" customHeight="1" s="71" thickBot="1">
      <c r="B1231" s="167" t="n"/>
      <c r="C1231" s="167" t="n"/>
      <c r="D1231" s="14" t="inlineStr">
        <is>
          <t>Количество</t>
        </is>
      </c>
      <c r="E1231" s="15" t="n"/>
      <c r="F1231" s="175" t="n">
        <v>1</v>
      </c>
      <c r="G1231" s="15" t="n"/>
      <c r="H1231" s="175" t="n">
        <v>1</v>
      </c>
      <c r="I1231" s="135" t="n"/>
      <c r="J1231" s="154" t="inlineStr">
        <is>
          <t>Поступление ТМЦ и услуг 0003271 от 27.08.2024 10:00:00</t>
        </is>
      </c>
      <c r="K1231" s="154" t="inlineStr">
        <is>
          <t>Поступление ТМЦ и услуг 0003271 от 27.08.2024 10:00:00</t>
        </is>
      </c>
      <c r="L1231" s="9" t="n"/>
      <c r="M1231">
        <f>VLOOKUP(J1231,P$7:Q$4000,2,0)</f>
        <v/>
      </c>
      <c r="N1231">
        <f>VLOOKUP(K1231,P$7:R$4000,2,0)</f>
        <v/>
      </c>
      <c r="P1231" s="24" t="inlineStr">
        <is>
          <t>Карымшаков Алмазбек Асанаалыевич (озеленитель)</t>
        </is>
      </c>
      <c r="Q1231" s="24" t="inlineStr">
        <is>
          <t>123-01-АБК-АХО-вахтовый поселок</t>
        </is>
      </c>
    </row>
    <row r="1232" hidden="1" outlineLevel="1" ht="22.45" customFormat="1" customHeight="1" s="71" thickBot="1">
      <c r="B1232" s="165" t="inlineStr">
        <is>
          <t>06.09.2024 12:52:23</t>
        </is>
      </c>
      <c r="C1232" s="165" t="inlineStr">
        <is>
          <t>Внутреннее перемещение ОМТС 221-941 от 06.09.2024 12:52:23</t>
        </is>
      </c>
      <c r="D1232" s="152" t="inlineStr">
        <is>
          <t>Внутренее перемещение ТМЦ</t>
        </is>
      </c>
      <c r="E1232" s="163" t="n">
        <v>1750</v>
      </c>
      <c r="F1232" s="164" t="n"/>
      <c r="G1232" s="163" t="n">
        <v>1750</v>
      </c>
      <c r="H1232" s="164" t="n"/>
      <c r="I1232" s="7" t="n">
        <v>7000</v>
      </c>
      <c r="J1232" s="8" t="inlineStr">
        <is>
          <t>Акпаров Жамалидин Камалидинович (Мастер ГК)</t>
        </is>
      </c>
      <c r="K1232" s="8" t="inlineStr">
        <is>
          <t>Склад Бозымчак № 7 СИЗ (/Касымов А,Адылбек у Э.</t>
        </is>
      </c>
      <c r="L1232" s="12" t="n"/>
      <c r="M1232">
        <f>VLOOKUP(J1232,P$7:Q$4000,2,0)</f>
        <v/>
      </c>
      <c r="N1232">
        <f>VLOOKUP(K1232,P$7:R$4000,2,0)</f>
        <v/>
      </c>
      <c r="P1232" s="24" t="inlineStr">
        <is>
          <t>Карьер (101)</t>
        </is>
      </c>
      <c r="Q1232" s="24" t="n"/>
    </row>
    <row r="1233" hidden="1" outlineLevel="1" ht="22.45" customHeight="1" s="171">
      <c r="B1233" s="166" t="n"/>
      <c r="C1233" s="166" t="n"/>
      <c r="D1233" s="153" t="n"/>
      <c r="E1233" s="10" t="n"/>
      <c r="F1233" s="11" t="n"/>
      <c r="G1233" s="10" t="n"/>
      <c r="H1233" s="11" t="n"/>
      <c r="I1233" s="12" t="n"/>
      <c r="J1233" s="13" t="inlineStr">
        <is>
          <t>001-001-0198 Куртка демисезонная "KAZ Minerals Bozymchak" (ткань 65%ПЭ/35%ХБ, плотность 250 гр/м2, подкл.флис. 52-54)</t>
        </is>
      </c>
      <c r="K1233" s="13" t="inlineStr">
        <is>
          <t>001-001-0198 Куртка демисезонная "KAZ Minerals Bozymchak" (ткань 65%ПЭ/35%ХБ, плотность 250 гр/м2, подкл.флис. 52-54)</t>
        </is>
      </c>
      <c r="L1233" s="135" t="n"/>
      <c r="M1233">
        <f>VLOOKUP(J1233,P$7:Q$4000,2,0)</f>
        <v/>
      </c>
      <c r="N1233">
        <f>VLOOKUP(K1233,P$7:R$4000,2,0)</f>
        <v/>
      </c>
      <c r="P1233" s="24" t="inlineStr">
        <is>
          <t>Касеинов Илгиз Талантбекович</t>
        </is>
      </c>
      <c r="Q1233" s="24" t="inlineStr">
        <is>
          <t>130-18 Технические службы</t>
        </is>
      </c>
    </row>
    <row r="1234" hidden="1" outlineLevel="1" ht="22.45" customFormat="1" customHeight="1" s="71" thickBot="1">
      <c r="B1234" s="167" t="n"/>
      <c r="C1234" s="167" t="n"/>
      <c r="D1234" s="14" t="inlineStr">
        <is>
          <t>Количество</t>
        </is>
      </c>
      <c r="E1234" s="15" t="n"/>
      <c r="F1234" s="175" t="n">
        <v>1</v>
      </c>
      <c r="G1234" s="15" t="n"/>
      <c r="H1234" s="175" t="n">
        <v>1</v>
      </c>
      <c r="I1234" s="135" t="n"/>
      <c r="J1234" s="154" t="inlineStr">
        <is>
          <t>Поступление ТМЦ и услуг 0003271 от 27.08.2024 10:00:00</t>
        </is>
      </c>
      <c r="K1234" s="154" t="inlineStr">
        <is>
          <t>Поступление ТМЦ и услуг 0003271 от 27.08.2024 10:00:00</t>
        </is>
      </c>
      <c r="L1234" s="9" t="n"/>
      <c r="M1234">
        <f>VLOOKUP(J1234,P$7:Q$4000,2,0)</f>
        <v/>
      </c>
      <c r="N1234">
        <f>VLOOKUP(K1234,P$7:R$4000,2,0)</f>
        <v/>
      </c>
      <c r="P1234" s="24" t="inlineStr">
        <is>
          <t>Касенов Адис</t>
        </is>
      </c>
      <c r="Q1234" s="24" t="inlineStr">
        <is>
          <t>109-Химлаборатория</t>
        </is>
      </c>
    </row>
    <row r="1235" hidden="1" outlineLevel="1" ht="22.45" customFormat="1" customHeight="1" s="71" thickBot="1">
      <c r="B1235" s="165" t="inlineStr">
        <is>
          <t>06.09.2024 12:52:40</t>
        </is>
      </c>
      <c r="C1235" s="165" t="inlineStr">
        <is>
          <t>Внутреннее перемещение ОМТС 221-942 от 06.09.2024 12:52:40</t>
        </is>
      </c>
      <c r="D1235" s="152" t="inlineStr">
        <is>
          <t>Внутренее перемещение ТМЦ</t>
        </is>
      </c>
      <c r="E1235" s="163" t="n">
        <v>1750</v>
      </c>
      <c r="F1235" s="164" t="n"/>
      <c r="G1235" s="163" t="n">
        <v>1750</v>
      </c>
      <c r="H1235" s="164" t="n"/>
      <c r="I1235" s="7" t="n">
        <v>1650</v>
      </c>
      <c r="J1235" s="8" t="inlineStr">
        <is>
          <t>Артыков Орунбай Тургуналиевич Слесарь ремонтник</t>
        </is>
      </c>
      <c r="K1235" s="8" t="inlineStr">
        <is>
          <t>Склад Бозымчак № 7 СИЗ (/Касымов А,Адылбек у Э.</t>
        </is>
      </c>
      <c r="L1235" s="12" t="n"/>
      <c r="M1235">
        <f>VLOOKUP(J1235,P$7:Q$4000,2,0)</f>
        <v/>
      </c>
      <c r="N1235">
        <f>VLOOKUP(K1235,P$7:R$4000,2,0)</f>
        <v/>
      </c>
      <c r="P1235" s="24" t="inlineStr">
        <is>
          <t>Касмалиев Нурдин</t>
        </is>
      </c>
      <c r="Q1235" s="24" t="inlineStr">
        <is>
          <t>114-Офис Управления Проектом - Бозымчак</t>
        </is>
      </c>
    </row>
    <row r="1236" hidden="1" outlineLevel="1" ht="22.45" customHeight="1" s="171">
      <c r="B1236" s="166" t="n"/>
      <c r="C1236" s="166" t="n"/>
      <c r="D1236" s="153" t="n"/>
      <c r="E1236" s="10" t="n"/>
      <c r="F1236" s="11" t="n"/>
      <c r="G1236" s="10" t="n"/>
      <c r="H1236" s="11" t="n"/>
      <c r="I1236" s="12" t="n"/>
      <c r="J1236" s="13" t="inlineStr">
        <is>
          <t>001-001-0032 Плащ-дождевик</t>
        </is>
      </c>
      <c r="K1236" s="13" t="inlineStr">
        <is>
          <t>001-001-0032 Плащ-дождевик</t>
        </is>
      </c>
      <c r="L1236" s="135" t="n"/>
      <c r="M1236">
        <f>VLOOKUP(J1236,P$7:Q$4000,2,0)</f>
        <v/>
      </c>
      <c r="N1236">
        <f>VLOOKUP(K1236,P$7:R$4000,2,0)</f>
        <v/>
      </c>
      <c r="P1236" s="24" t="inlineStr">
        <is>
          <t>Касыгулов Атай Советбекович</t>
        </is>
      </c>
      <c r="Q1236" s="24" t="inlineStr">
        <is>
          <t>130-10 Коммуникации</t>
        </is>
      </c>
    </row>
    <row r="1237" hidden="1" outlineLevel="1" ht="22.45" customFormat="1" customHeight="1" s="71" thickBot="1">
      <c r="B1237" s="167" t="n"/>
      <c r="C1237" s="167" t="n"/>
      <c r="D1237" s="14" t="inlineStr">
        <is>
          <t>Количество</t>
        </is>
      </c>
      <c r="E1237" s="15" t="n"/>
      <c r="F1237" s="175" t="n">
        <v>1</v>
      </c>
      <c r="G1237" s="15" t="n"/>
      <c r="H1237" s="175" t="n">
        <v>1</v>
      </c>
      <c r="I1237" s="135" t="n"/>
      <c r="J1237" s="154" t="inlineStr">
        <is>
          <t>Поступление ТМЦ и услуг 0002669 от 10.07.2024 10:00:00</t>
        </is>
      </c>
      <c r="K1237" s="154" t="inlineStr">
        <is>
          <t>Поступление ТМЦ и услуг 0002669 от 10.07.2024 10:00:00</t>
        </is>
      </c>
      <c r="L1237" s="9" t="n"/>
      <c r="M1237">
        <f>VLOOKUP(J1237,P$7:Q$4000,2,0)</f>
        <v/>
      </c>
      <c r="N1237">
        <f>VLOOKUP(K1237,P$7:R$4000,2,0)</f>
        <v/>
      </c>
      <c r="P1237" s="24" t="inlineStr">
        <is>
          <t>Касымалиев Кадырбек Качкынович</t>
        </is>
      </c>
      <c r="Q1237" s="24" t="inlineStr">
        <is>
          <t>101-06-Общепроизводственные расходы - Карьер</t>
        </is>
      </c>
    </row>
    <row r="1238" hidden="1" outlineLevel="1" ht="22.45" customFormat="1" customHeight="1" s="71" thickBot="1">
      <c r="B1238" s="165" t="inlineStr">
        <is>
          <t>06.09.2024 12:53:13</t>
        </is>
      </c>
      <c r="C1238" s="165" t="inlineStr">
        <is>
          <t>Внутреннее перемещение ОМТС 221-943 от 06.09.2024 12:53:13</t>
        </is>
      </c>
      <c r="D1238" s="152" t="inlineStr">
        <is>
          <t>Внутренее перемещение ТМЦ</t>
        </is>
      </c>
      <c r="E1238" s="163" t="n">
        <v>1750</v>
      </c>
      <c r="F1238" s="164" t="n"/>
      <c r="G1238" s="163" t="n">
        <v>1750</v>
      </c>
      <c r="H1238" s="164" t="n"/>
      <c r="I1238" s="7" t="n">
        <v>5500</v>
      </c>
      <c r="J1238" s="8" t="inlineStr">
        <is>
          <t>Арзыбеков Асылбек Абдикалилович</t>
        </is>
      </c>
      <c r="K1238" s="8" t="inlineStr">
        <is>
          <t>Склад Бозымчак № 7 СИЗ (/Касымов А,Адылбек у Э.</t>
        </is>
      </c>
      <c r="L1238" s="12" t="n"/>
      <c r="M1238">
        <f>VLOOKUP(J1238,P$7:Q$4000,2,0)</f>
        <v/>
      </c>
      <c r="N1238">
        <f>VLOOKUP(K1238,P$7:R$4000,2,0)</f>
        <v/>
      </c>
      <c r="P1238" s="24" t="inlineStr">
        <is>
          <t>Касымбаев Уланбек Алижанович</t>
        </is>
      </c>
      <c r="Q1238" s="24" t="inlineStr">
        <is>
          <t>123-08-АБК-АХО-Строители</t>
        </is>
      </c>
    </row>
    <row r="1239" hidden="1" outlineLevel="1" ht="22.45" customHeight="1" s="171">
      <c r="B1239" s="166" t="n"/>
      <c r="C1239" s="166" t="n"/>
      <c r="D1239" s="153" t="n"/>
      <c r="E1239" s="10" t="n"/>
      <c r="F1239" s="11" t="n"/>
      <c r="G1239" s="10" t="n"/>
      <c r="H1239" s="11" t="n"/>
      <c r="I1239" s="12" t="n"/>
      <c r="J1239" s="13" t="inlineStr">
        <is>
          <t>001-001-0178 Куртка летняя "KAZ Minerals Bozymchak" (ткань 65%ПЭ/35%ХБ, плотность 250 гр/м2, разм.52-54)</t>
        </is>
      </c>
      <c r="K1239" s="13" t="inlineStr">
        <is>
          <t>001-001-0178 Куртка летняя "KAZ Minerals Bozymchak" (ткань 65%ПЭ/35%ХБ, плотность 250 гр/м2, разм.52-54)</t>
        </is>
      </c>
      <c r="L1239" s="135" t="n"/>
      <c r="M1239">
        <f>VLOOKUP(J1239,P$7:Q$4000,2,0)</f>
        <v/>
      </c>
      <c r="N1239">
        <f>VLOOKUP(K1239,P$7:R$4000,2,0)</f>
        <v/>
      </c>
      <c r="P1239" s="24" t="inlineStr">
        <is>
          <t>Касымбаев Уланбек Алижанович</t>
        </is>
      </c>
      <c r="Q1239" s="24" t="inlineStr">
        <is>
          <t>123-08-АБК-АХО-Строители</t>
        </is>
      </c>
    </row>
    <row r="1240" hidden="1" outlineLevel="1" ht="22.45" customFormat="1" customHeight="1" s="71" thickBot="1">
      <c r="B1240" s="167" t="n"/>
      <c r="C1240" s="167" t="n"/>
      <c r="D1240" s="14" t="inlineStr">
        <is>
          <t>Количество</t>
        </is>
      </c>
      <c r="E1240" s="15" t="n"/>
      <c r="F1240" s="175" t="n">
        <v>1</v>
      </c>
      <c r="G1240" s="15" t="n"/>
      <c r="H1240" s="175" t="n">
        <v>1</v>
      </c>
      <c r="I1240" s="135" t="n"/>
      <c r="J1240" s="154" t="inlineStr">
        <is>
          <t>Поступление ТМЦ и услуг 0003314 от 27.08.2024 10:00:00</t>
        </is>
      </c>
      <c r="K1240" s="154" t="inlineStr">
        <is>
          <t>Поступление ТМЦ и услуг 0003314 от 27.08.2024 10:00:00</t>
        </is>
      </c>
      <c r="L1240" s="9" t="n"/>
      <c r="M1240">
        <f>VLOOKUP(J1240,P$7:Q$4000,2,0)</f>
        <v/>
      </c>
      <c r="N1240">
        <f>VLOOKUP(K1240,P$7:R$4000,2,0)</f>
        <v/>
      </c>
      <c r="P1240" s="24" t="inlineStr">
        <is>
          <t>Касымбаева Дилбара Өмүрбековна</t>
        </is>
      </c>
      <c r="Q1240" s="24" t="inlineStr">
        <is>
          <t>109-Химлаборатория</t>
        </is>
      </c>
    </row>
    <row r="1241" hidden="1" outlineLevel="1" ht="22.45" customFormat="1" customHeight="1" s="71" thickBot="1">
      <c r="B1241" s="165" t="inlineStr">
        <is>
          <t>06.09.2024 12:53:13</t>
        </is>
      </c>
      <c r="C1241" s="165" t="inlineStr">
        <is>
          <t>Внутреннее перемещение ОМТС 221-943 от 06.09.2024 12:53:13</t>
        </is>
      </c>
      <c r="D1241" s="152" t="inlineStr">
        <is>
          <t>Внутренее перемещение ТМЦ</t>
        </is>
      </c>
      <c r="E1241" s="163" t="n">
        <v>1750</v>
      </c>
      <c r="F1241" s="164" t="n"/>
      <c r="G1241" s="163" t="n">
        <v>1750</v>
      </c>
      <c r="H1241" s="164" t="n"/>
      <c r="I1241" s="7" t="n">
        <v>3000</v>
      </c>
      <c r="J1241" s="8" t="inlineStr">
        <is>
          <t>Арзыбеков Асылбек Абдикалилович</t>
        </is>
      </c>
      <c r="K1241" s="8" t="inlineStr">
        <is>
          <t>Склад Бозымчак № 7 СИЗ (/Касымов А,Адылбек у Э.</t>
        </is>
      </c>
      <c r="L1241" s="12" t="n"/>
      <c r="M1241">
        <f>VLOOKUP(J1241,P$7:Q$4000,2,0)</f>
        <v/>
      </c>
      <c r="N1241">
        <f>VLOOKUP(K1241,P$7:R$4000,2,0)</f>
        <v/>
      </c>
      <c r="P1241" s="24" t="inlineStr">
        <is>
          <t>Касымбеков Бекмырза Аманович</t>
        </is>
      </c>
      <c r="Q1241" s="24" t="inlineStr">
        <is>
          <t>100-10 Общепроизводственные расходы</t>
        </is>
      </c>
    </row>
    <row r="1242" hidden="1" outlineLevel="1" ht="22.45" customHeight="1" s="171">
      <c r="B1242" s="166" t="n"/>
      <c r="C1242" s="166" t="n"/>
      <c r="D1242" s="153" t="n"/>
      <c r="E1242" s="10" t="n"/>
      <c r="F1242" s="11" t="n"/>
      <c r="G1242" s="10" t="n"/>
      <c r="H1242" s="11" t="n"/>
      <c r="I1242" s="12" t="n"/>
      <c r="J1242" s="13" t="inlineStr">
        <is>
          <t>001-001-0183 Брюки летние "KAZ Minerals Bozymchak" (ткань 65%ПЭ/35%ХБ, плотность 250 гр/м2, разм.52-54)</t>
        </is>
      </c>
      <c r="K1242" s="13" t="inlineStr">
        <is>
          <t>001-001-0183 Брюки летние "KAZ Minerals Bozymchak" (ткань 65%ПЭ/35%ХБ, плотность 250 гр/м2, разм.52-54)</t>
        </is>
      </c>
      <c r="L1242" s="135" t="n"/>
      <c r="M1242">
        <f>VLOOKUP(J1242,P$7:Q$4000,2,0)</f>
        <v/>
      </c>
      <c r="N1242">
        <f>VLOOKUP(K1242,P$7:R$4000,2,0)</f>
        <v/>
      </c>
      <c r="P1242" s="24" t="inlineStr">
        <is>
          <t>Касымбеков Канатбек Таштемирович слесарь-ремонтник</t>
        </is>
      </c>
      <c r="Q1242" s="24" t="inlineStr">
        <is>
          <t>119-06-Автотранспортный цех-РПП</t>
        </is>
      </c>
    </row>
    <row r="1243" hidden="1" outlineLevel="1" ht="22.45" customFormat="1" customHeight="1" s="71" thickBot="1">
      <c r="B1243" s="167" t="n"/>
      <c r="C1243" s="167" t="n"/>
      <c r="D1243" s="14" t="inlineStr">
        <is>
          <t>Количество</t>
        </is>
      </c>
      <c r="E1243" s="15" t="n"/>
      <c r="F1243" s="175" t="n">
        <v>1</v>
      </c>
      <c r="G1243" s="15" t="n"/>
      <c r="H1243" s="175" t="n">
        <v>1</v>
      </c>
      <c r="I1243" s="135" t="n"/>
      <c r="J1243" s="154" t="inlineStr">
        <is>
          <t>Поступление ТМЦ и услуг 0001494 от 19.04.2024 10:00:00</t>
        </is>
      </c>
      <c r="K1243" s="154" t="inlineStr">
        <is>
          <t>Поступление ТМЦ и услуг 0001494 от 19.04.2024 10:00:00</t>
        </is>
      </c>
      <c r="L1243" s="9" t="n"/>
      <c r="M1243">
        <f>VLOOKUP(J1243,P$7:Q$4000,2,0)</f>
        <v/>
      </c>
      <c r="N1243">
        <f>VLOOKUP(K1243,P$7:R$4000,2,0)</f>
        <v/>
      </c>
      <c r="P1243" s="24" t="inlineStr">
        <is>
          <t>Касымбеков Кыялбек Эсеналиевич (строитель)</t>
        </is>
      </c>
      <c r="Q1243" s="24" t="inlineStr">
        <is>
          <t>107-Отдел Капитального Строительства</t>
        </is>
      </c>
    </row>
    <row r="1244" hidden="1" outlineLevel="1" ht="22.45" customFormat="1" customHeight="1" s="71" thickBot="1">
      <c r="B1244" s="165" t="inlineStr">
        <is>
          <t>06.09.2024 12:53:13</t>
        </is>
      </c>
      <c r="C1244" s="165" t="inlineStr">
        <is>
          <t>Внутреннее перемещение ОМТС 221-943 от 06.09.2024 12:53:13</t>
        </is>
      </c>
      <c r="D1244" s="152" t="inlineStr">
        <is>
          <t>Внутренее перемещение ТМЦ</t>
        </is>
      </c>
      <c r="E1244" s="163" t="n">
        <v>1750</v>
      </c>
      <c r="F1244" s="164" t="n"/>
      <c r="G1244" s="163" t="n">
        <v>1750</v>
      </c>
      <c r="H1244" s="164" t="n"/>
      <c r="I1244" s="7" t="n">
        <v>7000</v>
      </c>
      <c r="J1244" s="8" t="inlineStr">
        <is>
          <t>Арзыбеков Асылбек Абдикалилович</t>
        </is>
      </c>
      <c r="K1244" s="8" t="inlineStr">
        <is>
          <t>Склад Бозымчак № 7 СИЗ (/Касымов А,Адылбек у Э.</t>
        </is>
      </c>
      <c r="L1244" s="12" t="n"/>
      <c r="M1244">
        <f>VLOOKUP(J1244,P$7:Q$4000,2,0)</f>
        <v/>
      </c>
      <c r="N1244">
        <f>VLOOKUP(K1244,P$7:R$4000,2,0)</f>
        <v/>
      </c>
      <c r="P1244" s="24" t="inlineStr">
        <is>
          <t>Касымбеков Кыялбек Эсеналиевич(Строитель)</t>
        </is>
      </c>
      <c r="Q1244" s="24" t="inlineStr">
        <is>
          <t>123-08-АБК-АХО-Строители</t>
        </is>
      </c>
    </row>
    <row r="1245" hidden="1" outlineLevel="1" ht="22.45" customHeight="1" s="171">
      <c r="B1245" s="166" t="n"/>
      <c r="C1245" s="166" t="n"/>
      <c r="D1245" s="153" t="n"/>
      <c r="E1245" s="10" t="n"/>
      <c r="F1245" s="11" t="n"/>
      <c r="G1245" s="10" t="n"/>
      <c r="H1245" s="11" t="n"/>
      <c r="I1245" s="12" t="n"/>
      <c r="J1245" s="13" t="inlineStr">
        <is>
          <t>001-001-0198 Куртка демисезонная "KAZ Minerals Bozymchak" (ткань 65%ПЭ/35%ХБ, плотность 250 гр/м2, подкл.флис. 52-54)</t>
        </is>
      </c>
      <c r="K1245" s="13" t="inlineStr">
        <is>
          <t>001-001-0198 Куртка демисезонная "KAZ Minerals Bozymchak" (ткань 65%ПЭ/35%ХБ, плотность 250 гр/м2, подкл.флис. 52-54)</t>
        </is>
      </c>
      <c r="L1245" s="135" t="n"/>
      <c r="M1245">
        <f>VLOOKUP(J1245,P$7:Q$4000,2,0)</f>
        <v/>
      </c>
      <c r="N1245">
        <f>VLOOKUP(K1245,P$7:R$4000,2,0)</f>
        <v/>
      </c>
      <c r="P1245" s="139" t="inlineStr">
        <is>
          <t>Касымбеков Орозалым Турдалиевич Электрослесарь по</t>
        </is>
      </c>
      <c r="Q1245" s="24" t="inlineStr">
        <is>
          <t>105-03-ЛЭП</t>
        </is>
      </c>
    </row>
    <row r="1246" hidden="1" outlineLevel="1" ht="22.45" customHeight="1" s="171" thickBot="1">
      <c r="B1246" s="167" t="n"/>
      <c r="C1246" s="167" t="n"/>
      <c r="D1246" s="14" t="inlineStr">
        <is>
          <t>Количество</t>
        </is>
      </c>
      <c r="E1246" s="15" t="n"/>
      <c r="F1246" s="175" t="n">
        <v>1</v>
      </c>
      <c r="G1246" s="15" t="n"/>
      <c r="H1246" s="175" t="n">
        <v>1</v>
      </c>
      <c r="I1246" s="135" t="n"/>
      <c r="J1246" s="154" t="inlineStr">
        <is>
          <t>Поступление ТМЦ и услуг 0003271 от 27.08.2024 10:00:00</t>
        </is>
      </c>
      <c r="K1246" s="154" t="inlineStr">
        <is>
          <t>Поступление ТМЦ и услуг 0003271 от 27.08.2024 10:00:00</t>
        </is>
      </c>
      <c r="L1246" s="134" t="n"/>
      <c r="M1246">
        <f>VLOOKUP(J1246,P$7:Q$4000,2,0)</f>
        <v/>
      </c>
      <c r="N1246">
        <f>VLOOKUP(K1246,P$7:R$4000,2,0)</f>
        <v/>
      </c>
      <c r="P1246" s="24" t="inlineStr">
        <is>
          <t>Касымов Аббас  Бахадирович</t>
        </is>
      </c>
      <c r="Q1246" s="24" t="inlineStr">
        <is>
          <t>111-02-АУП</t>
        </is>
      </c>
    </row>
    <row r="1247" hidden="1" outlineLevel="1" ht="22.45" customFormat="1" customHeight="1" s="71" thickBot="1">
      <c r="B1247" s="165" t="inlineStr">
        <is>
          <t>06.09.2024 12:53:13</t>
        </is>
      </c>
      <c r="C1247" s="165" t="inlineStr">
        <is>
          <t>Внутреннее перемещение ОМТС 221-943 от 06.09.2024 12:53:13</t>
        </is>
      </c>
      <c r="D1247" s="152" t="inlineStr">
        <is>
          <t>Внутренее перемещение ТМЦ</t>
        </is>
      </c>
      <c r="E1247" s="163" t="n">
        <v>1750</v>
      </c>
      <c r="F1247" s="164" t="n"/>
      <c r="G1247" s="163" t="n">
        <v>1750</v>
      </c>
      <c r="H1247" s="164" t="n"/>
      <c r="I1247" s="7" t="n">
        <v>4558.41</v>
      </c>
      <c r="J1247" s="8" t="inlineStr">
        <is>
          <t>Арзыбеков Асылбек Абдикалилович</t>
        </is>
      </c>
      <c r="K1247" s="8" t="inlineStr">
        <is>
          <t>Склад Бозымчак № 7 СИЗ (/Касымов А,Адылбек у Э.</t>
        </is>
      </c>
      <c r="L1247" s="12" t="n"/>
      <c r="M1247">
        <f>VLOOKUP(J1247,P$7:Q$4000,2,0)</f>
        <v/>
      </c>
      <c r="N1247">
        <f>VLOOKUP(K1247,P$7:R$4000,2,0)</f>
        <v/>
      </c>
      <c r="P1247" s="24" t="inlineStr">
        <is>
          <t>Касымов Абдираим Ашимович (мех.горн оборуд)</t>
        </is>
      </c>
      <c r="Q1247" s="24" t="inlineStr">
        <is>
          <t>101-06-Общепроизводственные расходы - Карьер</t>
        </is>
      </c>
    </row>
    <row r="1248" hidden="1" outlineLevel="1" ht="22.45" customFormat="1" customHeight="1" s="71">
      <c r="B1248" s="166" t="n"/>
      <c r="C1248" s="166" t="n"/>
      <c r="D1248" s="153" t="n"/>
      <c r="E1248" s="10" t="n"/>
      <c r="F1248" s="11" t="n"/>
      <c r="G1248" s="10" t="n"/>
      <c r="H1248" s="11" t="n"/>
      <c r="I1248" s="12" t="n"/>
      <c r="J1248" s="13" t="inlineStr">
        <is>
          <t>001-002-0061 Ботинки Kynox Nomad 417E-064 (Италия)</t>
        </is>
      </c>
      <c r="K1248" s="13" t="inlineStr">
        <is>
          <t>001-002-0061 Ботинки Kynox Nomad 417E-064 (Италия)</t>
        </is>
      </c>
      <c r="L1248" s="135" t="n"/>
      <c r="M1248">
        <f>VLOOKUP(J1248,P$7:Q$4000,2,0)</f>
        <v/>
      </c>
      <c r="N1248">
        <f>VLOOKUP(K1248,P$7:R$4000,2,0)</f>
        <v/>
      </c>
      <c r="P1248" s="24" t="inlineStr">
        <is>
          <t>Касымов Азамат Кайыпбекович</t>
        </is>
      </c>
      <c r="Q1248" s="24" t="inlineStr">
        <is>
          <t>114-Офис Управления Проектом - Бозымчак</t>
        </is>
      </c>
    </row>
    <row r="1249" hidden="1" outlineLevel="1" ht="22.45" customHeight="1" s="171" thickBot="1">
      <c r="B1249" s="167" t="n"/>
      <c r="C1249" s="167" t="n"/>
      <c r="D1249" s="14" t="inlineStr">
        <is>
          <t>Количество</t>
        </is>
      </c>
      <c r="E1249" s="15" t="n"/>
      <c r="F1249" s="175" t="n">
        <v>1</v>
      </c>
      <c r="G1249" s="15" t="n"/>
      <c r="H1249" s="175" t="n">
        <v>1</v>
      </c>
      <c r="I1249" s="135" t="n"/>
      <c r="J1249" s="154" t="inlineStr">
        <is>
          <t>Поступление ТМЦ и услуг 0001148 от 27.03.2024 10:00:00</t>
        </is>
      </c>
      <c r="K1249" s="154" t="inlineStr">
        <is>
          <t>Поступление ТМЦ и услуг 0001148 от 27.03.2024 10:00:00</t>
        </is>
      </c>
      <c r="L1249" s="9" t="n"/>
      <c r="M1249">
        <f>VLOOKUP(J1249,P$7:Q$4000,2,0)</f>
        <v/>
      </c>
      <c r="N1249">
        <f>VLOOKUP(K1249,P$7:R$4000,2,0)</f>
        <v/>
      </c>
      <c r="P1249" s="24" t="inlineStr">
        <is>
          <t>Касымов Азамат Эрикович</t>
        </is>
      </c>
      <c r="Q1249" s="24" t="inlineStr">
        <is>
          <t>120-03-ОМТС</t>
        </is>
      </c>
    </row>
    <row r="1250" hidden="1" outlineLevel="1" ht="22.45" customFormat="1" customHeight="1" s="71" thickBot="1">
      <c r="B1250" s="165" t="inlineStr">
        <is>
          <t>06.09.2024 12:53:26</t>
        </is>
      </c>
      <c r="C1250" s="165" t="inlineStr">
        <is>
          <t>Внутреннее перемещение ОМТС 221-944 от 06.09.2024 12:53:26</t>
        </is>
      </c>
      <c r="D1250" s="152" t="inlineStr">
        <is>
          <t>Внутренее перемещение ТМЦ</t>
        </is>
      </c>
      <c r="E1250" s="163" t="n">
        <v>1750</v>
      </c>
      <c r="F1250" s="164" t="n"/>
      <c r="G1250" s="163" t="n">
        <v>1750</v>
      </c>
      <c r="H1250" s="164" t="n"/>
      <c r="I1250" s="7" t="n">
        <v>5500</v>
      </c>
      <c r="J1250" s="8" t="inlineStr">
        <is>
          <t>Алиев Владимир Мирзаевич</t>
        </is>
      </c>
      <c r="K1250" s="8" t="inlineStr">
        <is>
          <t>Склад Бозымчак № 7 СИЗ (/Касымов А,Адылбек у Э.</t>
        </is>
      </c>
      <c r="L1250" s="12" t="n"/>
      <c r="M1250">
        <f>VLOOKUP(J1250,P$7:Q$4000,2,0)</f>
        <v/>
      </c>
      <c r="N1250">
        <f>VLOOKUP(K1250,P$7:R$4000,2,0)</f>
        <v/>
      </c>
      <c r="P1250" s="24" t="inlineStr">
        <is>
          <t>Касымов Бактыбек Эсенакунович (Мастер Электрик ОФ)</t>
        </is>
      </c>
      <c r="Q1250" s="24" t="inlineStr">
        <is>
          <t>100-08  ИТР Производство ОФ</t>
        </is>
      </c>
    </row>
    <row r="1251" hidden="1" outlineLevel="1" ht="22.45" customFormat="1" customHeight="1" s="71">
      <c r="B1251" s="166" t="n"/>
      <c r="C1251" s="166" t="n"/>
      <c r="D1251" s="153" t="n"/>
      <c r="E1251" s="10" t="n"/>
      <c r="F1251" s="11" t="n"/>
      <c r="G1251" s="10" t="n"/>
      <c r="H1251" s="11" t="n"/>
      <c r="I1251" s="12" t="n"/>
      <c r="J1251" s="13" t="inlineStr">
        <is>
          <t>001-001-0177 Куртка летняя "KAZ Minerals Bozymchak" (ткань 65%ПЭ/35%ХБ, плотность 250 гр/м2, разм.48-50)</t>
        </is>
      </c>
      <c r="K1251" s="13" t="inlineStr">
        <is>
          <t>001-001-0177 Куртка летняя "KAZ Minerals Bozymchak" (ткань 65%ПЭ/35%ХБ, плотность 250 гр/м2, разм.48-50)</t>
        </is>
      </c>
      <c r="L1251" s="135" t="n"/>
      <c r="M1251">
        <f>VLOOKUP(J1251,P$7:Q$4000,2,0)</f>
        <v/>
      </c>
      <c r="N1251">
        <f>VLOOKUP(K1251,P$7:R$4000,2,0)</f>
        <v/>
      </c>
      <c r="P1251" s="24" t="inlineStr">
        <is>
          <t>Касымов Баходир Заирович (Токарь)</t>
        </is>
      </c>
      <c r="Q1251" s="24" t="inlineStr">
        <is>
          <t>100-09 РММ</t>
        </is>
      </c>
    </row>
    <row r="1252" hidden="1" outlineLevel="1" ht="22.45" customHeight="1" s="171" thickBot="1">
      <c r="B1252" s="167" t="n"/>
      <c r="C1252" s="167" t="n"/>
      <c r="D1252" s="14" t="inlineStr">
        <is>
          <t>Количество</t>
        </is>
      </c>
      <c r="E1252" s="15" t="n"/>
      <c r="F1252" s="175" t="n">
        <v>1</v>
      </c>
      <c r="G1252" s="15" t="n"/>
      <c r="H1252" s="175" t="n">
        <v>1</v>
      </c>
      <c r="I1252" s="135" t="n"/>
      <c r="J1252" s="154" t="inlineStr">
        <is>
          <t>Поступление ТМЦ и услуг 0003314 от 27.08.2024 10:00:00</t>
        </is>
      </c>
      <c r="K1252" s="154" t="inlineStr">
        <is>
          <t>Поступление ТМЦ и услуг 0003314 от 27.08.2024 10:00:00</t>
        </is>
      </c>
      <c r="L1252" s="9" t="n"/>
      <c r="M1252">
        <f>VLOOKUP(J1252,P$7:Q$4000,2,0)</f>
        <v/>
      </c>
      <c r="N1252">
        <f>VLOOKUP(K1252,P$7:R$4000,2,0)</f>
        <v/>
      </c>
      <c r="P1252" s="24" t="inlineStr">
        <is>
          <t>Касымов Иззат Махмуджанович (КИП и А)</t>
        </is>
      </c>
      <c r="Q1252" s="24" t="inlineStr">
        <is>
          <t>100-09 РММ</t>
        </is>
      </c>
    </row>
    <row r="1253" hidden="1" outlineLevel="1" ht="22.45" customFormat="1" customHeight="1" s="71" thickBot="1">
      <c r="B1253" s="165" t="inlineStr">
        <is>
          <t>06.09.2024 12:53:46</t>
        </is>
      </c>
      <c r="C1253" s="165" t="inlineStr">
        <is>
          <t>Внутреннее перемещение ОМТС 221-945 от 06.09.2024 12:53:46</t>
        </is>
      </c>
      <c r="D1253" s="152" t="inlineStr">
        <is>
          <t>Внутренее перемещение ТМЦ</t>
        </is>
      </c>
      <c r="E1253" s="163" t="n">
        <v>1750</v>
      </c>
      <c r="F1253" s="164" t="n"/>
      <c r="G1253" s="163" t="n">
        <v>1750</v>
      </c>
      <c r="H1253" s="164" t="n"/>
      <c r="I1253" s="7" t="n">
        <v>7000</v>
      </c>
      <c r="J1253" s="8" t="inlineStr">
        <is>
          <t>Абдрахманов Жаныбек Таалайбекович</t>
        </is>
      </c>
      <c r="K1253" s="8" t="inlineStr">
        <is>
          <t>Склад Бозымчак № 7 СИЗ (/Касымов А,Адылбек у Э.</t>
        </is>
      </c>
      <c r="L1253" s="12" t="n"/>
      <c r="M1253">
        <f>VLOOKUP(J1253,P$7:Q$4000,2,0)</f>
        <v/>
      </c>
      <c r="N1253">
        <f>VLOOKUP(K1253,P$7:R$4000,2,0)</f>
        <v/>
      </c>
      <c r="P1253" s="24" t="inlineStr">
        <is>
          <t>Касымов Кыдыкбек Орозобаевич( слесарь ремонт)</t>
        </is>
      </c>
      <c r="Q1253" s="24" t="inlineStr">
        <is>
          <t>100-02 Главный корпус (флотация)</t>
        </is>
      </c>
    </row>
    <row r="1254" hidden="1" outlineLevel="1" ht="22.45" customFormat="1" customHeight="1" s="71">
      <c r="B1254" s="166" t="n"/>
      <c r="C1254" s="166" t="n"/>
      <c r="D1254" s="153" t="n"/>
      <c r="E1254" s="10" t="n"/>
      <c r="F1254" s="11" t="n"/>
      <c r="G1254" s="10" t="n"/>
      <c r="H1254" s="11" t="n"/>
      <c r="I1254" s="12" t="n"/>
      <c r="J1254" s="13" t="inlineStr">
        <is>
          <t>001-001-0198 Куртка демисезонная "KAZ Minerals Bozymchak" (ткань 65%ПЭ/35%ХБ, плотность 250 гр/м2, подкл.флис. 52-54)</t>
        </is>
      </c>
      <c r="K1254" s="13" t="inlineStr">
        <is>
          <t>001-001-0198 Куртка демисезонная "KAZ Minerals Bozymchak" (ткань 65%ПЭ/35%ХБ, плотность 250 гр/м2, подкл.флис. 52-54)</t>
        </is>
      </c>
      <c r="L1254" s="135" t="n"/>
      <c r="M1254">
        <f>VLOOKUP(J1254,P$7:Q$4000,2,0)</f>
        <v/>
      </c>
      <c r="N1254">
        <f>VLOOKUP(K1254,P$7:R$4000,2,0)</f>
        <v/>
      </c>
      <c r="P1254" s="24" t="inlineStr">
        <is>
          <t>Касымов Марат Абдраимович</t>
        </is>
      </c>
      <c r="Q1254" s="24" t="n"/>
    </row>
    <row r="1255" hidden="1" outlineLevel="1" ht="22.45" customHeight="1" s="171" thickBot="1">
      <c r="B1255" s="167" t="n"/>
      <c r="C1255" s="167" t="n"/>
      <c r="D1255" s="14" t="inlineStr">
        <is>
          <t>Количество</t>
        </is>
      </c>
      <c r="E1255" s="15" t="n"/>
      <c r="F1255" s="175" t="n">
        <v>1</v>
      </c>
      <c r="G1255" s="15" t="n"/>
      <c r="H1255" s="175" t="n">
        <v>1</v>
      </c>
      <c r="I1255" s="135" t="n"/>
      <c r="J1255" s="154" t="inlineStr">
        <is>
          <t>Поступление ТМЦ и услуг 0003271 от 27.08.2024 10:00:00</t>
        </is>
      </c>
      <c r="K1255" s="154" t="inlineStr">
        <is>
          <t>Поступление ТМЦ и услуг 0003271 от 27.08.2024 10:00:00</t>
        </is>
      </c>
      <c r="L1255" s="9" t="n"/>
      <c r="M1255">
        <f>VLOOKUP(J1255,P$7:Q$4000,2,0)</f>
        <v/>
      </c>
      <c r="N1255">
        <f>VLOOKUP(K1255,P$7:R$4000,2,0)</f>
        <v/>
      </c>
      <c r="P1255" s="24" t="inlineStr">
        <is>
          <t>Касымов Михаил Баходирович (ХХ)</t>
        </is>
      </c>
      <c r="Q1255" s="24" t="inlineStr">
        <is>
          <t>100-03-03 Фильтрация хвостов</t>
        </is>
      </c>
    </row>
    <row r="1256" hidden="1" outlineLevel="1" ht="22.45" customFormat="1" customHeight="1" s="71" thickBot="1">
      <c r="B1256" s="165" t="inlineStr">
        <is>
          <t>06.09.2024 12:53:46</t>
        </is>
      </c>
      <c r="C1256" s="165" t="inlineStr">
        <is>
          <t>Внутреннее перемещение ОМТС 221-945 от 06.09.2024 12:53:46</t>
        </is>
      </c>
      <c r="D1256" s="152" t="inlineStr">
        <is>
          <t>Внутренее перемещение ТМЦ</t>
        </is>
      </c>
      <c r="E1256" s="163" t="n">
        <v>1750</v>
      </c>
      <c r="F1256" s="164" t="n"/>
      <c r="G1256" s="163" t="n">
        <v>1750</v>
      </c>
      <c r="H1256" s="164" t="n"/>
      <c r="I1256" s="7" t="n">
        <v>1650</v>
      </c>
      <c r="J1256" s="8" t="inlineStr">
        <is>
          <t>Абдрахманов Жаныбек Таалайбекович</t>
        </is>
      </c>
      <c r="K1256" s="8" t="inlineStr">
        <is>
          <t>Склад Бозымчак № 7 СИЗ (/Касымов А,Адылбек у Э.</t>
        </is>
      </c>
      <c r="L1256" s="12" t="n"/>
      <c r="M1256">
        <f>VLOOKUP(J1256,P$7:Q$4000,2,0)</f>
        <v/>
      </c>
      <c r="N1256">
        <f>VLOOKUP(K1256,P$7:R$4000,2,0)</f>
        <v/>
      </c>
      <c r="P1256" s="24" t="inlineStr">
        <is>
          <t>Касымов Омур Эркинович</t>
        </is>
      </c>
      <c r="Q1256" s="24" t="inlineStr">
        <is>
          <t>119-05-Автотранспортный цех - общепроизводственные</t>
        </is>
      </c>
    </row>
    <row r="1257" hidden="1" outlineLevel="1" ht="22.45" customFormat="1" customHeight="1" s="71">
      <c r="B1257" s="166" t="n"/>
      <c r="C1257" s="166" t="n"/>
      <c r="D1257" s="153" t="n"/>
      <c r="E1257" s="10" t="n"/>
      <c r="F1257" s="11" t="n"/>
      <c r="G1257" s="10" t="n"/>
      <c r="H1257" s="11" t="n"/>
      <c r="I1257" s="12" t="n"/>
      <c r="J1257" s="13" t="inlineStr">
        <is>
          <t>001-001-0032 Плащ-дождевик</t>
        </is>
      </c>
      <c r="K1257" s="13" t="inlineStr">
        <is>
          <t>001-001-0032 Плащ-дождевик</t>
        </is>
      </c>
      <c r="L1257" s="135" t="n"/>
      <c r="M1257">
        <f>VLOOKUP(J1257,P$7:Q$4000,2,0)</f>
        <v/>
      </c>
      <c r="N1257">
        <f>VLOOKUP(K1257,P$7:R$4000,2,0)</f>
        <v/>
      </c>
      <c r="P1257" s="24" t="inlineStr">
        <is>
          <t>Касымов Санжар Шайлообекович (инж-мех по конвееру)</t>
        </is>
      </c>
      <c r="Q1257" s="24" t="inlineStr">
        <is>
          <t>100-08  ИТР Производство ОФ</t>
        </is>
      </c>
    </row>
    <row r="1258" hidden="1" outlineLevel="1" ht="22.45" customHeight="1" s="171" thickBot="1">
      <c r="B1258" s="167" t="n"/>
      <c r="C1258" s="167" t="n"/>
      <c r="D1258" s="14" t="inlineStr">
        <is>
          <t>Количество</t>
        </is>
      </c>
      <c r="E1258" s="15" t="n"/>
      <c r="F1258" s="175" t="n">
        <v>1</v>
      </c>
      <c r="G1258" s="15" t="n"/>
      <c r="H1258" s="175" t="n">
        <v>1</v>
      </c>
      <c r="I1258" s="135" t="n"/>
      <c r="J1258" s="154" t="inlineStr">
        <is>
          <t>Поступление ТМЦ и услуг 0002669 от 10.07.2024 10:00:00</t>
        </is>
      </c>
      <c r="K1258" s="154" t="inlineStr">
        <is>
          <t>Поступление ТМЦ и услуг 0002669 от 10.07.2024 10:00:00</t>
        </is>
      </c>
      <c r="L1258" s="9" t="n"/>
      <c r="M1258">
        <f>VLOOKUP(J1258,P$7:Q$4000,2,0)</f>
        <v/>
      </c>
      <c r="N1258">
        <f>VLOOKUP(K1258,P$7:R$4000,2,0)</f>
        <v/>
      </c>
      <c r="P1258" s="24" t="inlineStr">
        <is>
          <t>Катаганов Канат Зарылбекович</t>
        </is>
      </c>
      <c r="Q1258" s="24" t="inlineStr">
        <is>
          <t>120-01-Геолого-маркшейдерская служба. отдел</t>
        </is>
      </c>
    </row>
    <row r="1259" hidden="1" outlineLevel="1" ht="22.45" customFormat="1" customHeight="1" s="71" thickBot="1">
      <c r="B1259" s="165" t="inlineStr">
        <is>
          <t>06.09.2024 12:54:10</t>
        </is>
      </c>
      <c r="C1259" s="165" t="inlineStr">
        <is>
          <t>Внутреннее перемещение ОМТС 221-946 от 06.09.2024 12:54:10</t>
        </is>
      </c>
      <c r="D1259" s="152" t="inlineStr">
        <is>
          <t>Внутренее перемещение ТМЦ</t>
        </is>
      </c>
      <c r="E1259" s="163" t="n">
        <v>1750</v>
      </c>
      <c r="F1259" s="164" t="n"/>
      <c r="G1259" s="163" t="n">
        <v>1750</v>
      </c>
      <c r="H1259" s="164" t="n"/>
      <c r="I1259" s="7" t="n">
        <v>5500</v>
      </c>
      <c r="J1259" s="8" t="inlineStr">
        <is>
          <t>Тынаев Абдимажит Турмаматович( водитель)</t>
        </is>
      </c>
      <c r="K1259" s="8" t="inlineStr">
        <is>
          <t>Склад Бозымчак № 7 СИЗ (/Касымов А,Адылбек у Э.</t>
        </is>
      </c>
      <c r="L1259" s="12" t="n"/>
      <c r="M1259">
        <f>VLOOKUP(J1259,P$7:Q$4000,2,0)</f>
        <v/>
      </c>
      <c r="N1259">
        <f>VLOOKUP(K1259,P$7:R$4000,2,0)</f>
        <v/>
      </c>
      <c r="P1259" s="24" t="inlineStr">
        <is>
          <t>Качаганов Айдарбек Кулуевич (слесарь-электрик)</t>
        </is>
      </c>
      <c r="Q1259" s="24" t="inlineStr">
        <is>
          <t>100-02 Главный корпус (флотация)</t>
        </is>
      </c>
    </row>
    <row r="1260" hidden="1" outlineLevel="1" ht="22.45" customFormat="1" customHeight="1" s="71">
      <c r="B1260" s="166" t="n"/>
      <c r="C1260" s="166" t="n"/>
      <c r="D1260" s="153" t="n"/>
      <c r="E1260" s="10" t="n"/>
      <c r="F1260" s="11" t="n"/>
      <c r="G1260" s="10" t="n"/>
      <c r="H1260" s="11" t="n"/>
      <c r="I1260" s="12" t="n"/>
      <c r="J1260" s="13" t="inlineStr">
        <is>
          <t>001-001-0178 Куртка летняя "KAZ Minerals Bozymchak" (ткань 65%ПЭ/35%ХБ, плотность 250 гр/м2, разм.52-54)</t>
        </is>
      </c>
      <c r="K1260" s="13" t="inlineStr">
        <is>
          <t>001-001-0178 Куртка летняя "KAZ Minerals Bozymchak" (ткань 65%ПЭ/35%ХБ, плотность 250 гр/м2, разм.52-54)</t>
        </is>
      </c>
      <c r="L1260" s="135" t="n"/>
      <c r="M1260">
        <f>VLOOKUP(J1260,P$7:Q$4000,2,0)</f>
        <v/>
      </c>
      <c r="N1260">
        <f>VLOOKUP(K1260,P$7:R$4000,2,0)</f>
        <v/>
      </c>
      <c r="P1260" s="24" t="inlineStr">
        <is>
          <t>Качесов Алексей Кириллович</t>
        </is>
      </c>
      <c r="Q1260" s="24" t="inlineStr">
        <is>
          <t>130-10 Коммуникации</t>
        </is>
      </c>
    </row>
    <row r="1261" hidden="1" outlineLevel="1" ht="22.45" customHeight="1" s="171" thickBot="1">
      <c r="B1261" s="167" t="n"/>
      <c r="C1261" s="167" t="n"/>
      <c r="D1261" s="14" t="inlineStr">
        <is>
          <t>Количество</t>
        </is>
      </c>
      <c r="E1261" s="15" t="n"/>
      <c r="F1261" s="175" t="n">
        <v>1</v>
      </c>
      <c r="G1261" s="15" t="n"/>
      <c r="H1261" s="175" t="n">
        <v>1</v>
      </c>
      <c r="I1261" s="135" t="n"/>
      <c r="J1261" s="154" t="inlineStr">
        <is>
          <t>Поступление ТМЦ и услуг 0003314 от 27.08.2024 10:00:00</t>
        </is>
      </c>
      <c r="K1261" s="154" t="inlineStr">
        <is>
          <t>Поступление ТМЦ и услуг 0003314 от 27.08.2024 10:00:00</t>
        </is>
      </c>
      <c r="L1261" s="9" t="n"/>
      <c r="M1261">
        <f>VLOOKUP(J1261,P$7:Q$4000,2,0)</f>
        <v/>
      </c>
      <c r="N1261">
        <f>VLOOKUP(K1261,P$7:R$4000,2,0)</f>
        <v/>
      </c>
      <c r="P1261" s="24" t="inlineStr">
        <is>
          <t>Качибаев Анаралы Журабекович</t>
        </is>
      </c>
      <c r="Q1261" s="24" t="inlineStr">
        <is>
          <t>117-Перевалочная база</t>
        </is>
      </c>
    </row>
    <row r="1262" hidden="1" outlineLevel="1" ht="22.45" customFormat="1" customHeight="1" s="71" thickBot="1">
      <c r="B1262" s="165" t="inlineStr">
        <is>
          <t>06.09.2024 12:54:10</t>
        </is>
      </c>
      <c r="C1262" s="165" t="inlineStr">
        <is>
          <t>Внутреннее перемещение ОМТС 221-946 от 06.09.2024 12:54:10</t>
        </is>
      </c>
      <c r="D1262" s="152" t="inlineStr">
        <is>
          <t>Внутренее перемещение ТМЦ</t>
        </is>
      </c>
      <c r="E1262" s="163" t="n">
        <v>1750</v>
      </c>
      <c r="F1262" s="164" t="n"/>
      <c r="G1262" s="163" t="n">
        <v>1750</v>
      </c>
      <c r="H1262" s="164" t="n"/>
      <c r="I1262" s="7" t="n">
        <v>3000</v>
      </c>
      <c r="J1262" s="8" t="inlineStr">
        <is>
          <t>Тынаев Абдимажит Турмаматович( водитель)</t>
        </is>
      </c>
      <c r="K1262" s="8" t="inlineStr">
        <is>
          <t>Склад Бозымчак № 7 СИЗ (/Касымов А,Адылбек у Э.</t>
        </is>
      </c>
      <c r="L1262" s="12" t="n"/>
      <c r="M1262">
        <f>VLOOKUP(J1262,P$7:Q$4000,2,0)</f>
        <v/>
      </c>
      <c r="N1262">
        <f>VLOOKUP(K1262,P$7:R$4000,2,0)</f>
        <v/>
      </c>
      <c r="P1262" s="24" t="inlineStr">
        <is>
          <t>Качибеков Абдижалил Турабекович (Стропальщик)</t>
        </is>
      </c>
      <c r="Q1262" s="24" t="inlineStr">
        <is>
          <t>117-Перевалочная база</t>
        </is>
      </c>
    </row>
    <row r="1263" hidden="1" outlineLevel="1" ht="22.45" customFormat="1" customHeight="1" s="71">
      <c r="B1263" s="166" t="n"/>
      <c r="C1263" s="166" t="n"/>
      <c r="D1263" s="153" t="n"/>
      <c r="E1263" s="10" t="n"/>
      <c r="F1263" s="11" t="n"/>
      <c r="G1263" s="10" t="n"/>
      <c r="H1263" s="11" t="n"/>
      <c r="I1263" s="12" t="n"/>
      <c r="J1263" s="13" t="inlineStr">
        <is>
          <t>001-001-0183 Брюки летние "KAZ Minerals Bozymchak" (ткань 65%ПЭ/35%ХБ, плотность 250 гр/м2, разм.52-54)</t>
        </is>
      </c>
      <c r="K1263" s="13" t="inlineStr">
        <is>
          <t>001-001-0183 Брюки летние "KAZ Minerals Bozymchak" (ткань 65%ПЭ/35%ХБ, плотность 250 гр/м2, разм.52-54)</t>
        </is>
      </c>
      <c r="L1263" s="135" t="n"/>
      <c r="M1263">
        <f>VLOOKUP(J1263,P$7:Q$4000,2,0)</f>
        <v/>
      </c>
      <c r="N1263">
        <f>VLOOKUP(K1263,P$7:R$4000,2,0)</f>
        <v/>
      </c>
      <c r="P1263" s="139" t="inlineStr">
        <is>
          <t>Качкимбаев Бахтияр Абасканович</t>
        </is>
      </c>
      <c r="Q1263" s="24" t="inlineStr">
        <is>
          <t>100-01 Участок дробления</t>
        </is>
      </c>
    </row>
    <row r="1264" hidden="1" outlineLevel="1" ht="22.45" customHeight="1" s="171" thickBot="1">
      <c r="B1264" s="167" t="n"/>
      <c r="C1264" s="167" t="n"/>
      <c r="D1264" s="14" t="inlineStr">
        <is>
          <t>Количество</t>
        </is>
      </c>
      <c r="E1264" s="15" t="n"/>
      <c r="F1264" s="175" t="n">
        <v>1</v>
      </c>
      <c r="G1264" s="15" t="n"/>
      <c r="H1264" s="175" t="n">
        <v>1</v>
      </c>
      <c r="I1264" s="135" t="n"/>
      <c r="J1264" s="154" t="inlineStr">
        <is>
          <t>Поступление ТМЦ и услуг 0001494 от 19.04.2024 10:00:00</t>
        </is>
      </c>
      <c r="K1264" s="154" t="inlineStr">
        <is>
          <t>Поступление ТМЦ и услуг 0001494 от 19.04.2024 10:00:00</t>
        </is>
      </c>
      <c r="L1264" s="9" t="n"/>
      <c r="M1264">
        <f>VLOOKUP(J1264,P$7:Q$4000,2,0)</f>
        <v/>
      </c>
      <c r="N1264">
        <f>VLOOKUP(K1264,P$7:R$4000,2,0)</f>
        <v/>
      </c>
      <c r="P1264" s="24" t="inlineStr">
        <is>
          <t>Качкинбаев Курманбек Ахматбекович</t>
        </is>
      </c>
      <c r="Q1264" s="24" t="inlineStr">
        <is>
          <t>111-01-АУП - Гараж</t>
        </is>
      </c>
    </row>
    <row r="1265" hidden="1" outlineLevel="1" ht="22.45" customFormat="1" customHeight="1" s="71" thickBot="1">
      <c r="B1265" s="165" t="inlineStr">
        <is>
          <t>06.09.2024 12:54:10</t>
        </is>
      </c>
      <c r="C1265" s="165" t="inlineStr">
        <is>
          <t>Внутреннее перемещение ОМТС 221-946 от 06.09.2024 12:54:10</t>
        </is>
      </c>
      <c r="D1265" s="152" t="inlineStr">
        <is>
          <t>Внутренее перемещение ТМЦ</t>
        </is>
      </c>
      <c r="E1265" s="163" t="n">
        <v>1750</v>
      </c>
      <c r="F1265" s="164" t="n"/>
      <c r="G1265" s="163" t="n">
        <v>1750</v>
      </c>
      <c r="H1265" s="164" t="n"/>
      <c r="I1265" s="7" t="n">
        <v>7000</v>
      </c>
      <c r="J1265" s="8" t="inlineStr">
        <is>
          <t>Тынаев Абдимажит Турмаматович( водитель)</t>
        </is>
      </c>
      <c r="K1265" s="8" t="inlineStr">
        <is>
          <t>Склад Бозымчак № 7 СИЗ (/Касымов А,Адылбек у Э.</t>
        </is>
      </c>
      <c r="L1265" s="12" t="n"/>
      <c r="M1265">
        <f>VLOOKUP(J1265,P$7:Q$4000,2,0)</f>
        <v/>
      </c>
      <c r="N1265">
        <f>VLOOKUP(K1265,P$7:R$4000,2,0)</f>
        <v/>
      </c>
      <c r="P1265" s="24" t="inlineStr">
        <is>
          <t>Качкынбеков Улан Анарбекович</t>
        </is>
      </c>
      <c r="Q1265" s="24" t="inlineStr">
        <is>
          <t>114-Офис Управления Проектом - Бозымчак</t>
        </is>
      </c>
    </row>
    <row r="1266" hidden="1" outlineLevel="1" ht="22.45" customFormat="1" customHeight="1" s="71">
      <c r="B1266" s="166" t="n"/>
      <c r="C1266" s="166" t="n"/>
      <c r="D1266" s="153" t="n"/>
      <c r="E1266" s="10" t="n"/>
      <c r="F1266" s="11" t="n"/>
      <c r="G1266" s="10" t="n"/>
      <c r="H1266" s="11" t="n"/>
      <c r="I1266" s="12" t="n"/>
      <c r="J1266" s="13" t="inlineStr">
        <is>
          <t>001-001-0198 Куртка демисезонная "KAZ Minerals Bozymchak" (ткань 65%ПЭ/35%ХБ, плотность 250 гр/м2, подкл.флис. 52-54)</t>
        </is>
      </c>
      <c r="K1266" s="13" t="inlineStr">
        <is>
          <t>001-001-0198 Куртка демисезонная "KAZ Minerals Bozymchak" (ткань 65%ПЭ/35%ХБ, плотность 250 гр/м2, подкл.флис. 52-54)</t>
        </is>
      </c>
      <c r="L1266" s="135" t="n"/>
      <c r="M1266">
        <f>VLOOKUP(J1266,P$7:Q$4000,2,0)</f>
        <v/>
      </c>
      <c r="N1266">
        <f>VLOOKUP(K1266,P$7:R$4000,2,0)</f>
        <v/>
      </c>
      <c r="P1266" s="24" t="inlineStr">
        <is>
          <t>Кашкариев Темиркул Усенбекович инженер БДД</t>
        </is>
      </c>
      <c r="Q1266" s="24" t="inlineStr">
        <is>
          <t>112-ИТР-офис</t>
        </is>
      </c>
    </row>
    <row r="1267" hidden="1" outlineLevel="1" ht="22.45" customHeight="1" s="171" thickBot="1">
      <c r="B1267" s="167" t="n"/>
      <c r="C1267" s="167" t="n"/>
      <c r="D1267" s="14" t="inlineStr">
        <is>
          <t>Количество</t>
        </is>
      </c>
      <c r="E1267" s="15" t="n"/>
      <c r="F1267" s="175" t="n">
        <v>1</v>
      </c>
      <c r="G1267" s="15" t="n"/>
      <c r="H1267" s="175" t="n">
        <v>1</v>
      </c>
      <c r="I1267" s="135" t="n"/>
      <c r="J1267" s="154" t="inlineStr">
        <is>
          <t>Поступление ТМЦ и услуг 0003271 от 27.08.2024 10:00:00</t>
        </is>
      </c>
      <c r="K1267" s="154" t="inlineStr">
        <is>
          <t>Поступление ТМЦ и услуг 0003271 от 27.08.2024 10:00:00</t>
        </is>
      </c>
      <c r="L1267" s="9" t="n"/>
      <c r="M1267">
        <f>VLOOKUP(J1267,P$7:Q$4000,2,0)</f>
        <v/>
      </c>
      <c r="N1267">
        <f>VLOOKUP(K1267,P$7:R$4000,2,0)</f>
        <v/>
      </c>
      <c r="P1267" s="24" t="inlineStr">
        <is>
          <t>Каюмов Уманалы Турсунбаевич механик ПБ Шамалды-Сай</t>
        </is>
      </c>
      <c r="Q1267" s="24" t="inlineStr">
        <is>
          <t>117-Перевалочная база</t>
        </is>
      </c>
    </row>
    <row r="1268" hidden="1" outlineLevel="1" ht="32.9" customFormat="1" customHeight="1" s="71" thickBot="1">
      <c r="B1268" s="165" t="inlineStr">
        <is>
          <t>06.09.2024 12:54:28</t>
        </is>
      </c>
      <c r="C1268" s="165" t="inlineStr">
        <is>
          <t>Внутреннее перемещение ОМТС 221-947 от 06.09.2024 12:54:28</t>
        </is>
      </c>
      <c r="D1268" s="152" t="inlineStr">
        <is>
          <t>Внутренее перемещение ТМЦ</t>
        </is>
      </c>
      <c r="E1268" s="163" t="n">
        <v>1750</v>
      </c>
      <c r="F1268" s="164" t="n"/>
      <c r="G1268" s="163" t="n">
        <v>1750</v>
      </c>
      <c r="H1268" s="164" t="n"/>
      <c r="I1268" s="7" t="n">
        <v>3000</v>
      </c>
      <c r="J1268" s="8" t="inlineStr">
        <is>
          <t>Эрдалиев Мураталы Эргешалиевич Пожарный</t>
        </is>
      </c>
      <c r="K1268" s="8" t="inlineStr">
        <is>
          <t>Склад Бозымчак № 7 СИЗ (/Касымов А,Адылбек у Э.</t>
        </is>
      </c>
      <c r="L1268" s="12" t="n"/>
      <c r="M1268">
        <f>VLOOKUP(J1268,P$7:Q$4000,2,0)</f>
        <v/>
      </c>
      <c r="N1268">
        <f>VLOOKUP(K1268,P$7:R$4000,2,0)</f>
        <v/>
      </c>
      <c r="P1268" s="24" t="inlineStr">
        <is>
          <t>Кевитбаев Азимбек  Нуридинович Механик ПБ Ш-Сай</t>
        </is>
      </c>
      <c r="Q1268" s="24" t="inlineStr">
        <is>
          <t>117-Перевалочная база</t>
        </is>
      </c>
    </row>
    <row r="1269" hidden="1" outlineLevel="1" ht="22.45" customFormat="1" customHeight="1" s="71">
      <c r="B1269" s="166" t="n"/>
      <c r="C1269" s="166" t="n"/>
      <c r="D1269" s="153" t="n"/>
      <c r="E1269" s="10" t="n"/>
      <c r="F1269" s="11" t="n"/>
      <c r="G1269" s="10" t="n"/>
      <c r="H1269" s="11" t="n"/>
      <c r="I1269" s="12" t="n"/>
      <c r="J1269" s="13" t="inlineStr">
        <is>
          <t>001-001-0183 Брюки летние "KAZ Minerals Bozymchak" (ткань 65%ПЭ/35%ХБ, плотность 250 гр/м2, разм.52-54)</t>
        </is>
      </c>
      <c r="K1269" s="13" t="inlineStr">
        <is>
          <t>001-001-0183 Брюки летние "KAZ Minerals Bozymchak" (ткань 65%ПЭ/35%ХБ, плотность 250 гр/м2, разм.52-54)</t>
        </is>
      </c>
      <c r="L1269" s="135" t="n"/>
      <c r="M1269">
        <f>VLOOKUP(J1269,P$7:Q$4000,2,0)</f>
        <v/>
      </c>
      <c r="N1269">
        <f>VLOOKUP(K1269,P$7:R$4000,2,0)</f>
        <v/>
      </c>
      <c r="P1269" s="24" t="inlineStr">
        <is>
          <t>Кекебаев Арсен Качкынбекович</t>
        </is>
      </c>
      <c r="Q1269" s="24" t="inlineStr">
        <is>
          <t>100-09 РММ</t>
        </is>
      </c>
    </row>
    <row r="1270" hidden="1" outlineLevel="1" ht="22.45" customHeight="1" s="171" thickBot="1">
      <c r="B1270" s="167" t="n"/>
      <c r="C1270" s="167" t="n"/>
      <c r="D1270" s="14" t="inlineStr">
        <is>
          <t>Количество</t>
        </is>
      </c>
      <c r="E1270" s="15" t="n"/>
      <c r="F1270" s="175" t="n">
        <v>1</v>
      </c>
      <c r="G1270" s="15" t="n"/>
      <c r="H1270" s="175" t="n">
        <v>1</v>
      </c>
      <c r="I1270" s="135" t="n"/>
      <c r="J1270" s="154" t="inlineStr">
        <is>
          <t>Поступление ТМЦ и услуг 0001494 от 19.04.2024 10:00:00</t>
        </is>
      </c>
      <c r="K1270" s="154" t="inlineStr">
        <is>
          <t>Поступление ТМЦ и услуг 0001494 от 19.04.2024 10:00:00</t>
        </is>
      </c>
      <c r="L1270" s="9" t="n"/>
      <c r="M1270">
        <f>VLOOKUP(J1270,P$7:Q$4000,2,0)</f>
        <v/>
      </c>
      <c r="N1270">
        <f>VLOOKUP(K1270,P$7:R$4000,2,0)</f>
        <v/>
      </c>
      <c r="P1270" s="24" t="inlineStr">
        <is>
          <t>Келгенбаев Кадырбек Дарыбекович</t>
        </is>
      </c>
      <c r="Q1270" s="24" t="inlineStr">
        <is>
          <t>111-01-АУП - Гараж</t>
        </is>
      </c>
    </row>
    <row r="1271" hidden="1" outlineLevel="1" ht="22.45" customFormat="1" customHeight="1" s="71" thickBot="1">
      <c r="B1271" s="165" t="inlineStr">
        <is>
          <t>06.09.2024 12:54:28</t>
        </is>
      </c>
      <c r="C1271" s="165" t="inlineStr">
        <is>
          <t>Внутреннее перемещение ОМТС 221-947 от 06.09.2024 12:54:28</t>
        </is>
      </c>
      <c r="D1271" s="152" t="inlineStr">
        <is>
          <t>Внутренее перемещение ТМЦ</t>
        </is>
      </c>
      <c r="E1271" s="163" t="n">
        <v>1750</v>
      </c>
      <c r="F1271" s="164" t="n"/>
      <c r="G1271" s="163" t="n">
        <v>1750</v>
      </c>
      <c r="H1271" s="164" t="n"/>
      <c r="I1271" s="7" t="n">
        <v>5500</v>
      </c>
      <c r="J1271" s="8" t="inlineStr">
        <is>
          <t>Эрдалиев Мураталы Эргешалиевич Пожарный</t>
        </is>
      </c>
      <c r="K1271" s="8" t="inlineStr">
        <is>
          <t>Склад Бозымчак № 7 СИЗ (/Касымов А,Адылбек у Э.</t>
        </is>
      </c>
      <c r="L1271" s="12" t="n"/>
      <c r="M1271">
        <f>VLOOKUP(J1271,P$7:Q$4000,2,0)</f>
        <v/>
      </c>
      <c r="N1271">
        <f>VLOOKUP(K1271,P$7:R$4000,2,0)</f>
        <v/>
      </c>
      <c r="P1271" s="24" t="inlineStr">
        <is>
          <t>Кемелов Азат Бактыбекович</t>
        </is>
      </c>
      <c r="Q1271" s="24" t="inlineStr">
        <is>
          <t>109-Химлаборатория</t>
        </is>
      </c>
    </row>
    <row r="1272" hidden="1" outlineLevel="1" ht="22.45" customFormat="1" customHeight="1" s="71">
      <c r="B1272" s="166" t="n"/>
      <c r="C1272" s="166" t="n"/>
      <c r="D1272" s="153" t="n"/>
      <c r="E1272" s="10" t="n"/>
      <c r="F1272" s="11" t="n"/>
      <c r="G1272" s="10" t="n"/>
      <c r="H1272" s="11" t="n"/>
      <c r="I1272" s="12" t="n"/>
      <c r="J1272" s="13" t="inlineStr">
        <is>
          <t>001-001-0178 Куртка летняя "KAZ Minerals Bozymchak" (ткань 65%ПЭ/35%ХБ, плотность 250 гр/м2, разм.52-54)</t>
        </is>
      </c>
      <c r="K1272" s="13" t="inlineStr">
        <is>
          <t>001-001-0178 Куртка летняя "KAZ Minerals Bozymchak" (ткань 65%ПЭ/35%ХБ, плотность 250 гр/м2, разм.52-54)</t>
        </is>
      </c>
      <c r="L1272" s="135" t="n"/>
      <c r="M1272">
        <f>VLOOKUP(J1272,P$7:Q$4000,2,0)</f>
        <v/>
      </c>
      <c r="N1272">
        <f>VLOOKUP(K1272,P$7:R$4000,2,0)</f>
        <v/>
      </c>
      <c r="P1272" s="24" t="inlineStr">
        <is>
          <t>Кенешбек уулу Нургазы</t>
        </is>
      </c>
      <c r="Q1272" s="24" t="inlineStr">
        <is>
          <t>126-001 ОТК Общепроизводственные расходы</t>
        </is>
      </c>
    </row>
    <row r="1273" hidden="1" outlineLevel="1" ht="22.45" customHeight="1" s="171" thickBot="1">
      <c r="B1273" s="167" t="n"/>
      <c r="C1273" s="167" t="n"/>
      <c r="D1273" s="14" t="inlineStr">
        <is>
          <t>Количество</t>
        </is>
      </c>
      <c r="E1273" s="15" t="n"/>
      <c r="F1273" s="175" t="n">
        <v>1</v>
      </c>
      <c r="G1273" s="15" t="n"/>
      <c r="H1273" s="175" t="n">
        <v>1</v>
      </c>
      <c r="I1273" s="135" t="n"/>
      <c r="J1273" s="154" t="inlineStr">
        <is>
          <t>Поступление ТМЦ и услуг 0003314 от 27.08.2024 10:00:00</t>
        </is>
      </c>
      <c r="K1273" s="154" t="inlineStr">
        <is>
          <t>Поступление ТМЦ и услуг 0003314 от 27.08.2024 10:00:00</t>
        </is>
      </c>
      <c r="L1273" s="9" t="n"/>
      <c r="M1273">
        <f>VLOOKUP(J1273,P$7:Q$4000,2,0)</f>
        <v/>
      </c>
      <c r="N1273">
        <f>VLOOKUP(K1273,P$7:R$4000,2,0)</f>
        <v/>
      </c>
      <c r="P1273" s="24" t="inlineStr">
        <is>
          <t>Кенжебаев Исраил Жоробаевич</t>
        </is>
      </c>
      <c r="Q1273" s="24" t="inlineStr">
        <is>
          <t>106-04-ГРР-общепроизводственные</t>
        </is>
      </c>
    </row>
    <row r="1274" hidden="1" outlineLevel="1" ht="22.45" customFormat="1" customHeight="1" s="71" thickBot="1">
      <c r="B1274" s="165" t="inlineStr">
        <is>
          <t>06.09.2024 12:54:47</t>
        </is>
      </c>
      <c r="C1274" s="165" t="inlineStr">
        <is>
          <t>Внутреннее перемещение ОМТС 221-948 от 06.09.2024 12:54:47</t>
        </is>
      </c>
      <c r="D1274" s="152" t="inlineStr">
        <is>
          <t>Внутренее перемещение ТМЦ</t>
        </is>
      </c>
      <c r="E1274" s="163" t="n">
        <v>1750</v>
      </c>
      <c r="F1274" s="164" t="n"/>
      <c r="G1274" s="163" t="n">
        <v>1750</v>
      </c>
      <c r="H1274" s="164" t="n"/>
      <c r="I1274" s="7" t="n">
        <v>2349</v>
      </c>
      <c r="J1274" s="8" t="inlineStr">
        <is>
          <t>Сатиев Данияр Нурмаматович (Дробильщик)</t>
        </is>
      </c>
      <c r="K1274" s="8" t="inlineStr">
        <is>
          <t>Склад Бозымчак № 7 СИЗ (/Касымов А,Адылбек у Э.</t>
        </is>
      </c>
      <c r="L1274" s="12" t="n"/>
      <c r="M1274">
        <f>VLOOKUP(J1274,P$7:Q$4000,2,0)</f>
        <v/>
      </c>
      <c r="N1274">
        <f>VLOOKUP(K1274,P$7:R$4000,2,0)</f>
        <v/>
      </c>
      <c r="P1274" s="24" t="inlineStr">
        <is>
          <t>Кенжебаев Омуржан</t>
        </is>
      </c>
      <c r="Q1274" s="24" t="inlineStr">
        <is>
          <t>101-01-Технологический участок</t>
        </is>
      </c>
    </row>
    <row r="1275" hidden="1" outlineLevel="1" ht="22.45" customFormat="1" customHeight="1" s="71">
      <c r="B1275" s="166" t="n"/>
      <c r="C1275" s="166" t="n"/>
      <c r="D1275" s="153" t="n"/>
      <c r="E1275" s="10" t="n"/>
      <c r="F1275" s="11" t="n"/>
      <c r="G1275" s="10" t="n"/>
      <c r="H1275" s="11" t="n"/>
      <c r="I1275" s="12" t="n"/>
      <c r="J1275" s="13" t="inlineStr">
        <is>
          <t>010-004-0018 Каска Baseball Diamond (синяя)</t>
        </is>
      </c>
      <c r="K1275" s="13" t="inlineStr">
        <is>
          <t>010-004-0018 Каска Baseball Diamond (синяя)</t>
        </is>
      </c>
      <c r="L1275" s="135" t="n"/>
      <c r="M1275">
        <f>VLOOKUP(J1275,P$7:Q$4000,2,0)</f>
        <v/>
      </c>
      <c r="N1275">
        <f>VLOOKUP(K1275,P$7:R$4000,2,0)</f>
        <v/>
      </c>
      <c r="P1275" s="24" t="inlineStr">
        <is>
          <t>Кенжебек уулу Түгөлбай</t>
        </is>
      </c>
      <c r="Q1275" s="24" t="inlineStr">
        <is>
          <t>120-01-Геолого-маркшейдерская служба. отдел</t>
        </is>
      </c>
    </row>
    <row r="1276" hidden="1" outlineLevel="1" ht="22.45" customHeight="1" s="171" thickBot="1">
      <c r="B1276" s="167" t="n"/>
      <c r="C1276" s="167" t="n"/>
      <c r="D1276" s="14" t="inlineStr">
        <is>
          <t>Количество</t>
        </is>
      </c>
      <c r="E1276" s="15" t="n"/>
      <c r="F1276" s="175" t="n">
        <v>1</v>
      </c>
      <c r="G1276" s="15" t="n"/>
      <c r="H1276" s="175" t="n">
        <v>1</v>
      </c>
      <c r="I1276" s="135" t="n"/>
      <c r="J1276" s="154" t="inlineStr">
        <is>
          <t>Поступление ТМЦ и услуг 0004566 от 03.11.2023 10:00:00</t>
        </is>
      </c>
      <c r="K1276" s="154" t="inlineStr">
        <is>
          <t>Поступление ТМЦ и услуг 0004566 от 03.11.2023 10:00:00</t>
        </is>
      </c>
      <c r="L1276" s="9" t="n"/>
      <c r="M1276">
        <f>VLOOKUP(J1276,P$7:Q$4000,2,0)</f>
        <v/>
      </c>
      <c r="N1276">
        <f>VLOOKUP(K1276,P$7:R$4000,2,0)</f>
        <v/>
      </c>
      <c r="P1276" s="24" t="inlineStr">
        <is>
          <t>Кенжебеков Серик Нурдинович (РУДА КАРЬЕР)</t>
        </is>
      </c>
      <c r="Q1276" s="24" t="inlineStr">
        <is>
          <t>112-ИТР-офис</t>
        </is>
      </c>
    </row>
    <row r="1277" hidden="1" outlineLevel="1" ht="22.45" customFormat="1" customHeight="1" s="71" thickBot="1">
      <c r="B1277" s="165" t="inlineStr">
        <is>
          <t>06.09.2024 12:55:17</t>
        </is>
      </c>
      <c r="C1277" s="165" t="inlineStr">
        <is>
          <t>Внутреннее перемещение ОМТС 221-951 от 06.09.2024 12:55:17</t>
        </is>
      </c>
      <c r="D1277" s="152" t="inlineStr">
        <is>
          <t>Внутренее перемещение ТМЦ</t>
        </is>
      </c>
      <c r="E1277" s="163" t="n">
        <v>1750</v>
      </c>
      <c r="F1277" s="164" t="n"/>
      <c r="G1277" s="163" t="n">
        <v>1750</v>
      </c>
      <c r="H1277" s="164" t="n"/>
      <c r="I1277" s="7" t="n">
        <v>5500</v>
      </c>
      <c r="J1277" s="8" t="inlineStr">
        <is>
          <t>Журабеков Суютбек Эмелбекович</t>
        </is>
      </c>
      <c r="K1277" s="8" t="inlineStr">
        <is>
          <t>Склад Бозымчак № 7 СИЗ (/Касымов А,Адылбек у Э.</t>
        </is>
      </c>
      <c r="L1277" s="12" t="n"/>
      <c r="M1277">
        <f>VLOOKUP(J1277,P$7:Q$4000,2,0)</f>
        <v/>
      </c>
      <c r="N1277">
        <f>VLOOKUP(K1277,P$7:R$4000,2,0)</f>
        <v/>
      </c>
      <c r="P1277" s="24" t="inlineStr">
        <is>
          <t>Кенжебеков Тынчтыкбек Кенжебекович</t>
        </is>
      </c>
      <c r="Q1277" s="24" t="inlineStr">
        <is>
          <t>105-02-УТВС и НК</t>
        </is>
      </c>
    </row>
    <row r="1278" hidden="1" outlineLevel="1" ht="22.45" customFormat="1" customHeight="1" s="71">
      <c r="B1278" s="166" t="n"/>
      <c r="C1278" s="166" t="n"/>
      <c r="D1278" s="153" t="n"/>
      <c r="E1278" s="10" t="n"/>
      <c r="F1278" s="11" t="n"/>
      <c r="G1278" s="10" t="n"/>
      <c r="H1278" s="11" t="n"/>
      <c r="I1278" s="12" t="n"/>
      <c r="J1278" s="13" t="inlineStr">
        <is>
          <t>001-001-0178 Куртка летняя "KAZ Minerals Bozymchak" (ткань 65%ПЭ/35%ХБ, плотность 250 гр/м2, разм.52-54)</t>
        </is>
      </c>
      <c r="K1278" s="13" t="inlineStr">
        <is>
          <t>001-001-0178 Куртка летняя "KAZ Minerals Bozymchak" (ткань 65%ПЭ/35%ХБ, плотность 250 гр/м2, разм.52-54)</t>
        </is>
      </c>
      <c r="L1278" s="135" t="n"/>
      <c r="M1278">
        <f>VLOOKUP(J1278,P$7:Q$4000,2,0)</f>
        <v/>
      </c>
      <c r="N1278">
        <f>VLOOKUP(K1278,P$7:R$4000,2,0)</f>
        <v/>
      </c>
      <c r="P1278" s="24" t="inlineStr">
        <is>
          <t>Кенжебекова Наргиза Кенжебековна</t>
        </is>
      </c>
      <c r="Q1278" s="24" t="inlineStr">
        <is>
          <t>112-ИТР-офис</t>
        </is>
      </c>
    </row>
    <row r="1279" hidden="1" outlineLevel="1" ht="22.45" customHeight="1" s="171" thickBot="1">
      <c r="B1279" s="167" t="n"/>
      <c r="C1279" s="167" t="n"/>
      <c r="D1279" s="14" t="inlineStr">
        <is>
          <t>Количество</t>
        </is>
      </c>
      <c r="E1279" s="15" t="n"/>
      <c r="F1279" s="175" t="n">
        <v>1</v>
      </c>
      <c r="G1279" s="15" t="n"/>
      <c r="H1279" s="175" t="n">
        <v>1</v>
      </c>
      <c r="I1279" s="135" t="n"/>
      <c r="J1279" s="154" t="inlineStr">
        <is>
          <t>Поступление ТМЦ и услуг 0003314 от 27.08.2024 10:00:00</t>
        </is>
      </c>
      <c r="K1279" s="154" t="inlineStr">
        <is>
          <t>Поступление ТМЦ и услуг 0003314 от 27.08.2024 10:00:00</t>
        </is>
      </c>
      <c r="L1279" s="9" t="n"/>
      <c r="M1279">
        <f>VLOOKUP(J1279,P$7:Q$4000,2,0)</f>
        <v/>
      </c>
      <c r="N1279">
        <f>VLOOKUP(K1279,P$7:R$4000,2,0)</f>
        <v/>
      </c>
      <c r="P1279" s="24" t="inlineStr">
        <is>
          <t>Кенжетаев Асылбек Абылабекович (машинист мельниц)</t>
        </is>
      </c>
      <c r="Q1279" s="24" t="inlineStr">
        <is>
          <t>100-06 Участок  измельчения</t>
        </is>
      </c>
    </row>
    <row r="1280" hidden="1" outlineLevel="1" ht="22.45" customFormat="1" customHeight="1" s="71" thickBot="1">
      <c r="B1280" s="165" t="inlineStr">
        <is>
          <t>06.09.2024 12:55:17</t>
        </is>
      </c>
      <c r="C1280" s="165" t="inlineStr">
        <is>
          <t>Внутреннее перемещение ОМТС 221-951 от 06.09.2024 12:55:17</t>
        </is>
      </c>
      <c r="D1280" s="152" t="inlineStr">
        <is>
          <t>Внутренее перемещение ТМЦ</t>
        </is>
      </c>
      <c r="E1280" s="163" t="n">
        <v>1750</v>
      </c>
      <c r="F1280" s="164" t="n"/>
      <c r="G1280" s="163" t="n">
        <v>1750</v>
      </c>
      <c r="H1280" s="164" t="n"/>
      <c r="I1280" s="7" t="n">
        <v>3000</v>
      </c>
      <c r="J1280" s="8" t="inlineStr">
        <is>
          <t>Журабеков Суютбек Эмелбекович</t>
        </is>
      </c>
      <c r="K1280" s="8" t="inlineStr">
        <is>
          <t>Склад Бозымчак № 7 СИЗ (/Касымов А,Адылбек у Э.</t>
        </is>
      </c>
      <c r="L1280" s="12" t="n"/>
      <c r="M1280">
        <f>VLOOKUP(J1280,P$7:Q$4000,2,0)</f>
        <v/>
      </c>
      <c r="N1280">
        <f>VLOOKUP(K1280,P$7:R$4000,2,0)</f>
        <v/>
      </c>
      <c r="P1280" s="24" t="inlineStr">
        <is>
          <t>Кенжетаев Мадаминбек Эсенбекович</t>
        </is>
      </c>
      <c r="Q1280" s="24" t="inlineStr">
        <is>
          <t>120-01-Геолого-маркшейдерская служба. отдел</t>
        </is>
      </c>
    </row>
    <row r="1281" hidden="1" outlineLevel="1" ht="22.45" customFormat="1" customHeight="1" s="71">
      <c r="B1281" s="166" t="n"/>
      <c r="C1281" s="166" t="n"/>
      <c r="D1281" s="153" t="n"/>
      <c r="E1281" s="10" t="n"/>
      <c r="F1281" s="11" t="n"/>
      <c r="G1281" s="10" t="n"/>
      <c r="H1281" s="11" t="n"/>
      <c r="I1281" s="12" t="n"/>
      <c r="J1281" s="13" t="inlineStr">
        <is>
          <t>001-001-0183 Брюки летние "KAZ Minerals Bozymchak" (ткань 65%ПЭ/35%ХБ, плотность 250 гр/м2, разм.52-54)</t>
        </is>
      </c>
      <c r="K1281" s="13" t="inlineStr">
        <is>
          <t>001-001-0183 Брюки летние "KAZ Minerals Bozymchak" (ткань 65%ПЭ/35%ХБ, плотность 250 гр/м2, разм.52-54)</t>
        </is>
      </c>
      <c r="L1281" s="135" t="n"/>
      <c r="M1281">
        <f>VLOOKUP(J1281,P$7:Q$4000,2,0)</f>
        <v/>
      </c>
      <c r="N1281">
        <f>VLOOKUP(K1281,P$7:R$4000,2,0)</f>
        <v/>
      </c>
      <c r="P1281" s="24" t="inlineStr">
        <is>
          <t>Кеникеева Алия Козукорпошевна</t>
        </is>
      </c>
      <c r="Q1281" s="24" t="inlineStr">
        <is>
          <t>112-01-ИТР-производство</t>
        </is>
      </c>
    </row>
    <row r="1282" hidden="1" outlineLevel="1" ht="22.45" customHeight="1" s="171" thickBot="1">
      <c r="B1282" s="167" t="n"/>
      <c r="C1282" s="167" t="n"/>
      <c r="D1282" s="14" t="inlineStr">
        <is>
          <t>Количество</t>
        </is>
      </c>
      <c r="E1282" s="15" t="n"/>
      <c r="F1282" s="175" t="n">
        <v>1</v>
      </c>
      <c r="G1282" s="15" t="n"/>
      <c r="H1282" s="175" t="n">
        <v>1</v>
      </c>
      <c r="I1282" s="135" t="n"/>
      <c r="J1282" s="154" t="inlineStr">
        <is>
          <t>Поступление ТМЦ и услуг 0001494 от 19.04.2024 10:00:00</t>
        </is>
      </c>
      <c r="K1282" s="154" t="inlineStr">
        <is>
          <t>Поступление ТМЦ и услуг 0001494 от 19.04.2024 10:00:00</t>
        </is>
      </c>
      <c r="L1282" s="9" t="n"/>
      <c r="M1282">
        <f>VLOOKUP(J1282,P$7:Q$4000,2,0)</f>
        <v/>
      </c>
      <c r="N1282">
        <f>VLOOKUP(K1282,P$7:R$4000,2,0)</f>
        <v/>
      </c>
      <c r="P1282" s="24" t="inlineStr">
        <is>
          <t>Керемкулов Толобай Алыкулович</t>
        </is>
      </c>
      <c r="Q1282" s="24" t="inlineStr">
        <is>
          <t>113-Офис Управления Проектом - Бишкек</t>
        </is>
      </c>
    </row>
    <row r="1283" hidden="1" outlineLevel="1" ht="22.45" customFormat="1" customHeight="1" s="71">
      <c r="B1283" s="165" t="inlineStr">
        <is>
          <t>06.09.2024 12:55:37</t>
        </is>
      </c>
      <c r="C1283" s="165" t="inlineStr">
        <is>
          <t>Внутреннее перемещение ОМТС 221-952 от 06.09.2024 12:55:37</t>
        </is>
      </c>
      <c r="D1283" s="152" t="inlineStr">
        <is>
          <t>Внутренее перемещение ТМЦ</t>
        </is>
      </c>
      <c r="E1283" s="163" t="n">
        <v>1750</v>
      </c>
      <c r="F1283" s="164" t="n"/>
      <c r="G1283" s="163" t="n">
        <v>1750</v>
      </c>
      <c r="H1283" s="164" t="n"/>
      <c r="I1283" s="7" t="n">
        <v>3000</v>
      </c>
      <c r="J1283" s="8" t="inlineStr">
        <is>
          <t>Склад Бозымчак № 7/1 СИЗ БУ</t>
        </is>
      </c>
      <c r="K1283" s="8" t="inlineStr">
        <is>
          <t>Токбаев Ренат Жантемирович</t>
        </is>
      </c>
      <c r="L1283" s="12" t="n"/>
      <c r="M1283">
        <f>VLOOKUP(J1283,P$7:Q$4000,2,0)</f>
        <v/>
      </c>
      <c r="N1283">
        <f>VLOOKUP(K1283,P$7:R$4000,2,0)</f>
        <v/>
      </c>
      <c r="P1283" s="24" t="inlineStr">
        <is>
          <t>Керимбек кызы Адинай</t>
        </is>
      </c>
      <c r="Q1283" s="24" t="inlineStr">
        <is>
          <t>120-02  - Главные специалисты ИТР</t>
        </is>
      </c>
    </row>
    <row r="1284" hidden="1" outlineLevel="1" ht="22.45" customFormat="1" customHeight="1" s="71">
      <c r="B1284" s="166" t="n"/>
      <c r="C1284" s="166" t="n"/>
      <c r="D1284" s="153" t="n"/>
      <c r="E1284" s="10" t="n"/>
      <c r="F1284" s="11" t="n"/>
      <c r="G1284" s="10" t="n"/>
      <c r="H1284" s="11" t="n"/>
      <c r="I1284" s="12" t="n"/>
      <c r="J1284" s="13" t="inlineStr">
        <is>
          <t>001-001-0181 Брюки летние "KAZ Minerals Bozymchak" (ткань 65%ПЭ/35%ХБ, плотность 250 гр/м2, разм.44-46)</t>
        </is>
      </c>
      <c r="K1284" s="13" t="inlineStr">
        <is>
          <t>001-001-0181 Брюки летние "KAZ Minerals Bozymchak" (ткань 65%ПЭ/35%ХБ, плотность 250 гр/м2, разм.44-46)</t>
        </is>
      </c>
      <c r="L1284" s="135" t="n"/>
      <c r="M1284">
        <f>VLOOKUP(J1284,P$7:Q$4000,2,0)</f>
        <v/>
      </c>
      <c r="N1284">
        <f>VLOOKUP(K1284,P$7:R$4000,2,0)</f>
        <v/>
      </c>
      <c r="P1284" s="24" t="inlineStr">
        <is>
          <t>Керимбеков Максатбек Казымырзаевич</t>
        </is>
      </c>
      <c r="Q1284" s="24" t="inlineStr">
        <is>
          <t>128-01-Пожарное депо</t>
        </is>
      </c>
    </row>
    <row r="1285" hidden="1" outlineLevel="1" ht="22.45" customHeight="1" s="171" thickBot="1">
      <c r="B1285" s="167" t="n"/>
      <c r="C1285" s="167" t="n"/>
      <c r="D1285" s="14" t="inlineStr">
        <is>
          <t>Количество</t>
        </is>
      </c>
      <c r="E1285" s="15" t="n"/>
      <c r="F1285" s="175" t="n">
        <v>1</v>
      </c>
      <c r="G1285" s="15" t="n"/>
      <c r="H1285" s="175" t="n">
        <v>1</v>
      </c>
      <c r="I1285" s="135" t="n"/>
      <c r="J1285" s="154" t="inlineStr">
        <is>
          <t>Поступление ТМЦ и услуг 0001179 от 28.03.2024 10:00:00</t>
        </is>
      </c>
      <c r="K1285" s="154" t="inlineStr">
        <is>
          <t>Поступление ТМЦ и услуг 0001179 от 28.03.2024 10:00:00</t>
        </is>
      </c>
      <c r="L1285" s="9" t="n"/>
      <c r="M1285">
        <f>VLOOKUP(J1285,P$7:Q$4000,2,0)</f>
        <v/>
      </c>
      <c r="N1285">
        <f>VLOOKUP(K1285,P$7:R$4000,2,0)</f>
        <v/>
      </c>
      <c r="P1285" s="24" t="inlineStr">
        <is>
          <t>Керимова Алина Батыровна</t>
        </is>
      </c>
      <c r="Q1285" s="24" t="inlineStr">
        <is>
          <t>111-02-АУП</t>
        </is>
      </c>
    </row>
    <row r="1286" hidden="1" outlineLevel="1" ht="22.45" customFormat="1" customHeight="1" s="71">
      <c r="B1286" s="165" t="inlineStr">
        <is>
          <t>06.09.2024 12:56:29</t>
        </is>
      </c>
      <c r="C1286" s="165" t="inlineStr">
        <is>
          <t>Внутреннее перемещение ОМТС 221-959 от 06.09.2024 12:56:29</t>
        </is>
      </c>
      <c r="D1286" s="152" t="inlineStr">
        <is>
          <t>Внутренее перемещение ТМЦ</t>
        </is>
      </c>
      <c r="E1286" s="163" t="n">
        <v>1750</v>
      </c>
      <c r="F1286" s="164" t="n"/>
      <c r="G1286" s="163" t="n">
        <v>1750</v>
      </c>
      <c r="H1286" s="164" t="n"/>
      <c r="I1286" s="7" t="n">
        <v>2348.22</v>
      </c>
      <c r="J1286" s="8" t="inlineStr">
        <is>
          <t>Склад Бозымчак № 7/1 СИЗ БУ</t>
        </is>
      </c>
      <c r="K1286" s="8" t="inlineStr">
        <is>
          <t>Шайназаров Чолпонбай Асанбаевич</t>
        </is>
      </c>
      <c r="L1286" s="12" t="n"/>
      <c r="M1286">
        <f>VLOOKUP(J1286,P$7:Q$4000,2,0)</f>
        <v/>
      </c>
      <c r="N1286">
        <f>VLOOKUP(K1286,P$7:R$4000,2,0)</f>
        <v/>
      </c>
      <c r="P1286" s="24" t="inlineStr">
        <is>
          <t>Кермакунов Сапарбек Бакытбекович</t>
        </is>
      </c>
      <c r="Q1286" s="24" t="inlineStr">
        <is>
          <t>111-02-АУП</t>
        </is>
      </c>
    </row>
    <row r="1287" hidden="1" outlineLevel="1" ht="22.45" customFormat="1" customHeight="1" s="71">
      <c r="B1287" s="166" t="n"/>
      <c r="C1287" s="166" t="n"/>
      <c r="D1287" s="153" t="n"/>
      <c r="E1287" s="10" t="n"/>
      <c r="F1287" s="11" t="n"/>
      <c r="G1287" s="10" t="n"/>
      <c r="H1287" s="11" t="n"/>
      <c r="I1287" s="12" t="n"/>
      <c r="J1287" s="13" t="inlineStr">
        <is>
          <t>001-001-0036 Костюм повара</t>
        </is>
      </c>
      <c r="K1287" s="13" t="inlineStr">
        <is>
          <t>001-001-0036 Костюм повара</t>
        </is>
      </c>
      <c r="L1287" s="135" t="n"/>
      <c r="M1287">
        <f>VLOOKUP(J1287,P$7:Q$4000,2,0)</f>
        <v/>
      </c>
      <c r="N1287">
        <f>VLOOKUP(K1287,P$7:R$4000,2,0)</f>
        <v/>
      </c>
      <c r="P1287" s="24" t="inlineStr">
        <is>
          <t>Киветбаев Мунарбек Олимбекович (Кладовщик)</t>
        </is>
      </c>
      <c r="Q1287" s="24" t="inlineStr">
        <is>
          <t>117-Перевалочная база</t>
        </is>
      </c>
    </row>
    <row r="1288" hidden="1" outlineLevel="1" ht="22.45" customHeight="1" s="171" thickBot="1">
      <c r="B1288" s="167" t="n"/>
      <c r="C1288" s="167" t="n"/>
      <c r="D1288" s="14" t="inlineStr">
        <is>
          <t>Количество</t>
        </is>
      </c>
      <c r="E1288" s="15" t="n"/>
      <c r="F1288" s="175" t="n">
        <v>1</v>
      </c>
      <c r="G1288" s="15" t="n"/>
      <c r="H1288" s="175" t="n">
        <v>1</v>
      </c>
      <c r="I1288" s="135" t="n"/>
      <c r="J1288" s="154" t="inlineStr">
        <is>
          <t>Поступление ТМЦ и услуг 0000866 от 16.03.2022 10:00:00</t>
        </is>
      </c>
      <c r="K1288" s="154" t="inlineStr">
        <is>
          <t>Поступление ТМЦ и услуг 0000866 от 16.03.2022 10:00:00</t>
        </is>
      </c>
      <c r="L1288" s="9" t="n"/>
      <c r="M1288">
        <f>VLOOKUP(J1288,P$7:Q$4000,2,0)</f>
        <v/>
      </c>
      <c r="N1288">
        <f>VLOOKUP(K1288,P$7:R$4000,2,0)</f>
        <v/>
      </c>
      <c r="P1288" s="24" t="inlineStr">
        <is>
          <t>Киветбаев Мунарбек Олимбекович (скл.ОУП)</t>
        </is>
      </c>
      <c r="Q1288" s="24" t="inlineStr">
        <is>
          <t>117-Перевалочная база</t>
        </is>
      </c>
    </row>
    <row r="1289" hidden="1" outlineLevel="1" ht="22.45" customFormat="1" customHeight="1" s="71">
      <c r="B1289" s="165" t="inlineStr">
        <is>
          <t>06.09.2024 12:56:29</t>
        </is>
      </c>
      <c r="C1289" s="165" t="inlineStr">
        <is>
          <t>Внутреннее перемещение ОМТС 221-959 от 06.09.2024 12:56:29</t>
        </is>
      </c>
      <c r="D1289" s="152" t="inlineStr">
        <is>
          <t>Внутренее перемещение ТМЦ</t>
        </is>
      </c>
      <c r="E1289" s="163" t="n">
        <v>1750</v>
      </c>
      <c r="F1289" s="164" t="n"/>
      <c r="G1289" s="163" t="n">
        <v>1750</v>
      </c>
      <c r="H1289" s="164" t="n"/>
      <c r="I1289" s="7" t="n">
        <v>3500</v>
      </c>
      <c r="J1289" s="8" t="inlineStr">
        <is>
          <t>Склад Бозымчак № 7/1 СИЗ БУ</t>
        </is>
      </c>
      <c r="K1289" s="8" t="inlineStr">
        <is>
          <t>Шайназаров Чолпонбай Асанбаевич</t>
        </is>
      </c>
      <c r="L1289" s="12" t="n"/>
      <c r="M1289">
        <f>VLOOKUP(J1289,P$7:Q$4000,2,0)</f>
        <v/>
      </c>
      <c r="N1289">
        <f>VLOOKUP(K1289,P$7:R$4000,2,0)</f>
        <v/>
      </c>
      <c r="P1289" s="24" t="inlineStr">
        <is>
          <t>Кийизбаева Карина Дамировна</t>
        </is>
      </c>
      <c r="Q1289" s="24" t="inlineStr">
        <is>
          <t>111-02-АУП</t>
        </is>
      </c>
    </row>
    <row r="1290" hidden="1" outlineLevel="1" ht="22.45" customFormat="1" customHeight="1" s="71">
      <c r="B1290" s="166" t="n"/>
      <c r="C1290" s="166" t="n"/>
      <c r="D1290" s="153" t="n"/>
      <c r="E1290" s="10" t="n"/>
      <c r="F1290" s="11" t="n"/>
      <c r="G1290" s="10" t="n"/>
      <c r="H1290" s="11" t="n"/>
      <c r="I1290" s="12" t="n"/>
      <c r="J1290" s="13" t="inlineStr">
        <is>
          <t>001-001-0036 Костюм повара</t>
        </is>
      </c>
      <c r="K1290" s="13" t="inlineStr">
        <is>
          <t>001-001-0036 Костюм повара</t>
        </is>
      </c>
      <c r="L1290" s="135" t="n"/>
      <c r="M1290">
        <f>VLOOKUP(J1290,P$7:Q$4000,2,0)</f>
        <v/>
      </c>
      <c r="N1290">
        <f>VLOOKUP(K1290,P$7:R$4000,2,0)</f>
        <v/>
      </c>
      <c r="P1290" s="24" t="inlineStr">
        <is>
          <t>Ким Александр Герасимович</t>
        </is>
      </c>
      <c r="Q1290" s="24" t="inlineStr">
        <is>
          <t>128-01-Пожарное депо</t>
        </is>
      </c>
    </row>
    <row r="1291" hidden="1" outlineLevel="1" ht="22.45" customHeight="1" s="171" thickBot="1">
      <c r="B1291" s="167" t="n"/>
      <c r="C1291" s="167" t="n"/>
      <c r="D1291" s="14" t="inlineStr">
        <is>
          <t>Количество</t>
        </is>
      </c>
      <c r="E1291" s="15" t="n"/>
      <c r="F1291" s="175" t="n">
        <v>1</v>
      </c>
      <c r="G1291" s="15" t="n"/>
      <c r="H1291" s="175" t="n">
        <v>1</v>
      </c>
      <c r="I1291" s="135" t="n"/>
      <c r="J1291" s="154" t="inlineStr">
        <is>
          <t>Поступление ТМЦ и услуг 0000202 от 23.01.2024 10:00:00</t>
        </is>
      </c>
      <c r="K1291" s="154" t="inlineStr">
        <is>
          <t>Поступление ТМЦ и услуг 0000202 от 23.01.2024 10:00:00</t>
        </is>
      </c>
      <c r="L1291" s="9" t="n"/>
      <c r="M1291">
        <f>VLOOKUP(J1291,P$7:Q$4000,2,0)</f>
        <v/>
      </c>
      <c r="N1291">
        <f>VLOOKUP(K1291,P$7:R$4000,2,0)</f>
        <v/>
      </c>
      <c r="P1291" s="24" t="inlineStr">
        <is>
          <t>Ким Артур Яковлевич</t>
        </is>
      </c>
      <c r="Q1291" s="24" t="inlineStr">
        <is>
          <t>111-02-АУП</t>
        </is>
      </c>
    </row>
    <row r="1292" hidden="1" outlineLevel="1" ht="22.45" customFormat="1" customHeight="1" s="71">
      <c r="B1292" s="165" t="inlineStr">
        <is>
          <t>06.09.2024 12:56:29</t>
        </is>
      </c>
      <c r="C1292" s="165" t="inlineStr">
        <is>
          <t>Внутреннее перемещение ОМТС 221-959 от 06.09.2024 12:56:29</t>
        </is>
      </c>
      <c r="D1292" s="152" t="inlineStr">
        <is>
          <t>Внутренее перемещение ТМЦ</t>
        </is>
      </c>
      <c r="E1292" s="163" t="n">
        <v>1750</v>
      </c>
      <c r="F1292" s="164" t="n"/>
      <c r="G1292" s="163" t="n">
        <v>1750</v>
      </c>
      <c r="H1292" s="164" t="n"/>
      <c r="I1292" s="7" t="n">
        <v>1644</v>
      </c>
      <c r="J1292" s="8" t="inlineStr">
        <is>
          <t>Склад Бозымчак № 7/1 СИЗ БУ</t>
        </is>
      </c>
      <c r="K1292" s="8" t="inlineStr">
        <is>
          <t>Шайназаров Чолпонбай Асанбаевич</t>
        </is>
      </c>
      <c r="L1292" s="12" t="n"/>
      <c r="M1292">
        <f>VLOOKUP(J1292,P$7:Q$4000,2,0)</f>
        <v/>
      </c>
      <c r="N1292">
        <f>VLOOKUP(K1292,P$7:R$4000,2,0)</f>
        <v/>
      </c>
      <c r="P1292" s="24" t="inlineStr">
        <is>
          <t>Ким Афанасий (зав. гаражом)</t>
        </is>
      </c>
      <c r="Q1292" s="24" t="inlineStr">
        <is>
          <t>111-01-АУП - Гараж</t>
        </is>
      </c>
    </row>
    <row r="1293" hidden="1" outlineLevel="1" ht="22.45" customFormat="1" customHeight="1" s="71">
      <c r="B1293" s="166" t="n"/>
      <c r="C1293" s="166" t="n"/>
      <c r="D1293" s="153" t="n"/>
      <c r="E1293" s="10" t="n"/>
      <c r="F1293" s="11" t="n"/>
      <c r="G1293" s="10" t="n"/>
      <c r="H1293" s="11" t="n"/>
      <c r="I1293" s="12" t="n"/>
      <c r="J1293" s="13" t="inlineStr">
        <is>
          <t>001-001-0106 Термобелье (полиэстер, лайкра)</t>
        </is>
      </c>
      <c r="K1293" s="13" t="inlineStr">
        <is>
          <t>001-001-0106 Термобелье (полиэстер, лайкра)</t>
        </is>
      </c>
      <c r="L1293" s="135" t="n"/>
      <c r="M1293">
        <f>VLOOKUP(J1293,P$7:Q$4000,2,0)</f>
        <v/>
      </c>
      <c r="N1293">
        <f>VLOOKUP(K1293,P$7:R$4000,2,0)</f>
        <v/>
      </c>
      <c r="P1293" s="24" t="inlineStr">
        <is>
          <t>Ким Валерий Сергеевич</t>
        </is>
      </c>
      <c r="Q1293" s="24" t="inlineStr">
        <is>
          <t>113-Офис Управления Проектом - Бишкек</t>
        </is>
      </c>
    </row>
    <row r="1294" hidden="1" outlineLevel="1" ht="22.45" customHeight="1" s="171" thickBot="1">
      <c r="B1294" s="167" t="n"/>
      <c r="C1294" s="167" t="n"/>
      <c r="D1294" s="14" t="inlineStr">
        <is>
          <t>Количество</t>
        </is>
      </c>
      <c r="E1294" s="15" t="n"/>
      <c r="F1294" s="175" t="n">
        <v>1</v>
      </c>
      <c r="G1294" s="15" t="n"/>
      <c r="H1294" s="175" t="n">
        <v>1</v>
      </c>
      <c r="I1294" s="135" t="n"/>
      <c r="J1294" s="154" t="inlineStr">
        <is>
          <t>Поступление ТМЦ и услуг 0003623 от 08.10.2021 10:00:00</t>
        </is>
      </c>
      <c r="K1294" s="154" t="inlineStr">
        <is>
          <t>Поступление ТМЦ и услуг 0003623 от 08.10.2021 10:00:00</t>
        </is>
      </c>
      <c r="L1294" s="9" t="n"/>
      <c r="M1294">
        <f>VLOOKUP(J1294,P$7:Q$4000,2,0)</f>
        <v/>
      </c>
      <c r="N1294">
        <f>VLOOKUP(K1294,P$7:R$4000,2,0)</f>
        <v/>
      </c>
      <c r="P1294" s="24" t="inlineStr">
        <is>
          <t>Кимсанов Эрбол Каныбекович</t>
        </is>
      </c>
      <c r="Q1294" s="24" t="inlineStr">
        <is>
          <t>123-03-АБК-АХО-медпункт</t>
        </is>
      </c>
    </row>
    <row r="1295" hidden="1" outlineLevel="1" ht="22.45" customFormat="1" customHeight="1" s="71">
      <c r="B1295" s="165" t="inlineStr">
        <is>
          <t>06.09.2024 12:56:29</t>
        </is>
      </c>
      <c r="C1295" s="165" t="inlineStr">
        <is>
          <t>Внутреннее перемещение ОМТС 221-959 от 06.09.2024 12:56:29</t>
        </is>
      </c>
      <c r="D1295" s="152" t="inlineStr">
        <is>
          <t>Внутренее перемещение ТМЦ</t>
        </is>
      </c>
      <c r="E1295" s="163" t="n">
        <v>1750</v>
      </c>
      <c r="F1295" s="164" t="n"/>
      <c r="G1295" s="163" t="n">
        <v>1750</v>
      </c>
      <c r="H1295" s="164" t="n"/>
      <c r="I1295" s="7" t="n">
        <v>8035.71</v>
      </c>
      <c r="J1295" s="8" t="inlineStr">
        <is>
          <t>Склад Бозымчак № 7/1 СИЗ БУ</t>
        </is>
      </c>
      <c r="K1295" s="8" t="inlineStr">
        <is>
          <t>Шайназаров Чолпонбай Асанбаевич</t>
        </is>
      </c>
      <c r="L1295" s="12" t="n"/>
      <c r="M1295">
        <f>VLOOKUP(J1295,P$7:Q$4000,2,0)</f>
        <v/>
      </c>
      <c r="N1295">
        <f>VLOOKUP(K1295,P$7:R$4000,2,0)</f>
        <v/>
      </c>
      <c r="P1295" s="24" t="inlineStr">
        <is>
          <t>Кипкалова Людмила Георгиевна</t>
        </is>
      </c>
      <c r="Q1295" s="24" t="inlineStr">
        <is>
          <t>111-02-АУП</t>
        </is>
      </c>
    </row>
    <row r="1296" hidden="1" outlineLevel="1" ht="22.45" customFormat="1" customHeight="1" s="71">
      <c r="B1296" s="166" t="n"/>
      <c r="C1296" s="166" t="n"/>
      <c r="D1296" s="153" t="n"/>
      <c r="E1296" s="10" t="n"/>
      <c r="F1296" s="11" t="n"/>
      <c r="G1296" s="10" t="n"/>
      <c r="H1296" s="11" t="n"/>
      <c r="I1296" s="12" t="n"/>
      <c r="J1296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1296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1296" s="135" t="n"/>
      <c r="M1296">
        <f>VLOOKUP(J1296,P$7:Q$4000,2,0)</f>
        <v/>
      </c>
      <c r="N1296">
        <f>VLOOKUP(K1296,P$7:R$4000,2,0)</f>
        <v/>
      </c>
      <c r="P1296" s="24" t="inlineStr">
        <is>
          <t>Кирякиди Юрий Анатольевич</t>
        </is>
      </c>
      <c r="Q1296" s="24" t="inlineStr">
        <is>
          <t>113-Офис Управления Проектом - Бишкек</t>
        </is>
      </c>
    </row>
    <row r="1297" hidden="1" outlineLevel="1" ht="22.45" customHeight="1" s="171" thickBot="1">
      <c r="B1297" s="167" t="n"/>
      <c r="C1297" s="167" t="n"/>
      <c r="D1297" s="14" t="inlineStr">
        <is>
          <t>Количество</t>
        </is>
      </c>
      <c r="E1297" s="15" t="n"/>
      <c r="F1297" s="175" t="n">
        <v>1</v>
      </c>
      <c r="G1297" s="15" t="n"/>
      <c r="H1297" s="175" t="n">
        <v>1</v>
      </c>
      <c r="I1297" s="135" t="n"/>
      <c r="J1297" s="154" t="inlineStr">
        <is>
          <t>Поступление ТМЦ и услуг 0002376 от 07.07.2021 10:00:00</t>
        </is>
      </c>
      <c r="K1297" s="154" t="inlineStr">
        <is>
          <t>Поступление ТМЦ и услуг 0002376 от 07.07.2021 10:00:00</t>
        </is>
      </c>
      <c r="L1297" s="9" t="n"/>
      <c r="M1297">
        <f>VLOOKUP(J1297,P$7:Q$4000,2,0)</f>
        <v/>
      </c>
      <c r="N1297">
        <f>VLOOKUP(K1297,P$7:R$4000,2,0)</f>
        <v/>
      </c>
      <c r="P1297" s="24" t="inlineStr">
        <is>
          <t>Киселев Александр Васильевич</t>
        </is>
      </c>
      <c r="Q1297" s="24" t="inlineStr">
        <is>
          <t>112-ИТР-офис</t>
        </is>
      </c>
    </row>
    <row r="1298" hidden="1" outlineLevel="1" ht="22.45" customFormat="1" customHeight="1" s="71">
      <c r="B1298" s="165" t="inlineStr">
        <is>
          <t>06.09.2024 12:56:29</t>
        </is>
      </c>
      <c r="C1298" s="165" t="inlineStr">
        <is>
          <t>Внутреннее перемещение ОМТС 221-959 от 06.09.2024 12:56:29</t>
        </is>
      </c>
      <c r="D1298" s="152" t="inlineStr">
        <is>
          <t>Внутренее перемещение ТМЦ</t>
        </is>
      </c>
      <c r="E1298" s="163" t="n">
        <v>1750</v>
      </c>
      <c r="F1298" s="164" t="n"/>
      <c r="G1298" s="163" t="n">
        <v>1750</v>
      </c>
      <c r="H1298" s="164" t="n"/>
      <c r="I1298" s="7" t="n">
        <v>6100</v>
      </c>
      <c r="J1298" s="8" t="inlineStr">
        <is>
          <t>Склад Бозымчак № 7/1 СИЗ БУ</t>
        </is>
      </c>
      <c r="K1298" s="8" t="inlineStr">
        <is>
          <t>Шайназаров Чолпонбай Асанбаевич</t>
        </is>
      </c>
      <c r="L1298" s="12" t="n"/>
      <c r="M1298">
        <f>VLOOKUP(J1298,P$7:Q$4000,2,0)</f>
        <v/>
      </c>
      <c r="N1298">
        <f>VLOOKUP(K1298,P$7:R$4000,2,0)</f>
        <v/>
      </c>
      <c r="P1298" s="24" t="inlineStr">
        <is>
          <t>Китабанов Жанболат Нураевич</t>
        </is>
      </c>
      <c r="Q1298" s="24" t="inlineStr">
        <is>
          <t>100-06 Участок  измельчения</t>
        </is>
      </c>
    </row>
    <row r="1299" hidden="1" outlineLevel="1" ht="22.45" customFormat="1" customHeight="1" s="71">
      <c r="B1299" s="166" t="n"/>
      <c r="C1299" s="166" t="n"/>
      <c r="D1299" s="153" t="n"/>
      <c r="E1299" s="10" t="n"/>
      <c r="F1299" s="11" t="n"/>
      <c r="G1299" s="10" t="n"/>
      <c r="H1299" s="11" t="n"/>
      <c r="I1299" s="12" t="n"/>
      <c r="J1299" s="13" t="inlineStr">
        <is>
          <t>001-001-0125 Костюм летний "KAZ Minerals Bozymchak" (100% ХБ, плотность 250-260гр/м2, логотип вышивка, 46р.)</t>
        </is>
      </c>
      <c r="K1299" s="13" t="inlineStr">
        <is>
          <t>001-001-0125 Костюм летний "KAZ Minerals Bozymchak" (100% ХБ, плотность 250-260гр/м2, логотип вышивка, 46р.)</t>
        </is>
      </c>
      <c r="L1299" s="135" t="n"/>
      <c r="M1299">
        <f>VLOOKUP(J1299,P$7:Q$4000,2,0)</f>
        <v/>
      </c>
      <c r="N1299">
        <f>VLOOKUP(K1299,P$7:R$4000,2,0)</f>
        <v/>
      </c>
      <c r="P1299" s="24" t="inlineStr">
        <is>
          <t>кладовщик ГП Алмазбеков Б.</t>
        </is>
      </c>
      <c r="Q1299" s="24" t="inlineStr">
        <is>
          <t>117-Перевалочная база</t>
        </is>
      </c>
    </row>
    <row r="1300" hidden="1" outlineLevel="1" ht="22.45" customHeight="1" s="171" thickBot="1">
      <c r="B1300" s="167" t="n"/>
      <c r="C1300" s="167" t="n"/>
      <c r="D1300" s="14" t="inlineStr">
        <is>
          <t>Количество</t>
        </is>
      </c>
      <c r="E1300" s="15" t="n"/>
      <c r="F1300" s="175" t="n">
        <v>1</v>
      </c>
      <c r="G1300" s="15" t="n"/>
      <c r="H1300" s="175" t="n">
        <v>1</v>
      </c>
      <c r="I1300" s="135" t="n"/>
      <c r="J1300" s="154" t="inlineStr">
        <is>
          <t>Поступление ТМЦ и услуг 0004819 от 15.12.2022 10:00:00</t>
        </is>
      </c>
      <c r="K1300" s="154" t="inlineStr">
        <is>
          <t>Поступление ТМЦ и услуг 0004819 от 15.12.2022 10:00:00</t>
        </is>
      </c>
      <c r="L1300" s="9" t="n"/>
      <c r="M1300">
        <f>VLOOKUP(J1300,P$7:Q$4000,2,0)</f>
        <v/>
      </c>
      <c r="N1300">
        <f>VLOOKUP(K1300,P$7:R$4000,2,0)</f>
        <v/>
      </c>
      <c r="P1300" s="24" t="inlineStr">
        <is>
          <t>Клевенко Степан Анатольевич</t>
        </is>
      </c>
      <c r="Q1300" s="24" t="inlineStr">
        <is>
          <t>120-02  - Главные специалисты ИТР</t>
        </is>
      </c>
    </row>
    <row r="1301" hidden="1" outlineLevel="1" ht="22.45" customFormat="1" customHeight="1" s="71">
      <c r="B1301" s="165" t="inlineStr">
        <is>
          <t>06.09.2024 12:56:29</t>
        </is>
      </c>
      <c r="C1301" s="165" t="inlineStr">
        <is>
          <t>Внутреннее перемещение ОМТС 221-959 от 06.09.2024 12:56:29</t>
        </is>
      </c>
      <c r="D1301" s="152" t="inlineStr">
        <is>
          <t>Внутренее перемещение ТМЦ</t>
        </is>
      </c>
      <c r="E1301" s="163" t="n">
        <v>1750</v>
      </c>
      <c r="F1301" s="164" t="n"/>
      <c r="G1301" s="163" t="n">
        <v>1750</v>
      </c>
      <c r="H1301" s="164" t="n"/>
      <c r="I1301" s="7" t="n">
        <v>8500</v>
      </c>
      <c r="J1301" s="8" t="inlineStr">
        <is>
          <t>Склад Бозымчак № 7/1 СИЗ БУ</t>
        </is>
      </c>
      <c r="K1301" s="8" t="inlineStr">
        <is>
          <t>Шайназаров Чолпонбай Асанбаевич</t>
        </is>
      </c>
      <c r="L1301" s="12" t="n"/>
      <c r="M1301">
        <f>VLOOKUP(J1301,P$7:Q$4000,2,0)</f>
        <v/>
      </c>
      <c r="N1301">
        <f>VLOOKUP(K1301,P$7:R$4000,2,0)</f>
        <v/>
      </c>
      <c r="P1301" s="24" t="inlineStr">
        <is>
          <t>Клейменов Виктор Михайлович</t>
        </is>
      </c>
      <c r="Q1301" s="24" t="inlineStr">
        <is>
          <t>112-01-ИТР-производство</t>
        </is>
      </c>
    </row>
    <row r="1302" hidden="1" outlineLevel="1" ht="22.45" customFormat="1" customHeight="1" s="71">
      <c r="B1302" s="166" t="n"/>
      <c r="C1302" s="166" t="n"/>
      <c r="D1302" s="153" t="n"/>
      <c r="E1302" s="10" t="n"/>
      <c r="F1302" s="11" t="n"/>
      <c r="G1302" s="10" t="n"/>
      <c r="H1302" s="11" t="n"/>
      <c r="I1302" s="12" t="n"/>
      <c r="J1302" s="13" t="inlineStr">
        <is>
          <t>001-001-0125 Костюм летний "KAZ Minerals Bozymchak" (100% ХБ, плотность 250-260гр/м2, логотип вышивка, 46р.)</t>
        </is>
      </c>
      <c r="K1302" s="13" t="inlineStr">
        <is>
          <t>001-001-0125 Костюм летний "KAZ Minerals Bozymchak" (100% ХБ, плотность 250-260гр/м2, логотип вышивка, 46р.)</t>
        </is>
      </c>
      <c r="L1302" s="135" t="n"/>
      <c r="M1302">
        <f>VLOOKUP(J1302,P$7:Q$4000,2,0)</f>
        <v/>
      </c>
      <c r="N1302">
        <f>VLOOKUP(K1302,P$7:R$4000,2,0)</f>
        <v/>
      </c>
      <c r="P1302" s="24" t="inlineStr">
        <is>
          <t>Клеймович Сергей Анатольевич (Слесарь КИП и А)</t>
        </is>
      </c>
      <c r="Q1302" s="24" t="inlineStr">
        <is>
          <t>100-03 Участок фильтрации (хвосты)</t>
        </is>
      </c>
    </row>
    <row r="1303" hidden="1" outlineLevel="1" ht="22.45" customHeight="1" s="171" thickBot="1">
      <c r="B1303" s="167" t="n"/>
      <c r="C1303" s="167" t="n"/>
      <c r="D1303" s="14" t="inlineStr">
        <is>
          <t>Количество</t>
        </is>
      </c>
      <c r="E1303" s="15" t="n"/>
      <c r="F1303" s="175" t="n">
        <v>1</v>
      </c>
      <c r="G1303" s="15" t="n"/>
      <c r="H1303" s="175" t="n">
        <v>1</v>
      </c>
      <c r="I1303" s="135" t="n"/>
      <c r="J1303" s="154" t="inlineStr">
        <is>
          <t>Поступление ТМЦ и услуг 0001040 от 19.03.2024 10:00:00</t>
        </is>
      </c>
      <c r="K1303" s="154" t="inlineStr">
        <is>
          <t>Поступление ТМЦ и услуг 0001040 от 19.03.2024 10:00:00</t>
        </is>
      </c>
      <c r="L1303" s="9" t="n"/>
      <c r="M1303">
        <f>VLOOKUP(J1303,P$7:Q$4000,2,0)</f>
        <v/>
      </c>
      <c r="N1303">
        <f>VLOOKUP(K1303,P$7:R$4000,2,0)</f>
        <v/>
      </c>
      <c r="P1303" s="24" t="inlineStr">
        <is>
          <t>Кобцев Николай Георгиевич</t>
        </is>
      </c>
      <c r="Q1303" s="24" t="inlineStr">
        <is>
          <t>111-02-АУП</t>
        </is>
      </c>
    </row>
    <row r="1304" hidden="1" outlineLevel="1" ht="32.9" customFormat="1" customHeight="1" s="71">
      <c r="B1304" s="165" t="inlineStr">
        <is>
          <t>06.09.2024 12:56:29</t>
        </is>
      </c>
      <c r="C1304" s="165" t="inlineStr">
        <is>
          <t>Внутреннее перемещение ОМТС 221-959 от 06.09.2024 12:56:29</t>
        </is>
      </c>
      <c r="D1304" s="152" t="inlineStr">
        <is>
          <t>Внутренее перемещение ТМЦ</t>
        </is>
      </c>
      <c r="E1304" s="163" t="n">
        <v>1750</v>
      </c>
      <c r="F1304" s="164" t="n"/>
      <c r="G1304" s="163" t="n">
        <v>1750</v>
      </c>
      <c r="H1304" s="164" t="n"/>
      <c r="I1304" s="7" t="n">
        <v>4752</v>
      </c>
      <c r="J1304" s="8" t="inlineStr">
        <is>
          <t>Склад Бозымчак № 7/1 СИЗ БУ</t>
        </is>
      </c>
      <c r="K1304" s="8" t="inlineStr">
        <is>
          <t>Шайназаров Чолпонбай Асанбаевич</t>
        </is>
      </c>
      <c r="L1304" s="12" t="n"/>
      <c r="M1304">
        <f>VLOOKUP(J1304,P$7:Q$4000,2,0)</f>
        <v/>
      </c>
      <c r="N1304">
        <f>VLOOKUP(K1304,P$7:R$4000,2,0)</f>
        <v/>
      </c>
      <c r="P1304" s="24" t="inlineStr">
        <is>
          <t>Ковалев Павел Михайлович (ДЭС)</t>
        </is>
      </c>
      <c r="Q1304" s="24" t="inlineStr">
        <is>
          <t>105-01-ДЭС</t>
        </is>
      </c>
    </row>
    <row r="1305" hidden="1" outlineLevel="1" ht="22.45" customFormat="1" customHeight="1" s="71">
      <c r="B1305" s="166" t="n"/>
      <c r="C1305" s="166" t="n"/>
      <c r="D1305" s="153" t="n"/>
      <c r="E1305" s="10" t="n"/>
      <c r="F1305" s="11" t="n"/>
      <c r="G1305" s="10" t="n"/>
      <c r="H1305" s="11" t="n"/>
      <c r="I1305" s="12" t="n"/>
      <c r="J1305" s="13" t="inlineStr">
        <is>
          <t>001-002-0063 Сабо рабочие "Maubec 3" DELTA Plus  (МП, МБС, белые)</t>
        </is>
      </c>
      <c r="K1305" s="13" t="inlineStr">
        <is>
          <t>001-002-0063 Сабо рабочие "Maubec 3" DELTA Plus  (МП, МБС, белые)</t>
        </is>
      </c>
      <c r="L1305" s="135" t="n"/>
      <c r="M1305">
        <f>VLOOKUP(J1305,P$7:Q$4000,2,0)</f>
        <v/>
      </c>
      <c r="N1305">
        <f>VLOOKUP(K1305,P$7:R$4000,2,0)</f>
        <v/>
      </c>
      <c r="P1305" s="24" t="inlineStr">
        <is>
          <t>Ковтунова Вероника Анатольевна</t>
        </is>
      </c>
      <c r="Q1305" s="24" t="inlineStr">
        <is>
          <t>111-02-АУП</t>
        </is>
      </c>
    </row>
    <row r="1306" hidden="1" outlineLevel="1" ht="22.45" customHeight="1" s="171" thickBot="1">
      <c r="B1306" s="167" t="n"/>
      <c r="C1306" s="167" t="n"/>
      <c r="D1306" s="14" t="inlineStr">
        <is>
          <t>Количество</t>
        </is>
      </c>
      <c r="E1306" s="15" t="n"/>
      <c r="F1306" s="175" t="n">
        <v>1</v>
      </c>
      <c r="G1306" s="15" t="n"/>
      <c r="H1306" s="175" t="n">
        <v>1</v>
      </c>
      <c r="I1306" s="135" t="n"/>
      <c r="J1306" s="154" t="inlineStr">
        <is>
          <t>Поступление ТМЦ и услуг 0003420 от 19.09.2022 10:00:00</t>
        </is>
      </c>
      <c r="K1306" s="154" t="inlineStr">
        <is>
          <t>Поступление ТМЦ и услуг 0003420 от 19.09.2022 10:00:00</t>
        </is>
      </c>
      <c r="L1306" s="9" t="n"/>
      <c r="M1306">
        <f>VLOOKUP(J1306,P$7:Q$4000,2,0)</f>
        <v/>
      </c>
      <c r="N1306">
        <f>VLOOKUP(K1306,P$7:R$4000,2,0)</f>
        <v/>
      </c>
      <c r="P1306" s="24" t="inlineStr">
        <is>
          <t>Кожевников Андрей Сергеевич</t>
        </is>
      </c>
      <c r="Q1306" s="24" t="inlineStr">
        <is>
          <t>114-Офис Управления Проектом - Бозымчак</t>
        </is>
      </c>
    </row>
    <row r="1307" hidden="1" outlineLevel="1" ht="22.45" customFormat="1" customHeight="1" s="71">
      <c r="B1307" s="165" t="inlineStr">
        <is>
          <t>06.09.2024 12:56:29</t>
        </is>
      </c>
      <c r="C1307" s="165" t="inlineStr">
        <is>
          <t>Внутреннее перемещение ОМТС 221-959 от 06.09.2024 12:56:29</t>
        </is>
      </c>
      <c r="D1307" s="152" t="inlineStr">
        <is>
          <t>Внутренее перемещение ТМЦ</t>
        </is>
      </c>
      <c r="E1307" s="163" t="n">
        <v>1750</v>
      </c>
      <c r="F1307" s="164" t="n"/>
      <c r="G1307" s="163" t="n">
        <v>1750</v>
      </c>
      <c r="H1307" s="164" t="n"/>
      <c r="I1307" s="7" t="n">
        <v>5220</v>
      </c>
      <c r="J1307" s="8" t="inlineStr">
        <is>
          <t>Склад Бозымчак № 7/1 СИЗ БУ</t>
        </is>
      </c>
      <c r="K1307" s="8" t="inlineStr">
        <is>
          <t>Шайназаров Чолпонбай Асанбаевич</t>
        </is>
      </c>
      <c r="L1307" s="12" t="n"/>
      <c r="M1307">
        <f>VLOOKUP(J1307,P$7:Q$4000,2,0)</f>
        <v/>
      </c>
      <c r="N1307">
        <f>VLOOKUP(K1307,P$7:R$4000,2,0)</f>
        <v/>
      </c>
      <c r="P1307" s="24" t="inlineStr">
        <is>
          <t>Кожоакматов Айбек Калмаматович (Инженер конструкто</t>
        </is>
      </c>
      <c r="Q1307" s="24" t="inlineStr">
        <is>
          <t>100-08  ИТР Производство ОФ</t>
        </is>
      </c>
    </row>
    <row r="1308" hidden="1" outlineLevel="1" ht="22.45" customFormat="1" customHeight="1" s="71">
      <c r="B1308" s="166" t="n"/>
      <c r="C1308" s="166" t="n"/>
      <c r="D1308" s="153" t="n"/>
      <c r="E1308" s="10" t="n"/>
      <c r="F1308" s="11" t="n"/>
      <c r="G1308" s="10" t="n"/>
      <c r="H1308" s="11" t="n"/>
      <c r="I1308" s="12" t="n"/>
      <c r="J1308" s="13" t="inlineStr">
        <is>
          <t>001-002-0063 Сабо рабочие "Maubec 3" DELTA Plus  (МП, МБС, белые)</t>
        </is>
      </c>
      <c r="K1308" s="13" t="inlineStr">
        <is>
          <t>001-002-0063 Сабо рабочие "Maubec 3" DELTA Plus  (МП, МБС, белые)</t>
        </is>
      </c>
      <c r="L1308" s="135" t="n"/>
      <c r="M1308">
        <f>VLOOKUP(J1308,P$7:Q$4000,2,0)</f>
        <v/>
      </c>
      <c r="N1308">
        <f>VLOOKUP(K1308,P$7:R$4000,2,0)</f>
        <v/>
      </c>
      <c r="P1308" s="24" t="inlineStr">
        <is>
          <t>Кожобеков Чынарбек Токтогулович(Водитель  Хайлюкс)</t>
        </is>
      </c>
      <c r="Q1308" s="24" t="inlineStr">
        <is>
          <t>119-01-автотранспортный  цех - легковой транспорт</t>
        </is>
      </c>
    </row>
    <row r="1309" hidden="1" outlineLevel="1" ht="22.45" customHeight="1" s="171" thickBot="1">
      <c r="B1309" s="167" t="n"/>
      <c r="C1309" s="167" t="n"/>
      <c r="D1309" s="14" t="inlineStr">
        <is>
          <t>Количество</t>
        </is>
      </c>
      <c r="E1309" s="15" t="n"/>
      <c r="F1309" s="175" t="n">
        <v>1</v>
      </c>
      <c r="G1309" s="15" t="n"/>
      <c r="H1309" s="175" t="n">
        <v>1</v>
      </c>
      <c r="I1309" s="135" t="n"/>
      <c r="J1309" s="154" t="inlineStr">
        <is>
          <t>Поступление ТМЦ и услуг 0004858 от 27.11.2023 10:00:00</t>
        </is>
      </c>
      <c r="K1309" s="154" t="inlineStr">
        <is>
          <t>Поступление ТМЦ и услуг 0004858 от 27.11.2023 10:00:00</t>
        </is>
      </c>
      <c r="L1309" s="9" t="n"/>
      <c r="M1309">
        <f>VLOOKUP(J1309,P$7:Q$4000,2,0)</f>
        <v/>
      </c>
      <c r="N1309">
        <f>VLOOKUP(K1309,P$7:R$4000,2,0)</f>
        <v/>
      </c>
      <c r="P1309" s="24" t="inlineStr">
        <is>
          <t>Кожобеков Эшмырза Кочкорбаевич</t>
        </is>
      </c>
      <c r="Q1309" s="24" t="inlineStr">
        <is>
          <t>100-03-03 Фильтрация хвостов</t>
        </is>
      </c>
    </row>
    <row r="1310" hidden="1" outlineLevel="1" ht="22.45" customFormat="1" customHeight="1" s="71" thickBot="1">
      <c r="B1310" s="165" t="inlineStr">
        <is>
          <t>06.09.2024 12:56:47</t>
        </is>
      </c>
      <c r="C1310" s="165" t="inlineStr">
        <is>
          <t>Внутреннее перемещение ОМТС 221-960 от 06.09.2024 12:56:47</t>
        </is>
      </c>
      <c r="D1310" s="152" t="inlineStr">
        <is>
          <t>Внутренее перемещение ТМЦ</t>
        </is>
      </c>
      <c r="E1310" s="163" t="n">
        <v>1750</v>
      </c>
      <c r="F1310" s="164" t="n"/>
      <c r="G1310" s="163" t="n">
        <v>1750</v>
      </c>
      <c r="H1310" s="164" t="n"/>
      <c r="I1310" s="7" t="n">
        <v>7000</v>
      </c>
      <c r="J1310" s="8" t="inlineStr">
        <is>
          <t>Шайназаров Чолпонбай Асанбаевич</t>
        </is>
      </c>
      <c r="K1310" s="8" t="inlineStr">
        <is>
          <t>Склад Бозымчак № 7 СИЗ (/Касымов А,Адылбек у Э.</t>
        </is>
      </c>
      <c r="L1310" s="12" t="n"/>
      <c r="M1310">
        <f>VLOOKUP(J1310,P$7:Q$4000,2,0)</f>
        <v/>
      </c>
      <c r="N1310">
        <f>VLOOKUP(K1310,P$7:R$4000,2,0)</f>
        <v/>
      </c>
      <c r="P1310" s="24" t="inlineStr">
        <is>
          <t>Кожобекова Алмагул  Кочкорбаевна (повар 3 разряда)</t>
        </is>
      </c>
      <c r="Q1310" s="24" t="inlineStr">
        <is>
          <t>123-02-АБК-АХО-Столовая</t>
        </is>
      </c>
    </row>
    <row r="1311" hidden="1" outlineLevel="1" ht="22.45" customFormat="1" customHeight="1" s="71">
      <c r="B1311" s="166" t="n"/>
      <c r="C1311" s="166" t="n"/>
      <c r="D1311" s="153" t="n"/>
      <c r="E1311" s="10" t="n"/>
      <c r="F1311" s="11" t="n"/>
      <c r="G1311" s="10" t="n"/>
      <c r="H1311" s="11" t="n"/>
      <c r="I1311" s="12" t="n"/>
      <c r="J1311" s="13" t="inlineStr">
        <is>
          <t>001-001-0197 Куртка демисезонная "KAZ Minerals Bozymchak" (ткань 65%ПЭ/35%ХБ, плотность 250 гр/м2, подкл.флис. 48-50)</t>
        </is>
      </c>
      <c r="K1311" s="13" t="inlineStr">
        <is>
          <t>001-001-0197 Куртка демисезонная "KAZ Minerals Bozymchak" (ткань 65%ПЭ/35%ХБ, плотность 250 гр/м2, подкл.флис. 48-50)</t>
        </is>
      </c>
      <c r="L1311" s="135" t="n"/>
      <c r="M1311">
        <f>VLOOKUP(J1311,P$7:Q$4000,2,0)</f>
        <v/>
      </c>
      <c r="N1311">
        <f>VLOOKUP(K1311,P$7:R$4000,2,0)</f>
        <v/>
      </c>
      <c r="P1311" s="24" t="inlineStr">
        <is>
          <t>Кожогулов Марсэл Бакытбекович</t>
        </is>
      </c>
      <c r="Q1311" s="24" t="inlineStr">
        <is>
          <t>100-08  ИТР Производство ОФ</t>
        </is>
      </c>
    </row>
    <row r="1312" hidden="1" outlineLevel="1" ht="22.45" customHeight="1" s="171" thickBot="1">
      <c r="B1312" s="167" t="n"/>
      <c r="C1312" s="167" t="n"/>
      <c r="D1312" s="14" t="inlineStr">
        <is>
          <t>Количество</t>
        </is>
      </c>
      <c r="E1312" s="15" t="n"/>
      <c r="F1312" s="175" t="n">
        <v>1</v>
      </c>
      <c r="G1312" s="15" t="n"/>
      <c r="H1312" s="175" t="n">
        <v>1</v>
      </c>
      <c r="I1312" s="135" t="n"/>
      <c r="J1312" s="154" t="inlineStr">
        <is>
          <t>Поступление ТМЦ и услуг 0003271 от 27.08.2024 10:00:00</t>
        </is>
      </c>
      <c r="K1312" s="154" t="inlineStr">
        <is>
          <t>Поступление ТМЦ и услуг 0003271 от 27.08.2024 10:00:00</t>
        </is>
      </c>
      <c r="L1312" s="9" t="n"/>
      <c r="M1312">
        <f>VLOOKUP(J1312,P$7:Q$4000,2,0)</f>
        <v/>
      </c>
      <c r="N1312">
        <f>VLOOKUP(K1312,P$7:R$4000,2,0)</f>
        <v/>
      </c>
      <c r="P1312" s="24" t="inlineStr">
        <is>
          <t>Кожоев Болотбек Орунбасарович</t>
        </is>
      </c>
      <c r="Q1312" s="24" t="inlineStr">
        <is>
          <t>113-Офис Управления Проектом - Бишкек</t>
        </is>
      </c>
    </row>
    <row r="1313" hidden="1" outlineLevel="1" ht="22.45" customFormat="1" customHeight="1" s="71" thickBot="1">
      <c r="B1313" s="165" t="inlineStr">
        <is>
          <t>06.09.2024 12:57:15</t>
        </is>
      </c>
      <c r="C1313" s="165" t="inlineStr">
        <is>
          <t>Внутреннее перемещение ОМТС 221-961 от 06.09.2024 12:57:15</t>
        </is>
      </c>
      <c r="D1313" s="152" t="inlineStr">
        <is>
          <t>Внутренее перемещение ТМЦ</t>
        </is>
      </c>
      <c r="E1313" s="163" t="n">
        <v>1750</v>
      </c>
      <c r="F1313" s="164" t="n"/>
      <c r="G1313" s="163" t="n">
        <v>1750</v>
      </c>
      <c r="H1313" s="164" t="n"/>
      <c r="I1313" s="7" t="n">
        <v>7000</v>
      </c>
      <c r="J1313" s="8" t="inlineStr">
        <is>
          <t>Шербай уулу Бакытбек (кух работник)</t>
        </is>
      </c>
      <c r="K1313" s="8" t="inlineStr">
        <is>
          <t>Склад Бозымчак № 7 СИЗ (/Касымов А,Адылбек у Э.</t>
        </is>
      </c>
      <c r="L1313" s="12" t="n"/>
      <c r="M1313">
        <f>VLOOKUP(J1313,P$7:Q$4000,2,0)</f>
        <v/>
      </c>
      <c r="N1313">
        <f>VLOOKUP(K1313,P$7:R$4000,2,0)</f>
        <v/>
      </c>
      <c r="P1313" s="24" t="inlineStr">
        <is>
          <t>Кожоке уулу Райкан</t>
        </is>
      </c>
      <c r="Q1313" s="24" t="inlineStr">
        <is>
          <t>112-01-ИТР-производство</t>
        </is>
      </c>
    </row>
    <row r="1314" hidden="1" outlineLevel="1" ht="22.45" customFormat="1" customHeight="1" s="71">
      <c r="B1314" s="166" t="n"/>
      <c r="C1314" s="166" t="n"/>
      <c r="D1314" s="153" t="n"/>
      <c r="E1314" s="10" t="n"/>
      <c r="F1314" s="11" t="n"/>
      <c r="G1314" s="10" t="n"/>
      <c r="H1314" s="11" t="n"/>
      <c r="I1314" s="12" t="n"/>
      <c r="J1314" s="13" t="inlineStr">
        <is>
          <t>001-001-0036 Костюм повара</t>
        </is>
      </c>
      <c r="K1314" s="13" t="inlineStr">
        <is>
          <t>001-001-0036 Костюм повара</t>
        </is>
      </c>
      <c r="L1314" s="135" t="n"/>
      <c r="M1314">
        <f>VLOOKUP(J1314,P$7:Q$4000,2,0)</f>
        <v/>
      </c>
      <c r="N1314">
        <f>VLOOKUP(K1314,P$7:R$4000,2,0)</f>
        <v/>
      </c>
      <c r="P1314" s="24" t="inlineStr">
        <is>
          <t>Кожокеев Азамат Тельманович</t>
        </is>
      </c>
      <c r="Q1314" s="24" t="inlineStr">
        <is>
          <t>106-01-02-Буровой участок ГРР - Югозападный</t>
        </is>
      </c>
    </row>
    <row r="1315" hidden="1" outlineLevel="1" ht="22.45" customHeight="1" s="171" thickBot="1">
      <c r="B1315" s="167" t="n"/>
      <c r="C1315" s="167" t="n"/>
      <c r="D1315" s="14" t="inlineStr">
        <is>
          <t>Количество</t>
        </is>
      </c>
      <c r="E1315" s="15" t="n"/>
      <c r="F1315" s="175" t="n">
        <v>2</v>
      </c>
      <c r="G1315" s="15" t="n"/>
      <c r="H1315" s="175" t="n">
        <v>2</v>
      </c>
      <c r="I1315" s="135" t="n"/>
      <c r="J1315" s="154" t="inlineStr">
        <is>
          <t>Поступление ТМЦ и услуг 0000202 от 23.01.2024 10:00:00</t>
        </is>
      </c>
      <c r="K1315" s="154" t="inlineStr">
        <is>
          <t>Поступление ТМЦ и услуг 0000202 от 23.01.2024 10:00:00</t>
        </is>
      </c>
      <c r="L1315" s="9" t="n"/>
      <c r="M1315">
        <f>VLOOKUP(J1315,P$7:Q$4000,2,0)</f>
        <v/>
      </c>
      <c r="N1315">
        <f>VLOOKUP(K1315,P$7:R$4000,2,0)</f>
        <v/>
      </c>
      <c r="P1315" s="24" t="inlineStr">
        <is>
          <t>Кожокеева Алтынай Токтомамбетовна</t>
        </is>
      </c>
      <c r="Q1315" s="24" t="inlineStr">
        <is>
          <t>126-001 ОТК Общепроизводственные расходы</t>
        </is>
      </c>
    </row>
    <row r="1316" hidden="1" outlineLevel="1" ht="22.45" customFormat="1" customHeight="1" s="71" thickBot="1">
      <c r="B1316" s="165" t="inlineStr">
        <is>
          <t>06.09.2024 12:57:15</t>
        </is>
      </c>
      <c r="C1316" s="165" t="inlineStr">
        <is>
          <t>Внутреннее перемещение ОМТС 221-961 от 06.09.2024 12:57:15</t>
        </is>
      </c>
      <c r="D1316" s="152" t="inlineStr">
        <is>
          <t>Внутренее перемещение ТМЦ</t>
        </is>
      </c>
      <c r="E1316" s="163" t="n">
        <v>1750</v>
      </c>
      <c r="F1316" s="164" t="n"/>
      <c r="G1316" s="163" t="n">
        <v>1750</v>
      </c>
      <c r="H1316" s="164" t="n"/>
      <c r="I1316" s="7" t="n">
        <v>4558.41</v>
      </c>
      <c r="J1316" s="8" t="inlineStr">
        <is>
          <t>Шербай уулу Бакытбек (кух работник)</t>
        </is>
      </c>
      <c r="K1316" s="8" t="inlineStr">
        <is>
          <t>Склад Бозымчак № 7 СИЗ (/Касымов А,Адылбек у Э.</t>
        </is>
      </c>
      <c r="L1316" s="12" t="n"/>
      <c r="M1316">
        <f>VLOOKUP(J1316,P$7:Q$4000,2,0)</f>
        <v/>
      </c>
      <c r="N1316">
        <f>VLOOKUP(K1316,P$7:R$4000,2,0)</f>
        <v/>
      </c>
      <c r="P1316" s="24" t="inlineStr">
        <is>
          <t>Кожокулов Нур Жаныбекович</t>
        </is>
      </c>
      <c r="Q1316" s="24" t="inlineStr">
        <is>
          <t>100-04 Участок упаковки концентрата</t>
        </is>
      </c>
    </row>
    <row r="1317" hidden="1" outlineLevel="1" ht="22.45" customFormat="1" customHeight="1" s="71">
      <c r="B1317" s="166" t="n"/>
      <c r="C1317" s="166" t="n"/>
      <c r="D1317" s="153" t="n"/>
      <c r="E1317" s="10" t="n"/>
      <c r="F1317" s="11" t="n"/>
      <c r="G1317" s="10" t="n"/>
      <c r="H1317" s="11" t="n"/>
      <c r="I1317" s="12" t="n"/>
      <c r="J1317" s="13" t="inlineStr">
        <is>
          <t>001-002-0061 Ботинки Kynox Nomad 417E-064 (Италия)</t>
        </is>
      </c>
      <c r="K1317" s="13" t="inlineStr">
        <is>
          <t>001-002-0061 Ботинки Kynox Nomad 417E-064 (Италия)</t>
        </is>
      </c>
      <c r="L1317" s="135" t="n"/>
      <c r="M1317">
        <f>VLOOKUP(J1317,P$7:Q$4000,2,0)</f>
        <v/>
      </c>
      <c r="N1317">
        <f>VLOOKUP(K1317,P$7:R$4000,2,0)</f>
        <v/>
      </c>
      <c r="P1317" s="24" t="inlineStr">
        <is>
          <t>Кожом уулу Абдыкадыр (Слесарь-ремонтник)</t>
        </is>
      </c>
      <c r="Q1317" s="24" t="inlineStr">
        <is>
          <t>100-02 Главный корпус (флотация)</t>
        </is>
      </c>
    </row>
    <row r="1318" hidden="1" outlineLevel="1" ht="22.45" customHeight="1" s="171" thickBot="1">
      <c r="B1318" s="167" t="n"/>
      <c r="C1318" s="167" t="n"/>
      <c r="D1318" s="14" t="inlineStr">
        <is>
          <t>Количество</t>
        </is>
      </c>
      <c r="E1318" s="15" t="n"/>
      <c r="F1318" s="175" t="n">
        <v>1</v>
      </c>
      <c r="G1318" s="15" t="n"/>
      <c r="H1318" s="175" t="n">
        <v>1</v>
      </c>
      <c r="I1318" s="135" t="n"/>
      <c r="J1318" s="154" t="inlineStr">
        <is>
          <t>Поступление ТМЦ и услуг 0001148 от 27.03.2024 10:00:00</t>
        </is>
      </c>
      <c r="K1318" s="154" t="inlineStr">
        <is>
          <t>Поступление ТМЦ и услуг 0001148 от 27.03.2024 10:00:00</t>
        </is>
      </c>
      <c r="L1318" s="9" t="n"/>
      <c r="M1318">
        <f>VLOOKUP(J1318,P$7:Q$4000,2,0)</f>
        <v/>
      </c>
      <c r="N1318">
        <f>VLOOKUP(K1318,P$7:R$4000,2,0)</f>
        <v/>
      </c>
      <c r="P1318" s="24" t="inlineStr">
        <is>
          <t>Кожом уулу Абдыкадыр (Электрогазосварщик)</t>
        </is>
      </c>
      <c r="Q1318" s="24" t="inlineStr">
        <is>
          <t>100-09 РММ</t>
        </is>
      </c>
    </row>
    <row r="1319" hidden="1" outlineLevel="1" ht="22.45" customFormat="1" customHeight="1" s="71" thickBot="1">
      <c r="B1319" s="165" t="inlineStr">
        <is>
          <t>06.09.2024 13:32:08</t>
        </is>
      </c>
      <c r="C1319" s="165" t="inlineStr">
        <is>
          <t>Внутреннее перемещение ОМТС 221-969 от 06.09.2024 13:32:08</t>
        </is>
      </c>
      <c r="D1319" s="152" t="inlineStr">
        <is>
          <t>Внутренее перемещение ТМЦ</t>
        </is>
      </c>
      <c r="E1319" s="163" t="n">
        <v>1750</v>
      </c>
      <c r="F1319" s="164" t="n"/>
      <c r="G1319" s="163" t="n">
        <v>1750</v>
      </c>
      <c r="H1319" s="164" t="n"/>
      <c r="I1319" s="7" t="n">
        <v>4950</v>
      </c>
      <c r="J1319" s="8" t="inlineStr">
        <is>
          <t>Мусаев Джараш Ардакбекович</t>
        </is>
      </c>
      <c r="K1319" s="8" t="inlineStr">
        <is>
          <t>Склад Бозымчак № 7 СИЗ (/Касымов А,Адылбек у Э.</t>
        </is>
      </c>
      <c r="L1319" s="12" t="n"/>
      <c r="M1319">
        <f>VLOOKUP(J1319,P$7:Q$4000,2,0)</f>
        <v/>
      </c>
      <c r="N1319">
        <f>VLOOKUP(K1319,P$7:R$4000,2,0)</f>
        <v/>
      </c>
      <c r="P1319" s="24" t="inlineStr">
        <is>
          <t>Кожомалиев Базаралы Доолотбекович крановщик</t>
        </is>
      </c>
      <c r="Q1319" s="24" t="inlineStr">
        <is>
          <t>119-06-Автотранспортный цех-РПП</t>
        </is>
      </c>
    </row>
    <row r="1320" hidden="1" outlineLevel="1" ht="22.45" customFormat="1" customHeight="1" s="71">
      <c r="B1320" s="166" t="n"/>
      <c r="C1320" s="166" t="n"/>
      <c r="D1320" s="153" t="n"/>
      <c r="E1320" s="10" t="n"/>
      <c r="F1320" s="11" t="n"/>
      <c r="G1320" s="10" t="n"/>
      <c r="H1320" s="11" t="n"/>
      <c r="I1320" s="12" t="n"/>
      <c r="J1320" s="13" t="inlineStr">
        <is>
          <t>001-002-0091 Сапоги ПВХ Dunlop Protomastor (МП, МБС)</t>
        </is>
      </c>
      <c r="K1320" s="13" t="inlineStr">
        <is>
          <t>001-002-0091 Сапоги ПВХ Dunlop Protomastor (МП, МБС)</t>
        </is>
      </c>
      <c r="L1320" s="135" t="n"/>
      <c r="M1320">
        <f>VLOOKUP(J1320,P$7:Q$4000,2,0)</f>
        <v/>
      </c>
      <c r="N1320">
        <f>VLOOKUP(K1320,P$7:R$4000,2,0)</f>
        <v/>
      </c>
      <c r="P1320" s="24" t="inlineStr">
        <is>
          <t>Кожомжаров Анарбек Кенжалыевич</t>
        </is>
      </c>
      <c r="Q1320" s="24" t="inlineStr">
        <is>
          <t>119-07-Автотранспортный цех-автобусы</t>
        </is>
      </c>
    </row>
    <row r="1321" hidden="1" outlineLevel="1" ht="22.45" customHeight="1" s="171" thickBot="1">
      <c r="B1321" s="167" t="n"/>
      <c r="C1321" s="167" t="n"/>
      <c r="D1321" s="14" t="inlineStr">
        <is>
          <t>Количество</t>
        </is>
      </c>
      <c r="E1321" s="15" t="n"/>
      <c r="F1321" s="175" t="n">
        <v>1</v>
      </c>
      <c r="G1321" s="15" t="n"/>
      <c r="H1321" s="175" t="n">
        <v>1</v>
      </c>
      <c r="I1321" s="135" t="n"/>
      <c r="J1321" s="154" t="inlineStr">
        <is>
          <t>Поступление ТМЦ и услуг 0001508 от 16.04.2024 10:00:00</t>
        </is>
      </c>
      <c r="K1321" s="154" t="inlineStr">
        <is>
          <t>Поступление ТМЦ и услуг 0001508 от 16.04.2024 10:00:00</t>
        </is>
      </c>
      <c r="L1321" s="9" t="n"/>
      <c r="M1321">
        <f>VLOOKUP(J1321,P$7:Q$4000,2,0)</f>
        <v/>
      </c>
      <c r="N1321">
        <f>VLOOKUP(K1321,P$7:R$4000,2,0)</f>
        <v/>
      </c>
      <c r="P1321" s="24" t="inlineStr">
        <is>
          <t>Кожомкулов Заирбек Курманалиевич(Водитель Вил.погр</t>
        </is>
      </c>
      <c r="Q1321" s="24" t="inlineStr">
        <is>
          <t>120-03-01-ОМТС-Отдел Экспертной приемки и учетаТМЦ</t>
        </is>
      </c>
    </row>
    <row r="1322" hidden="1" outlineLevel="1" ht="22.45" customFormat="1" customHeight="1" s="71" thickBot="1">
      <c r="B1322" s="165" t="inlineStr">
        <is>
          <t>06.09.2024 13:32:08</t>
        </is>
      </c>
      <c r="C1322" s="165" t="inlineStr">
        <is>
          <t>Внутреннее перемещение ОМТС 221-969 от 06.09.2024 13:32:08</t>
        </is>
      </c>
      <c r="D1322" s="152" t="inlineStr">
        <is>
          <t>Внутренее перемещение ТМЦ</t>
        </is>
      </c>
      <c r="E1322" s="163" t="n">
        <v>1750</v>
      </c>
      <c r="F1322" s="164" t="n"/>
      <c r="G1322" s="163" t="n">
        <v>1750</v>
      </c>
      <c r="H1322" s="164" t="n"/>
      <c r="I1322" s="7" t="n">
        <v>3200</v>
      </c>
      <c r="J1322" s="8" t="inlineStr">
        <is>
          <t>Мусаев Джараш Ардакбекович</t>
        </is>
      </c>
      <c r="K1322" s="8" t="inlineStr">
        <is>
          <t>Склад Бозымчак № 7 СИЗ (/Касымов А,Адылбек у Э.</t>
        </is>
      </c>
      <c r="L1322" s="12" t="n"/>
      <c r="M1322">
        <f>VLOOKUP(J1322,P$7:Q$4000,2,0)</f>
        <v/>
      </c>
      <c r="N1322">
        <f>VLOOKUP(K1322,P$7:R$4000,2,0)</f>
        <v/>
      </c>
      <c r="P1322" s="24" t="inlineStr">
        <is>
          <t>Кожомкулов Исамидин Алиевич(Электрогазосварщик)</t>
        </is>
      </c>
      <c r="Q1322" s="24" t="inlineStr">
        <is>
          <t>119-07-Автотранспортный цех-автобусы</t>
        </is>
      </c>
    </row>
    <row r="1323" hidden="1" outlineLevel="1" ht="22.45" customFormat="1" customHeight="1" s="71">
      <c r="B1323" s="166" t="n"/>
      <c r="C1323" s="166" t="n"/>
      <c r="D1323" s="153" t="n"/>
      <c r="E1323" s="10" t="n"/>
      <c r="F1323" s="11" t="n"/>
      <c r="G1323" s="10" t="n"/>
      <c r="H1323" s="11" t="n"/>
      <c r="I1323" s="12" t="n"/>
      <c r="J1323" s="13" t="inlineStr">
        <is>
          <t>001-001-0116 Рубашка  "KAZ Minerals Bozymchak) c длинным рукавом  (100% ХБ)</t>
        </is>
      </c>
      <c r="K1323" s="13" t="inlineStr">
        <is>
          <t>001-001-0116 Рубашка  "KAZ Minerals Bozymchak) c длинным рукавом  (100% ХБ)</t>
        </is>
      </c>
      <c r="L1323" s="135" t="n"/>
      <c r="M1323">
        <f>VLOOKUP(J1323,P$7:Q$4000,2,0)</f>
        <v/>
      </c>
      <c r="N1323">
        <f>VLOOKUP(K1323,P$7:R$4000,2,0)</f>
        <v/>
      </c>
      <c r="P1323" s="24" t="inlineStr">
        <is>
          <t>Кожомуратов Камасбек Жангабылович</t>
        </is>
      </c>
      <c r="Q1323" s="24" t="inlineStr">
        <is>
          <t>100-10 Общепроизводственные расходы</t>
        </is>
      </c>
    </row>
    <row r="1324" hidden="1" outlineLevel="1" ht="22.45" customHeight="1" s="171" thickBot="1">
      <c r="B1324" s="167" t="n"/>
      <c r="C1324" s="167" t="n"/>
      <c r="D1324" s="14" t="inlineStr">
        <is>
          <t>Количество</t>
        </is>
      </c>
      <c r="E1324" s="15" t="n"/>
      <c r="F1324" s="175" t="n">
        <v>1</v>
      </c>
      <c r="G1324" s="15" t="n"/>
      <c r="H1324" s="175" t="n">
        <v>1</v>
      </c>
      <c r="I1324" s="135" t="n"/>
      <c r="J1324" s="154" t="inlineStr">
        <is>
          <t>Поступление ТМЦ и услуг 0002737 от 16.07.2024 10:00:00</t>
        </is>
      </c>
      <c r="K1324" s="154" t="inlineStr">
        <is>
          <t>Поступление ТМЦ и услуг 0002737 от 16.07.2024 10:00:00</t>
        </is>
      </c>
      <c r="L1324" s="9" t="n"/>
      <c r="M1324">
        <f>VLOOKUP(J1324,P$7:Q$4000,2,0)</f>
        <v/>
      </c>
      <c r="N1324">
        <f>VLOOKUP(K1324,P$7:R$4000,2,0)</f>
        <v/>
      </c>
      <c r="P1324" s="24" t="inlineStr">
        <is>
          <t>Кожомуратова Арзыкан Токталиевна (уборщица)</t>
        </is>
      </c>
      <c r="Q1324" s="24" t="inlineStr">
        <is>
          <t>123-01-АБК-АХО-вахтовый поселок</t>
        </is>
      </c>
    </row>
    <row r="1325" hidden="1" outlineLevel="1" ht="32.9" customFormat="1" customHeight="1" s="71" thickBot="1">
      <c r="B1325" s="165" t="inlineStr">
        <is>
          <t>06.09.2024 13:32:08</t>
        </is>
      </c>
      <c r="C1325" s="165" t="inlineStr">
        <is>
          <t>Внутреннее перемещение ОМТС 221-969 от 06.09.2024 13:32:08</t>
        </is>
      </c>
      <c r="D1325" s="152" t="inlineStr">
        <is>
          <t>Внутренее перемещение ТМЦ</t>
        </is>
      </c>
      <c r="E1325" s="163" t="n">
        <v>1750</v>
      </c>
      <c r="F1325" s="164" t="n"/>
      <c r="G1325" s="163" t="n">
        <v>1750</v>
      </c>
      <c r="H1325" s="164" t="n"/>
      <c r="I1325" s="7" t="n">
        <v>7000</v>
      </c>
      <c r="J1325" s="8" t="inlineStr">
        <is>
          <t>Мусаев Джараш Ардакбекович</t>
        </is>
      </c>
      <c r="K1325" s="8" t="inlineStr">
        <is>
          <t>Склад Бозымчак № 7 СИЗ (/Касымов А,Адылбек у Э.</t>
        </is>
      </c>
      <c r="L1325" s="12" t="n"/>
      <c r="M1325">
        <f>VLOOKUP(J1325,P$7:Q$4000,2,0)</f>
        <v/>
      </c>
      <c r="N1325">
        <f>VLOOKUP(K1325,P$7:R$4000,2,0)</f>
        <v/>
      </c>
      <c r="P1325" s="24" t="inlineStr">
        <is>
          <t>Кожонов Алмаз Кыргызбаевич</t>
        </is>
      </c>
      <c r="Q1325" s="24" t="inlineStr">
        <is>
          <t>100-07 Главные специалисты ИТР ОФ</t>
        </is>
      </c>
    </row>
    <row r="1326" hidden="1" outlineLevel="1" ht="22.45" customFormat="1" customHeight="1" s="71">
      <c r="B1326" s="166" t="n"/>
      <c r="C1326" s="166" t="n"/>
      <c r="D1326" s="153" t="n"/>
      <c r="E1326" s="10" t="n"/>
      <c r="F1326" s="11" t="n"/>
      <c r="G1326" s="10" t="n"/>
      <c r="H1326" s="11" t="n"/>
      <c r="I1326" s="12" t="n"/>
      <c r="J1326" s="13" t="inlineStr">
        <is>
          <t>001-001-0199 Куртка демисезонная "KAZ Minerals Bozymchak" (ткань 65%ПЭ/35%ХБ, плотность 250 гр/м2, подкл.флис. 56-58)</t>
        </is>
      </c>
      <c r="K1326" s="13" t="inlineStr">
        <is>
          <t>001-001-0199 Куртка демисезонная "KAZ Minerals Bozymchak" (ткань 65%ПЭ/35%ХБ, плотность 250 гр/м2, подкл.флис. 56-58)</t>
        </is>
      </c>
      <c r="L1326" s="135" t="n"/>
      <c r="M1326">
        <f>VLOOKUP(J1326,P$7:Q$4000,2,0)</f>
        <v/>
      </c>
      <c r="N1326">
        <f>VLOOKUP(K1326,P$7:R$4000,2,0)</f>
        <v/>
      </c>
      <c r="P1326" s="24" t="inlineStr">
        <is>
          <t>Кожонов Эрнист Кыргызбаевич (Аппаратчик обезвож.)</t>
        </is>
      </c>
      <c r="Q1326" s="24" t="inlineStr">
        <is>
          <t>100-04 Участок упаковки концентрата</t>
        </is>
      </c>
    </row>
    <row r="1327" hidden="1" outlineLevel="1" ht="22.45" customHeight="1" s="171" thickBot="1">
      <c r="B1327" s="167" t="n"/>
      <c r="C1327" s="167" t="n"/>
      <c r="D1327" s="14" t="inlineStr">
        <is>
          <t>Количество</t>
        </is>
      </c>
      <c r="E1327" s="15" t="n"/>
      <c r="F1327" s="175" t="n">
        <v>1</v>
      </c>
      <c r="G1327" s="15" t="n"/>
      <c r="H1327" s="175" t="n">
        <v>1</v>
      </c>
      <c r="I1327" s="135" t="n"/>
      <c r="J1327" s="154" t="inlineStr">
        <is>
          <t>Поступление ТМЦ и услуг 0002734 от 16.07.2024 10:00:00</t>
        </is>
      </c>
      <c r="K1327" s="154" t="inlineStr">
        <is>
          <t>Поступление ТМЦ и услуг 0002734 от 16.07.2024 10:00:00</t>
        </is>
      </c>
      <c r="L1327" s="9" t="n"/>
      <c r="M1327">
        <f>VLOOKUP(J1327,P$7:Q$4000,2,0)</f>
        <v/>
      </c>
      <c r="N1327">
        <f>VLOOKUP(K1327,P$7:R$4000,2,0)</f>
        <v/>
      </c>
      <c r="P1327" s="24" t="inlineStr">
        <is>
          <t>Козубекова Азиза Аскарбековна</t>
        </is>
      </c>
      <c r="Q1327" s="24" t="inlineStr">
        <is>
          <t>111-02-АУП</t>
        </is>
      </c>
    </row>
    <row r="1328" hidden="1" outlineLevel="1" ht="22.45" customFormat="1" customHeight="1" s="71" thickBot="1">
      <c r="B1328" s="165" t="inlineStr">
        <is>
          <t>06.09.2024 13:43:49</t>
        </is>
      </c>
      <c r="C1328" s="165" t="inlineStr">
        <is>
          <t>Внутреннее перемещение ОМТС 221-971 от 06.09.2024 13:43:49</t>
        </is>
      </c>
      <c r="D1328" s="152" t="inlineStr">
        <is>
          <t>Внутренее перемещение ТМЦ</t>
        </is>
      </c>
      <c r="E1328" s="163" t="n">
        <v>1750</v>
      </c>
      <c r="F1328" s="164" t="n"/>
      <c r="G1328" s="163" t="n">
        <v>1750</v>
      </c>
      <c r="H1328" s="164" t="n"/>
      <c r="I1328" s="7" t="n">
        <v>5500</v>
      </c>
      <c r="J1328" s="8" t="inlineStr">
        <is>
          <t>Конушов Асылбек Кудайназарович</t>
        </is>
      </c>
      <c r="K1328" s="8" t="inlineStr">
        <is>
          <t>Склад Бозымчак № 7 СИЗ (/Касымов А,Адылбек у Э.</t>
        </is>
      </c>
      <c r="L1328" s="12" t="n"/>
      <c r="M1328">
        <f>VLOOKUP(J1328,P$7:Q$4000,2,0)</f>
        <v/>
      </c>
      <c r="N1328">
        <f>VLOOKUP(K1328,P$7:R$4000,2,0)</f>
        <v/>
      </c>
      <c r="P1328" s="24" t="inlineStr">
        <is>
          <t>Козуев Белек Жоробаевич (машинист компрессора)</t>
        </is>
      </c>
      <c r="Q1328" s="24" t="inlineStr">
        <is>
          <t>100-02 Главный корпус (флотация)</t>
        </is>
      </c>
    </row>
    <row r="1329" hidden="1" outlineLevel="1" ht="22.45" customFormat="1" customHeight="1" s="71">
      <c r="B1329" s="166" t="n"/>
      <c r="C1329" s="166" t="n"/>
      <c r="D1329" s="153" t="n"/>
      <c r="E1329" s="10" t="n"/>
      <c r="F1329" s="11" t="n"/>
      <c r="G1329" s="10" t="n"/>
      <c r="H1329" s="11" t="n"/>
      <c r="I1329" s="12" t="n"/>
      <c r="J1329" s="13" t="inlineStr">
        <is>
          <t>001-001-0177 Куртка летняя "KAZ Minerals Bozymchak" (ткань 65%ПЭ/35%ХБ, плотность 250 гр/м2, разм.48-50)</t>
        </is>
      </c>
      <c r="K1329" s="13" t="inlineStr">
        <is>
          <t>001-001-0177 Куртка летняя "KAZ Minerals Bozymchak" (ткань 65%ПЭ/35%ХБ, плотность 250 гр/м2, разм.48-50)</t>
        </is>
      </c>
      <c r="L1329" s="135" t="n"/>
      <c r="M1329">
        <f>VLOOKUP(J1329,P$7:Q$4000,2,0)</f>
        <v/>
      </c>
      <c r="N1329">
        <f>VLOOKUP(K1329,P$7:R$4000,2,0)</f>
        <v/>
      </c>
      <c r="P1329" s="24" t="inlineStr">
        <is>
          <t>Козуев Марипбай Жоробаевич(Водитель оператор заряд</t>
        </is>
      </c>
      <c r="Q1329" s="24" t="inlineStr">
        <is>
          <t>101-03-участок БВР</t>
        </is>
      </c>
    </row>
    <row r="1330" hidden="1" outlineLevel="1" ht="22.45" customHeight="1" s="171" thickBot="1">
      <c r="B1330" s="167" t="n"/>
      <c r="C1330" s="167" t="n"/>
      <c r="D1330" s="14" t="inlineStr">
        <is>
          <t>Количество</t>
        </is>
      </c>
      <c r="E1330" s="15" t="n"/>
      <c r="F1330" s="175" t="n">
        <v>1</v>
      </c>
      <c r="G1330" s="15" t="n"/>
      <c r="H1330" s="175" t="n">
        <v>1</v>
      </c>
      <c r="I1330" s="135" t="n"/>
      <c r="J1330" s="154" t="inlineStr">
        <is>
          <t>Поступление ТМЦ и услуг 0003521 от 04.09.2024 10:00:00</t>
        </is>
      </c>
      <c r="K1330" s="154" t="inlineStr">
        <is>
          <t>Поступление ТМЦ и услуг 0003521 от 04.09.2024 10:00:00</t>
        </is>
      </c>
      <c r="L1330" s="9" t="n"/>
      <c r="M1330">
        <f>VLOOKUP(J1330,P$7:Q$4000,2,0)</f>
        <v/>
      </c>
      <c r="N1330">
        <f>VLOOKUP(K1330,P$7:R$4000,2,0)</f>
        <v/>
      </c>
      <c r="P1330" s="24" t="inlineStr">
        <is>
          <t>Козуев Сатыбалды Жоробаевич Машин.кочегар котельн.</t>
        </is>
      </c>
      <c r="Q1330" s="24" t="inlineStr">
        <is>
          <t>105-02-УТВС и НК</t>
        </is>
      </c>
    </row>
    <row r="1331" hidden="1" outlineLevel="1" ht="22.45" customFormat="1" customHeight="1" s="71" thickBot="1">
      <c r="B1331" s="165" t="inlineStr">
        <is>
          <t>06.09.2024 14:05:34</t>
        </is>
      </c>
      <c r="C1331" s="165" t="inlineStr">
        <is>
          <t>Внутреннее перемещение ОМТС 221-972 от 06.09.2024 14:05:34</t>
        </is>
      </c>
      <c r="D1331" s="152" t="inlineStr">
        <is>
          <t>Внутренее перемещение ТМЦ</t>
        </is>
      </c>
      <c r="E1331" s="163" t="n">
        <v>1750</v>
      </c>
      <c r="F1331" s="164" t="n"/>
      <c r="G1331" s="163" t="n">
        <v>1750</v>
      </c>
      <c r="H1331" s="164" t="n"/>
      <c r="I1331" s="7" t="n">
        <v>7000</v>
      </c>
      <c r="J1331" s="8" t="inlineStr">
        <is>
          <t>Олжобаев Алмазбек Кадышевич (кладовщик ГП)</t>
        </is>
      </c>
      <c r="K1331" s="8" t="inlineStr">
        <is>
          <t>Склад Бозымчак № 7 СИЗ (/Касымов А,Адылбек у Э.</t>
        </is>
      </c>
      <c r="L1331" s="12" t="n"/>
      <c r="M1331">
        <f>VLOOKUP(J1331,P$7:Q$4000,2,0)</f>
        <v/>
      </c>
      <c r="N1331">
        <f>VLOOKUP(K1331,P$7:R$4000,2,0)</f>
        <v/>
      </c>
      <c r="P1331" s="24" t="inlineStr">
        <is>
          <t>Козуев Сейдалы Жоробаевич (ВМ)</t>
        </is>
      </c>
      <c r="Q1331" s="24" t="inlineStr">
        <is>
          <t>101-03-участок БВР</t>
        </is>
      </c>
    </row>
    <row r="1332" hidden="1" outlineLevel="1" ht="22.45" customFormat="1" customHeight="1" s="71">
      <c r="B1332" s="166" t="n"/>
      <c r="C1332" s="166" t="n"/>
      <c r="D1332" s="153" t="n"/>
      <c r="E1332" s="10" t="n"/>
      <c r="F1332" s="11" t="n"/>
      <c r="G1332" s="10" t="n"/>
      <c r="H1332" s="11" t="n"/>
      <c r="I1332" s="12" t="n"/>
      <c r="J1332" s="13" t="inlineStr">
        <is>
          <t>001-001-0198 Куртка демисезонная "KAZ Minerals Bozymchak" (ткань 65%ПЭ/35%ХБ, плотность 250 гр/м2, подкл.флис. 52-54)</t>
        </is>
      </c>
      <c r="K1332" s="13" t="inlineStr">
        <is>
          <t>001-001-0198 Куртка демисезонная "KAZ Minerals Bozymchak" (ткань 65%ПЭ/35%ХБ, плотность 250 гр/м2, подкл.флис. 52-54)</t>
        </is>
      </c>
      <c r="L1332" s="135" t="n"/>
      <c r="M1332">
        <f>VLOOKUP(J1332,P$7:Q$4000,2,0)</f>
        <v/>
      </c>
      <c r="N1332">
        <f>VLOOKUP(K1332,P$7:R$4000,2,0)</f>
        <v/>
      </c>
      <c r="P1332" s="24" t="inlineStr">
        <is>
          <t>Козуев Уметалы Жоробаевич</t>
        </is>
      </c>
      <c r="Q1332" s="24" t="inlineStr">
        <is>
          <t>119-05-Автотранспортный цех - общепроизводственные</t>
        </is>
      </c>
    </row>
    <row r="1333" hidden="1" outlineLevel="1" ht="22.45" customHeight="1" s="171" thickBot="1">
      <c r="B1333" s="167" t="n"/>
      <c r="C1333" s="167" t="n"/>
      <c r="D1333" s="14" t="inlineStr">
        <is>
          <t>Количество</t>
        </is>
      </c>
      <c r="E1333" s="15" t="n"/>
      <c r="F1333" s="175" t="n">
        <v>1</v>
      </c>
      <c r="G1333" s="15" t="n"/>
      <c r="H1333" s="175" t="n">
        <v>1</v>
      </c>
      <c r="I1333" s="135" t="n"/>
      <c r="J1333" s="154" t="inlineStr">
        <is>
          <t>Поступление ТМЦ и услуг 0003271 от 27.08.2024 10:00:00</t>
        </is>
      </c>
      <c r="K1333" s="154" t="inlineStr">
        <is>
          <t>Поступление ТМЦ и услуг 0003271 от 27.08.2024 10:00:00</t>
        </is>
      </c>
      <c r="L1333" s="9" t="n"/>
      <c r="M1333">
        <f>VLOOKUP(J1333,P$7:Q$4000,2,0)</f>
        <v/>
      </c>
      <c r="N1333">
        <f>VLOOKUP(K1333,P$7:R$4000,2,0)</f>
        <v/>
      </c>
      <c r="P1333" s="24" t="inlineStr">
        <is>
          <t>Козукулова Махпират Сайдахмадовна</t>
        </is>
      </c>
      <c r="Q1333" s="24" t="inlineStr">
        <is>
          <t>123-01-АБК-АХО-вахтовый поселок</t>
        </is>
      </c>
    </row>
    <row r="1334" hidden="1" outlineLevel="1" ht="22.45" customFormat="1" customHeight="1" s="71">
      <c r="B1334" s="165" t="inlineStr">
        <is>
          <t>06.09.2024 14:36:53</t>
        </is>
      </c>
      <c r="C1334" s="165" t="inlineStr">
        <is>
          <t>Внутреннее перемещение ОМТС 221-973 от 06.09.2024 14:36:53</t>
        </is>
      </c>
      <c r="D1334" s="152" t="inlineStr">
        <is>
          <t>Внутренее перемещение ТМЦ</t>
        </is>
      </c>
      <c r="E1334" s="163" t="n">
        <v>1750</v>
      </c>
      <c r="F1334" s="164" t="n"/>
      <c r="G1334" s="163" t="n">
        <v>1750</v>
      </c>
      <c r="H1334" s="164" t="n"/>
      <c r="I1334" s="7" t="n">
        <v>6494.4</v>
      </c>
      <c r="J1334" s="8" t="inlineStr">
        <is>
          <t>Склад Бозымчак № 7/1 СИЗ БУ</t>
        </is>
      </c>
      <c r="K1334" s="8" t="inlineStr">
        <is>
          <t>Мараимова Гулбайра Эркинбаевна(повар 2- разряда)</t>
        </is>
      </c>
      <c r="L1334" s="12" t="n"/>
      <c r="M1334">
        <f>VLOOKUP(J1334,P$7:Q$4000,2,0)</f>
        <v/>
      </c>
      <c r="N1334">
        <f>VLOOKUP(K1334,P$7:R$4000,2,0)</f>
        <v/>
      </c>
      <c r="P1334" s="24" t="inlineStr">
        <is>
          <t>Койчиев Бактыбек Сатарович (машинист КАТ)</t>
        </is>
      </c>
      <c r="Q1334" s="24" t="inlineStr">
        <is>
          <t>101-02-ЭКБУ - Карьер</t>
        </is>
      </c>
    </row>
    <row r="1335" hidden="1" outlineLevel="1" ht="22.45" customFormat="1" customHeight="1" s="71">
      <c r="B1335" s="166" t="n"/>
      <c r="C1335" s="166" t="n"/>
      <c r="D1335" s="153" t="n"/>
      <c r="E1335" s="10" t="n"/>
      <c r="F1335" s="11" t="n"/>
      <c r="G1335" s="10" t="n"/>
      <c r="H1335" s="11" t="n"/>
      <c r="I1335" s="12" t="n"/>
      <c r="J1335" s="13" t="inlineStr">
        <is>
          <t>001-002-0062 Сабо медицинские Crocs (материал Croslite TM, белые)</t>
        </is>
      </c>
      <c r="K1335" s="13" t="inlineStr">
        <is>
          <t>001-002-0062 Сабо медицинские Crocs (материал Croslite TM, белые)</t>
        </is>
      </c>
      <c r="L1335" s="135" t="n"/>
      <c r="M1335">
        <f>VLOOKUP(J1335,P$7:Q$4000,2,0)</f>
        <v/>
      </c>
      <c r="N1335">
        <f>VLOOKUP(K1335,P$7:R$4000,2,0)</f>
        <v/>
      </c>
      <c r="P1335" s="24" t="inlineStr">
        <is>
          <t>Койчуев Арзымат</t>
        </is>
      </c>
      <c r="Q1335" s="24" t="inlineStr">
        <is>
          <t>101-03-участок БВР</t>
        </is>
      </c>
    </row>
    <row r="1336" hidden="1" outlineLevel="1" ht="22.45" customHeight="1" s="171" thickBot="1">
      <c r="B1336" s="167" t="n"/>
      <c r="C1336" s="167" t="n"/>
      <c r="D1336" s="14" t="inlineStr">
        <is>
          <t>Количество</t>
        </is>
      </c>
      <c r="E1336" s="15" t="n"/>
      <c r="F1336" s="175" t="n">
        <v>1</v>
      </c>
      <c r="G1336" s="15" t="n"/>
      <c r="H1336" s="175" t="n">
        <v>1</v>
      </c>
      <c r="I1336" s="135" t="n"/>
      <c r="J1336" s="154" t="inlineStr">
        <is>
          <t>Поступление ТМЦ и услуг 0002214 от 16.06.2022 10:00:00</t>
        </is>
      </c>
      <c r="K1336" s="154" t="inlineStr">
        <is>
          <t>Поступление ТМЦ и услуг 0002214 от 16.06.2022 10:00:00</t>
        </is>
      </c>
      <c r="L1336" s="9" t="n"/>
      <c r="M1336">
        <f>VLOOKUP(J1336,P$7:Q$4000,2,0)</f>
        <v/>
      </c>
      <c r="N1336">
        <f>VLOOKUP(K1336,P$7:R$4000,2,0)</f>
        <v/>
      </c>
      <c r="P1336" s="24" t="inlineStr">
        <is>
          <t>Койчуев Советбек Илешбекович</t>
        </is>
      </c>
      <c r="Q1336" s="24" t="inlineStr">
        <is>
          <t>107-Отдел Капитального Строительства</t>
        </is>
      </c>
    </row>
    <row r="1337" hidden="1" outlineLevel="1" ht="22.45" customFormat="1" customHeight="1" s="71">
      <c r="B1337" s="165" t="inlineStr">
        <is>
          <t>06.09.2024 14:36:53</t>
        </is>
      </c>
      <c r="C1337" s="165" t="inlineStr">
        <is>
          <t>Внутреннее перемещение ОМТС 221-973 от 06.09.2024 14:36:53</t>
        </is>
      </c>
      <c r="D1337" s="152" t="inlineStr">
        <is>
          <t>Внутренее перемещение ТМЦ</t>
        </is>
      </c>
      <c r="E1337" s="163" t="n">
        <v>1750</v>
      </c>
      <c r="F1337" s="164" t="n"/>
      <c r="G1337" s="163" t="n">
        <v>1750</v>
      </c>
      <c r="H1337" s="164" t="n"/>
      <c r="I1337" s="7" t="n">
        <v>1785.72</v>
      </c>
      <c r="J1337" s="8" t="inlineStr">
        <is>
          <t>Склад Бозымчак № 7/1 СИЗ БУ</t>
        </is>
      </c>
      <c r="K1337" s="8" t="inlineStr">
        <is>
          <t>Мараимова Гулбайра Эркинбаевна(повар 2- разряда)</t>
        </is>
      </c>
      <c r="L1337" s="12" t="n"/>
      <c r="M1337">
        <f>VLOOKUP(J1337,P$7:Q$4000,2,0)</f>
        <v/>
      </c>
      <c r="N1337">
        <f>VLOOKUP(K1337,P$7:R$4000,2,0)</f>
        <v/>
      </c>
      <c r="P1337" s="24" t="inlineStr">
        <is>
          <t>Койчуев Уланкадыр Советбекович</t>
        </is>
      </c>
      <c r="Q1337" s="24" t="inlineStr">
        <is>
          <t>105-02-УТВС и НК</t>
        </is>
      </c>
    </row>
    <row r="1338" hidden="1" outlineLevel="1" ht="22.45" customFormat="1" customHeight="1" s="71">
      <c r="B1338" s="166" t="n"/>
      <c r="C1338" s="166" t="n"/>
      <c r="D1338" s="153" t="n"/>
      <c r="E1338" s="10" t="n"/>
      <c r="F1338" s="11" t="n"/>
      <c r="G1338" s="10" t="n"/>
      <c r="H1338" s="11" t="n"/>
      <c r="I1338" s="12" t="n"/>
      <c r="J1338" s="13" t="inlineStr">
        <is>
          <t>001-001-0116 Рубашка  "KAZ Minerals Bozymchak) c длинным рукавом  (100% ХБ)</t>
        </is>
      </c>
      <c r="K1338" s="13" t="inlineStr">
        <is>
          <t>001-001-0116 Рубашка  "KAZ Minerals Bozymchak) c длинным рукавом  (100% ХБ)</t>
        </is>
      </c>
      <c r="L1338" s="135" t="n"/>
      <c r="M1338">
        <f>VLOOKUP(J1338,P$7:Q$4000,2,0)</f>
        <v/>
      </c>
      <c r="N1338">
        <f>VLOOKUP(K1338,P$7:R$4000,2,0)</f>
        <v/>
      </c>
      <c r="P1338" s="24" t="inlineStr">
        <is>
          <t>Койчуман уулу Авасбек( слесарь )</t>
        </is>
      </c>
      <c r="Q1338" s="24" t="inlineStr">
        <is>
          <t>101-06-Общепроизводственные расходы - Карьер</t>
        </is>
      </c>
    </row>
    <row r="1339" hidden="1" outlineLevel="1" ht="22.45" customHeight="1" s="171" thickBot="1">
      <c r="B1339" s="167" t="n"/>
      <c r="C1339" s="167" t="n"/>
      <c r="D1339" s="14" t="inlineStr">
        <is>
          <t>Количество</t>
        </is>
      </c>
      <c r="E1339" s="15" t="n"/>
      <c r="F1339" s="175" t="n">
        <v>1</v>
      </c>
      <c r="G1339" s="15" t="n"/>
      <c r="H1339" s="175" t="n">
        <v>1</v>
      </c>
      <c r="I1339" s="135" t="n"/>
      <c r="J1339" s="154" t="inlineStr">
        <is>
          <t>Поступление ТМЦ и услуг 0120953 от 30.06.2020 10:00:00</t>
        </is>
      </c>
      <c r="K1339" s="154" t="inlineStr">
        <is>
          <t>Поступление ТМЦ и услуг 0120953 от 30.06.2020 10:00:00</t>
        </is>
      </c>
      <c r="L1339" s="9" t="n"/>
      <c r="M1339">
        <f>VLOOKUP(J1339,P$7:Q$4000,2,0)</f>
        <v/>
      </c>
      <c r="N1339">
        <f>VLOOKUP(K1339,P$7:R$4000,2,0)</f>
        <v/>
      </c>
      <c r="P1339" s="24" t="inlineStr">
        <is>
          <t>Койчуманкулова Гулсара Алмамбетовна(Уборщица)</t>
        </is>
      </c>
      <c r="Q1339" s="24" t="inlineStr">
        <is>
          <t>123-01-АБК-АХО-вахтовый поселок</t>
        </is>
      </c>
    </row>
    <row r="1340" hidden="1" outlineLevel="1" ht="22.45" customFormat="1" customHeight="1" s="71">
      <c r="B1340" s="165" t="inlineStr">
        <is>
          <t>06.09.2024 14:36:53</t>
        </is>
      </c>
      <c r="C1340" s="165" t="inlineStr">
        <is>
          <t>Внутреннее перемещение ОМТС 221-973 от 06.09.2024 14:36:53</t>
        </is>
      </c>
      <c r="D1340" s="152" t="inlineStr">
        <is>
          <t>Внутренее перемещение ТМЦ</t>
        </is>
      </c>
      <c r="E1340" s="163" t="n">
        <v>1750</v>
      </c>
      <c r="F1340" s="164" t="n"/>
      <c r="G1340" s="163" t="n">
        <v>1750</v>
      </c>
      <c r="H1340" s="164" t="n"/>
      <c r="I1340" s="7" t="n">
        <v>4078.28</v>
      </c>
      <c r="J1340" s="8" t="inlineStr">
        <is>
          <t>Склад Бозымчак № 7/1 СИЗ БУ</t>
        </is>
      </c>
      <c r="K1340" s="8" t="inlineStr">
        <is>
          <t>Мараимова Гулбайра Эркинбаевна(повар 2- разряда)</t>
        </is>
      </c>
      <c r="L1340" s="12" t="n"/>
      <c r="M1340">
        <f>VLOOKUP(J1340,P$7:Q$4000,2,0)</f>
        <v/>
      </c>
      <c r="N1340">
        <f>VLOOKUP(K1340,P$7:R$4000,2,0)</f>
        <v/>
      </c>
      <c r="P1340" s="24" t="inlineStr">
        <is>
          <t>Кокежанов Берик Аманович</t>
        </is>
      </c>
      <c r="Q1340" s="24" t="inlineStr">
        <is>
          <t>120-01-Геолого-маркшейдерская служба. отдел</t>
        </is>
      </c>
    </row>
    <row r="1341" hidden="1" outlineLevel="1" ht="22.45" customFormat="1" customHeight="1" s="71">
      <c r="B1341" s="166" t="n"/>
      <c r="C1341" s="166" t="n"/>
      <c r="D1341" s="153" t="n"/>
      <c r="E1341" s="10" t="n"/>
      <c r="F1341" s="11" t="n"/>
      <c r="G1341" s="10" t="n"/>
      <c r="H1341" s="11" t="n"/>
      <c r="I1341" s="12" t="n"/>
      <c r="J1341" s="13" t="inlineStr">
        <is>
          <t>001-001-0129 Костюм летний "KAZ Minerals Bozymchak" (100% ХБ, плотность 250-260гр/м2, логотип вышивка, 54р.)</t>
        </is>
      </c>
      <c r="K1341" s="13" t="inlineStr">
        <is>
          <t>001-001-0129 Костюм летний "KAZ Minerals Bozymchak" (100% ХБ, плотность 250-260гр/м2, логотип вышивка, 54р.)</t>
        </is>
      </c>
      <c r="L1341" s="135" t="n"/>
      <c r="M1341">
        <f>VLOOKUP(J1341,P$7:Q$4000,2,0)</f>
        <v/>
      </c>
      <c r="N1341">
        <f>VLOOKUP(K1341,P$7:R$4000,2,0)</f>
        <v/>
      </c>
      <c r="P1341" s="24" t="inlineStr">
        <is>
          <t>Кокумбеков Урмат Дуйшенбекович</t>
        </is>
      </c>
      <c r="Q1341" s="24" t="inlineStr">
        <is>
          <t>123-02-АБК-АХО-Столовая</t>
        </is>
      </c>
    </row>
    <row r="1342" hidden="1" outlineLevel="1" ht="22.45" customHeight="1" s="171" thickBot="1">
      <c r="B1342" s="167" t="n"/>
      <c r="C1342" s="167" t="n"/>
      <c r="D1342" s="14" t="inlineStr">
        <is>
          <t>Количество</t>
        </is>
      </c>
      <c r="E1342" s="15" t="n"/>
      <c r="F1342" s="175" t="n">
        <v>1</v>
      </c>
      <c r="G1342" s="15" t="n"/>
      <c r="H1342" s="175" t="n">
        <v>1</v>
      </c>
      <c r="I1342" s="135" t="n"/>
      <c r="J1342" s="154" t="inlineStr">
        <is>
          <t>Поступление ТМЦ и услуг 0001985 от 16.06.2021 10:00:00</t>
        </is>
      </c>
      <c r="K1342" s="154" t="inlineStr">
        <is>
          <t>Поступление ТМЦ и услуг 0001985 от 16.06.2021 10:00:00</t>
        </is>
      </c>
      <c r="L1342" s="9" t="n"/>
      <c r="M1342">
        <f>VLOOKUP(J1342,P$7:Q$4000,2,0)</f>
        <v/>
      </c>
      <c r="N1342">
        <f>VLOOKUP(K1342,P$7:R$4000,2,0)</f>
        <v/>
      </c>
      <c r="P1342" s="24" t="inlineStr">
        <is>
          <t>Колбаев Афсамат Кадырбекович (обходчик)</t>
        </is>
      </c>
      <c r="Q1342" s="24" t="inlineStr">
        <is>
          <t>100-03 Участок фильтрации (хвосты)</t>
        </is>
      </c>
    </row>
    <row r="1343" hidden="1" outlineLevel="1" ht="22.45" customFormat="1" customHeight="1" s="71">
      <c r="B1343" s="165" t="inlineStr">
        <is>
          <t>06.09.2024 14:36:53</t>
        </is>
      </c>
      <c r="C1343" s="165" t="inlineStr">
        <is>
          <t>Внутреннее перемещение ОМТС 221-973 от 06.09.2024 14:36:53</t>
        </is>
      </c>
      <c r="D1343" s="152" t="inlineStr">
        <is>
          <t>Внутренее перемещение ТМЦ</t>
        </is>
      </c>
      <c r="E1343" s="163" t="n">
        <v>1750</v>
      </c>
      <c r="F1343" s="164" t="n"/>
      <c r="G1343" s="163" t="n">
        <v>1750</v>
      </c>
      <c r="H1343" s="164" t="n"/>
      <c r="I1343" s="7" t="n">
        <v>4375</v>
      </c>
      <c r="J1343" s="8" t="inlineStr">
        <is>
          <t>Склад Бозымчак № 7/1 СИЗ БУ</t>
        </is>
      </c>
      <c r="K1343" s="8" t="inlineStr">
        <is>
          <t>Мараимова Гулбайра Эркинбаевна(повар 2- разряда)</t>
        </is>
      </c>
      <c r="L1343" s="12" t="n"/>
      <c r="M1343">
        <f>VLOOKUP(J1343,P$7:Q$4000,2,0)</f>
        <v/>
      </c>
      <c r="N1343">
        <f>VLOOKUP(K1343,P$7:R$4000,2,0)</f>
        <v/>
      </c>
      <c r="P1343" s="24" t="inlineStr">
        <is>
          <t>Колдош уулу Майрамбек</t>
        </is>
      </c>
      <c r="Q1343" s="24" t="inlineStr">
        <is>
          <t>123-08-АБК-АХО-Строители</t>
        </is>
      </c>
    </row>
    <row r="1344" hidden="1" outlineLevel="1" ht="22.45" customFormat="1" customHeight="1" s="71">
      <c r="B1344" s="166" t="n"/>
      <c r="C1344" s="166" t="n"/>
      <c r="D1344" s="153" t="n"/>
      <c r="E1344" s="10" t="n"/>
      <c r="F1344" s="11" t="n"/>
      <c r="G1344" s="10" t="n"/>
      <c r="H1344" s="11" t="n"/>
      <c r="I1344" s="12" t="n"/>
      <c r="J1344" s="13" t="inlineStr">
        <is>
          <t>001-001-0130 Костюм летний "KAZ Minerals Bozymchak" (100% ХБ, плотность 250-260гр/м2, логотип вышивка, 56р.)</t>
        </is>
      </c>
      <c r="K1344" s="13" t="inlineStr">
        <is>
          <t>001-001-0130 Костюм летний "KAZ Minerals Bozymchak" (100% ХБ, плотность 250-260гр/м2, логотип вышивка, 56р.)</t>
        </is>
      </c>
      <c r="L1344" s="135" t="n"/>
      <c r="M1344">
        <f>VLOOKUP(J1344,P$7:Q$4000,2,0)</f>
        <v/>
      </c>
      <c r="N1344">
        <f>VLOOKUP(K1344,P$7:R$4000,2,0)</f>
        <v/>
      </c>
      <c r="P1344" s="24" t="inlineStr">
        <is>
          <t>Колдошов Бектеналы Курбанович (горнорабочий)</t>
        </is>
      </c>
      <c r="Q1344" s="24" t="inlineStr">
        <is>
          <t>101-06-Общепроизводственные расходы - Карьер</t>
        </is>
      </c>
    </row>
    <row r="1345" hidden="1" outlineLevel="1" ht="22.45" customHeight="1" s="171" thickBot="1">
      <c r="B1345" s="167" t="n"/>
      <c r="C1345" s="167" t="n"/>
      <c r="D1345" s="14" t="inlineStr">
        <is>
          <t>Количество</t>
        </is>
      </c>
      <c r="E1345" s="15" t="n"/>
      <c r="F1345" s="175" t="n">
        <v>1</v>
      </c>
      <c r="G1345" s="15" t="n"/>
      <c r="H1345" s="175" t="n">
        <v>1</v>
      </c>
      <c r="I1345" s="135" t="n"/>
      <c r="J1345" s="154" t="inlineStr">
        <is>
          <t>Поступление ТМЦ и услуг 0000495 от 15.02.2022 10:00:00</t>
        </is>
      </c>
      <c r="K1345" s="154" t="inlineStr">
        <is>
          <t>Поступление ТМЦ и услуг 0000495 от 15.02.2022 10:00:00</t>
        </is>
      </c>
      <c r="L1345" s="9" t="n"/>
      <c r="M1345">
        <f>VLOOKUP(J1345,P$7:Q$4000,2,0)</f>
        <v/>
      </c>
      <c r="N1345">
        <f>VLOOKUP(K1345,P$7:R$4000,2,0)</f>
        <v/>
      </c>
      <c r="P1345" s="24" t="inlineStr">
        <is>
          <t>Колдошова Асылкан Эргешбаевна (уборщица)</t>
        </is>
      </c>
      <c r="Q1345" s="24" t="inlineStr">
        <is>
          <t>123-01-АБК-АХО-вахтовый поселок</t>
        </is>
      </c>
    </row>
    <row r="1346" hidden="1" outlineLevel="1" ht="22.45" customFormat="1" customHeight="1" s="71">
      <c r="B1346" s="165" t="inlineStr">
        <is>
          <t>06.09.2024 14:36:53</t>
        </is>
      </c>
      <c r="C1346" s="165" t="inlineStr">
        <is>
          <t>Внутреннее перемещение ОМТС 221-973 от 06.09.2024 14:36:53</t>
        </is>
      </c>
      <c r="D1346" s="152" t="inlineStr">
        <is>
          <t>Внутренее перемещение ТМЦ</t>
        </is>
      </c>
      <c r="E1346" s="163" t="n">
        <v>1750</v>
      </c>
      <c r="F1346" s="164" t="n"/>
      <c r="G1346" s="163" t="n">
        <v>1750</v>
      </c>
      <c r="H1346" s="164" t="n"/>
      <c r="I1346" s="7" t="n">
        <v>8035.71</v>
      </c>
      <c r="J1346" s="8" t="inlineStr">
        <is>
          <t>Склад Бозымчак № 7/1 СИЗ БУ</t>
        </is>
      </c>
      <c r="K1346" s="8" t="inlineStr">
        <is>
          <t>Мараимова Гулбайра Эркинбаевна(повар 2- разряда)</t>
        </is>
      </c>
      <c r="L1346" s="12" t="n"/>
      <c r="M1346">
        <f>VLOOKUP(J1346,P$7:Q$4000,2,0)</f>
        <v/>
      </c>
      <c r="N1346">
        <f>VLOOKUP(K1346,P$7:R$4000,2,0)</f>
        <v/>
      </c>
      <c r="P1346" s="24" t="inlineStr">
        <is>
          <t>Колеватов Сергей Михайлович</t>
        </is>
      </c>
      <c r="Q1346" s="24" t="inlineStr">
        <is>
          <t>111-02-АУП</t>
        </is>
      </c>
    </row>
    <row r="1347" hidden="1" outlineLevel="1" ht="22.45" customFormat="1" customHeight="1" s="71">
      <c r="B1347" s="166" t="n"/>
      <c r="C1347" s="166" t="n"/>
      <c r="D1347" s="153" t="n"/>
      <c r="E1347" s="10" t="n"/>
      <c r="F1347" s="11" t="n"/>
      <c r="G1347" s="10" t="n"/>
      <c r="H1347" s="11" t="n"/>
      <c r="I1347" s="12" t="n"/>
      <c r="J1347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K1347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L1347" s="135" t="n"/>
      <c r="M1347">
        <f>VLOOKUP(J1347,P$7:Q$4000,2,0)</f>
        <v/>
      </c>
      <c r="N1347">
        <f>VLOOKUP(K1347,P$7:R$4000,2,0)</f>
        <v/>
      </c>
      <c r="P1347" s="24" t="inlineStr">
        <is>
          <t>Комбарбаева Марзия Ивраимовна</t>
        </is>
      </c>
      <c r="Q1347" s="24" t="inlineStr">
        <is>
          <t>111-02-АУП</t>
        </is>
      </c>
    </row>
    <row r="1348" hidden="1" outlineLevel="1" ht="22.45" customHeight="1" s="171" thickBot="1">
      <c r="B1348" s="167" t="n"/>
      <c r="C1348" s="167" t="n"/>
      <c r="D1348" s="14" t="inlineStr">
        <is>
          <t>Количество</t>
        </is>
      </c>
      <c r="E1348" s="15" t="n"/>
      <c r="F1348" s="175" t="n">
        <v>1</v>
      </c>
      <c r="G1348" s="15" t="n"/>
      <c r="H1348" s="175" t="n">
        <v>1</v>
      </c>
      <c r="I1348" s="135" t="n"/>
      <c r="J1348" s="154" t="inlineStr">
        <is>
          <t>Поступление ТМЦ и услуг 0004445 от 29.11.2021 10:00:00</t>
        </is>
      </c>
      <c r="K1348" s="154" t="inlineStr">
        <is>
          <t>Поступление ТМЦ и услуг 0004445 от 29.11.2021 10:00:00</t>
        </is>
      </c>
      <c r="L1348" s="9" t="n"/>
      <c r="M1348">
        <f>VLOOKUP(J1348,P$7:Q$4000,2,0)</f>
        <v/>
      </c>
      <c r="N1348">
        <f>VLOOKUP(K1348,P$7:R$4000,2,0)</f>
        <v/>
      </c>
      <c r="P1348" s="24" t="inlineStr">
        <is>
          <t>Комиссарова Анастасия Николаевна</t>
        </is>
      </c>
      <c r="Q1348" s="24" t="inlineStr">
        <is>
          <t>111-02-АУП</t>
        </is>
      </c>
    </row>
    <row r="1349" hidden="1" outlineLevel="1" ht="22.45" customFormat="1" customHeight="1" s="71">
      <c r="B1349" s="165" t="inlineStr">
        <is>
          <t>06.09.2024 14:36:53</t>
        </is>
      </c>
      <c r="C1349" s="165" t="inlineStr">
        <is>
          <t>Внутреннее перемещение ОМТС 221-973 от 06.09.2024 14:36:53</t>
        </is>
      </c>
      <c r="D1349" s="152" t="inlineStr">
        <is>
          <t>Внутренее перемещение ТМЦ</t>
        </is>
      </c>
      <c r="E1349" s="163" t="n">
        <v>1750</v>
      </c>
      <c r="F1349" s="164" t="n"/>
      <c r="G1349" s="163" t="n">
        <v>1750</v>
      </c>
      <c r="H1349" s="164" t="n"/>
      <c r="I1349" s="7" t="n">
        <v>1366.14</v>
      </c>
      <c r="J1349" s="8" t="inlineStr">
        <is>
          <t>Склад Бозымчак № 7/1 СИЗ БУ</t>
        </is>
      </c>
      <c r="K1349" s="8" t="inlineStr">
        <is>
          <t>Мараимова Гулбайра Эркинбаевна(повар 2- разряда)</t>
        </is>
      </c>
      <c r="L1349" s="12" t="n"/>
      <c r="M1349">
        <f>VLOOKUP(J1349,P$7:Q$4000,2,0)</f>
        <v/>
      </c>
      <c r="N1349">
        <f>VLOOKUP(K1349,P$7:R$4000,2,0)</f>
        <v/>
      </c>
      <c r="P1349" s="24" t="inlineStr">
        <is>
          <t>Конарбаев Батырхан Досанович</t>
        </is>
      </c>
      <c r="Q1349" s="24" t="inlineStr">
        <is>
          <t>111-02-АУП</t>
        </is>
      </c>
    </row>
    <row r="1350" hidden="1" outlineLevel="1" ht="22.45" customFormat="1" customHeight="1" s="71">
      <c r="B1350" s="166" t="n"/>
      <c r="C1350" s="166" t="n"/>
      <c r="D1350" s="153" t="n"/>
      <c r="E1350" s="10" t="n"/>
      <c r="F1350" s="11" t="n"/>
      <c r="G1350" s="10" t="n"/>
      <c r="H1350" s="11" t="n"/>
      <c r="I1350" s="12" t="n"/>
      <c r="J1350" s="13" t="inlineStr">
        <is>
          <t>001-002-0027 Ботинки кож.с мет вставкой</t>
        </is>
      </c>
      <c r="K1350" s="13" t="inlineStr">
        <is>
          <t>001-002-0027 Ботинки кож.с мет вставкой</t>
        </is>
      </c>
      <c r="L1350" s="135" t="n"/>
      <c r="M1350">
        <f>VLOOKUP(J1350,P$7:Q$4000,2,0)</f>
        <v/>
      </c>
      <c r="N1350">
        <f>VLOOKUP(K1350,P$7:R$4000,2,0)</f>
        <v/>
      </c>
      <c r="P1350" s="24" t="inlineStr">
        <is>
          <t>Кондратов Артем Александрович</t>
        </is>
      </c>
      <c r="Q1350" s="24" t="inlineStr">
        <is>
          <t>130-17 Механическая служба - РММ</t>
        </is>
      </c>
    </row>
    <row r="1351" hidden="1" outlineLevel="1" ht="22.45" customHeight="1" s="171" thickBot="1">
      <c r="B1351" s="167" t="n"/>
      <c r="C1351" s="167" t="n"/>
      <c r="D1351" s="14" t="inlineStr">
        <is>
          <t>Количество</t>
        </is>
      </c>
      <c r="E1351" s="15" t="n"/>
      <c r="F1351" s="175" t="n">
        <v>1</v>
      </c>
      <c r="G1351" s="15" t="n"/>
      <c r="H1351" s="175" t="n">
        <v>1</v>
      </c>
      <c r="I1351" s="135" t="n"/>
      <c r="J1351" s="154" t="inlineStr">
        <is>
          <t>Операция ФИФО1750 от 31.03.2015 0:00:00</t>
        </is>
      </c>
      <c r="K1351" s="154" t="inlineStr">
        <is>
          <t>Операция ФИФО1750 от 31.03.2015 0:00:00</t>
        </is>
      </c>
      <c r="L1351" s="9" t="n"/>
      <c r="M1351">
        <f>VLOOKUP(J1351,P$7:Q$4000,2,0)</f>
        <v/>
      </c>
      <c r="N1351">
        <f>VLOOKUP(K1351,P$7:R$4000,2,0)</f>
        <v/>
      </c>
      <c r="P1351" s="24" t="inlineStr">
        <is>
          <t>Кондратьев Сергей Александрович</t>
        </is>
      </c>
      <c r="Q1351" s="24" t="inlineStr">
        <is>
          <t>111-02-АУП</t>
        </is>
      </c>
    </row>
    <row r="1352" hidden="1" outlineLevel="1" ht="32.9" customFormat="1" customHeight="1" s="71">
      <c r="B1352" s="165" t="inlineStr">
        <is>
          <t>06.09.2024 14:36:53</t>
        </is>
      </c>
      <c r="C1352" s="165" t="inlineStr">
        <is>
          <t>Внутреннее перемещение ОМТС 221-973 от 06.09.2024 14:36:53</t>
        </is>
      </c>
      <c r="D1352" s="152" t="inlineStr">
        <is>
          <t>Внутренее перемещение ТМЦ</t>
        </is>
      </c>
      <c r="E1352" s="163" t="n">
        <v>1750</v>
      </c>
      <c r="F1352" s="164" t="n"/>
      <c r="G1352" s="163" t="n">
        <v>1750</v>
      </c>
      <c r="H1352" s="164" t="n"/>
      <c r="I1352" s="7" t="n">
        <v>2348.22</v>
      </c>
      <c r="J1352" s="8" t="inlineStr">
        <is>
          <t>Склад Бозымчак № 7/1 СИЗ БУ</t>
        </is>
      </c>
      <c r="K1352" s="8" t="inlineStr">
        <is>
          <t>Мараимова Гулбайра Эркинбаевна(повар 2- разряда)</t>
        </is>
      </c>
      <c r="L1352" s="12" t="n"/>
      <c r="M1352">
        <f>VLOOKUP(J1352,P$7:Q$4000,2,0)</f>
        <v/>
      </c>
      <c r="N1352">
        <f>VLOOKUP(K1352,P$7:R$4000,2,0)</f>
        <v/>
      </c>
      <c r="P1352" s="150" t="inlineStr">
        <is>
          <t>Конисов Жасулан Алтаевич</t>
        </is>
      </c>
      <c r="Q1352" s="46" t="inlineStr">
        <is>
          <t>112-ИТР-офис</t>
        </is>
      </c>
    </row>
    <row r="1353" hidden="1" outlineLevel="1" ht="22.45" customFormat="1" customHeight="1" s="71">
      <c r="B1353" s="166" t="n"/>
      <c r="C1353" s="166" t="n"/>
      <c r="D1353" s="153" t="n"/>
      <c r="E1353" s="10" t="n"/>
      <c r="F1353" s="11" t="n"/>
      <c r="G1353" s="10" t="n"/>
      <c r="H1353" s="11" t="n"/>
      <c r="I1353" s="12" t="n"/>
      <c r="J1353" s="13" t="inlineStr">
        <is>
          <t>001-001-0036 Костюм повара</t>
        </is>
      </c>
      <c r="K1353" s="13" t="inlineStr">
        <is>
          <t>001-001-0036 Костюм повара</t>
        </is>
      </c>
      <c r="L1353" s="135" t="n"/>
      <c r="M1353">
        <f>VLOOKUP(J1353,P$7:Q$4000,2,0)</f>
        <v/>
      </c>
      <c r="N1353">
        <f>VLOOKUP(K1353,P$7:R$4000,2,0)</f>
        <v/>
      </c>
      <c r="P1353" s="24" t="inlineStr">
        <is>
          <t>Коновалова Ксения Борисовна</t>
        </is>
      </c>
      <c r="Q1353" s="24" t="inlineStr">
        <is>
          <t>111-02-АУП</t>
        </is>
      </c>
    </row>
    <row r="1354" hidden="1" outlineLevel="1" ht="22.45" customHeight="1" s="171" thickBot="1">
      <c r="B1354" s="167" t="n"/>
      <c r="C1354" s="167" t="n"/>
      <c r="D1354" s="14" t="inlineStr">
        <is>
          <t>Количество</t>
        </is>
      </c>
      <c r="E1354" s="15" t="n"/>
      <c r="F1354" s="175" t="n">
        <v>1</v>
      </c>
      <c r="G1354" s="15" t="n"/>
      <c r="H1354" s="175" t="n">
        <v>1</v>
      </c>
      <c r="I1354" s="135" t="n"/>
      <c r="J1354" s="154" t="inlineStr">
        <is>
          <t>Поступление ТМЦ и услуг 0000866 от 16.03.2022 10:00:00</t>
        </is>
      </c>
      <c r="K1354" s="154" t="inlineStr">
        <is>
          <t>Поступление ТМЦ и услуг 0000866 от 16.03.2022 10:00:00</t>
        </is>
      </c>
      <c r="L1354" s="9" t="n"/>
      <c r="M1354">
        <f>VLOOKUP(J1354,P$7:Q$4000,2,0)</f>
        <v/>
      </c>
      <c r="N1354">
        <f>VLOOKUP(K1354,P$7:R$4000,2,0)</f>
        <v/>
      </c>
      <c r="P1354" s="24" t="inlineStr">
        <is>
          <t>Кононов Максим Владимирович</t>
        </is>
      </c>
      <c r="Q1354" s="24" t="inlineStr">
        <is>
          <t>111-02-АУП</t>
        </is>
      </c>
    </row>
    <row r="1355" hidden="1" outlineLevel="1" ht="22.45" customFormat="1" customHeight="1" s="71">
      <c r="B1355" s="165" t="inlineStr">
        <is>
          <t>06.09.2024 14:36:53</t>
        </is>
      </c>
      <c r="C1355" s="165" t="inlineStr">
        <is>
          <t>Внутреннее перемещение ОМТС 221-973 от 06.09.2024 14:36:53</t>
        </is>
      </c>
      <c r="D1355" s="152" t="inlineStr">
        <is>
          <t>Внутренее перемещение ТМЦ</t>
        </is>
      </c>
      <c r="E1355" s="163" t="n">
        <v>1750</v>
      </c>
      <c r="F1355" s="164" t="n"/>
      <c r="G1355" s="163" t="n">
        <v>1750</v>
      </c>
      <c r="H1355" s="164" t="n"/>
      <c r="I1355" s="7" t="n">
        <v>1644</v>
      </c>
      <c r="J1355" s="8" t="inlineStr">
        <is>
          <t>Склад Бозымчак № 7/1 СИЗ БУ</t>
        </is>
      </c>
      <c r="K1355" s="8" t="inlineStr">
        <is>
          <t>Мараимова Гулбайра Эркинбаевна(повар 2- разряда)</t>
        </is>
      </c>
      <c r="L1355" s="12" t="n"/>
      <c r="M1355">
        <f>VLOOKUP(J1355,P$7:Q$4000,2,0)</f>
        <v/>
      </c>
      <c r="N1355">
        <f>VLOOKUP(K1355,P$7:R$4000,2,0)</f>
        <v/>
      </c>
      <c r="P1355" s="24" t="inlineStr">
        <is>
          <t>КОНСИГНАЦИОННЫЙ СКЛАД</t>
        </is>
      </c>
      <c r="Q1355" s="24" t="inlineStr">
        <is>
          <t>120-03-ОМТС</t>
        </is>
      </c>
    </row>
    <row r="1356" hidden="1" outlineLevel="1" ht="22.45" customFormat="1" customHeight="1" s="71">
      <c r="B1356" s="166" t="n"/>
      <c r="C1356" s="166" t="n"/>
      <c r="D1356" s="153" t="n"/>
      <c r="E1356" s="10" t="n"/>
      <c r="F1356" s="11" t="n"/>
      <c r="G1356" s="10" t="n"/>
      <c r="H1356" s="11" t="n"/>
      <c r="I1356" s="12" t="n"/>
      <c r="J1356" s="13" t="inlineStr">
        <is>
          <t>001-001-0106 Термобелье (полиэстер, лайкра)</t>
        </is>
      </c>
      <c r="K1356" s="13" t="inlineStr">
        <is>
          <t>001-001-0106 Термобелье (полиэстер, лайкра)</t>
        </is>
      </c>
      <c r="L1356" s="135" t="n"/>
      <c r="M1356">
        <f>VLOOKUP(J1356,P$7:Q$4000,2,0)</f>
        <v/>
      </c>
      <c r="N1356">
        <f>VLOOKUP(K1356,P$7:R$4000,2,0)</f>
        <v/>
      </c>
      <c r="P1356" s="24" t="inlineStr">
        <is>
          <t>Конунов Искандар Исмоилович</t>
        </is>
      </c>
      <c r="Q1356" s="24" t="inlineStr">
        <is>
          <t>111-02-АУП</t>
        </is>
      </c>
    </row>
    <row r="1357" hidden="1" outlineLevel="1" ht="22.45" customHeight="1" s="171" thickBot="1">
      <c r="B1357" s="167" t="n"/>
      <c r="C1357" s="167" t="n"/>
      <c r="D1357" s="14" t="inlineStr">
        <is>
          <t>Количество</t>
        </is>
      </c>
      <c r="E1357" s="15" t="n"/>
      <c r="F1357" s="175" t="n">
        <v>1</v>
      </c>
      <c r="G1357" s="15" t="n"/>
      <c r="H1357" s="175" t="n">
        <v>1</v>
      </c>
      <c r="I1357" s="135" t="n"/>
      <c r="J1357" s="154" t="inlineStr">
        <is>
          <t>Поступление ТМЦ и услуг 0003623 от 08.10.2021 10:00:00</t>
        </is>
      </c>
      <c r="K1357" s="154" t="inlineStr">
        <is>
          <t>Поступление ТМЦ и услуг 0003623 от 08.10.2021 10:00:00</t>
        </is>
      </c>
      <c r="L1357" s="9" t="n"/>
      <c r="M1357">
        <f>VLOOKUP(J1357,P$7:Q$4000,2,0)</f>
        <v/>
      </c>
      <c r="N1357">
        <f>VLOOKUP(K1357,P$7:R$4000,2,0)</f>
        <v/>
      </c>
      <c r="P1357" s="24" t="inlineStr">
        <is>
          <t>Конурбаева Валентина Ержановна</t>
        </is>
      </c>
      <c r="Q1357" s="24" t="n"/>
    </row>
    <row r="1358" hidden="1" outlineLevel="1" ht="22.45" customFormat="1" customHeight="1" s="71">
      <c r="B1358" s="165" t="inlineStr">
        <is>
          <t>06.09.2024 14:36:53</t>
        </is>
      </c>
      <c r="C1358" s="165" t="inlineStr">
        <is>
          <t>Внутреннее перемещение ОМТС 221-973 от 06.09.2024 14:36:53</t>
        </is>
      </c>
      <c r="D1358" s="152" t="inlineStr">
        <is>
          <t>Внутренее перемещение ТМЦ</t>
        </is>
      </c>
      <c r="E1358" s="163" t="n">
        <v>1750</v>
      </c>
      <c r="F1358" s="164" t="n"/>
      <c r="G1358" s="163" t="n">
        <v>1750</v>
      </c>
      <c r="H1358" s="164" t="n"/>
      <c r="I1358" s="7" t="n">
        <v>3629.46</v>
      </c>
      <c r="J1358" s="8" t="inlineStr">
        <is>
          <t>Склад Бозымчак № 7/1 СИЗ БУ</t>
        </is>
      </c>
      <c r="K1358" s="8" t="inlineStr">
        <is>
          <t>Мараимова Гулбайра Эркинбаевна(повар 2- разряда)</t>
        </is>
      </c>
      <c r="L1358" s="12" t="n"/>
      <c r="M1358">
        <f>VLOOKUP(J1358,P$7:Q$4000,2,0)</f>
        <v/>
      </c>
      <c r="N1358">
        <f>VLOOKUP(K1358,P$7:R$4000,2,0)</f>
        <v/>
      </c>
      <c r="P1358" s="24" t="inlineStr">
        <is>
          <t>Конурбай уулу Бактияр (Флотатор)</t>
        </is>
      </c>
      <c r="Q1358" s="24" t="inlineStr">
        <is>
          <t>100-01 Участок дробления</t>
        </is>
      </c>
    </row>
    <row r="1359" hidden="1" outlineLevel="1" ht="22.45" customFormat="1" customHeight="1" s="71">
      <c r="B1359" s="166" t="n"/>
      <c r="C1359" s="166" t="n"/>
      <c r="D1359" s="153" t="n"/>
      <c r="E1359" s="10" t="n"/>
      <c r="F1359" s="11" t="n"/>
      <c r="G1359" s="10" t="n"/>
      <c r="H1359" s="11" t="n"/>
      <c r="I1359" s="12" t="n"/>
      <c r="J1359" s="13" t="inlineStr">
        <is>
          <t>001-002-0061 Ботинки Kynox Nomad 417E-064 (Италия)</t>
        </is>
      </c>
      <c r="K1359" s="13" t="inlineStr">
        <is>
          <t>001-002-0061 Ботинки Kynox Nomad 417E-064 (Италия)</t>
        </is>
      </c>
      <c r="L1359" s="135" t="n"/>
      <c r="M1359">
        <f>VLOOKUP(J1359,P$7:Q$4000,2,0)</f>
        <v/>
      </c>
      <c r="N1359">
        <f>VLOOKUP(K1359,P$7:R$4000,2,0)</f>
        <v/>
      </c>
      <c r="P1359" s="24" t="inlineStr">
        <is>
          <t>Конушбаев Таалайбек Токтосунович</t>
        </is>
      </c>
      <c r="Q1359" s="24" t="inlineStr">
        <is>
          <t>112-01-ИТР-производство</t>
        </is>
      </c>
    </row>
    <row r="1360" hidden="1" outlineLevel="1" ht="22.45" customHeight="1" s="171" thickBot="1">
      <c r="B1360" s="167" t="n"/>
      <c r="C1360" s="167" t="n"/>
      <c r="D1360" s="14" t="inlineStr">
        <is>
          <t>Количество</t>
        </is>
      </c>
      <c r="E1360" s="15" t="n"/>
      <c r="F1360" s="175" t="n">
        <v>1</v>
      </c>
      <c r="G1360" s="15" t="n"/>
      <c r="H1360" s="175" t="n">
        <v>1</v>
      </c>
      <c r="I1360" s="135" t="n"/>
      <c r="J1360" s="154" t="inlineStr">
        <is>
          <t>Поступление ТМЦ и услуг 0001578 от 29.04.2022 10:00:00</t>
        </is>
      </c>
      <c r="K1360" s="154" t="inlineStr">
        <is>
          <t>Поступление ТМЦ и услуг 0001578 от 29.04.2022 10:00:00</t>
        </is>
      </c>
      <c r="L1360" s="9" t="n"/>
      <c r="M1360">
        <f>VLOOKUP(J1360,P$7:Q$4000,2,0)</f>
        <v/>
      </c>
      <c r="N1360">
        <f>VLOOKUP(K1360,P$7:R$4000,2,0)</f>
        <v/>
      </c>
      <c r="P1360" s="24" t="inlineStr">
        <is>
          <t>Конушов Асылбек Кудайназарович</t>
        </is>
      </c>
      <c r="Q1360" s="24" t="inlineStr">
        <is>
          <t>119-05-Автотранспортный цех - общепроизводственные</t>
        </is>
      </c>
    </row>
    <row r="1361" hidden="1" outlineLevel="1" ht="22.45" customFormat="1" customHeight="1" s="71" thickBot="1">
      <c r="B1361" s="165" t="inlineStr">
        <is>
          <t>06.09.2024 14:38:54</t>
        </is>
      </c>
      <c r="C1361" s="165" t="inlineStr">
        <is>
          <t>Внутреннее перемещение ОМТС 221-974 от 06.09.2024 14:38:54</t>
        </is>
      </c>
      <c r="D1361" s="152" t="inlineStr">
        <is>
          <t>Внутренее перемещение ТМЦ</t>
        </is>
      </c>
      <c r="E1361" s="163" t="n">
        <v>1750</v>
      </c>
      <c r="F1361" s="164" t="n"/>
      <c r="G1361" s="163" t="n">
        <v>1750</v>
      </c>
      <c r="H1361" s="164" t="n"/>
      <c r="I1361" s="7" t="n">
        <v>7000</v>
      </c>
      <c r="J1361" s="8" t="inlineStr">
        <is>
          <t>Мараимова Гулбайра Эркинбаевна(повар 2- разряда)</t>
        </is>
      </c>
      <c r="K1361" s="8" t="inlineStr">
        <is>
          <t>Склад Бозымчак № 7 СИЗ (/Касымов А,Адылбек у Э.</t>
        </is>
      </c>
      <c r="L1361" s="12" t="n"/>
      <c r="M1361">
        <f>VLOOKUP(J1361,P$7:Q$4000,2,0)</f>
        <v/>
      </c>
      <c r="N1361">
        <f>VLOOKUP(K1361,P$7:R$4000,2,0)</f>
        <v/>
      </c>
      <c r="P1361" s="24" t="inlineStr">
        <is>
          <t>Коптев Александр Александрович</t>
        </is>
      </c>
      <c r="Q1361" s="24" t="inlineStr">
        <is>
          <t>101-02-ЭКБУ - Карьер</t>
        </is>
      </c>
    </row>
    <row r="1362" hidden="1" outlineLevel="1" ht="32.9" customFormat="1" customHeight="1" s="71">
      <c r="B1362" s="166" t="n"/>
      <c r="C1362" s="166" t="n"/>
      <c r="D1362" s="153" t="n"/>
      <c r="E1362" s="10" t="n"/>
      <c r="F1362" s="11" t="n"/>
      <c r="G1362" s="10" t="n"/>
      <c r="H1362" s="11" t="n"/>
      <c r="I1362" s="12" t="n"/>
      <c r="J1362" s="13" t="inlineStr">
        <is>
          <t>001-001-0199 Куртка демисезонная "KAZ Minerals Bozymchak" (ткань 65%ПЭ/35%ХБ, плотность 250 гр/м2, подкл.флис. 56-58)</t>
        </is>
      </c>
      <c r="K1362" s="13" t="inlineStr">
        <is>
          <t>001-001-0199 Куртка демисезонная "KAZ Minerals Bozymchak" (ткань 65%ПЭ/35%ХБ, плотность 250 гр/м2, подкл.флис. 56-58)</t>
        </is>
      </c>
      <c r="L1362" s="135" t="n"/>
      <c r="M1362">
        <f>VLOOKUP(J1362,P$7:Q$4000,2,0)</f>
        <v/>
      </c>
      <c r="N1362">
        <f>VLOOKUP(K1362,P$7:R$4000,2,0)</f>
        <v/>
      </c>
      <c r="P1362" s="24" t="inlineStr">
        <is>
          <t>Коргонбаев Азизбек Абдигапарович</t>
        </is>
      </c>
      <c r="Q1362" s="24" t="inlineStr">
        <is>
          <t>123-08-АБК-АХО-Строители</t>
        </is>
      </c>
    </row>
    <row r="1363" hidden="1" outlineLevel="1" ht="22.45" customHeight="1" s="171" thickBot="1">
      <c r="B1363" s="167" t="n"/>
      <c r="C1363" s="167" t="n"/>
      <c r="D1363" s="14" t="inlineStr">
        <is>
          <t>Количество</t>
        </is>
      </c>
      <c r="E1363" s="15" t="n"/>
      <c r="F1363" s="175" t="n">
        <v>1</v>
      </c>
      <c r="G1363" s="15" t="n"/>
      <c r="H1363" s="175" t="n">
        <v>1</v>
      </c>
      <c r="I1363" s="135" t="n"/>
      <c r="J1363" s="154" t="inlineStr">
        <is>
          <t>Поступление ТМЦ и услуг 0002734 от 16.07.2024 10:00:00</t>
        </is>
      </c>
      <c r="K1363" s="154" t="inlineStr">
        <is>
          <t>Поступление ТМЦ и услуг 0002734 от 16.07.2024 10:00:00</t>
        </is>
      </c>
      <c r="L1363" s="9" t="n"/>
      <c r="M1363">
        <f>VLOOKUP(J1363,P$7:Q$4000,2,0)</f>
        <v/>
      </c>
      <c r="N1363">
        <f>VLOOKUP(K1363,P$7:R$4000,2,0)</f>
        <v/>
      </c>
      <c r="P1363" s="24" t="inlineStr">
        <is>
          <t>Коргоо Кызматы ОсОО</t>
        </is>
      </c>
      <c r="Q1363" s="24" t="n"/>
    </row>
    <row r="1364" hidden="1" outlineLevel="1" ht="22.45" customFormat="1" customHeight="1" s="71">
      <c r="B1364" s="165" t="inlineStr">
        <is>
          <t>06.09.2024 14:40:54</t>
        </is>
      </c>
      <c r="C1364" s="165" t="inlineStr">
        <is>
          <t>Внутреннее перемещение ОМТС 221-975 от 06.09.2024 14:40:54</t>
        </is>
      </c>
      <c r="D1364" s="152" t="inlineStr">
        <is>
          <t>Внутренее перемещение ТМЦ</t>
        </is>
      </c>
      <c r="E1364" s="163" t="n">
        <v>1750</v>
      </c>
      <c r="F1364" s="164" t="n"/>
      <c r="G1364" s="163" t="n">
        <v>1750</v>
      </c>
      <c r="H1364" s="164" t="n"/>
      <c r="I1364" s="7" t="n">
        <v>6494.4</v>
      </c>
      <c r="J1364" s="8" t="inlineStr">
        <is>
          <t>Склад Бозымчак № 7/1 СИЗ БУ</t>
        </is>
      </c>
      <c r="K1364" s="8" t="inlineStr">
        <is>
          <t>Нарбаева Назокат Эсановна (кух работник)</t>
        </is>
      </c>
      <c r="L1364" s="12" t="n"/>
      <c r="M1364">
        <f>VLOOKUP(J1364,P$7:Q$4000,2,0)</f>
        <v/>
      </c>
      <c r="N1364">
        <f>VLOOKUP(K1364,P$7:R$4000,2,0)</f>
        <v/>
      </c>
      <c r="P1364" s="24" t="inlineStr">
        <is>
          <t>Кориненко Александр Александрович</t>
        </is>
      </c>
      <c r="Q1364" s="24" t="inlineStr">
        <is>
          <t>130-12 Общепроизводственные расходы</t>
        </is>
      </c>
    </row>
    <row r="1365" hidden="1" outlineLevel="1" ht="43.4" customFormat="1" customHeight="1" s="71">
      <c r="B1365" s="166" t="n"/>
      <c r="C1365" s="166" t="n"/>
      <c r="D1365" s="153" t="n"/>
      <c r="E1365" s="10" t="n"/>
      <c r="F1365" s="11" t="n"/>
      <c r="G1365" s="10" t="n"/>
      <c r="H1365" s="11" t="n"/>
      <c r="I1365" s="12" t="n"/>
      <c r="J1365" s="13" t="inlineStr">
        <is>
          <t>001-002-0062 Сабо медицинские Crocs (материал Croslite TM, белые)</t>
        </is>
      </c>
      <c r="K1365" s="13" t="inlineStr">
        <is>
          <t>001-002-0062 Сабо медицинские Crocs (материал Croslite TM, белые)</t>
        </is>
      </c>
      <c r="L1365" s="135" t="n"/>
      <c r="M1365">
        <f>VLOOKUP(J1365,P$7:Q$4000,2,0)</f>
        <v/>
      </c>
      <c r="N1365">
        <f>VLOOKUP(K1365,P$7:R$4000,2,0)</f>
        <v/>
      </c>
      <c r="P1365" s="24" t="inlineStr">
        <is>
          <t>Корнев Андрей Сергеевич</t>
        </is>
      </c>
      <c r="Q1365" s="24" t="inlineStr">
        <is>
          <t>128-01-Пожарное депо</t>
        </is>
      </c>
    </row>
    <row r="1366" hidden="1" outlineLevel="1" ht="22.45" customHeight="1" s="171" thickBot="1">
      <c r="B1366" s="167" t="n"/>
      <c r="C1366" s="167" t="n"/>
      <c r="D1366" s="14" t="inlineStr">
        <is>
          <t>Количество</t>
        </is>
      </c>
      <c r="E1366" s="15" t="n"/>
      <c r="F1366" s="175" t="n">
        <v>1</v>
      </c>
      <c r="G1366" s="15" t="n"/>
      <c r="H1366" s="175" t="n">
        <v>1</v>
      </c>
      <c r="I1366" s="135" t="n"/>
      <c r="J1366" s="154" t="inlineStr">
        <is>
          <t>Поступление ТМЦ и услуг 0002214 от 16.06.2022 10:00:00</t>
        </is>
      </c>
      <c r="K1366" s="154" t="inlineStr">
        <is>
          <t>Поступление ТМЦ и услуг 0002214 от 16.06.2022 10:00:00</t>
        </is>
      </c>
      <c r="L1366" s="9" t="n"/>
      <c r="M1366">
        <f>VLOOKUP(J1366,P$7:Q$4000,2,0)</f>
        <v/>
      </c>
      <c r="N1366">
        <f>VLOOKUP(K1366,P$7:R$4000,2,0)</f>
        <v/>
      </c>
      <c r="P1366" s="24" t="inlineStr">
        <is>
          <t>Коровин Илья Игоревич</t>
        </is>
      </c>
      <c r="Q1366" s="24" t="inlineStr">
        <is>
          <t>104-01 Управление по сбыту</t>
        </is>
      </c>
    </row>
    <row r="1367" hidden="1" outlineLevel="1" ht="22.45" customFormat="1" customHeight="1" s="71" thickBot="1">
      <c r="B1367" s="165" t="inlineStr">
        <is>
          <t>06.09.2024 14:42:51</t>
        </is>
      </c>
      <c r="C1367" s="165" t="inlineStr">
        <is>
          <t>Внутреннее перемещение ОМТС 221-976 от 06.09.2024 14:42:51</t>
        </is>
      </c>
      <c r="D1367" s="152" t="inlineStr">
        <is>
          <t>Внутренее перемещение ТМЦ</t>
        </is>
      </c>
      <c r="E1367" s="163" t="n">
        <v>1750</v>
      </c>
      <c r="F1367" s="164" t="n"/>
      <c r="G1367" s="163" t="n">
        <v>1750</v>
      </c>
      <c r="H1367" s="164" t="n"/>
      <c r="I1367" s="7" t="n">
        <v>5220</v>
      </c>
      <c r="J1367" s="8" t="inlineStr">
        <is>
          <t>Нарбаева Назокат Эсановна (кух работник)</t>
        </is>
      </c>
      <c r="K1367" s="8" t="inlineStr">
        <is>
          <t>Склад Бозымчак № 7 СИЗ (/Касымов А,Адылбек у Э.</t>
        </is>
      </c>
      <c r="L1367" s="12" t="n"/>
      <c r="M1367">
        <f>VLOOKUP(J1367,P$7:Q$4000,2,0)</f>
        <v/>
      </c>
      <c r="N1367">
        <f>VLOOKUP(K1367,P$7:R$4000,2,0)</f>
        <v/>
      </c>
      <c r="P1367" s="24" t="inlineStr">
        <is>
          <t>Корпачев Анатолий Юрьевич (Слесарь-электрик)</t>
        </is>
      </c>
      <c r="Q1367" s="24" t="inlineStr">
        <is>
          <t>100-02 Главный корпус (флотация)</t>
        </is>
      </c>
    </row>
    <row r="1368" hidden="1" outlineLevel="1" ht="22.45" customFormat="1" customHeight="1" s="71">
      <c r="B1368" s="166" t="n"/>
      <c r="C1368" s="166" t="n"/>
      <c r="D1368" s="153" t="n"/>
      <c r="E1368" s="10" t="n"/>
      <c r="F1368" s="11" t="n"/>
      <c r="G1368" s="10" t="n"/>
      <c r="H1368" s="11" t="n"/>
      <c r="I1368" s="12" t="n"/>
      <c r="J1368" s="13" t="inlineStr">
        <is>
          <t>001-002-0063 Сабо рабочие "Maubec 3" DELTA Plus  (МП, МБС, белые)</t>
        </is>
      </c>
      <c r="K1368" s="13" t="inlineStr">
        <is>
          <t>001-002-0063 Сабо рабочие "Maubec 3" DELTA Plus  (МП, МБС, белые)</t>
        </is>
      </c>
      <c r="L1368" s="135" t="n"/>
      <c r="M1368">
        <f>VLOOKUP(J1368,P$7:Q$4000,2,0)</f>
        <v/>
      </c>
      <c r="N1368">
        <f>VLOOKUP(K1368,P$7:R$4000,2,0)</f>
        <v/>
      </c>
      <c r="P1368" s="24" t="inlineStr">
        <is>
          <t>Корчуев Мамадали Алихонович (электрогазосварщик)</t>
        </is>
      </c>
      <c r="Q1368" s="24" t="inlineStr">
        <is>
          <t>101-06-Общепроизводственные расходы - Карьер</t>
        </is>
      </c>
    </row>
    <row r="1369" hidden="1" outlineLevel="1" ht="22.45" customHeight="1" s="171" thickBot="1">
      <c r="B1369" s="167" t="n"/>
      <c r="C1369" s="167" t="n"/>
      <c r="D1369" s="14" t="inlineStr">
        <is>
          <t>Количество</t>
        </is>
      </c>
      <c r="E1369" s="15" t="n"/>
      <c r="F1369" s="175" t="n">
        <v>1</v>
      </c>
      <c r="G1369" s="15" t="n"/>
      <c r="H1369" s="175" t="n">
        <v>1</v>
      </c>
      <c r="I1369" s="135" t="n"/>
      <c r="J1369" s="154" t="inlineStr">
        <is>
          <t>Поступление ТМЦ и услуг 0000462 от 05.02.2024 10:00:00</t>
        </is>
      </c>
      <c r="K1369" s="154" t="inlineStr">
        <is>
          <t>Поступление ТМЦ и услуг 0000462 от 05.02.2024 10:00:00</t>
        </is>
      </c>
      <c r="L1369" s="9" t="n"/>
      <c r="M1369">
        <f>VLOOKUP(J1369,P$7:Q$4000,2,0)</f>
        <v/>
      </c>
      <c r="N1369">
        <f>VLOOKUP(K1369,P$7:R$4000,2,0)</f>
        <v/>
      </c>
      <c r="P1369" s="24" t="inlineStr">
        <is>
          <t>Корчуева Жумагул Аликановна (подсобный рабочий)</t>
        </is>
      </c>
      <c r="Q1369" s="24" t="inlineStr">
        <is>
          <t>123-01-АБК-АХО-вахтовый поселок</t>
        </is>
      </c>
    </row>
    <row r="1370" hidden="1" outlineLevel="1" ht="22.45" customFormat="1" customHeight="1" s="71" thickBot="1">
      <c r="B1370" s="165" t="inlineStr">
        <is>
          <t>06.09.2024 14:42:51</t>
        </is>
      </c>
      <c r="C1370" s="165" t="inlineStr">
        <is>
          <t>Внутреннее перемещение ОМТС 221-976 от 06.09.2024 14:42:51</t>
        </is>
      </c>
      <c r="D1370" s="152" t="inlineStr">
        <is>
          <t>Внутренее перемещение ТМЦ</t>
        </is>
      </c>
      <c r="E1370" s="163" t="n">
        <v>1750</v>
      </c>
      <c r="F1370" s="164" t="n"/>
      <c r="G1370" s="163" t="n">
        <v>1750</v>
      </c>
      <c r="H1370" s="164" t="n"/>
      <c r="I1370" s="7" t="n">
        <v>7000</v>
      </c>
      <c r="J1370" s="8" t="inlineStr">
        <is>
          <t>Нарбаева Назокат Эсановна (кух работник)</t>
        </is>
      </c>
      <c r="K1370" s="8" t="inlineStr">
        <is>
          <t>Склад Бозымчак № 7 СИЗ (/Касымов А,Адылбек у Э.</t>
        </is>
      </c>
      <c r="L1370" s="12" t="n"/>
      <c r="M1370">
        <f>VLOOKUP(J1370,P$7:Q$4000,2,0)</f>
        <v/>
      </c>
      <c r="N1370">
        <f>VLOOKUP(K1370,P$7:R$4000,2,0)</f>
        <v/>
      </c>
      <c r="P1370" s="24" t="inlineStr">
        <is>
          <t>Косарев Вадим Николаевич</t>
        </is>
      </c>
      <c r="Q1370" s="24" t="inlineStr">
        <is>
          <t>111-01-АУП - Гараж</t>
        </is>
      </c>
    </row>
    <row r="1371" hidden="1" outlineLevel="1" ht="32.9" customFormat="1" customHeight="1" s="71">
      <c r="B1371" s="166" t="n"/>
      <c r="C1371" s="166" t="n"/>
      <c r="D1371" s="153" t="n"/>
      <c r="E1371" s="10" t="n"/>
      <c r="F1371" s="11" t="n"/>
      <c r="G1371" s="10" t="n"/>
      <c r="H1371" s="11" t="n"/>
      <c r="I1371" s="12" t="n"/>
      <c r="J1371" s="13" t="inlineStr">
        <is>
          <t>001-001-0197 Куртка демисезонная "KAZ Minerals Bozymchak" (ткань 65%ПЭ/35%ХБ, плотность 250 гр/м2, подкл.флис. 48-50)</t>
        </is>
      </c>
      <c r="K1371" s="13" t="inlineStr">
        <is>
          <t>001-001-0197 Куртка демисезонная "KAZ Minerals Bozymchak" (ткань 65%ПЭ/35%ХБ, плотность 250 гр/м2, подкл.флис. 48-50)</t>
        </is>
      </c>
      <c r="L1371" s="135" t="n"/>
      <c r="M1371">
        <f>VLOOKUP(J1371,P$7:Q$4000,2,0)</f>
        <v/>
      </c>
      <c r="N1371">
        <f>VLOOKUP(K1371,P$7:R$4000,2,0)</f>
        <v/>
      </c>
      <c r="P1371" s="24" t="inlineStr">
        <is>
          <t>Косарев Вадим Николаевич</t>
        </is>
      </c>
      <c r="Q1371" s="24" t="inlineStr">
        <is>
          <t>111-01-АУП - Гараж</t>
        </is>
      </c>
    </row>
    <row r="1372" hidden="1" outlineLevel="1" ht="22.45" customHeight="1" s="171" thickBot="1">
      <c r="B1372" s="167" t="n"/>
      <c r="C1372" s="167" t="n"/>
      <c r="D1372" s="14" t="inlineStr">
        <is>
          <t>Количество</t>
        </is>
      </c>
      <c r="E1372" s="15" t="n"/>
      <c r="F1372" s="175" t="n">
        <v>1</v>
      </c>
      <c r="G1372" s="15" t="n"/>
      <c r="H1372" s="175" t="n">
        <v>1</v>
      </c>
      <c r="I1372" s="135" t="n"/>
      <c r="J1372" s="154" t="inlineStr">
        <is>
          <t>Поступление ТМЦ и услуг 0003271 от 27.08.2024 10:00:00</t>
        </is>
      </c>
      <c r="K1372" s="154" t="inlineStr">
        <is>
          <t>Поступление ТМЦ и услуг 0003271 от 27.08.2024 10:00:00</t>
        </is>
      </c>
      <c r="L1372" s="9" t="n"/>
      <c r="M1372">
        <f>VLOOKUP(J1372,P$7:Q$4000,2,0)</f>
        <v/>
      </c>
      <c r="N1372">
        <f>VLOOKUP(K1372,P$7:R$4000,2,0)</f>
        <v/>
      </c>
      <c r="P1372" s="24" t="inlineStr">
        <is>
          <t>Косарев Геннадий Вадимович</t>
        </is>
      </c>
      <c r="Q1372" s="24" t="inlineStr">
        <is>
          <t>120-02  - Главные специалисты ИТР</t>
        </is>
      </c>
    </row>
    <row r="1373" hidden="1" outlineLevel="1" ht="22.45" customHeight="1" s="171">
      <c r="B1373" s="165" t="inlineStr">
        <is>
          <t>06.09.2024 14:46:19</t>
        </is>
      </c>
      <c r="C1373" s="165" t="inlineStr">
        <is>
          <t>Внутреннее перемещение ОМТС 221-977 от 06.09.2024 14:46:19</t>
        </is>
      </c>
      <c r="D1373" s="152" t="inlineStr">
        <is>
          <t>Внутренее перемещение ТМЦ</t>
        </is>
      </c>
      <c r="E1373" s="163" t="n">
        <v>1750</v>
      </c>
      <c r="F1373" s="164" t="n"/>
      <c r="G1373" s="163" t="n">
        <v>1750</v>
      </c>
      <c r="H1373" s="164" t="n"/>
      <c r="I1373" s="7" t="n">
        <v>6100</v>
      </c>
      <c r="J1373" s="8" t="inlineStr">
        <is>
          <t>Склад Бозымчак № 7/1 СИЗ БУ</t>
        </is>
      </c>
      <c r="K1373" s="8" t="inlineStr">
        <is>
          <t>Момунова Элиза Абдимуталиповна</t>
        </is>
      </c>
      <c r="L1373" s="12" t="n"/>
      <c r="M1373">
        <f>VLOOKUP(J1373,P$7:Q$4000,2,0)</f>
        <v/>
      </c>
      <c r="N1373">
        <f>VLOOKUP(K1373,P$7:R$4000,2,0)</f>
        <v/>
      </c>
      <c r="P1373" s="24" t="inlineStr">
        <is>
          <t>Косарева Виктория Владимировна</t>
        </is>
      </c>
      <c r="Q1373" s="24" t="inlineStr">
        <is>
          <t>111-02-АУП</t>
        </is>
      </c>
    </row>
    <row r="1374" hidden="1" outlineLevel="1" ht="22.45" customFormat="1" customHeight="1" s="71">
      <c r="B1374" s="166" t="n"/>
      <c r="C1374" s="166" t="n"/>
      <c r="D1374" s="153" t="n"/>
      <c r="E1374" s="10" t="n"/>
      <c r="F1374" s="11" t="n"/>
      <c r="G1374" s="10" t="n"/>
      <c r="H1374" s="11" t="n"/>
      <c r="I1374" s="12" t="n"/>
      <c r="J1374" s="13" t="inlineStr">
        <is>
          <t>001-001-0128 Костюм летний "KAZ Minerals Bozymchak" (100% ХБ, плотность 250-260гр/м2, логотип вышивка, 52р.)</t>
        </is>
      </c>
      <c r="K1374" s="13" t="inlineStr">
        <is>
          <t>001-001-0128 Костюм летний "KAZ Minerals Bozymchak" (100% ХБ, плотность 250-260гр/м2, логотип вышивка, 52р.)</t>
        </is>
      </c>
      <c r="L1374" s="135" t="n"/>
      <c r="M1374">
        <f>VLOOKUP(J1374,P$7:Q$4000,2,0)</f>
        <v/>
      </c>
      <c r="N1374">
        <f>VLOOKUP(K1374,P$7:R$4000,2,0)</f>
        <v/>
      </c>
      <c r="P1374" s="24" t="inlineStr">
        <is>
          <t>Косарева Ирина Геннадьевна</t>
        </is>
      </c>
      <c r="Q1374" s="24" t="inlineStr">
        <is>
          <t>111-02-АУП</t>
        </is>
      </c>
    </row>
    <row r="1375" hidden="1" outlineLevel="1" ht="22.45" customFormat="1" customHeight="1" s="71" thickBot="1">
      <c r="B1375" s="167" t="n"/>
      <c r="C1375" s="167" t="n"/>
      <c r="D1375" s="14" t="inlineStr">
        <is>
          <t>Количество</t>
        </is>
      </c>
      <c r="E1375" s="15" t="n"/>
      <c r="F1375" s="175" t="n">
        <v>1</v>
      </c>
      <c r="G1375" s="15" t="n"/>
      <c r="H1375" s="175" t="n">
        <v>1</v>
      </c>
      <c r="I1375" s="135" t="n"/>
      <c r="J1375" s="154" t="inlineStr">
        <is>
          <t>Поступление ТМЦ и услуг 0004819 от 15.12.2022 10:00:00</t>
        </is>
      </c>
      <c r="K1375" s="154" t="inlineStr">
        <is>
          <t>Поступление ТМЦ и услуг 0004819 от 15.12.2022 10:00:00</t>
        </is>
      </c>
      <c r="L1375" s="9" t="n"/>
      <c r="M1375">
        <f>VLOOKUP(J1375,P$7:Q$4000,2,0)</f>
        <v/>
      </c>
      <c r="N1375">
        <f>VLOOKUP(K1375,P$7:R$4000,2,0)</f>
        <v/>
      </c>
      <c r="P1375" s="24" t="inlineStr">
        <is>
          <t>Костин Андрей Геннадьевич</t>
        </is>
      </c>
      <c r="Q1375" s="24" t="inlineStr">
        <is>
          <t>114-Офис Управления Проектом - Бозымчак</t>
        </is>
      </c>
    </row>
    <row r="1376" hidden="1" outlineLevel="1" ht="22.45" customHeight="1" s="171">
      <c r="B1376" s="165" t="inlineStr">
        <is>
          <t>06.09.2024 14:46:19</t>
        </is>
      </c>
      <c r="C1376" s="165" t="inlineStr">
        <is>
          <t>Внутреннее перемещение ОМТС 221-977 от 06.09.2024 14:46:19</t>
        </is>
      </c>
      <c r="D1376" s="152" t="inlineStr">
        <is>
          <t>Внутренее перемещение ТМЦ</t>
        </is>
      </c>
      <c r="E1376" s="163" t="n">
        <v>1750</v>
      </c>
      <c r="F1376" s="164" t="n"/>
      <c r="G1376" s="163" t="n">
        <v>1750</v>
      </c>
      <c r="H1376" s="164" t="n"/>
      <c r="I1376" s="7" t="n">
        <v>10500</v>
      </c>
      <c r="J1376" s="8" t="inlineStr">
        <is>
          <t>Склад Бозымчак № 7/1 СИЗ БУ</t>
        </is>
      </c>
      <c r="K1376" s="8" t="inlineStr">
        <is>
          <t>Момунова Элиза Абдимуталиповна</t>
        </is>
      </c>
      <c r="L1376" s="12" t="n"/>
      <c r="M1376">
        <f>VLOOKUP(J1376,P$7:Q$4000,2,0)</f>
        <v/>
      </c>
      <c r="N1376">
        <f>VLOOKUP(K1376,P$7:R$4000,2,0)</f>
        <v/>
      </c>
      <c r="P1376" s="24" t="inlineStr">
        <is>
          <t>Котенко Павел Николаевич (машинист компрессора)</t>
        </is>
      </c>
      <c r="Q1376" s="24" t="inlineStr">
        <is>
          <t>100-02 Главный корпус (флотация)</t>
        </is>
      </c>
    </row>
    <row r="1377" hidden="1" outlineLevel="1" ht="22.45" customFormat="1" customHeight="1" s="71">
      <c r="B1377" s="166" t="n"/>
      <c r="C1377" s="166" t="n"/>
      <c r="D1377" s="153" t="n"/>
      <c r="E1377" s="10" t="n"/>
      <c r="F1377" s="11" t="n"/>
      <c r="G1377" s="10" t="n"/>
      <c r="H1377" s="11" t="n"/>
      <c r="I1377" s="12" t="n"/>
      <c r="J1377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1377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1377" s="135" t="n"/>
      <c r="M1377">
        <f>VLOOKUP(J1377,P$7:Q$4000,2,0)</f>
        <v/>
      </c>
      <c r="N1377">
        <f>VLOOKUP(K1377,P$7:R$4000,2,0)</f>
        <v/>
      </c>
      <c r="P1377" s="24" t="inlineStr">
        <is>
          <t>Котов Александр Владимирович</t>
        </is>
      </c>
      <c r="Q1377" s="24" t="inlineStr">
        <is>
          <t>100-08  ИТР Производство ОФ</t>
        </is>
      </c>
    </row>
    <row r="1378" hidden="1" outlineLevel="1" ht="43.4" customFormat="1" customHeight="1" s="71" thickBot="1">
      <c r="B1378" s="167" t="n"/>
      <c r="C1378" s="167" t="n"/>
      <c r="D1378" s="14" t="inlineStr">
        <is>
          <t>Количество</t>
        </is>
      </c>
      <c r="E1378" s="15" t="n"/>
      <c r="F1378" s="175" t="n">
        <v>1</v>
      </c>
      <c r="G1378" s="15" t="n"/>
      <c r="H1378" s="175" t="n">
        <v>1</v>
      </c>
      <c r="I1378" s="135" t="n"/>
      <c r="J1378" s="154" t="inlineStr">
        <is>
          <t>Поступление ТМЦ и услуг 0004479 от 29.11.2022 10:00:00</t>
        </is>
      </c>
      <c r="K1378" s="154" t="inlineStr">
        <is>
          <t>Поступление ТМЦ и услуг 0004479 от 29.11.2022 10:00:00</t>
        </is>
      </c>
      <c r="L1378" s="9" t="n"/>
      <c r="M1378">
        <f>VLOOKUP(J1378,P$7:Q$4000,2,0)</f>
        <v/>
      </c>
      <c r="N1378">
        <f>VLOOKUP(K1378,P$7:R$4000,2,0)</f>
        <v/>
      </c>
      <c r="P1378" s="24" t="inlineStr">
        <is>
          <t>Кочетков Сергей Геннадьевич водитель Хова</t>
        </is>
      </c>
      <c r="Q1378" s="24" t="inlineStr">
        <is>
          <t>111-01-АУП - Гараж</t>
        </is>
      </c>
    </row>
    <row r="1379" hidden="1" outlineLevel="1" ht="22.45" customHeight="1" s="171">
      <c r="B1379" s="165" t="inlineStr">
        <is>
          <t>06.09.2024 14:46:19</t>
        </is>
      </c>
      <c r="C1379" s="165" t="inlineStr">
        <is>
          <t>Внутреннее перемещение ОМТС 221-977 от 06.09.2024 14:46:19</t>
        </is>
      </c>
      <c r="D1379" s="152" t="inlineStr">
        <is>
          <t>Внутренее перемещение ТМЦ</t>
        </is>
      </c>
      <c r="E1379" s="163" t="n">
        <v>1750</v>
      </c>
      <c r="F1379" s="164" t="n"/>
      <c r="G1379" s="163" t="n">
        <v>1750</v>
      </c>
      <c r="H1379" s="164" t="n"/>
      <c r="I1379" s="7" t="n">
        <v>3017.86</v>
      </c>
      <c r="J1379" s="8" t="inlineStr">
        <is>
          <t>Склад Бозымчак № 7/1 СИЗ БУ</t>
        </is>
      </c>
      <c r="K1379" s="8" t="inlineStr">
        <is>
          <t>Момунова Элиза Абдимуталиповна</t>
        </is>
      </c>
      <c r="L1379" s="12" t="n"/>
      <c r="M1379">
        <f>VLOOKUP(J1379,P$7:Q$4000,2,0)</f>
        <v/>
      </c>
      <c r="N1379">
        <f>VLOOKUP(K1379,P$7:R$4000,2,0)</f>
        <v/>
      </c>
      <c r="P1379" s="24" t="inlineStr">
        <is>
          <t>Кочкомбаев Уланбек Казакович</t>
        </is>
      </c>
      <c r="Q1379" s="24" t="inlineStr">
        <is>
          <t>113-Офис Управления Проектом - Бишкек</t>
        </is>
      </c>
    </row>
    <row r="1380" hidden="1" outlineLevel="1" ht="22.45" customFormat="1" customHeight="1" s="71">
      <c r="B1380" s="166" t="n"/>
      <c r="C1380" s="166" t="n"/>
      <c r="D1380" s="153" t="n"/>
      <c r="E1380" s="10" t="n"/>
      <c r="F1380" s="11" t="n"/>
      <c r="G1380" s="10" t="n"/>
      <c r="H1380" s="11" t="n"/>
      <c r="I1380" s="12" t="n"/>
      <c r="J1380" s="13" t="inlineStr">
        <is>
          <t>001-002-0061 Ботинки Kynox Nomad 417E-064 (Италия)</t>
        </is>
      </c>
      <c r="K1380" s="13" t="inlineStr">
        <is>
          <t>001-002-0061 Ботинки Kynox Nomad 417E-064 (Италия)</t>
        </is>
      </c>
      <c r="L1380" s="135" t="n"/>
      <c r="M1380">
        <f>VLOOKUP(J1380,P$7:Q$4000,2,0)</f>
        <v/>
      </c>
      <c r="N1380">
        <f>VLOOKUP(K1380,P$7:R$4000,2,0)</f>
        <v/>
      </c>
      <c r="P1380" s="24" t="inlineStr">
        <is>
          <t>Кочкоров Алибек Шаматович (рабочий склада)</t>
        </is>
      </c>
      <c r="Q1380" s="24" t="inlineStr">
        <is>
          <t>120-03-ОМТС</t>
        </is>
      </c>
    </row>
    <row r="1381" hidden="1" outlineLevel="1" ht="43.4" customFormat="1" customHeight="1" s="71" thickBot="1">
      <c r="B1381" s="167" t="n"/>
      <c r="C1381" s="167" t="n"/>
      <c r="D1381" s="14" t="inlineStr">
        <is>
          <t>Количество</t>
        </is>
      </c>
      <c r="E1381" s="15" t="n"/>
      <c r="F1381" s="175" t="n">
        <v>1</v>
      </c>
      <c r="G1381" s="15" t="n"/>
      <c r="H1381" s="175" t="n">
        <v>1</v>
      </c>
      <c r="I1381" s="135" t="n"/>
      <c r="J1381" s="154" t="inlineStr">
        <is>
          <t>Поступление ТМЦ и услуг 0120781 от 23.06.2020 10:00:00</t>
        </is>
      </c>
      <c r="K1381" s="154" t="inlineStr">
        <is>
          <t>Поступление ТМЦ и услуг 0120781 от 23.06.2020 10:00:00</t>
        </is>
      </c>
      <c r="L1381" s="9" t="n"/>
      <c r="M1381">
        <f>VLOOKUP(J1381,P$7:Q$4000,2,0)</f>
        <v/>
      </c>
      <c r="N1381">
        <f>VLOOKUP(K1381,P$7:R$4000,2,0)</f>
        <v/>
      </c>
      <c r="P1381" s="24" t="inlineStr">
        <is>
          <t>Кочкоров Дайырбек Шаматович (машинист конвеера)</t>
        </is>
      </c>
      <c r="Q1381" s="24" t="inlineStr">
        <is>
          <t>100-03-02 Транспортировка сгущенной пульпы</t>
        </is>
      </c>
    </row>
    <row r="1382" hidden="1" outlineLevel="1" ht="22.45" customHeight="1" s="171">
      <c r="B1382" s="165" t="inlineStr">
        <is>
          <t>06.09.2024 14:46:19</t>
        </is>
      </c>
      <c r="C1382" s="165" t="inlineStr">
        <is>
          <t>Внутреннее перемещение ОМТС 221-977 от 06.09.2024 14:46:19</t>
        </is>
      </c>
      <c r="D1382" s="152" t="inlineStr">
        <is>
          <t>Внутренее перемещение ТМЦ</t>
        </is>
      </c>
      <c r="E1382" s="163" t="n">
        <v>1750</v>
      </c>
      <c r="F1382" s="164" t="n"/>
      <c r="G1382" s="163" t="n">
        <v>1750</v>
      </c>
      <c r="H1382" s="164" t="n"/>
      <c r="I1382" s="7" t="n">
        <v>1020</v>
      </c>
      <c r="J1382" s="8" t="inlineStr">
        <is>
          <t>Склад Бозымчак № 7/1 СИЗ БУ</t>
        </is>
      </c>
      <c r="K1382" s="8" t="inlineStr">
        <is>
          <t>Момунова Элиза Абдимуталиповна</t>
        </is>
      </c>
      <c r="L1382" s="12" t="n"/>
      <c r="M1382">
        <f>VLOOKUP(J1382,P$7:Q$4000,2,0)</f>
        <v/>
      </c>
      <c r="N1382">
        <f>VLOOKUP(K1382,P$7:R$4000,2,0)</f>
        <v/>
      </c>
      <c r="P1382" s="24" t="inlineStr">
        <is>
          <t>Кошалиев Иманбек Корчубекович (слесарь-электрик)</t>
        </is>
      </c>
      <c r="Q1382" s="24" t="inlineStr">
        <is>
          <t>100-02 Главный корпус (флотация)</t>
        </is>
      </c>
    </row>
    <row r="1383" hidden="1" outlineLevel="1" ht="22.45" customFormat="1" customHeight="1" s="71">
      <c r="B1383" s="166" t="n"/>
      <c r="C1383" s="166" t="n"/>
      <c r="D1383" s="153" t="n"/>
      <c r="E1383" s="10" t="n"/>
      <c r="F1383" s="11" t="n"/>
      <c r="G1383" s="10" t="n"/>
      <c r="H1383" s="11" t="n"/>
      <c r="I1383" s="12" t="n"/>
      <c r="J1383" s="13" t="inlineStr">
        <is>
          <t>001-001-0007 Жилет сигнальный</t>
        </is>
      </c>
      <c r="K1383" s="13" t="inlineStr">
        <is>
          <t>001-001-0007 Жилет сигнальный</t>
        </is>
      </c>
      <c r="L1383" s="135" t="n"/>
      <c r="M1383">
        <f>VLOOKUP(J1383,P$7:Q$4000,2,0)</f>
        <v/>
      </c>
      <c r="N1383">
        <f>VLOOKUP(K1383,P$7:R$4000,2,0)</f>
        <v/>
      </c>
      <c r="P1383" s="24" t="inlineStr">
        <is>
          <t>Кошалиев Түмөнбай Нусуроталыевич</t>
        </is>
      </c>
      <c r="Q1383" s="24" t="inlineStr">
        <is>
          <t>105-02-УТВС и НК</t>
        </is>
      </c>
    </row>
    <row r="1384" hidden="1" outlineLevel="1" ht="43.4" customFormat="1" customHeight="1" s="71" thickBot="1">
      <c r="B1384" s="167" t="n"/>
      <c r="C1384" s="167" t="n"/>
      <c r="D1384" s="14" t="inlineStr">
        <is>
          <t>Количество</t>
        </is>
      </c>
      <c r="E1384" s="15" t="n"/>
      <c r="F1384" s="175" t="n">
        <v>1</v>
      </c>
      <c r="G1384" s="15" t="n"/>
      <c r="H1384" s="175" t="n">
        <v>1</v>
      </c>
      <c r="I1384" s="135" t="n"/>
      <c r="J1384" s="154" t="inlineStr">
        <is>
          <t>Поступление ТМЦ и услуг 0003969 от 02.10.2023 10:00:00</t>
        </is>
      </c>
      <c r="K1384" s="154" t="inlineStr">
        <is>
          <t>Поступление ТМЦ и услуг 0003969 от 02.10.2023 10:00:00</t>
        </is>
      </c>
      <c r="L1384" s="9" t="n"/>
      <c r="M1384">
        <f>VLOOKUP(J1384,P$7:Q$4000,2,0)</f>
        <v/>
      </c>
      <c r="N1384">
        <f>VLOOKUP(K1384,P$7:R$4000,2,0)</f>
        <v/>
      </c>
      <c r="P1384" s="24" t="inlineStr">
        <is>
          <t>Кошанов Арслан Ергашович</t>
        </is>
      </c>
      <c r="Q1384" s="24" t="inlineStr">
        <is>
          <t>112-ИТР-офис</t>
        </is>
      </c>
    </row>
    <row r="1385" hidden="1" outlineLevel="1" ht="22.45" customHeight="1" s="171" thickBot="1">
      <c r="B1385" s="165" t="inlineStr">
        <is>
          <t>06.09.2024 14:47:56</t>
        </is>
      </c>
      <c r="C1385" s="165" t="inlineStr">
        <is>
          <t>Внутреннее перемещение ОМТС 221-978 от 06.09.2024 14:47:56</t>
        </is>
      </c>
      <c r="D1385" s="152" t="inlineStr">
        <is>
          <t>Внутренее перемещение ТМЦ</t>
        </is>
      </c>
      <c r="E1385" s="163" t="n">
        <v>1750</v>
      </c>
      <c r="F1385" s="164" t="n"/>
      <c r="G1385" s="163" t="n">
        <v>1750</v>
      </c>
      <c r="H1385" s="164" t="n"/>
      <c r="I1385" s="7" t="n">
        <v>7000</v>
      </c>
      <c r="J1385" s="8" t="inlineStr">
        <is>
          <t>Момунова Элиза Абдимуталиповна</t>
        </is>
      </c>
      <c r="K1385" s="8" t="inlineStr">
        <is>
          <t>Склад Бозымчак № 7 СИЗ (/Касымов А,Адылбек у Э.</t>
        </is>
      </c>
      <c r="L1385" s="12" t="n"/>
      <c r="M1385">
        <f>VLOOKUP(J1385,P$7:Q$4000,2,0)</f>
        <v/>
      </c>
      <c r="N1385">
        <f>VLOOKUP(K1385,P$7:R$4000,2,0)</f>
        <v/>
      </c>
      <c r="P1385" s="24" t="inlineStr">
        <is>
          <t>Кошанов Арслан Ергашович</t>
        </is>
      </c>
      <c r="Q1385" s="24" t="inlineStr">
        <is>
          <t>112-ИТР-офис</t>
        </is>
      </c>
    </row>
    <row r="1386" hidden="1" outlineLevel="1" ht="32.9" customFormat="1" customHeight="1" s="71">
      <c r="B1386" s="166" t="n"/>
      <c r="C1386" s="166" t="n"/>
      <c r="D1386" s="153" t="n"/>
      <c r="E1386" s="10" t="n"/>
      <c r="F1386" s="11" t="n"/>
      <c r="G1386" s="10" t="n"/>
      <c r="H1386" s="11" t="n"/>
      <c r="I1386" s="12" t="n"/>
      <c r="J1386" s="13" t="inlineStr">
        <is>
          <t>001-001-0198 Куртка демисезонная "KAZ Minerals Bozymchak" (ткань 65%ПЭ/35%ХБ, плотность 250 гр/м2, подкл.флис. 52-54)</t>
        </is>
      </c>
      <c r="K1386" s="13" t="inlineStr">
        <is>
          <t>001-001-0198 Куртка демисезонная "KAZ Minerals Bozymchak" (ткань 65%ПЭ/35%ХБ, плотность 250 гр/м2, подкл.флис. 52-54)</t>
        </is>
      </c>
      <c r="L1386" s="135" t="n"/>
      <c r="M1386">
        <f>VLOOKUP(J1386,P$7:Q$4000,2,0)</f>
        <v/>
      </c>
      <c r="N1386">
        <f>VLOOKUP(K1386,P$7:R$4000,2,0)</f>
        <v/>
      </c>
      <c r="P1386" s="24" t="inlineStr">
        <is>
          <t>Кошанова Татьяна Леонидовна</t>
        </is>
      </c>
      <c r="Q1386" s="24" t="inlineStr">
        <is>
          <t>112-ИТР-офис</t>
        </is>
      </c>
    </row>
    <row r="1387" hidden="1" outlineLevel="1" ht="32.9" customFormat="1" customHeight="1" s="71" thickBot="1">
      <c r="B1387" s="167" t="n"/>
      <c r="C1387" s="167" t="n"/>
      <c r="D1387" s="14" t="inlineStr">
        <is>
          <t>Количество</t>
        </is>
      </c>
      <c r="E1387" s="15" t="n"/>
      <c r="F1387" s="175" t="n">
        <v>1</v>
      </c>
      <c r="G1387" s="15" t="n"/>
      <c r="H1387" s="175" t="n">
        <v>1</v>
      </c>
      <c r="I1387" s="135" t="n"/>
      <c r="J1387" s="154" t="inlineStr">
        <is>
          <t>Поступление ТМЦ и услуг 0003271 от 27.08.2024 10:00:00</t>
        </is>
      </c>
      <c r="K1387" s="154" t="inlineStr">
        <is>
          <t>Поступление ТМЦ и услуг 0003271 от 27.08.2024 10:00:00</t>
        </is>
      </c>
      <c r="L1387" s="9" t="n"/>
      <c r="M1387">
        <f>VLOOKUP(J1387,P$7:Q$4000,2,0)</f>
        <v/>
      </c>
      <c r="N1387">
        <f>VLOOKUP(K1387,P$7:R$4000,2,0)</f>
        <v/>
      </c>
      <c r="P1387" s="24" t="inlineStr">
        <is>
          <t>Кошатов Орозалы Райымович</t>
        </is>
      </c>
      <c r="Q1387" s="24" t="inlineStr">
        <is>
          <t>105-02-УТВС и НК</t>
        </is>
      </c>
    </row>
    <row r="1388" hidden="1" outlineLevel="1" ht="22.45" customHeight="1" s="171" thickBot="1">
      <c r="B1388" s="165" t="inlineStr">
        <is>
          <t>06.09.2024 14:50:49</t>
        </is>
      </c>
      <c r="C1388" s="165" t="inlineStr">
        <is>
          <t>Внутреннее перемещение ОМТС 221-979 от 06.09.2024 14:50:49</t>
        </is>
      </c>
      <c r="D1388" s="152" t="inlineStr">
        <is>
          <t>Внутренее перемещение ТМЦ</t>
        </is>
      </c>
      <c r="E1388" s="163" t="n">
        <v>1750</v>
      </c>
      <c r="F1388" s="164" t="n"/>
      <c r="G1388" s="163" t="n">
        <v>1750</v>
      </c>
      <c r="H1388" s="164" t="n"/>
      <c r="I1388" s="7" t="n">
        <v>7000</v>
      </c>
      <c r="J1388" s="8" t="inlineStr">
        <is>
          <t>Абдиллаев Мунарбек Кубанычбекович( Водит)</t>
        </is>
      </c>
      <c r="K1388" s="8" t="inlineStr">
        <is>
          <t>Склад Бозымчак № 7 СИЗ (/Касымов А,Адылбек у Э.</t>
        </is>
      </c>
      <c r="L1388" s="12" t="n"/>
      <c r="M1388">
        <f>VLOOKUP(J1388,P$7:Q$4000,2,0)</f>
        <v/>
      </c>
      <c r="N1388">
        <f>VLOOKUP(K1388,P$7:R$4000,2,0)</f>
        <v/>
      </c>
      <c r="P1388" s="24" t="inlineStr">
        <is>
          <t>Кошбаев Жуманалы Жунайитович (водитель)</t>
        </is>
      </c>
      <c r="Q1388" s="24" t="inlineStr">
        <is>
          <t>119-05-Автотранспортный цех - общепроизводственные</t>
        </is>
      </c>
    </row>
    <row r="1389" hidden="1" outlineLevel="1" ht="22.45" customFormat="1" customHeight="1" s="71">
      <c r="B1389" s="166" t="n"/>
      <c r="C1389" s="166" t="n"/>
      <c r="D1389" s="153" t="n"/>
      <c r="E1389" s="10" t="n"/>
      <c r="F1389" s="11" t="n"/>
      <c r="G1389" s="10" t="n"/>
      <c r="H1389" s="11" t="n"/>
      <c r="I1389" s="12" t="n"/>
      <c r="J1389" s="13" t="inlineStr">
        <is>
          <t>001-001-0198 Куртка демисезонная "KAZ Minerals Bozymchak" (ткань 65%ПЭ/35%ХБ, плотность 250 гр/м2, подкл.флис. 52-54)</t>
        </is>
      </c>
      <c r="K1389" s="13" t="inlineStr">
        <is>
          <t>001-001-0198 Куртка демисезонная "KAZ Minerals Bozymchak" (ткань 65%ПЭ/35%ХБ, плотность 250 гр/м2, подкл.флис. 52-54)</t>
        </is>
      </c>
      <c r="L1389" s="135" t="n"/>
      <c r="M1389">
        <f>VLOOKUP(J1389,P$7:Q$4000,2,0)</f>
        <v/>
      </c>
      <c r="N1389">
        <f>VLOOKUP(K1389,P$7:R$4000,2,0)</f>
        <v/>
      </c>
      <c r="P1389" s="24" t="inlineStr">
        <is>
          <t>Кошбаев Курбаналы Жуманалыевич</t>
        </is>
      </c>
      <c r="Q1389" s="24" t="inlineStr">
        <is>
          <t>100-02 Главный корпус (флотация)</t>
        </is>
      </c>
    </row>
    <row r="1390" hidden="1" outlineLevel="1" ht="32.9" customFormat="1" customHeight="1" s="71" thickBot="1">
      <c r="B1390" s="167" t="n"/>
      <c r="C1390" s="167" t="n"/>
      <c r="D1390" s="14" t="inlineStr">
        <is>
          <t>Количество</t>
        </is>
      </c>
      <c r="E1390" s="15" t="n"/>
      <c r="F1390" s="175" t="n">
        <v>1</v>
      </c>
      <c r="G1390" s="15" t="n"/>
      <c r="H1390" s="175" t="n">
        <v>1</v>
      </c>
      <c r="I1390" s="135" t="n"/>
      <c r="J1390" s="154" t="inlineStr">
        <is>
          <t>Поступление ТМЦ и услуг 0003271 от 27.08.2024 10:00:00</t>
        </is>
      </c>
      <c r="K1390" s="154" t="inlineStr">
        <is>
          <t>Поступление ТМЦ и услуг 0003271 от 27.08.2024 10:00:00</t>
        </is>
      </c>
      <c r="L1390" s="9" t="n"/>
      <c r="M1390">
        <f>VLOOKUP(J1390,P$7:Q$4000,2,0)</f>
        <v/>
      </c>
      <c r="N1390">
        <f>VLOOKUP(K1390,P$7:R$4000,2,0)</f>
        <v/>
      </c>
      <c r="P1390" s="24" t="inlineStr">
        <is>
          <t>Кошбаев Ысакалы Жуманалыевич</t>
        </is>
      </c>
      <c r="Q1390" s="24" t="inlineStr">
        <is>
          <t>119-05-Автотранспортный цех - общепроизводственные</t>
        </is>
      </c>
    </row>
    <row r="1391" hidden="1" outlineLevel="1" ht="22.45" customHeight="1" s="171" thickBot="1">
      <c r="B1391" s="165" t="inlineStr">
        <is>
          <t>06.09.2024 14:54:56</t>
        </is>
      </c>
      <c r="C1391" s="165" t="inlineStr">
        <is>
          <t>Внутреннее перемещение ОМТС 221-980 от 06.09.2024 14:54:56</t>
        </is>
      </c>
      <c r="D1391" s="152" t="inlineStr">
        <is>
          <t>Внутренее перемещение ТМЦ</t>
        </is>
      </c>
      <c r="E1391" s="163" t="n">
        <v>1750</v>
      </c>
      <c r="F1391" s="164" t="n"/>
      <c r="G1391" s="163" t="n">
        <v>1750</v>
      </c>
      <c r="H1391" s="164" t="n"/>
      <c r="I1391" s="7" t="n">
        <v>7000</v>
      </c>
      <c r="J1391" s="8" t="inlineStr">
        <is>
          <t>Эшмамат уулу Элмурат</t>
        </is>
      </c>
      <c r="K1391" s="8" t="inlineStr">
        <is>
          <t>Склад Бозымчак № 7 СИЗ (/Касымов А,Адылбек у Э.</t>
        </is>
      </c>
      <c r="L1391" s="12" t="n"/>
      <c r="M1391">
        <f>VLOOKUP(J1391,P$7:Q$4000,2,0)</f>
        <v/>
      </c>
      <c r="N1391">
        <f>VLOOKUP(K1391,P$7:R$4000,2,0)</f>
        <v/>
      </c>
      <c r="P1391" s="24" t="inlineStr">
        <is>
          <t>Кошоев Эмил Суйумбекович</t>
        </is>
      </c>
      <c r="Q1391" s="24" t="inlineStr">
        <is>
          <t>109-Химлаборатория</t>
        </is>
      </c>
    </row>
    <row r="1392" hidden="1" outlineLevel="1" ht="32.9" customFormat="1" customHeight="1" s="71">
      <c r="B1392" s="166" t="n"/>
      <c r="C1392" s="166" t="n"/>
      <c r="D1392" s="153" t="n"/>
      <c r="E1392" s="10" t="n"/>
      <c r="F1392" s="11" t="n"/>
      <c r="G1392" s="10" t="n"/>
      <c r="H1392" s="11" t="n"/>
      <c r="I1392" s="12" t="n"/>
      <c r="J1392" s="13" t="inlineStr">
        <is>
          <t>001-001-0197 Куртка демисезонная "KAZ Minerals Bozymchak" (ткань 65%ПЭ/35%ХБ, плотность 250 гр/м2, подкл.флис. 48-50)</t>
        </is>
      </c>
      <c r="K1392" s="13" t="inlineStr">
        <is>
          <t>001-001-0197 Куртка демисезонная "KAZ Minerals Bozymchak" (ткань 65%ПЭ/35%ХБ, плотность 250 гр/м2, подкл.флис. 48-50)</t>
        </is>
      </c>
      <c r="L1392" s="135" t="n"/>
      <c r="M1392">
        <f>VLOOKUP(J1392,P$7:Q$4000,2,0)</f>
        <v/>
      </c>
      <c r="N1392">
        <f>VLOOKUP(K1392,P$7:R$4000,2,0)</f>
        <v/>
      </c>
      <c r="P1392" s="24" t="inlineStr">
        <is>
          <t>Кравченко Федор Александрович</t>
        </is>
      </c>
      <c r="Q1392" s="24" t="inlineStr">
        <is>
          <t>120-02  - Главные специалисты ИТР</t>
        </is>
      </c>
    </row>
    <row r="1393" hidden="1" outlineLevel="1" ht="32.9" customFormat="1" customHeight="1" s="71" thickBot="1">
      <c r="B1393" s="167" t="n"/>
      <c r="C1393" s="167" t="n"/>
      <c r="D1393" s="14" t="inlineStr">
        <is>
          <t>Количество</t>
        </is>
      </c>
      <c r="E1393" s="15" t="n"/>
      <c r="F1393" s="175" t="n">
        <v>1</v>
      </c>
      <c r="G1393" s="15" t="n"/>
      <c r="H1393" s="175" t="n">
        <v>1</v>
      </c>
      <c r="I1393" s="135" t="n"/>
      <c r="J1393" s="154" t="inlineStr">
        <is>
          <t>Поступление ТМЦ и услуг 0003271 от 27.08.2024 10:00:00</t>
        </is>
      </c>
      <c r="K1393" s="154" t="inlineStr">
        <is>
          <t>Поступление ТМЦ и услуг 0003271 от 27.08.2024 10:00:00</t>
        </is>
      </c>
      <c r="L1393" s="9" t="n"/>
      <c r="M1393">
        <f>VLOOKUP(J1393,P$7:Q$4000,2,0)</f>
        <v/>
      </c>
      <c r="N1393">
        <f>VLOOKUP(K1393,P$7:R$4000,2,0)</f>
        <v/>
      </c>
      <c r="P1393" s="24" t="inlineStr">
        <is>
          <t>Крайнюков Александр Алексеевич</t>
        </is>
      </c>
      <c r="Q1393" s="24" t="inlineStr">
        <is>
          <t>112-ИТР-офис</t>
        </is>
      </c>
    </row>
    <row r="1394" hidden="1" outlineLevel="1" ht="22.45" customHeight="1" s="171" thickBot="1">
      <c r="B1394" s="165" t="inlineStr">
        <is>
          <t>06.09.2024 14:54:56</t>
        </is>
      </c>
      <c r="C1394" s="165" t="inlineStr">
        <is>
          <t>Внутреннее перемещение ОМТС 221-980 от 06.09.2024 14:54:56</t>
        </is>
      </c>
      <c r="D1394" s="152" t="inlineStr">
        <is>
          <t>Внутренее перемещение ТМЦ</t>
        </is>
      </c>
      <c r="E1394" s="163" t="n">
        <v>1750</v>
      </c>
      <c r="F1394" s="164" t="n"/>
      <c r="G1394" s="163" t="n">
        <v>1750</v>
      </c>
      <c r="H1394" s="164" t="n"/>
      <c r="I1394" s="7" t="n">
        <v>4980</v>
      </c>
      <c r="J1394" s="8" t="inlineStr">
        <is>
          <t>Эшмамат уулу Элмурат</t>
        </is>
      </c>
      <c r="K1394" s="8" t="inlineStr">
        <is>
          <t>Склад Бозымчак № 7 СИЗ (/Касымов А,Адылбек у Э.</t>
        </is>
      </c>
      <c r="L1394" s="12" t="n"/>
      <c r="M1394">
        <f>VLOOKUP(J1394,P$7:Q$4000,2,0)</f>
        <v/>
      </c>
      <c r="N1394">
        <f>VLOOKUP(K1394,P$7:R$4000,2,0)</f>
        <v/>
      </c>
      <c r="P1394" s="24" t="inlineStr">
        <is>
          <t>Крайнюкова Антонина Софроновна</t>
        </is>
      </c>
      <c r="Q1394" s="24" t="inlineStr">
        <is>
          <t>112-ИТР-офис</t>
        </is>
      </c>
    </row>
    <row r="1395" hidden="1" outlineLevel="1" ht="32.9" customFormat="1" customHeight="1" s="71">
      <c r="B1395" s="166" t="n"/>
      <c r="C1395" s="166" t="n"/>
      <c r="D1395" s="153" t="n"/>
      <c r="E1395" s="10" t="n"/>
      <c r="F1395" s="11" t="n"/>
      <c r="G1395" s="10" t="n"/>
      <c r="H1395" s="11" t="n"/>
      <c r="I1395" s="12" t="n"/>
      <c r="J1395" s="13" t="inlineStr">
        <is>
          <t>001-002-0088 Сапоги резиновые КарбоН для шахтеров с МП (АРТ. С192-МТЗ)</t>
        </is>
      </c>
      <c r="K1395" s="13" t="inlineStr">
        <is>
          <t>001-002-0088 Сапоги резиновые КарбоН для шахтеров с МП (АРТ. С192-МТЗ)</t>
        </is>
      </c>
      <c r="L1395" s="135" t="n"/>
      <c r="M1395">
        <f>VLOOKUP(J1395,P$7:Q$4000,2,0)</f>
        <v/>
      </c>
      <c r="N1395">
        <f>VLOOKUP(K1395,P$7:R$4000,2,0)</f>
        <v/>
      </c>
      <c r="P1395" s="24" t="inlineStr">
        <is>
          <t>Крашенинников Роман Евгеньевич ( Усип)</t>
        </is>
      </c>
      <c r="Q1395" s="24" t="inlineStr">
        <is>
          <t>105-05-Общепроизводственные - Энергохозяйство</t>
        </is>
      </c>
    </row>
    <row r="1396" hidden="1" outlineLevel="1" ht="43.4" customFormat="1" customHeight="1" s="71" thickBot="1">
      <c r="B1396" s="167" t="n"/>
      <c r="C1396" s="167" t="n"/>
      <c r="D1396" s="14" t="inlineStr">
        <is>
          <t>Количество</t>
        </is>
      </c>
      <c r="E1396" s="15" t="n"/>
      <c r="F1396" s="175" t="n">
        <v>1</v>
      </c>
      <c r="G1396" s="15" t="n"/>
      <c r="H1396" s="175" t="n">
        <v>1</v>
      </c>
      <c r="I1396" s="135" t="n"/>
      <c r="J1396" s="154" t="inlineStr">
        <is>
          <t>Поступление ТМЦ и услуг 0000067 от 09.01.2024 10:00:00</t>
        </is>
      </c>
      <c r="K1396" s="154" t="inlineStr">
        <is>
          <t>Поступление ТМЦ и услуг 0000067 от 09.01.2024 10:00:00</t>
        </is>
      </c>
      <c r="L1396" s="9" t="n"/>
      <c r="M1396">
        <f>VLOOKUP(J1396,P$7:Q$4000,2,0)</f>
        <v/>
      </c>
      <c r="N1396">
        <f>VLOOKUP(K1396,P$7:R$4000,2,0)</f>
        <v/>
      </c>
      <c r="P1396" s="24" t="inlineStr">
        <is>
          <t>Өктомов Сагындык Төлөбаевич( аппаратчик обезвож)</t>
        </is>
      </c>
      <c r="Q1396" s="24" t="inlineStr">
        <is>
          <t>100-02 Главный корпус (флотация)</t>
        </is>
      </c>
    </row>
    <row r="1397" hidden="1" outlineLevel="1" ht="22.45" customHeight="1" s="171" thickBot="1">
      <c r="B1397" s="165" t="inlineStr">
        <is>
          <t>06.09.2024 14:56:39</t>
        </is>
      </c>
      <c r="C1397" s="165" t="inlineStr">
        <is>
          <t>Внутреннее перемещение ОМТС 221-981 от 06.09.2024 14:56:39</t>
        </is>
      </c>
      <c r="D1397" s="152" t="inlineStr">
        <is>
          <t>Внутренее перемещение ТМЦ</t>
        </is>
      </c>
      <c r="E1397" s="163" t="n">
        <v>1750</v>
      </c>
      <c r="F1397" s="164" t="n"/>
      <c r="G1397" s="163" t="n">
        <v>1750</v>
      </c>
      <c r="H1397" s="164" t="n"/>
      <c r="I1397" s="7" t="n">
        <v>3000</v>
      </c>
      <c r="J1397" s="8" t="inlineStr">
        <is>
          <t>Азимов Сапаралы Алибайевич (строитель)</t>
        </is>
      </c>
      <c r="K1397" s="8" t="inlineStr">
        <is>
          <t>Склад Бозымчак № 7 СИЗ (/Касымов А,Адылбек у Э.</t>
        </is>
      </c>
      <c r="L1397" s="12" t="n"/>
      <c r="M1397">
        <f>VLOOKUP(J1397,P$7:Q$4000,2,0)</f>
        <v/>
      </c>
      <c r="N1397">
        <f>VLOOKUP(K1397,P$7:R$4000,2,0)</f>
        <v/>
      </c>
      <c r="P1397" s="24" t="inlineStr">
        <is>
          <t>Куатов Тамерлан Арманулы</t>
        </is>
      </c>
      <c r="Q1397" s="24" t="inlineStr">
        <is>
          <t>120-02  - Главные специалисты ИТР</t>
        </is>
      </c>
    </row>
    <row r="1398" hidden="1" outlineLevel="1" ht="32.9" customFormat="1" customHeight="1" s="71">
      <c r="B1398" s="166" t="n"/>
      <c r="C1398" s="166" t="n"/>
      <c r="D1398" s="153" t="n"/>
      <c r="E1398" s="10" t="n"/>
      <c r="F1398" s="11" t="n"/>
      <c r="G1398" s="10" t="n"/>
      <c r="H1398" s="11" t="n"/>
      <c r="I1398" s="12" t="n"/>
      <c r="J1398" s="13" t="inlineStr">
        <is>
          <t>001-001-0182 Брюки летние "KAZ Minerals Bozymchak" (ткань 65%ПЭ/35%ХБ, плотность 250 гр/м2, разм.48-50)</t>
        </is>
      </c>
      <c r="K1398" s="13" t="inlineStr">
        <is>
          <t>001-001-0182 Брюки летние "KAZ Minerals Bozymchak" (ткань 65%ПЭ/35%ХБ, плотность 250 гр/м2, разм.48-50)</t>
        </is>
      </c>
      <c r="L1398" s="135" t="n"/>
      <c r="M1398">
        <f>VLOOKUP(J1398,P$7:Q$4000,2,0)</f>
        <v/>
      </c>
      <c r="N1398">
        <f>VLOOKUP(K1398,P$7:R$4000,2,0)</f>
        <v/>
      </c>
      <c r="P1398" s="24" t="inlineStr">
        <is>
          <t>Кубакаев Айбек Курманкожоевич</t>
        </is>
      </c>
      <c r="Q1398" s="24" t="inlineStr">
        <is>
          <t>100-02 Главный корпус (флотация)</t>
        </is>
      </c>
    </row>
    <row r="1399" hidden="1" outlineLevel="1" ht="43.4" customFormat="1" customHeight="1" s="71" thickBot="1">
      <c r="B1399" s="167" t="n"/>
      <c r="C1399" s="167" t="n"/>
      <c r="D1399" s="14" t="inlineStr">
        <is>
          <t>Количество</t>
        </is>
      </c>
      <c r="E1399" s="15" t="n"/>
      <c r="F1399" s="175" t="n">
        <v>1</v>
      </c>
      <c r="G1399" s="15" t="n"/>
      <c r="H1399" s="175" t="n">
        <v>1</v>
      </c>
      <c r="I1399" s="135" t="n"/>
      <c r="J1399" s="154" t="inlineStr">
        <is>
          <t>Поступление ТМЦ и услуг 0002838 от 24.07.2024 10:00:00</t>
        </is>
      </c>
      <c r="K1399" s="154" t="inlineStr">
        <is>
          <t>Поступление ТМЦ и услуг 0002838 от 24.07.2024 10:00:00</t>
        </is>
      </c>
      <c r="L1399" s="9" t="n"/>
      <c r="M1399">
        <f>VLOOKUP(J1399,P$7:Q$4000,2,0)</f>
        <v/>
      </c>
      <c r="N1399">
        <f>VLOOKUP(K1399,P$7:R$4000,2,0)</f>
        <v/>
      </c>
      <c r="P1399" s="24" t="inlineStr">
        <is>
          <t>Кубантаева Айпери Кубантаевна</t>
        </is>
      </c>
      <c r="Q1399" s="24" t="inlineStr">
        <is>
          <t>111-02-АУП</t>
        </is>
      </c>
    </row>
    <row r="1400" hidden="1" outlineLevel="1" ht="22.45" customHeight="1" s="171" thickBot="1">
      <c r="B1400" s="165" t="inlineStr">
        <is>
          <t>06.09.2024 14:57:33</t>
        </is>
      </c>
      <c r="C1400" s="165" t="inlineStr">
        <is>
          <t>Внутреннее перемещение ОМТС 221-982 от 06.09.2024 14:57:33</t>
        </is>
      </c>
      <c r="D1400" s="152" t="inlineStr">
        <is>
          <t>Внутренее перемещение ТМЦ</t>
        </is>
      </c>
      <c r="E1400" s="163" t="n">
        <v>1750</v>
      </c>
      <c r="F1400" s="164" t="n"/>
      <c r="G1400" s="163" t="n">
        <v>1750</v>
      </c>
      <c r="H1400" s="164" t="n"/>
      <c r="I1400" s="7" t="n">
        <v>3000</v>
      </c>
      <c r="J1400" s="8" t="inlineStr">
        <is>
          <t>Раманов Арыстаналы Таштаналыевич (строитель)</t>
        </is>
      </c>
      <c r="K1400" s="8" t="inlineStr">
        <is>
          <t>Склад Бозымчак № 7 СИЗ (/Касымов А,Адылбек у Э.</t>
        </is>
      </c>
      <c r="L1400" s="12" t="n"/>
      <c r="M1400">
        <f>VLOOKUP(J1400,P$7:Q$4000,2,0)</f>
        <v/>
      </c>
      <c r="N1400">
        <f>VLOOKUP(K1400,P$7:R$4000,2,0)</f>
        <v/>
      </c>
      <c r="P1400" s="24" t="inlineStr">
        <is>
          <t>Кубанычбек кызы Айзада</t>
        </is>
      </c>
      <c r="Q1400" s="24" t="inlineStr">
        <is>
          <t>109-Химлаборатория</t>
        </is>
      </c>
    </row>
    <row r="1401" hidden="1" outlineLevel="1" ht="32.9" customFormat="1" customHeight="1" s="71">
      <c r="B1401" s="166" t="n"/>
      <c r="C1401" s="166" t="n"/>
      <c r="D1401" s="153" t="n"/>
      <c r="E1401" s="10" t="n"/>
      <c r="F1401" s="11" t="n"/>
      <c r="G1401" s="10" t="n"/>
      <c r="H1401" s="11" t="n"/>
      <c r="I1401" s="12" t="n"/>
      <c r="J1401" s="13" t="inlineStr">
        <is>
          <t>001-001-0182 Брюки летние "KAZ Minerals Bozymchak" (ткань 65%ПЭ/35%ХБ, плотность 250 гр/м2, разм.48-50)</t>
        </is>
      </c>
      <c r="K1401" s="13" t="inlineStr">
        <is>
          <t>001-001-0182 Брюки летние "KAZ Minerals Bozymchak" (ткань 65%ПЭ/35%ХБ, плотность 250 гр/м2, разм.48-50)</t>
        </is>
      </c>
      <c r="L1401" s="135" t="n"/>
      <c r="M1401">
        <f>VLOOKUP(J1401,P$7:Q$4000,2,0)</f>
        <v/>
      </c>
      <c r="N1401">
        <f>VLOOKUP(K1401,P$7:R$4000,2,0)</f>
        <v/>
      </c>
      <c r="P1401" s="24" t="inlineStr">
        <is>
          <t>Кубанычбек уулу Нурсултан(Водитель Белаз)</t>
        </is>
      </c>
      <c r="Q1401" s="24" t="inlineStr">
        <is>
          <t>119-04-Автотранспортный цех - спецтранспорт</t>
        </is>
      </c>
    </row>
    <row r="1402" hidden="1" outlineLevel="1" ht="32.9" customFormat="1" customHeight="1" s="71" thickBot="1">
      <c r="B1402" s="167" t="n"/>
      <c r="C1402" s="167" t="n"/>
      <c r="D1402" s="14" t="inlineStr">
        <is>
          <t>Количество</t>
        </is>
      </c>
      <c r="E1402" s="15" t="n"/>
      <c r="F1402" s="175" t="n">
        <v>1</v>
      </c>
      <c r="G1402" s="15" t="n"/>
      <c r="H1402" s="175" t="n">
        <v>1</v>
      </c>
      <c r="I1402" s="135" t="n"/>
      <c r="J1402" s="154" t="inlineStr">
        <is>
          <t>Поступление ТМЦ и услуг 0002838 от 24.07.2024 10:00:00</t>
        </is>
      </c>
      <c r="K1402" s="154" t="inlineStr">
        <is>
          <t>Поступление ТМЦ и услуг 0002838 от 24.07.2024 10:00:00</t>
        </is>
      </c>
      <c r="L1402" s="9" t="n"/>
      <c r="M1402">
        <f>VLOOKUP(J1402,P$7:Q$4000,2,0)</f>
        <v/>
      </c>
      <c r="N1402">
        <f>VLOOKUP(K1402,P$7:R$4000,2,0)</f>
        <v/>
      </c>
      <c r="P1402" s="24" t="inlineStr">
        <is>
          <t>Кубанычбеков Саанал Кубанычбекович</t>
        </is>
      </c>
      <c r="Q1402" s="24" t="inlineStr">
        <is>
          <t>114-Офис Управления Проектом - Бозымчак</t>
        </is>
      </c>
    </row>
    <row r="1403" hidden="1" outlineLevel="1" ht="22.45" customHeight="1" s="171" thickBot="1">
      <c r="B1403" s="165" t="inlineStr">
        <is>
          <t>06.09.2024 15:00:59</t>
        </is>
      </c>
      <c r="C1403" s="165" t="inlineStr">
        <is>
          <t>Внутреннее перемещение ОМТС 221-984 от 06.09.2024 15:00:59</t>
        </is>
      </c>
      <c r="D1403" s="152" t="inlineStr">
        <is>
          <t>Внутренее перемещение ТМЦ</t>
        </is>
      </c>
      <c r="E1403" s="163" t="n">
        <v>1750</v>
      </c>
      <c r="F1403" s="164" t="n"/>
      <c r="G1403" s="163" t="n">
        <v>1750</v>
      </c>
      <c r="H1403" s="164" t="n"/>
      <c r="I1403" s="7" t="n">
        <v>7000</v>
      </c>
      <c r="J1403" s="8" t="inlineStr">
        <is>
          <t>Каратаева Улкан Мамыталыевна (Швея)</t>
        </is>
      </c>
      <c r="K1403" s="8" t="inlineStr">
        <is>
          <t>Склад Бозымчак № 7 СИЗ (/Касымов А,Адылбек у Э.</t>
        </is>
      </c>
      <c r="L1403" s="12" t="n"/>
      <c r="M1403">
        <f>VLOOKUP(J1403,P$7:Q$4000,2,0)</f>
        <v/>
      </c>
      <c r="N1403">
        <f>VLOOKUP(K1403,P$7:R$4000,2,0)</f>
        <v/>
      </c>
      <c r="P1403" s="24" t="inlineStr">
        <is>
          <t>Кубатаев Кутубек Нарбаевич</t>
        </is>
      </c>
      <c r="Q1403" s="24" t="inlineStr">
        <is>
          <t>119-05-Автотранспортный цех - общепроизводственные</t>
        </is>
      </c>
    </row>
    <row r="1404" hidden="1" outlineLevel="1" ht="32.9" customFormat="1" customHeight="1" s="49">
      <c r="B1404" s="166" t="n"/>
      <c r="C1404" s="166" t="n"/>
      <c r="D1404" s="153" t="n"/>
      <c r="E1404" s="10" t="n"/>
      <c r="F1404" s="11" t="n"/>
      <c r="G1404" s="10" t="n"/>
      <c r="H1404" s="11" t="n"/>
      <c r="I1404" s="12" t="n"/>
      <c r="J1404" s="13" t="inlineStr">
        <is>
          <t>001-001-0197 Куртка демисезонная "KAZ Minerals Bozymchak" (ткань 65%ПЭ/35%ХБ, плотность 250 гр/м2, подкл.флис. 48-50)</t>
        </is>
      </c>
      <c r="K1404" s="13" t="inlineStr">
        <is>
          <t>001-001-0197 Куртка демисезонная "KAZ Minerals Bozymchak" (ткань 65%ПЭ/35%ХБ, плотность 250 гр/м2, подкл.флис. 48-50)</t>
        </is>
      </c>
      <c r="L1404" s="135" t="n"/>
      <c r="M1404">
        <f>VLOOKUP(J1404,P$7:Q$4000,2,0)</f>
        <v/>
      </c>
      <c r="N1404">
        <f>VLOOKUP(K1404,P$7:R$4000,2,0)</f>
        <v/>
      </c>
      <c r="P1404" s="24" t="inlineStr">
        <is>
          <t>Кубатаев Нурланбек Нарбаевич</t>
        </is>
      </c>
      <c r="Q1404" s="24" t="inlineStr">
        <is>
          <t>100-02 Главный корпус (флотация)</t>
        </is>
      </c>
    </row>
    <row r="1405" hidden="1" outlineLevel="1" ht="11.95" customFormat="1" customHeight="1" s="71" thickBot="1">
      <c r="B1405" s="167" t="n"/>
      <c r="C1405" s="167" t="n"/>
      <c r="D1405" s="14" t="inlineStr">
        <is>
          <t>Количество</t>
        </is>
      </c>
      <c r="E1405" s="15" t="n"/>
      <c r="F1405" s="175" t="n">
        <v>1</v>
      </c>
      <c r="G1405" s="15" t="n"/>
      <c r="H1405" s="175" t="n">
        <v>1</v>
      </c>
      <c r="I1405" s="135" t="n"/>
      <c r="J1405" s="154" t="inlineStr">
        <is>
          <t>Поступление ТМЦ и услуг 0003520 от 04.09.2024 10:00:00</t>
        </is>
      </c>
      <c r="K1405" s="154" t="inlineStr">
        <is>
          <t>Поступление ТМЦ и услуг 0003520 от 04.09.2024 10:00:00</t>
        </is>
      </c>
      <c r="L1405" s="9" t="n"/>
      <c r="M1405">
        <f>VLOOKUP(J1405,P$7:Q$4000,2,0)</f>
        <v/>
      </c>
      <c r="N1405">
        <f>VLOOKUP(K1405,P$7:R$4000,2,0)</f>
        <v/>
      </c>
      <c r="P1405" s="24" t="inlineStr">
        <is>
          <t>Кубатов Айдин Джумалиевич</t>
        </is>
      </c>
      <c r="Q1405" s="24" t="inlineStr">
        <is>
          <t>127-001- Служба охраны и режима</t>
        </is>
      </c>
    </row>
    <row r="1406" hidden="1" outlineLevel="1" ht="22.45" customHeight="1" s="171" thickBot="1">
      <c r="B1406" s="165" t="inlineStr">
        <is>
          <t>06.09.2024 15:02:38</t>
        </is>
      </c>
      <c r="C1406" s="165" t="inlineStr">
        <is>
          <t>Внутреннее перемещение ОМТС 221-985 от 06.09.2024 15:02:38</t>
        </is>
      </c>
      <c r="D1406" s="152" t="inlineStr">
        <is>
          <t>Внутренее перемещение ТМЦ</t>
        </is>
      </c>
      <c r="E1406" s="163" t="n">
        <v>1750</v>
      </c>
      <c r="F1406" s="164" t="n"/>
      <c r="G1406" s="163" t="n">
        <v>1750</v>
      </c>
      <c r="H1406" s="164" t="n"/>
      <c r="I1406" s="7" t="n">
        <v>7000</v>
      </c>
      <c r="J1406" s="8" t="inlineStr">
        <is>
          <t>Базарова Гулжан Шаанбаевна (машинист по стирке)</t>
        </is>
      </c>
      <c r="K1406" s="8" t="inlineStr">
        <is>
          <t>Склад Бозымчак № 7 СИЗ (/Касымов А,Адылбек у Э.</t>
        </is>
      </c>
      <c r="L1406" s="12" t="n"/>
      <c r="M1406">
        <f>VLOOKUP(J1406,P$7:Q$4000,2,0)</f>
        <v/>
      </c>
      <c r="N1406">
        <f>VLOOKUP(K1406,P$7:R$4000,2,0)</f>
        <v/>
      </c>
      <c r="P1406" s="24" t="inlineStr">
        <is>
          <t>Куватбекова Наргиза Куватбековна</t>
        </is>
      </c>
      <c r="Q1406" s="24" t="inlineStr">
        <is>
          <t>111-02-АУП</t>
        </is>
      </c>
    </row>
    <row r="1407" hidden="1" outlineLevel="1" ht="32.9" customFormat="1" customHeight="1" s="71">
      <c r="B1407" s="166" t="n"/>
      <c r="C1407" s="166" t="n"/>
      <c r="D1407" s="153" t="n"/>
      <c r="E1407" s="10" t="n"/>
      <c r="F1407" s="11" t="n"/>
      <c r="G1407" s="10" t="n"/>
      <c r="H1407" s="11" t="n"/>
      <c r="I1407" s="12" t="n"/>
      <c r="J1407" s="13" t="inlineStr">
        <is>
          <t>001-001-0198 Куртка демисезонная "KAZ Minerals Bozymchak" (ткань 65%ПЭ/35%ХБ, плотность 250 гр/м2, подкл.флис. 52-54)</t>
        </is>
      </c>
      <c r="K1407" s="13" t="inlineStr">
        <is>
          <t>001-001-0198 Куртка демисезонная "KAZ Minerals Bozymchak" (ткань 65%ПЭ/35%ХБ, плотность 250 гр/м2, подкл.флис. 52-54)</t>
        </is>
      </c>
      <c r="L1407" s="135" t="n"/>
      <c r="M1407">
        <f>VLOOKUP(J1407,P$7:Q$4000,2,0)</f>
        <v/>
      </c>
      <c r="N1407">
        <f>VLOOKUP(K1407,P$7:R$4000,2,0)</f>
        <v/>
      </c>
      <c r="P1407" s="24" t="inlineStr">
        <is>
          <t>Куватов Холдарбой Сулайманович(Водитель ХОВО)</t>
        </is>
      </c>
      <c r="Q1407" s="24" t="inlineStr">
        <is>
          <t>119-04-Автотранспортный цех - спецтранспорт</t>
        </is>
      </c>
    </row>
    <row r="1408" hidden="1" outlineLevel="1" ht="11.95" customFormat="1" customHeight="1" s="71" thickBot="1">
      <c r="B1408" s="167" t="n"/>
      <c r="C1408" s="167" t="n"/>
      <c r="D1408" s="14" t="inlineStr">
        <is>
          <t>Количество</t>
        </is>
      </c>
      <c r="E1408" s="15" t="n"/>
      <c r="F1408" s="175" t="n">
        <v>1</v>
      </c>
      <c r="G1408" s="15" t="n"/>
      <c r="H1408" s="175" t="n">
        <v>1</v>
      </c>
      <c r="I1408" s="135" t="n"/>
      <c r="J1408" s="154" t="inlineStr">
        <is>
          <t>Поступление ТМЦ и услуг 0003271 от 27.08.2024 10:00:00</t>
        </is>
      </c>
      <c r="K1408" s="154" t="inlineStr">
        <is>
          <t>Поступление ТМЦ и услуг 0003271 от 27.08.2024 10:00:00</t>
        </is>
      </c>
      <c r="L1408" s="9" t="n"/>
      <c r="M1408">
        <f>VLOOKUP(J1408,P$7:Q$4000,2,0)</f>
        <v/>
      </c>
      <c r="N1408">
        <f>VLOOKUP(K1408,P$7:R$4000,2,0)</f>
        <v/>
      </c>
      <c r="P1408" s="24" t="inlineStr">
        <is>
          <t>Кудайбергенов Айбек Нурбекович</t>
        </is>
      </c>
      <c r="Q1408" s="24" t="inlineStr">
        <is>
          <t>114-Офис Управления Проектом - Бозымчак</t>
        </is>
      </c>
    </row>
    <row r="1409" hidden="1" outlineLevel="1" ht="22.45" customHeight="1" s="171" thickBot="1">
      <c r="B1409" s="165" t="inlineStr">
        <is>
          <t>06.09.2024 15:02:38</t>
        </is>
      </c>
      <c r="C1409" s="165" t="inlineStr">
        <is>
          <t>Внутреннее перемещение ОМТС 221-985 от 06.09.2024 15:02:38</t>
        </is>
      </c>
      <c r="D1409" s="152" t="inlineStr">
        <is>
          <t>Внутренее перемещение ТМЦ</t>
        </is>
      </c>
      <c r="E1409" s="163" t="n">
        <v>1750</v>
      </c>
      <c r="F1409" s="164" t="n"/>
      <c r="G1409" s="163" t="n">
        <v>1750</v>
      </c>
      <c r="H1409" s="164" t="n"/>
      <c r="I1409" s="7" t="n">
        <v>3200</v>
      </c>
      <c r="J1409" s="8" t="inlineStr">
        <is>
          <t>Базарова Гулжан Шаанбаевна (машинист по стирке)</t>
        </is>
      </c>
      <c r="K1409" s="8" t="inlineStr">
        <is>
          <t>Склад Бозымчак № 7 СИЗ (/Касымов А,Адылбек у Э.</t>
        </is>
      </c>
      <c r="L1409" s="12" t="n"/>
      <c r="M1409">
        <f>VLOOKUP(J1409,P$7:Q$4000,2,0)</f>
        <v/>
      </c>
      <c r="N1409">
        <f>VLOOKUP(K1409,P$7:R$4000,2,0)</f>
        <v/>
      </c>
      <c r="P1409" s="24" t="inlineStr">
        <is>
          <t>Кудайбергенова Екатерина Геннадьевна (Фин дир)</t>
        </is>
      </c>
      <c r="Q1409" s="24" t="inlineStr">
        <is>
          <t>111-02-АУП</t>
        </is>
      </c>
    </row>
    <row r="1410" hidden="1" outlineLevel="1" ht="32.9" customFormat="1" customHeight="1" s="71">
      <c r="B1410" s="166" t="n"/>
      <c r="C1410" s="166" t="n"/>
      <c r="D1410" s="153" t="n"/>
      <c r="E1410" s="10" t="n"/>
      <c r="F1410" s="11" t="n"/>
      <c r="G1410" s="10" t="n"/>
      <c r="H1410" s="11" t="n"/>
      <c r="I1410" s="12" t="n"/>
      <c r="J1410" s="13" t="inlineStr">
        <is>
          <t>001-001-0116 Рубашка  "KAZ Minerals Bozymchak) c длинным рукавом  (100% ХБ)</t>
        </is>
      </c>
      <c r="K1410" s="13" t="inlineStr">
        <is>
          <t>001-001-0116 Рубашка  "KAZ Minerals Bozymchak) c длинным рукавом  (100% ХБ)</t>
        </is>
      </c>
      <c r="L1410" s="135" t="n"/>
      <c r="M1410">
        <f>VLOOKUP(J1410,P$7:Q$4000,2,0)</f>
        <v/>
      </c>
      <c r="N1410">
        <f>VLOOKUP(K1410,P$7:R$4000,2,0)</f>
        <v/>
      </c>
      <c r="P1410" s="24" t="inlineStr">
        <is>
          <t>Кудайбердиев Сайдилда Шаабаевич</t>
        </is>
      </c>
      <c r="Q1410" s="24" t="inlineStr">
        <is>
          <t>100-02 Главный корпус (флотация)</t>
        </is>
      </c>
    </row>
    <row r="1411" hidden="1" outlineLevel="1" ht="11.95" customFormat="1" customHeight="1" s="71" thickBot="1">
      <c r="B1411" s="167" t="n"/>
      <c r="C1411" s="167" t="n"/>
      <c r="D1411" s="14" t="inlineStr">
        <is>
          <t>Количество</t>
        </is>
      </c>
      <c r="E1411" s="15" t="n"/>
      <c r="F1411" s="175" t="n">
        <v>1</v>
      </c>
      <c r="G1411" s="15" t="n"/>
      <c r="H1411" s="175" t="n">
        <v>1</v>
      </c>
      <c r="I1411" s="135" t="n"/>
      <c r="J1411" s="154" t="inlineStr">
        <is>
          <t>Поступление ТМЦ и услуг 0002737 от 16.07.2024 10:00:00</t>
        </is>
      </c>
      <c r="K1411" s="154" t="inlineStr">
        <is>
          <t>Поступление ТМЦ и услуг 0002737 от 16.07.2024 10:00:00</t>
        </is>
      </c>
      <c r="L1411" s="9" t="n"/>
      <c r="M1411">
        <f>VLOOKUP(J1411,P$7:Q$4000,2,0)</f>
        <v/>
      </c>
      <c r="N1411">
        <f>VLOOKUP(K1411,P$7:R$4000,2,0)</f>
        <v/>
      </c>
      <c r="P1411" s="24" t="inlineStr">
        <is>
          <t>Кудайбердиев Сапаралы Калдарович(Машинист автомаши</t>
        </is>
      </c>
      <c r="Q1411" s="24" t="inlineStr">
        <is>
          <t>119-06-Автотранспортный цех-РПП</t>
        </is>
      </c>
    </row>
    <row r="1412" hidden="1" outlineLevel="1" ht="22.45" customHeight="1" s="171" thickBot="1">
      <c r="B1412" s="165" t="inlineStr">
        <is>
          <t>06.09.2024 15:06:14</t>
        </is>
      </c>
      <c r="C1412" s="165" t="inlineStr">
        <is>
          <t>Внутреннее перемещение ОМТС 221-986 от 06.09.2024 15:06:14</t>
        </is>
      </c>
      <c r="D1412" s="152" t="inlineStr">
        <is>
          <t>Внутренее перемещение ТМЦ</t>
        </is>
      </c>
      <c r="E1412" s="163" t="n">
        <v>1750</v>
      </c>
      <c r="F1412" s="164" t="n"/>
      <c r="G1412" s="163" t="n">
        <v>1750</v>
      </c>
      <c r="H1412" s="164" t="n"/>
      <c r="I1412" s="7" t="n">
        <v>3200</v>
      </c>
      <c r="J1412" s="8" t="inlineStr">
        <is>
          <t>Кабылова Бактыгул Жакшыбаевна (уборщица)</t>
        </is>
      </c>
      <c r="K1412" s="8" t="inlineStr">
        <is>
          <t>Склад Бозымчак № 7 СИЗ (/Касымов А,Адылбек у Э.</t>
        </is>
      </c>
      <c r="L1412" s="12" t="n"/>
      <c r="M1412">
        <f>VLOOKUP(J1412,P$7:Q$4000,2,0)</f>
        <v/>
      </c>
      <c r="N1412">
        <f>VLOOKUP(K1412,P$7:R$4000,2,0)</f>
        <v/>
      </c>
      <c r="P1412" s="24" t="inlineStr">
        <is>
          <t>Кудайбердиев Токтобай Рахманович</t>
        </is>
      </c>
      <c r="Q1412" s="24" t="inlineStr">
        <is>
          <t>100-01 Участок дробления</t>
        </is>
      </c>
    </row>
    <row r="1413" hidden="1" outlineLevel="1" ht="22.45" customFormat="1" customHeight="1" s="71">
      <c r="B1413" s="166" t="n"/>
      <c r="C1413" s="166" t="n"/>
      <c r="D1413" s="153" t="n"/>
      <c r="E1413" s="10" t="n"/>
      <c r="F1413" s="11" t="n"/>
      <c r="G1413" s="10" t="n"/>
      <c r="H1413" s="11" t="n"/>
      <c r="I1413" s="12" t="n"/>
      <c r="J1413" s="13" t="inlineStr">
        <is>
          <t>001-001-0116 Рубашка  "KAZ Minerals Bozymchak) c длинным рукавом  (100% ХБ)</t>
        </is>
      </c>
      <c r="K1413" s="13" t="inlineStr">
        <is>
          <t>001-001-0116 Рубашка  "KAZ Minerals Bozymchak) c длинным рукавом  (100% ХБ)</t>
        </is>
      </c>
      <c r="L1413" s="135" t="n"/>
      <c r="M1413">
        <f>VLOOKUP(J1413,P$7:Q$4000,2,0)</f>
        <v/>
      </c>
      <c r="N1413">
        <f>VLOOKUP(K1413,P$7:R$4000,2,0)</f>
        <v/>
      </c>
      <c r="P1413" s="24" t="inlineStr">
        <is>
          <t>Кудайбердиев Уланбек Пайзилдабекович (слесарь.рем)</t>
        </is>
      </c>
      <c r="Q1413" s="24" t="inlineStr">
        <is>
          <t>101-06-Общепроизводственные расходы - Карьер</t>
        </is>
      </c>
    </row>
    <row r="1414" hidden="1" outlineLevel="1" ht="43.4" customFormat="1" customHeight="1" s="71" thickBot="1">
      <c r="B1414" s="167" t="n"/>
      <c r="C1414" s="167" t="n"/>
      <c r="D1414" s="14" t="inlineStr">
        <is>
          <t>Количество</t>
        </is>
      </c>
      <c r="E1414" s="15" t="n"/>
      <c r="F1414" s="175" t="n">
        <v>1</v>
      </c>
      <c r="G1414" s="15" t="n"/>
      <c r="H1414" s="175" t="n">
        <v>1</v>
      </c>
      <c r="I1414" s="135" t="n"/>
      <c r="J1414" s="154" t="inlineStr">
        <is>
          <t>Поступление ТМЦ и услуг 0002737 от 16.07.2024 10:00:00</t>
        </is>
      </c>
      <c r="K1414" s="154" t="inlineStr">
        <is>
          <t>Поступление ТМЦ и услуг 0002737 от 16.07.2024 10:00:00</t>
        </is>
      </c>
      <c r="L1414" s="9" t="n"/>
      <c r="M1414">
        <f>VLOOKUP(J1414,P$7:Q$4000,2,0)</f>
        <v/>
      </c>
      <c r="N1414">
        <f>VLOOKUP(K1414,P$7:R$4000,2,0)</f>
        <v/>
      </c>
      <c r="P1414" s="24" t="inlineStr">
        <is>
          <t>Кудайкул уулу Таласбек</t>
        </is>
      </c>
      <c r="Q1414" s="24" t="inlineStr">
        <is>
          <t>105-05-Общепроизводственные - Энергохозяйство</t>
        </is>
      </c>
    </row>
    <row r="1415" hidden="1" outlineLevel="1" ht="22.45" customHeight="1" s="171" thickBot="1">
      <c r="B1415" s="165" t="inlineStr">
        <is>
          <t>06.09.2024 15:06:14</t>
        </is>
      </c>
      <c r="C1415" s="165" t="inlineStr">
        <is>
          <t>Внутреннее перемещение ОМТС 221-986 от 06.09.2024 15:06:14</t>
        </is>
      </c>
      <c r="D1415" s="152" t="inlineStr">
        <is>
          <t>Внутренее перемещение ТМЦ</t>
        </is>
      </c>
      <c r="E1415" s="163" t="n">
        <v>1750</v>
      </c>
      <c r="F1415" s="164" t="n"/>
      <c r="G1415" s="163" t="n">
        <v>1750</v>
      </c>
      <c r="H1415" s="164" t="n"/>
      <c r="I1415" s="7" t="n">
        <v>7000</v>
      </c>
      <c r="J1415" s="8" t="inlineStr">
        <is>
          <t>Кабылова Бактыгул Жакшыбаевна (уборщица)</t>
        </is>
      </c>
      <c r="K1415" s="8" t="inlineStr">
        <is>
          <t>Склад Бозымчак № 7 СИЗ (/Касымов А,Адылбек у Э.</t>
        </is>
      </c>
      <c r="L1415" s="12" t="n"/>
      <c r="M1415">
        <f>VLOOKUP(J1415,P$7:Q$4000,2,0)</f>
        <v/>
      </c>
      <c r="N1415">
        <f>VLOOKUP(K1415,P$7:R$4000,2,0)</f>
        <v/>
      </c>
      <c r="P1415" s="24" t="inlineStr">
        <is>
          <t>Кудаймендеев Бекзат Мирланович</t>
        </is>
      </c>
      <c r="Q1415" s="24" t="inlineStr">
        <is>
          <t>109-Химлаборатория</t>
        </is>
      </c>
    </row>
    <row r="1416" hidden="1" outlineLevel="1" ht="22.45" customFormat="1" customHeight="1" s="71">
      <c r="B1416" s="166" t="n"/>
      <c r="C1416" s="166" t="n"/>
      <c r="D1416" s="153" t="n"/>
      <c r="E1416" s="10" t="n"/>
      <c r="F1416" s="11" t="n"/>
      <c r="G1416" s="10" t="n"/>
      <c r="H1416" s="11" t="n"/>
      <c r="I1416" s="12" t="n"/>
      <c r="J1416" s="13" t="inlineStr">
        <is>
          <t>001-001-0198 Куртка демисезонная "KAZ Minerals Bozymchak" (ткань 65%ПЭ/35%ХБ, плотность 250 гр/м2, подкл.флис. 52-54)</t>
        </is>
      </c>
      <c r="K1416" s="13" t="inlineStr">
        <is>
          <t>001-001-0198 Куртка демисезонная "KAZ Minerals Bozymchak" (ткань 65%ПЭ/35%ХБ, плотность 250 гр/м2, подкл.флис. 52-54)</t>
        </is>
      </c>
      <c r="L1416" s="135" t="n"/>
      <c r="M1416">
        <f>VLOOKUP(J1416,P$7:Q$4000,2,0)</f>
        <v/>
      </c>
      <c r="N1416">
        <f>VLOOKUP(K1416,P$7:R$4000,2,0)</f>
        <v/>
      </c>
      <c r="P1416" s="24" t="inlineStr">
        <is>
          <t>Кудайназаров Абдиманап Бубажанович (пом.взрывника)</t>
        </is>
      </c>
      <c r="Q1416" s="24" t="inlineStr">
        <is>
          <t>101-03-участок БВР</t>
        </is>
      </c>
    </row>
    <row r="1417" hidden="1" outlineLevel="1" ht="11.95" customFormat="1" customHeight="1" s="71" thickBot="1">
      <c r="B1417" s="167" t="n"/>
      <c r="C1417" s="167" t="n"/>
      <c r="D1417" s="14" t="inlineStr">
        <is>
          <t>Количество</t>
        </is>
      </c>
      <c r="E1417" s="15" t="n"/>
      <c r="F1417" s="175" t="n">
        <v>1</v>
      </c>
      <c r="G1417" s="15" t="n"/>
      <c r="H1417" s="175" t="n">
        <v>1</v>
      </c>
      <c r="I1417" s="135" t="n"/>
      <c r="J1417" s="154" t="inlineStr">
        <is>
          <t>Поступление ТМЦ и услуг 0003271 от 27.08.2024 10:00:00</t>
        </is>
      </c>
      <c r="K1417" s="154" t="inlineStr">
        <is>
          <t>Поступление ТМЦ и услуг 0003271 от 27.08.2024 10:00:00</t>
        </is>
      </c>
      <c r="L1417" s="9" t="n"/>
      <c r="M1417">
        <f>VLOOKUP(J1417,P$7:Q$4000,2,0)</f>
        <v/>
      </c>
      <c r="N1417">
        <f>VLOOKUP(K1417,P$7:R$4000,2,0)</f>
        <v/>
      </c>
      <c r="P1417" s="24" t="inlineStr">
        <is>
          <t>Кудайназаров Бакытбек Абдыкарович (дор. рабочий)</t>
        </is>
      </c>
      <c r="Q1417" s="24" t="inlineStr">
        <is>
          <t>101-04 - Дорожный участок - карьер</t>
        </is>
      </c>
    </row>
    <row r="1418" hidden="1" outlineLevel="1" ht="22.45" customHeight="1" s="171" thickBot="1">
      <c r="B1418" s="165" t="inlineStr">
        <is>
          <t>06.09.2024 15:08:11</t>
        </is>
      </c>
      <c r="C1418" s="165" t="inlineStr">
        <is>
          <t>Внутреннее перемещение ОМТС 221-983 от 06.09.2024 15:08:11</t>
        </is>
      </c>
      <c r="D1418" s="152" t="inlineStr">
        <is>
          <t>Внутренее перемещение ТМЦ</t>
        </is>
      </c>
      <c r="E1418" s="163" t="n">
        <v>1750</v>
      </c>
      <c r="F1418" s="164" t="n"/>
      <c r="G1418" s="163" t="n">
        <v>1750</v>
      </c>
      <c r="H1418" s="164" t="n"/>
      <c r="I1418" s="7" t="n">
        <v>13725</v>
      </c>
      <c r="J1418" s="8" t="inlineStr">
        <is>
          <t>Аулбаев Бекзат Буркитбаевич зам. нач. подзем. рудн</t>
        </is>
      </c>
      <c r="K1418" s="8" t="inlineStr">
        <is>
          <t>Склад Бозымчак № 7 СИЗ (/Касымов А,Адылбек у Э.</t>
        </is>
      </c>
      <c r="L1418" s="12" t="n"/>
      <c r="M1418">
        <f>VLOOKUP(J1418,P$7:Q$4000,2,0)</f>
        <v/>
      </c>
      <c r="N1418">
        <f>VLOOKUP(K1418,P$7:R$4000,2,0)</f>
        <v/>
      </c>
      <c r="P1418" s="24" t="inlineStr">
        <is>
          <t>Кудайназаров Мамарасул Асанбаевич</t>
        </is>
      </c>
      <c r="Q1418" s="24" t="inlineStr">
        <is>
          <t>111-01-АУП - Гараж</t>
        </is>
      </c>
    </row>
    <row r="1419" hidden="1" outlineLevel="1" ht="22.45" customFormat="1" customHeight="1" s="71">
      <c r="B1419" s="166" t="n"/>
      <c r="C1419" s="166" t="n"/>
      <c r="D1419" s="153" t="n"/>
      <c r="E1419" s="10" t="n"/>
      <c r="F1419" s="11" t="n"/>
      <c r="G1419" s="10" t="n"/>
      <c r="H1419" s="11" t="n"/>
      <c r="I1419" s="12" t="n"/>
      <c r="J1419" s="13" t="inlineStr">
        <is>
          <t>001-001-0103 Комбинезон одноразовый Tecron (полипропилен)</t>
        </is>
      </c>
      <c r="K1419" s="13" t="inlineStr">
        <is>
          <t>001-001-0103 Комбинезон одноразовый Tecron (полипропилен)</t>
        </is>
      </c>
      <c r="L1419" s="135" t="n"/>
      <c r="M1419">
        <f>VLOOKUP(J1419,P$7:Q$4000,2,0)</f>
        <v/>
      </c>
      <c r="N1419">
        <f>VLOOKUP(K1419,P$7:R$4000,2,0)</f>
        <v/>
      </c>
      <c r="P1419" s="24" t="inlineStr">
        <is>
          <t>Кудашов Нурдөөлөс Чынгысович (ОФ ЛТТ)</t>
        </is>
      </c>
      <c r="Q1419" s="24" t="inlineStr">
        <is>
          <t>100-02 Главный корпус (флотация)</t>
        </is>
      </c>
    </row>
    <row r="1420" hidden="1" outlineLevel="1" ht="22.45" customFormat="1" customHeight="1" s="71" thickBot="1">
      <c r="B1420" s="167" t="n"/>
      <c r="C1420" s="167" t="n"/>
      <c r="D1420" s="14" t="inlineStr">
        <is>
          <t>Количество</t>
        </is>
      </c>
      <c r="E1420" s="15" t="n"/>
      <c r="F1420" s="175" t="n">
        <v>25</v>
      </c>
      <c r="G1420" s="15" t="n"/>
      <c r="H1420" s="175" t="n">
        <v>25</v>
      </c>
      <c r="I1420" s="135" t="n"/>
      <c r="J1420" s="154" t="inlineStr">
        <is>
          <t>Поступление ТМЦ и услуг 0002776 от 18.07.2024 10:00:00</t>
        </is>
      </c>
      <c r="K1420" s="154" t="inlineStr">
        <is>
          <t>Поступление ТМЦ и услуг 0002776 от 18.07.2024 10:00:00</t>
        </is>
      </c>
      <c r="L1420" s="9" t="n"/>
      <c r="M1420">
        <f>VLOOKUP(J1420,P$7:Q$4000,2,0)</f>
        <v/>
      </c>
      <c r="N1420">
        <f>VLOOKUP(K1420,P$7:R$4000,2,0)</f>
        <v/>
      </c>
      <c r="P1420" s="24" t="inlineStr">
        <is>
          <t>Кудояр Бейшен Уулу</t>
        </is>
      </c>
      <c r="Q1420" s="24" t="n"/>
    </row>
    <row r="1421" outlineLevel="1" ht="22.45" customHeight="1" s="171" thickBot="1">
      <c r="B1421" s="165" t="inlineStr">
        <is>
          <t>06.09.2024 17:20:32</t>
        </is>
      </c>
      <c r="C1421" s="165" t="inlineStr">
        <is>
          <t>Внутреннее перемещение ОМТС 221-987 от 06.09.2024 17:20:32</t>
        </is>
      </c>
      <c r="D1421" s="152" t="inlineStr">
        <is>
          <t>Внутренее перемещение ТМЦ</t>
        </is>
      </c>
      <c r="E1421" s="163" t="n">
        <v>1750</v>
      </c>
      <c r="F1421" s="164" t="n"/>
      <c r="G1421" s="163" t="n">
        <v>1750</v>
      </c>
      <c r="H1421" s="164" t="n"/>
      <c r="I1421" s="7" t="n">
        <v>4558.41</v>
      </c>
      <c r="J1421" s="8" t="inlineStr">
        <is>
          <t>Альпиев Мадияр Есилович</t>
        </is>
      </c>
      <c r="K1421" s="8" t="inlineStr">
        <is>
          <t>Склад Бозымчак № 7 СИЗ (/Касымов А,Адылбек у Э.</t>
        </is>
      </c>
      <c r="L1421" s="12" t="n"/>
      <c r="M1421">
        <f>VLOOKUP(J1421,P$7:Q$4000,2,0)</f>
        <v/>
      </c>
      <c r="N1421">
        <f>VLOOKUP(K1421,P$7:R$4000,2,0)</f>
        <v/>
      </c>
      <c r="P1421" s="24" t="inlineStr">
        <is>
          <t>Кузибаев Рустамбек Жээнбаевич</t>
        </is>
      </c>
      <c r="Q1421" s="24" t="inlineStr">
        <is>
          <t>101-03-участок БВР</t>
        </is>
      </c>
    </row>
    <row r="1422" hidden="1" outlineLevel="1" ht="22.45" customFormat="1" customHeight="1" s="71">
      <c r="B1422" s="166" t="n"/>
      <c r="C1422" s="166" t="n"/>
      <c r="D1422" s="153" t="n"/>
      <c r="E1422" s="10" t="n"/>
      <c r="F1422" s="11" t="n"/>
      <c r="G1422" s="10" t="n"/>
      <c r="H1422" s="11" t="n"/>
      <c r="I1422" s="12" t="n"/>
      <c r="J1422" s="13" t="inlineStr">
        <is>
          <t>001-002-0061 Ботинки Kynox Nomad 417E-064 (Италия)</t>
        </is>
      </c>
      <c r="K1422" s="13" t="inlineStr">
        <is>
          <t>001-002-0061 Ботинки Kynox Nomad 417E-064 (Италия)</t>
        </is>
      </c>
      <c r="L1422" s="135" t="n"/>
      <c r="M1422">
        <f>VLOOKUP(J1422,P$7:Q$4000,2,0)</f>
        <v/>
      </c>
      <c r="N1422">
        <f>VLOOKUP(K1422,P$7:R$4000,2,0)</f>
        <v/>
      </c>
      <c r="P1422" s="24" t="inlineStr">
        <is>
          <t>Кузиева Гулинисса Ганиевна(Уборщица)</t>
        </is>
      </c>
      <c r="Q1422" s="24" t="inlineStr">
        <is>
          <t>123-01-АБК-АХО-вахтовый поселок</t>
        </is>
      </c>
    </row>
    <row r="1423" hidden="1" outlineLevel="1" ht="22.45" customFormat="1" customHeight="1" s="71" thickBot="1">
      <c r="B1423" s="167" t="n"/>
      <c r="C1423" s="167" t="n"/>
      <c r="D1423" s="14" t="inlineStr">
        <is>
          <t>Количество</t>
        </is>
      </c>
      <c r="E1423" s="15" t="n"/>
      <c r="F1423" s="175" t="n">
        <v>1</v>
      </c>
      <c r="G1423" s="15" t="n"/>
      <c r="H1423" s="175" t="n">
        <v>1</v>
      </c>
      <c r="I1423" s="135" t="n"/>
      <c r="J1423" s="154" t="inlineStr">
        <is>
          <t>Поступление ТМЦ и услуг 0001148 от 27.03.2024 10:00:00</t>
        </is>
      </c>
      <c r="K1423" s="154" t="inlineStr">
        <is>
          <t>Поступление ТМЦ и услуг 0001148 от 27.03.2024 10:00:00</t>
        </is>
      </c>
      <c r="L1423" s="9" t="n"/>
      <c r="M1423">
        <f>VLOOKUP(J1423,P$7:Q$4000,2,0)</f>
        <v/>
      </c>
      <c r="N1423">
        <f>VLOOKUP(K1423,P$7:R$4000,2,0)</f>
        <v/>
      </c>
      <c r="P1423" s="24" t="inlineStr">
        <is>
          <t>Кузнецов Сергей Николаевич</t>
        </is>
      </c>
      <c r="Q1423" s="24" t="n"/>
    </row>
    <row r="1424" outlineLevel="1" ht="22.45" customHeight="1" s="171" thickBot="1">
      <c r="B1424" s="165" t="inlineStr">
        <is>
          <t>06.09.2024 17:20:32</t>
        </is>
      </c>
      <c r="C1424" s="165" t="inlineStr">
        <is>
          <t>Внутреннее перемещение ОМТС 221-987 от 06.09.2024 17:20:32</t>
        </is>
      </c>
      <c r="D1424" s="152" t="inlineStr">
        <is>
          <t>Внутренее перемещение ТМЦ</t>
        </is>
      </c>
      <c r="E1424" s="163" t="n">
        <v>1750</v>
      </c>
      <c r="F1424" s="164" t="n"/>
      <c r="G1424" s="163" t="n">
        <v>1750</v>
      </c>
      <c r="H1424" s="164" t="n"/>
      <c r="I1424" s="7" t="n">
        <v>7000</v>
      </c>
      <c r="J1424" s="8" t="inlineStr">
        <is>
          <t>Альпиев Мадияр Есилович</t>
        </is>
      </c>
      <c r="K1424" s="8" t="inlineStr">
        <is>
          <t>Склад Бозымчак № 7 СИЗ (/Касымов А,Адылбек у Э.</t>
        </is>
      </c>
      <c r="L1424" s="12" t="n"/>
      <c r="M1424">
        <f>VLOOKUP(J1424,P$7:Q$4000,2,0)</f>
        <v/>
      </c>
      <c r="N1424">
        <f>VLOOKUP(K1424,P$7:R$4000,2,0)</f>
        <v/>
      </c>
      <c r="P1424" s="24" t="inlineStr">
        <is>
          <t>Кулагин Игорь Алексеевич</t>
        </is>
      </c>
      <c r="Q1424" s="24" t="inlineStr">
        <is>
          <t>130-17 Механическая служба - РММ</t>
        </is>
      </c>
    </row>
    <row r="1425" hidden="1" outlineLevel="1" ht="32.9" customFormat="1" customHeight="1" s="71">
      <c r="B1425" s="166" t="n"/>
      <c r="C1425" s="166" t="n"/>
      <c r="D1425" s="153" t="n"/>
      <c r="E1425" s="10" t="n"/>
      <c r="F1425" s="11" t="n"/>
      <c r="G1425" s="10" t="n"/>
      <c r="H1425" s="11" t="n"/>
      <c r="I1425" s="12" t="n"/>
      <c r="J1425" s="13" t="inlineStr">
        <is>
          <t>001-001-0199 Куртка демисезонная "KAZ Minerals Bozymchak" (ткань 65%ПЭ/35%ХБ, плотность 250 гр/м2, подкл.флис. 56-58)</t>
        </is>
      </c>
      <c r="K1425" s="13" t="inlineStr">
        <is>
          <t>001-001-0199 Куртка демисезонная "KAZ Minerals Bozymchak" (ткань 65%ПЭ/35%ХБ, плотность 250 гр/м2, подкл.флис. 56-58)</t>
        </is>
      </c>
      <c r="L1425" s="135" t="n"/>
      <c r="M1425">
        <f>VLOOKUP(J1425,P$7:Q$4000,2,0)</f>
        <v/>
      </c>
      <c r="N1425">
        <f>VLOOKUP(K1425,P$7:R$4000,2,0)</f>
        <v/>
      </c>
      <c r="P1425" s="24" t="inlineStr">
        <is>
          <t>Кулатаева Айгуль Белековна</t>
        </is>
      </c>
      <c r="Q1425" s="24" t="inlineStr">
        <is>
          <t>111-02-АУП</t>
        </is>
      </c>
    </row>
    <row r="1426" hidden="1" outlineLevel="1" ht="22.45" customFormat="1" customHeight="1" s="71" thickBot="1">
      <c r="B1426" s="167" t="n"/>
      <c r="C1426" s="167" t="n"/>
      <c r="D1426" s="14" t="inlineStr">
        <is>
          <t>Количество</t>
        </is>
      </c>
      <c r="E1426" s="15" t="n"/>
      <c r="F1426" s="175" t="n">
        <v>1</v>
      </c>
      <c r="G1426" s="15" t="n"/>
      <c r="H1426" s="175" t="n">
        <v>1</v>
      </c>
      <c r="I1426" s="135" t="n"/>
      <c r="J1426" s="154" t="inlineStr">
        <is>
          <t>Поступление ТМЦ и услуг 0002734 от 16.07.2024 10:00:00</t>
        </is>
      </c>
      <c r="K1426" s="154" t="inlineStr">
        <is>
          <t>Поступление ТМЦ и услуг 0002734 от 16.07.2024 10:00:00</t>
        </is>
      </c>
      <c r="L1426" s="9" t="n"/>
      <c r="M1426">
        <f>VLOOKUP(J1426,P$7:Q$4000,2,0)</f>
        <v/>
      </c>
      <c r="N1426">
        <f>VLOOKUP(K1426,P$7:R$4000,2,0)</f>
        <v/>
      </c>
      <c r="P1426" s="24" t="inlineStr">
        <is>
          <t>Кулданов Жанибек Туйчибекович (взрывник)</t>
        </is>
      </c>
      <c r="Q1426" s="24" t="inlineStr">
        <is>
          <t>101-03-участок БВР</t>
        </is>
      </c>
    </row>
    <row r="1427" outlineLevel="1" ht="22.45" customHeight="1" s="171" thickBot="1">
      <c r="B1427" s="165" t="inlineStr">
        <is>
          <t>06.09.2024 17:20:32</t>
        </is>
      </c>
      <c r="C1427" s="165" t="inlineStr">
        <is>
          <t>Внутреннее перемещение ОМТС 221-987 от 06.09.2024 17:20:32</t>
        </is>
      </c>
      <c r="D1427" s="152" t="inlineStr">
        <is>
          <t>Внутренее перемещение ТМЦ</t>
        </is>
      </c>
      <c r="E1427" s="163" t="n">
        <v>1750</v>
      </c>
      <c r="F1427" s="164" t="n"/>
      <c r="G1427" s="163" t="n">
        <v>1750</v>
      </c>
      <c r="H1427" s="164" t="n"/>
      <c r="I1427" s="7" t="n">
        <v>7000</v>
      </c>
      <c r="J1427" s="8" t="inlineStr">
        <is>
          <t>Альпиев Мадияр Есилович</t>
        </is>
      </c>
      <c r="K1427" s="8" t="inlineStr">
        <is>
          <t>Склад Бозымчак № 7 СИЗ (/Касымов А,Адылбек у Э.</t>
        </is>
      </c>
      <c r="L1427" s="12" t="n"/>
      <c r="M1427">
        <f>VLOOKUP(J1427,P$7:Q$4000,2,0)</f>
        <v/>
      </c>
      <c r="N1427">
        <f>VLOOKUP(K1427,P$7:R$4000,2,0)</f>
        <v/>
      </c>
      <c r="P1427" s="24" t="inlineStr">
        <is>
          <t>Кулданов Жылдызбек Жанибекович</t>
        </is>
      </c>
      <c r="Q1427" s="24" t="inlineStr">
        <is>
          <t>119-04-Автотранспортный цех - спецтранспорт</t>
        </is>
      </c>
    </row>
    <row r="1428" hidden="1" outlineLevel="1" ht="32.9" customFormat="1" customHeight="1" s="71">
      <c r="B1428" s="166" t="n"/>
      <c r="C1428" s="166" t="n"/>
      <c r="D1428" s="153" t="n"/>
      <c r="E1428" s="10" t="n"/>
      <c r="F1428" s="11" t="n"/>
      <c r="G1428" s="10" t="n"/>
      <c r="H1428" s="11" t="n"/>
      <c r="I1428" s="12" t="n"/>
      <c r="J1428" s="13" t="inlineStr">
        <is>
          <t>001-001-0197 Куртка демисезонная "KAZ Minerals Bozymchak" (ткань 65%ПЭ/35%ХБ, плотность 250 гр/м2, подкл.флис. 48-50)</t>
        </is>
      </c>
      <c r="K1428" s="13" t="inlineStr">
        <is>
          <t>001-001-0197 Куртка демисезонная "KAZ Minerals Bozymchak" (ткань 65%ПЭ/35%ХБ, плотность 250 гр/м2, подкл.флис. 48-50)</t>
        </is>
      </c>
      <c r="L1428" s="135" t="n"/>
      <c r="M1428">
        <f>VLOOKUP(J1428,P$7:Q$4000,2,0)</f>
        <v/>
      </c>
      <c r="N1428">
        <f>VLOOKUP(K1428,P$7:R$4000,2,0)</f>
        <v/>
      </c>
      <c r="P1428" s="24" t="inlineStr">
        <is>
          <t>Кулдошева Гулнара ЭсаналиевнаМойщик посуды)</t>
        </is>
      </c>
      <c r="Q1428" s="24" t="inlineStr">
        <is>
          <t>123-02-АБК-АХО-Столовая</t>
        </is>
      </c>
    </row>
    <row r="1429" hidden="1" outlineLevel="1" ht="22.45" customFormat="1" customHeight="1" s="71" thickBot="1">
      <c r="B1429" s="167" t="n"/>
      <c r="C1429" s="167" t="n"/>
      <c r="D1429" s="14" t="inlineStr">
        <is>
          <t>Количество</t>
        </is>
      </c>
      <c r="E1429" s="15" t="n"/>
      <c r="F1429" s="175" t="n">
        <v>1</v>
      </c>
      <c r="G1429" s="15" t="n"/>
      <c r="H1429" s="175" t="n">
        <v>1</v>
      </c>
      <c r="I1429" s="135" t="n"/>
      <c r="J1429" s="154" t="inlineStr">
        <is>
          <t>Поступление ТМЦ и услуг 0003520 от 04.09.2024 10:00:00</t>
        </is>
      </c>
      <c r="K1429" s="154" t="inlineStr">
        <is>
          <t>Поступление ТМЦ и услуг 0003520 от 04.09.2024 10:00:00</t>
        </is>
      </c>
      <c r="L1429" s="9" t="n"/>
      <c r="M1429">
        <f>VLOOKUP(J1429,P$7:Q$4000,2,0)</f>
        <v/>
      </c>
      <c r="N1429">
        <f>VLOOKUP(K1429,P$7:R$4000,2,0)</f>
        <v/>
      </c>
      <c r="P1429" s="24" t="inlineStr">
        <is>
          <t>Кулешов Владимир Анатольевич</t>
        </is>
      </c>
      <c r="Q1429" s="24" t="inlineStr">
        <is>
          <t>112-01-ИТР-производство</t>
        </is>
      </c>
    </row>
    <row r="1430" outlineLevel="1" ht="22.45" customHeight="1" s="171" thickBot="1">
      <c r="B1430" s="165" t="inlineStr">
        <is>
          <t>06.09.2024 17:20:32</t>
        </is>
      </c>
      <c r="C1430" s="165" t="inlineStr">
        <is>
          <t>Внутреннее перемещение ОМТС 221-987 от 06.09.2024 17:20:32</t>
        </is>
      </c>
      <c r="D1430" s="152" t="inlineStr">
        <is>
          <t>Внутренее перемещение ТМЦ</t>
        </is>
      </c>
      <c r="E1430" s="163" t="n">
        <v>1750</v>
      </c>
      <c r="F1430" s="164" t="n"/>
      <c r="G1430" s="163" t="n">
        <v>1750</v>
      </c>
      <c r="H1430" s="164" t="n"/>
      <c r="I1430" s="7" t="n">
        <v>1650</v>
      </c>
      <c r="J1430" s="8" t="inlineStr">
        <is>
          <t>Альпиев Мадияр Есилович</t>
        </is>
      </c>
      <c r="K1430" s="8" t="inlineStr">
        <is>
          <t>Склад Бозымчак № 7 СИЗ (/Касымов А,Адылбек у Э.</t>
        </is>
      </c>
      <c r="L1430" s="12" t="n"/>
      <c r="M1430">
        <f>VLOOKUP(J1430,P$7:Q$4000,2,0)</f>
        <v/>
      </c>
      <c r="N1430">
        <f>VLOOKUP(K1430,P$7:R$4000,2,0)</f>
        <v/>
      </c>
      <c r="P1430" s="24" t="inlineStr">
        <is>
          <t>Кулжабаева Назгуль Шакиевна</t>
        </is>
      </c>
      <c r="Q1430" s="24" t="inlineStr">
        <is>
          <t>111-02-АУП</t>
        </is>
      </c>
    </row>
    <row r="1431" hidden="1" outlineLevel="1" ht="32.9" customFormat="1" customHeight="1" s="71">
      <c r="B1431" s="166" t="n"/>
      <c r="C1431" s="166" t="n"/>
      <c r="D1431" s="153" t="n"/>
      <c r="E1431" s="10" t="n"/>
      <c r="F1431" s="11" t="n"/>
      <c r="G1431" s="10" t="n"/>
      <c r="H1431" s="11" t="n"/>
      <c r="I1431" s="12" t="n"/>
      <c r="J1431" s="13" t="inlineStr">
        <is>
          <t>001-001-0032 Плащ-дождевик</t>
        </is>
      </c>
      <c r="K1431" s="13" t="inlineStr">
        <is>
          <t>001-001-0032 Плащ-дождевик</t>
        </is>
      </c>
      <c r="L1431" s="135" t="n"/>
      <c r="M1431">
        <f>VLOOKUP(J1431,P$7:Q$4000,2,0)</f>
        <v/>
      </c>
      <c r="N1431">
        <f>VLOOKUP(K1431,P$7:R$4000,2,0)</f>
        <v/>
      </c>
      <c r="P1431" s="24" t="inlineStr">
        <is>
          <t>Кулманова Мадиана Болотбековна</t>
        </is>
      </c>
      <c r="Q1431" s="24" t="inlineStr">
        <is>
          <t>100-08  ИТР Производство ОФ</t>
        </is>
      </c>
    </row>
    <row r="1432" hidden="1" outlineLevel="1" ht="11.95" customFormat="1" customHeight="1" s="71" thickBot="1">
      <c r="B1432" s="167" t="n"/>
      <c r="C1432" s="167" t="n"/>
      <c r="D1432" s="14" t="inlineStr">
        <is>
          <t>Количество</t>
        </is>
      </c>
      <c r="E1432" s="15" t="n"/>
      <c r="F1432" s="175" t="n">
        <v>1</v>
      </c>
      <c r="G1432" s="15" t="n"/>
      <c r="H1432" s="175" t="n">
        <v>1</v>
      </c>
      <c r="I1432" s="135" t="n"/>
      <c r="J1432" s="154" t="inlineStr">
        <is>
          <t>Поступление ТМЦ и услуг 0002669 от 10.07.2024 10:00:00</t>
        </is>
      </c>
      <c r="K1432" s="154" t="inlineStr">
        <is>
          <t>Поступление ТМЦ и услуг 0002669 от 10.07.2024 10:00:00</t>
        </is>
      </c>
      <c r="L1432" s="9" t="n"/>
      <c r="M1432">
        <f>VLOOKUP(J1432,P$7:Q$4000,2,0)</f>
        <v/>
      </c>
      <c r="N1432">
        <f>VLOOKUP(K1432,P$7:R$4000,2,0)</f>
        <v/>
      </c>
      <c r="P1432" s="24" t="inlineStr">
        <is>
          <t>Кулматов Кадырбек Кутубекович( водит.Хайлюкс)</t>
        </is>
      </c>
      <c r="Q1432" s="24" t="inlineStr">
        <is>
          <t>119-01-автотранспортный  цех - легковой транспорт</t>
        </is>
      </c>
    </row>
    <row r="1433" hidden="1" outlineLevel="1" ht="22.45" customHeight="1" s="171">
      <c r="B1433" s="165" t="inlineStr">
        <is>
          <t>06.09.2024 17:26:57</t>
        </is>
      </c>
      <c r="C1433" s="165" t="inlineStr">
        <is>
          <t>Внутреннее перемещение ОМТС 221-988 от 06.09.2024 17:26:57</t>
        </is>
      </c>
      <c r="D1433" s="152" t="inlineStr">
        <is>
          <t>Внутренее перемещение ТМЦ</t>
        </is>
      </c>
      <c r="E1433" s="163" t="n">
        <v>1750</v>
      </c>
      <c r="F1433" s="164" t="n"/>
      <c r="G1433" s="163" t="n">
        <v>1750</v>
      </c>
      <c r="H1433" s="164" t="n"/>
      <c r="I1433" s="7" t="n">
        <v>9049.1</v>
      </c>
      <c r="J1433" s="8" t="inlineStr">
        <is>
          <t>Склад Бозымчак № 7/1 СИЗ БУ</t>
        </is>
      </c>
      <c r="K1433" s="8" t="inlineStr">
        <is>
          <t>Альпиев Мадияр Есилович</t>
        </is>
      </c>
      <c r="L1433" s="12" t="n"/>
      <c r="M1433">
        <f>VLOOKUP(J1433,P$7:Q$4000,2,0)</f>
        <v/>
      </c>
      <c r="N1433">
        <f>VLOOKUP(K1433,P$7:R$4000,2,0)</f>
        <v/>
      </c>
      <c r="P1433" s="24" t="inlineStr">
        <is>
          <t>Кулматов Куванычбек Тайлакович</t>
        </is>
      </c>
      <c r="Q1433" s="24" t="inlineStr">
        <is>
          <t>114-Офис Управления Проектом - Бозымчак</t>
        </is>
      </c>
    </row>
    <row r="1434" hidden="1" outlineLevel="1" ht="32.9" customFormat="1" customHeight="1" s="71">
      <c r="B1434" s="166" t="n"/>
      <c r="C1434" s="166" t="n"/>
      <c r="D1434" s="153" t="n"/>
      <c r="E1434" s="10" t="n"/>
      <c r="F1434" s="11" t="n"/>
      <c r="G1434" s="10" t="n"/>
      <c r="H1434" s="11" t="n"/>
      <c r="I1434" s="12" t="n"/>
      <c r="J1434" s="13" t="inlineStr">
        <is>
          <t>001-002-0066 Ботинки Jalas 1878 OffRoad</t>
        </is>
      </c>
      <c r="K1434" s="13" t="inlineStr">
        <is>
          <t>001-002-0066 Ботинки Jalas 1878 OffRoad</t>
        </is>
      </c>
      <c r="L1434" s="135" t="n"/>
      <c r="M1434">
        <f>VLOOKUP(J1434,P$7:Q$4000,2,0)</f>
        <v/>
      </c>
      <c r="N1434">
        <f>VLOOKUP(K1434,P$7:R$4000,2,0)</f>
        <v/>
      </c>
      <c r="P1434" s="139" t="inlineStr">
        <is>
          <t>Кулматов Нурдин Ашырматович</t>
        </is>
      </c>
      <c r="Q1434" s="24" t="inlineStr">
        <is>
          <t>101-06-Общепроизводственные расходы - Карьер</t>
        </is>
      </c>
    </row>
    <row r="1435" hidden="1" outlineLevel="1" ht="22.45" customFormat="1" customHeight="1" s="71" thickBot="1">
      <c r="B1435" s="167" t="n"/>
      <c r="C1435" s="167" t="n"/>
      <c r="D1435" s="14" t="inlineStr">
        <is>
          <t>Количество</t>
        </is>
      </c>
      <c r="E1435" s="15" t="n"/>
      <c r="F1435" s="175" t="n">
        <v>1</v>
      </c>
      <c r="G1435" s="15" t="n"/>
      <c r="H1435" s="175" t="n">
        <v>1</v>
      </c>
      <c r="I1435" s="135" t="n"/>
      <c r="J1435" s="154" t="inlineStr">
        <is>
          <t>Поступление ТМЦ и услуг 0110442 от 03.12.2019 10:00:00</t>
        </is>
      </c>
      <c r="K1435" s="154" t="inlineStr">
        <is>
          <t>Поступление ТМЦ и услуг 0110442 от 03.12.2019 10:00:00</t>
        </is>
      </c>
      <c r="L1435" s="9" t="n"/>
      <c r="M1435">
        <f>VLOOKUP(J1435,P$7:Q$4000,2,0)</f>
        <v/>
      </c>
      <c r="N1435">
        <f>VLOOKUP(K1435,P$7:R$4000,2,0)</f>
        <v/>
      </c>
      <c r="P1435" s="24" t="inlineStr">
        <is>
          <t>Кулматов Нурлан Абдувалиевич (Столовая)</t>
        </is>
      </c>
      <c r="Q1435" s="24" t="inlineStr">
        <is>
          <t>123-02-АБК-АХО-Столовая</t>
        </is>
      </c>
    </row>
    <row r="1436" hidden="1" outlineLevel="1" ht="22.45" customHeight="1" s="171">
      <c r="B1436" s="165" t="inlineStr">
        <is>
          <t>06.09.2024 17:26:57</t>
        </is>
      </c>
      <c r="C1436" s="165" t="inlineStr">
        <is>
          <t>Внутреннее перемещение ОМТС 221-988 от 06.09.2024 17:26:57</t>
        </is>
      </c>
      <c r="D1436" s="152" t="inlineStr">
        <is>
          <t>Внутренее перемещение ТМЦ</t>
        </is>
      </c>
      <c r="E1436" s="163" t="n">
        <v>1750</v>
      </c>
      <c r="F1436" s="164" t="n"/>
      <c r="G1436" s="163" t="n">
        <v>1750</v>
      </c>
      <c r="H1436" s="164" t="n"/>
      <c r="I1436" s="7" t="n">
        <v>12666.07</v>
      </c>
      <c r="J1436" s="8" t="inlineStr">
        <is>
          <t>Склад Бозымчак № 7/1 СИЗ БУ</t>
        </is>
      </c>
      <c r="K1436" s="8" t="inlineStr">
        <is>
          <t>Альпиев Мадияр Есилович</t>
        </is>
      </c>
      <c r="L1436" s="12" t="n"/>
      <c r="M1436">
        <f>VLOOKUP(J1436,P$7:Q$4000,2,0)</f>
        <v/>
      </c>
      <c r="N1436">
        <f>VLOOKUP(K1436,P$7:R$4000,2,0)</f>
        <v/>
      </c>
      <c r="P1436" s="24" t="inlineStr">
        <is>
          <t>Кулмурзаев Абдыкерим  Водитель УАЗ</t>
        </is>
      </c>
      <c r="Q1436" s="24" t="inlineStr">
        <is>
          <t>119-01-автотранспортный  цех - легковой транспорт</t>
        </is>
      </c>
    </row>
    <row r="1437" hidden="1" outlineLevel="1" ht="32.9" customFormat="1" customHeight="1" s="71">
      <c r="B1437" s="166" t="n"/>
      <c r="C1437" s="166" t="n"/>
      <c r="D1437" s="153" t="n"/>
      <c r="E1437" s="10" t="n"/>
      <c r="F1437" s="11" t="n"/>
      <c r="G1437" s="10" t="n"/>
      <c r="H1437" s="11" t="n"/>
      <c r="I1437" s="12" t="n"/>
      <c r="J1437" s="13" t="inlineStr">
        <is>
          <t>001-002-0073 Ботинки ALLIGATOR 172BV-02 S3 WR CI HI HRO SRC ( размер 43)</t>
        </is>
      </c>
      <c r="K1437" s="13" t="inlineStr">
        <is>
          <t>001-002-0073 Ботинки ALLIGATOR 172BV-02 S3 WR CI HI HRO SRC ( размер 43)</t>
        </is>
      </c>
      <c r="L1437" s="135" t="n"/>
      <c r="M1437">
        <f>VLOOKUP(J1437,P$7:Q$4000,2,0)</f>
        <v/>
      </c>
      <c r="N1437">
        <f>VLOOKUP(K1437,P$7:R$4000,2,0)</f>
        <v/>
      </c>
      <c r="P1437" s="24" t="inlineStr">
        <is>
          <t>Кулмырзаев Санжарбек Абдикеримович</t>
        </is>
      </c>
      <c r="Q1437" s="24" t="inlineStr">
        <is>
          <t>119-01-автотранспортный  цех - легковой транспорт</t>
        </is>
      </c>
    </row>
    <row r="1438" hidden="1" outlineLevel="1" ht="32.9" customFormat="1" customHeight="1" s="71" thickBot="1">
      <c r="B1438" s="167" t="n"/>
      <c r="C1438" s="167" t="n"/>
      <c r="D1438" s="14" t="inlineStr">
        <is>
          <t>Количество</t>
        </is>
      </c>
      <c r="E1438" s="15" t="n"/>
      <c r="F1438" s="175" t="n">
        <v>1</v>
      </c>
      <c r="G1438" s="15" t="n"/>
      <c r="H1438" s="175" t="n">
        <v>1</v>
      </c>
      <c r="I1438" s="135" t="n"/>
      <c r="J1438" s="154" t="inlineStr">
        <is>
          <t>Поступление ТМЦ и услуг 0001577 от 29.04.2022 10:00:00</t>
        </is>
      </c>
      <c r="K1438" s="154" t="inlineStr">
        <is>
          <t>Поступление ТМЦ и услуг 0001577 от 29.04.2022 10:00:00</t>
        </is>
      </c>
      <c r="L1438" s="9" t="n"/>
      <c r="M1438">
        <f>VLOOKUP(J1438,P$7:Q$4000,2,0)</f>
        <v/>
      </c>
      <c r="N1438">
        <f>VLOOKUP(K1438,P$7:R$4000,2,0)</f>
        <v/>
      </c>
      <c r="P1438" s="24" t="inlineStr">
        <is>
          <t>Кулов Аскар Болотович</t>
        </is>
      </c>
      <c r="Q1438" s="24" t="inlineStr">
        <is>
          <t>111-02-АУП</t>
        </is>
      </c>
    </row>
    <row r="1439" hidden="1" outlineLevel="1" ht="22.45" customHeight="1" s="171">
      <c r="B1439" s="165" t="inlineStr">
        <is>
          <t>06.09.2024 17:26:57</t>
        </is>
      </c>
      <c r="C1439" s="165" t="inlineStr">
        <is>
          <t>Внутреннее перемещение ОМТС 221-988 от 06.09.2024 17:26:57</t>
        </is>
      </c>
      <c r="D1439" s="152" t="inlineStr">
        <is>
          <t>Внутренее перемещение ТМЦ</t>
        </is>
      </c>
      <c r="E1439" s="163" t="n">
        <v>1750</v>
      </c>
      <c r="F1439" s="164" t="n"/>
      <c r="G1439" s="163" t="n">
        <v>1750</v>
      </c>
      <c r="H1439" s="164" t="n"/>
      <c r="I1439" s="7" t="n">
        <v>2466.07</v>
      </c>
      <c r="J1439" s="8" t="inlineStr">
        <is>
          <t>Склад Бозымчак № 7/1 СИЗ БУ</t>
        </is>
      </c>
      <c r="K1439" s="8" t="inlineStr">
        <is>
          <t>Альпиев Мадияр Есилович</t>
        </is>
      </c>
      <c r="L1439" s="12" t="n"/>
      <c r="M1439">
        <f>VLOOKUP(J1439,P$7:Q$4000,2,0)</f>
        <v/>
      </c>
      <c r="N1439">
        <f>VLOOKUP(K1439,P$7:R$4000,2,0)</f>
        <v/>
      </c>
      <c r="P1439" s="24" t="inlineStr">
        <is>
          <t>Кульджабаев Азамат Жоомартович</t>
        </is>
      </c>
      <c r="Q1439" s="24" t="inlineStr">
        <is>
          <t>119-05-Автотранспортный цех - общепроизводственные</t>
        </is>
      </c>
    </row>
    <row r="1440" hidden="1" outlineLevel="1" ht="32.9" customFormat="1" customHeight="1" s="71">
      <c r="B1440" s="166" t="n"/>
      <c r="C1440" s="166" t="n"/>
      <c r="D1440" s="153" t="n"/>
      <c r="E1440" s="10" t="n"/>
      <c r="F1440" s="11" t="n"/>
      <c r="G1440" s="10" t="n"/>
      <c r="H1440" s="11" t="n"/>
      <c r="I1440" s="12" t="n"/>
      <c r="J1440" s="13" t="inlineStr">
        <is>
          <t>001-002-0077 Сапоги рабочие «Специалист» (ПВХ, МП, МБС, разм. 43)</t>
        </is>
      </c>
      <c r="K1440" s="13" t="inlineStr">
        <is>
          <t>001-002-0077 Сапоги рабочие «Специалист» (ПВХ, МП, МБС, разм. 43)</t>
        </is>
      </c>
      <c r="L1440" s="135" t="n"/>
      <c r="M1440">
        <f>VLOOKUP(J1440,P$7:Q$4000,2,0)</f>
        <v/>
      </c>
      <c r="N1440">
        <f>VLOOKUP(K1440,P$7:R$4000,2,0)</f>
        <v/>
      </c>
      <c r="P1440" s="24" t="inlineStr">
        <is>
          <t>Кумушбек уулу Айбек</t>
        </is>
      </c>
      <c r="Q1440" s="24" t="inlineStr">
        <is>
          <t>112-ИТР-офис</t>
        </is>
      </c>
    </row>
    <row r="1441" hidden="1" outlineLevel="1" ht="11.95" customFormat="1" customHeight="1" s="71" thickBot="1">
      <c r="B1441" s="167" t="n"/>
      <c r="C1441" s="167" t="n"/>
      <c r="D1441" s="14" t="inlineStr">
        <is>
          <t>Количество</t>
        </is>
      </c>
      <c r="E1441" s="15" t="n"/>
      <c r="F1441" s="175" t="n">
        <v>1</v>
      </c>
      <c r="G1441" s="15" t="n"/>
      <c r="H1441" s="175" t="n">
        <v>1</v>
      </c>
      <c r="I1441" s="135" t="n"/>
      <c r="J1441" s="154" t="inlineStr">
        <is>
          <t>Поступление ТМЦ и услуг 0001605 от 29.04.2022 10:00:00</t>
        </is>
      </c>
      <c r="K1441" s="154" t="inlineStr">
        <is>
          <t>Поступление ТМЦ и услуг 0001605 от 29.04.2022 10:00:00</t>
        </is>
      </c>
      <c r="L1441" s="9" t="n"/>
      <c r="M1441">
        <f>VLOOKUP(J1441,P$7:Q$4000,2,0)</f>
        <v/>
      </c>
      <c r="N1441">
        <f>VLOOKUP(K1441,P$7:R$4000,2,0)</f>
        <v/>
      </c>
      <c r="P1441" s="24" t="inlineStr">
        <is>
          <t>Кунасов Нурланбек Сарыкбекович (водитель БЕлАз)</t>
        </is>
      </c>
      <c r="Q1441" s="24" t="inlineStr">
        <is>
          <t>101-01-Технологический участок</t>
        </is>
      </c>
    </row>
    <row r="1442" hidden="1" outlineLevel="1" ht="22.45" customHeight="1" s="171">
      <c r="B1442" s="165" t="inlineStr">
        <is>
          <t>06.09.2024 17:26:57</t>
        </is>
      </c>
      <c r="C1442" s="165" t="inlineStr">
        <is>
          <t>Внутреннее перемещение ОМТС 221-988 от 06.09.2024 17:26:57</t>
        </is>
      </c>
      <c r="D1442" s="152" t="inlineStr">
        <is>
          <t>Внутренее перемещение ТМЦ</t>
        </is>
      </c>
      <c r="E1442" s="163" t="n">
        <v>1750</v>
      </c>
      <c r="F1442" s="164" t="n"/>
      <c r="G1442" s="163" t="n">
        <v>1750</v>
      </c>
      <c r="H1442" s="164" t="n"/>
      <c r="I1442" s="7" t="n">
        <v>1241.07</v>
      </c>
      <c r="J1442" s="8" t="inlineStr">
        <is>
          <t>Склад Бозымчак № 7/1 СИЗ БУ</t>
        </is>
      </c>
      <c r="K1442" s="8" t="inlineStr">
        <is>
          <t>Альпиев Мадияр Есилович</t>
        </is>
      </c>
      <c r="L1442" s="12" t="n"/>
      <c r="M1442">
        <f>VLOOKUP(J1442,P$7:Q$4000,2,0)</f>
        <v/>
      </c>
      <c r="N1442">
        <f>VLOOKUP(K1442,P$7:R$4000,2,0)</f>
        <v/>
      </c>
      <c r="P1442" s="24" t="inlineStr">
        <is>
          <t>Кундурос Христодулос</t>
        </is>
      </c>
      <c r="Q1442" s="24" t="inlineStr">
        <is>
          <t>113-Офис Управления Проектом - Бишкек</t>
        </is>
      </c>
    </row>
    <row r="1443" hidden="1" outlineLevel="1" ht="32.9" customFormat="1" customHeight="1" s="71">
      <c r="B1443" s="166" t="n"/>
      <c r="C1443" s="166" t="n"/>
      <c r="D1443" s="153" t="n"/>
      <c r="E1443" s="10" t="n"/>
      <c r="F1443" s="11" t="n"/>
      <c r="G1443" s="10" t="n"/>
      <c r="H1443" s="11" t="n"/>
      <c r="I1443" s="12" t="n"/>
      <c r="J1443" s="13" t="inlineStr">
        <is>
          <t>001-002-0054 Сапоги резиновые шахтерские (МП) Россия</t>
        </is>
      </c>
      <c r="K1443" s="13" t="inlineStr">
        <is>
          <t>001-002-0054 Сапоги резиновые шахтерские (МП) Россия</t>
        </is>
      </c>
      <c r="L1443" s="135" t="n"/>
      <c r="M1443">
        <f>VLOOKUP(J1443,P$7:Q$4000,2,0)</f>
        <v/>
      </c>
      <c r="N1443">
        <f>VLOOKUP(K1443,P$7:R$4000,2,0)</f>
        <v/>
      </c>
      <c r="P1443" s="24" t="inlineStr">
        <is>
          <t>Курамаев Мидин Сакинович</t>
        </is>
      </c>
      <c r="Q1443" s="24" t="inlineStr">
        <is>
          <t>111-02-АУП</t>
        </is>
      </c>
    </row>
    <row r="1444" hidden="1" outlineLevel="1" ht="22.45" customFormat="1" customHeight="1" s="71" thickBot="1">
      <c r="B1444" s="167" t="n"/>
      <c r="C1444" s="167" t="n"/>
      <c r="D1444" s="14" t="inlineStr">
        <is>
          <t>Количество</t>
        </is>
      </c>
      <c r="E1444" s="15" t="n"/>
      <c r="F1444" s="175" t="n">
        <v>1</v>
      </c>
      <c r="G1444" s="15" t="n"/>
      <c r="H1444" s="175" t="n">
        <v>1</v>
      </c>
      <c r="I1444" s="135" t="n"/>
      <c r="J1444" s="154" t="inlineStr">
        <is>
          <t>Поступление ТМЦ и услуг 0000623 от 17.02.2022 10:00:00</t>
        </is>
      </c>
      <c r="K1444" s="154" t="inlineStr">
        <is>
          <t>Поступление ТМЦ и услуг 0000623 от 17.02.2022 10:00:00</t>
        </is>
      </c>
      <c r="L1444" s="9" t="n"/>
      <c r="M1444">
        <f>VLOOKUP(J1444,P$7:Q$4000,2,0)</f>
        <v/>
      </c>
      <c r="N1444">
        <f>VLOOKUP(K1444,P$7:R$4000,2,0)</f>
        <v/>
      </c>
      <c r="P1444" s="24" t="inlineStr">
        <is>
          <t>Курамаев Ынтымак Медетбекович</t>
        </is>
      </c>
      <c r="Q1444" s="24" t="inlineStr">
        <is>
          <t>120-01-Геолого-маркшейдерская служба. отдел</t>
        </is>
      </c>
    </row>
    <row r="1445" hidden="1" outlineLevel="1" ht="22.45" customHeight="1" s="171">
      <c r="B1445" s="165" t="inlineStr">
        <is>
          <t>06.09.2024 17:26:57</t>
        </is>
      </c>
      <c r="C1445" s="165" t="inlineStr">
        <is>
          <t>Внутреннее перемещение ОМТС 221-988 от 06.09.2024 17:26:57</t>
        </is>
      </c>
      <c r="D1445" s="152" t="inlineStr">
        <is>
          <t>Внутренее перемещение ТМЦ</t>
        </is>
      </c>
      <c r="E1445" s="163" t="n">
        <v>1750</v>
      </c>
      <c r="F1445" s="164" t="n"/>
      <c r="G1445" s="163" t="n">
        <v>1750</v>
      </c>
      <c r="H1445" s="164" t="n"/>
      <c r="I1445" s="7" t="n">
        <v>1644</v>
      </c>
      <c r="J1445" s="8" t="inlineStr">
        <is>
          <t>Склад Бозымчак № 7/1 СИЗ БУ</t>
        </is>
      </c>
      <c r="K1445" s="8" t="inlineStr">
        <is>
          <t>Альпиев Мадияр Есилович</t>
        </is>
      </c>
      <c r="L1445" s="12" t="n"/>
      <c r="M1445">
        <f>VLOOKUP(J1445,P$7:Q$4000,2,0)</f>
        <v/>
      </c>
      <c r="N1445">
        <f>VLOOKUP(K1445,P$7:R$4000,2,0)</f>
        <v/>
      </c>
      <c r="P1445" s="24" t="inlineStr">
        <is>
          <t>Курбанкулов Жаныбек Наралыевич</t>
        </is>
      </c>
      <c r="Q1445" s="24" t="inlineStr">
        <is>
          <t>105-03-ЛЭП</t>
        </is>
      </c>
    </row>
    <row r="1446" hidden="1" outlineLevel="1" ht="32.9" customFormat="1" customHeight="1" s="71">
      <c r="B1446" s="166" t="n"/>
      <c r="C1446" s="166" t="n"/>
      <c r="D1446" s="153" t="n"/>
      <c r="E1446" s="10" t="n"/>
      <c r="F1446" s="11" t="n"/>
      <c r="G1446" s="10" t="n"/>
      <c r="H1446" s="11" t="n"/>
      <c r="I1446" s="12" t="n"/>
      <c r="J1446" s="13" t="inlineStr">
        <is>
          <t>001-001-0106 Термобелье (полиэстер, лайкра)</t>
        </is>
      </c>
      <c r="K1446" s="13" t="inlineStr">
        <is>
          <t>001-001-0106 Термобелье (полиэстер, лайкра)</t>
        </is>
      </c>
      <c r="L1446" s="135" t="n"/>
      <c r="M1446">
        <f>VLOOKUP(J1446,P$7:Q$4000,2,0)</f>
        <v/>
      </c>
      <c r="N1446">
        <f>VLOOKUP(K1446,P$7:R$4000,2,0)</f>
        <v/>
      </c>
      <c r="P1446" s="24" t="inlineStr">
        <is>
          <t>Курбанкулов Усен Жаныбекович</t>
        </is>
      </c>
      <c r="Q1446" s="24" t="inlineStr">
        <is>
          <t>105-02-УТВС и НК</t>
        </is>
      </c>
    </row>
    <row r="1447" hidden="1" outlineLevel="1" ht="22.45" customFormat="1" customHeight="1" s="71" thickBot="1">
      <c r="B1447" s="167" t="n"/>
      <c r="C1447" s="167" t="n"/>
      <c r="D1447" s="14" t="inlineStr">
        <is>
          <t>Количество</t>
        </is>
      </c>
      <c r="E1447" s="15" t="n"/>
      <c r="F1447" s="175" t="n">
        <v>1</v>
      </c>
      <c r="G1447" s="15" t="n"/>
      <c r="H1447" s="175" t="n">
        <v>1</v>
      </c>
      <c r="I1447" s="135" t="n"/>
      <c r="J1447" s="154" t="inlineStr">
        <is>
          <t>Поступление ТМЦ и услуг 0003623 от 08.10.2021 10:00:00</t>
        </is>
      </c>
      <c r="K1447" s="154" t="inlineStr">
        <is>
          <t>Поступление ТМЦ и услуг 0003623 от 08.10.2021 10:00:00</t>
        </is>
      </c>
      <c r="L1447" s="9" t="n"/>
      <c r="M1447">
        <f>VLOOKUP(J1447,P$7:Q$4000,2,0)</f>
        <v/>
      </c>
      <c r="N1447">
        <f>VLOOKUP(K1447,P$7:R$4000,2,0)</f>
        <v/>
      </c>
      <c r="P1447" s="24" t="inlineStr">
        <is>
          <t>Курбанов Базарбай Эшалиевич(Машинист виброкатка)</t>
        </is>
      </c>
      <c r="Q1447" s="24" t="inlineStr">
        <is>
          <t>119-03-Автотранспортный цех - ЭКБУ</t>
        </is>
      </c>
    </row>
    <row r="1448" hidden="1" outlineLevel="1" ht="22.45" customHeight="1" s="171" thickBot="1">
      <c r="B1448" s="165" t="inlineStr">
        <is>
          <t>07.09.2024 11:32:53</t>
        </is>
      </c>
      <c r="C1448" s="165" t="inlineStr">
        <is>
          <t>Внутреннее перемещение ОМТС 222-000 от 07.09.2024 11:32:53</t>
        </is>
      </c>
      <c r="D1448" s="152" t="inlineStr">
        <is>
          <t>Внутренее перемещение ТМЦ</t>
        </is>
      </c>
      <c r="E1448" s="163" t="n">
        <v>1750</v>
      </c>
      <c r="F1448" s="164" t="n"/>
      <c r="G1448" s="163" t="n">
        <v>1750</v>
      </c>
      <c r="H1448" s="164" t="n"/>
      <c r="I1448" s="7" t="n">
        <v>7000</v>
      </c>
      <c r="J1448" s="8" t="inlineStr">
        <is>
          <t>Торобеков Болотбек Калмурсаевич</t>
        </is>
      </c>
      <c r="K1448" s="8" t="inlineStr">
        <is>
          <t>Склад Бозымчак № 7 СИЗ (/Касымов А,Адылбек у Э.</t>
        </is>
      </c>
      <c r="L1448" s="12" t="n"/>
      <c r="M1448">
        <f>VLOOKUP(J1448,P$7:Q$4000,2,0)</f>
        <v/>
      </c>
      <c r="N1448">
        <f>VLOOKUP(K1448,P$7:R$4000,2,0)</f>
        <v/>
      </c>
      <c r="P1448" s="24" t="inlineStr">
        <is>
          <t>Курбанов Жолдошбек Эшалиевич(Оператор фронтального</t>
        </is>
      </c>
      <c r="Q1448" s="24" t="inlineStr">
        <is>
          <t>119-03-Автотранспортный цех - ЭКБУ</t>
        </is>
      </c>
    </row>
    <row r="1449" hidden="1" outlineLevel="1" ht="32.9" customFormat="1" customHeight="1" s="71">
      <c r="B1449" s="166" t="n"/>
      <c r="C1449" s="166" t="n"/>
      <c r="D1449" s="153" t="n"/>
      <c r="E1449" s="10" t="n"/>
      <c r="F1449" s="11" t="n"/>
      <c r="G1449" s="10" t="n"/>
      <c r="H1449" s="11" t="n"/>
      <c r="I1449" s="12" t="n"/>
      <c r="J1449" s="13" t="inlineStr">
        <is>
          <t>001-001-0197 Куртка демисезонная "KAZ Minerals Bozymchak" (ткань 65%ПЭ/35%ХБ, плотность 250 гр/м2, подкл.флис. 48-50)</t>
        </is>
      </c>
      <c r="K1449" s="13" t="inlineStr">
        <is>
          <t>001-001-0197 Куртка демисезонная "KAZ Minerals Bozymchak" (ткань 65%ПЭ/35%ХБ, плотность 250 гр/м2, подкл.флис. 48-50)</t>
        </is>
      </c>
      <c r="L1449" s="135" t="n"/>
      <c r="M1449">
        <f>VLOOKUP(J1449,P$7:Q$4000,2,0)</f>
        <v/>
      </c>
      <c r="N1449">
        <f>VLOOKUP(K1449,P$7:R$4000,2,0)</f>
        <v/>
      </c>
      <c r="P1449" s="24" t="inlineStr">
        <is>
          <t>Курбанов Максатбек Жолдошбекович</t>
        </is>
      </c>
      <c r="Q1449" s="24" t="inlineStr">
        <is>
          <t>119-01-автотранспортный  цех - легковой транспорт</t>
        </is>
      </c>
    </row>
    <row r="1450" hidden="1" outlineLevel="1" ht="22.45" customFormat="1" customHeight="1" s="71" thickBot="1">
      <c r="B1450" s="167" t="n"/>
      <c r="C1450" s="167" t="n"/>
      <c r="D1450" s="14" t="inlineStr">
        <is>
          <t>Количество</t>
        </is>
      </c>
      <c r="E1450" s="15" t="n"/>
      <c r="F1450" s="175" t="n">
        <v>1</v>
      </c>
      <c r="G1450" s="15" t="n"/>
      <c r="H1450" s="175" t="n">
        <v>1</v>
      </c>
      <c r="I1450" s="135" t="n"/>
      <c r="J1450" s="154" t="inlineStr">
        <is>
          <t>Поступление ТМЦ и услуг 0003520 от 04.09.2024 10:00:00</t>
        </is>
      </c>
      <c r="K1450" s="154" t="inlineStr">
        <is>
          <t>Поступление ТМЦ и услуг 0003520 от 04.09.2024 10:00:00</t>
        </is>
      </c>
      <c r="L1450" s="9" t="n"/>
      <c r="M1450">
        <f>VLOOKUP(J1450,P$7:Q$4000,2,0)</f>
        <v/>
      </c>
      <c r="N1450">
        <f>VLOOKUP(K1450,P$7:R$4000,2,0)</f>
        <v/>
      </c>
      <c r="P1450" s="24" t="inlineStr">
        <is>
          <t>Курбанов Медербек Тоголокович</t>
        </is>
      </c>
      <c r="Q1450" s="24" t="inlineStr">
        <is>
          <t>123-01-АБК-АХО-вахтовый поселок</t>
        </is>
      </c>
    </row>
    <row r="1451" hidden="1" outlineLevel="1" ht="22.45" customHeight="1" s="171" thickBot="1">
      <c r="B1451" s="165" t="inlineStr">
        <is>
          <t>07.09.2024 11:32:53</t>
        </is>
      </c>
      <c r="C1451" s="165" t="inlineStr">
        <is>
          <t>Внутреннее перемещение ОМТС 222-000 от 07.09.2024 11:32:53</t>
        </is>
      </c>
      <c r="D1451" s="152" t="inlineStr">
        <is>
          <t>Внутренее перемещение ТМЦ</t>
        </is>
      </c>
      <c r="E1451" s="163" t="n">
        <v>1750</v>
      </c>
      <c r="F1451" s="164" t="n"/>
      <c r="G1451" s="163" t="n">
        <v>1750</v>
      </c>
      <c r="H1451" s="164" t="n"/>
      <c r="I1451" s="7" t="n">
        <v>14800</v>
      </c>
      <c r="J1451" s="8" t="inlineStr">
        <is>
          <t>Торобеков Болотбек Калмурсаевич</t>
        </is>
      </c>
      <c r="K1451" s="8" t="inlineStr">
        <is>
          <t>Склад Бозымчак № 7 СИЗ (/Касымов А,Адылбек у Э.</t>
        </is>
      </c>
      <c r="L1451" s="12" t="n"/>
      <c r="M1451">
        <f>VLOOKUP(J1451,P$7:Q$4000,2,0)</f>
        <v/>
      </c>
      <c r="N1451">
        <f>VLOOKUP(K1451,P$7:R$4000,2,0)</f>
        <v/>
      </c>
      <c r="P1451" s="24" t="inlineStr">
        <is>
          <t>Курбанов Токтогул</t>
        </is>
      </c>
      <c r="Q1451" s="24" t="inlineStr">
        <is>
          <t>119-05-Автотранспортный цех - общепроизводственные</t>
        </is>
      </c>
    </row>
    <row r="1452" hidden="1" outlineLevel="1" ht="32.9" customFormat="1" customHeight="1" s="71">
      <c r="B1452" s="166" t="n"/>
      <c r="C1452" s="166" t="n"/>
      <c r="D1452" s="153" t="n"/>
      <c r="E1452" s="10" t="n"/>
      <c r="F1452" s="11" t="n"/>
      <c r="G1452" s="10" t="n"/>
      <c r="H1452" s="11" t="n"/>
      <c r="I1452" s="12" t="n"/>
      <c r="J1452" s="13" t="inlineStr">
        <is>
          <t>001-001-0048 Костюм взрывника, зимний</t>
        </is>
      </c>
      <c r="K1452" s="13" t="inlineStr">
        <is>
          <t>001-001-0048 Костюм взрывника, зимний</t>
        </is>
      </c>
      <c r="L1452" s="135" t="n"/>
      <c r="M1452">
        <f>VLOOKUP(J1452,P$7:Q$4000,2,0)</f>
        <v/>
      </c>
      <c r="N1452">
        <f>VLOOKUP(K1452,P$7:R$4000,2,0)</f>
        <v/>
      </c>
      <c r="P1452" s="24" t="inlineStr">
        <is>
          <t>Курбанова Ширин Маратовна</t>
        </is>
      </c>
      <c r="Q1452" s="24" t="inlineStr">
        <is>
          <t>113-Офис Управления Проектом - Бишкек</t>
        </is>
      </c>
    </row>
    <row r="1453" hidden="1" outlineLevel="1" ht="11.95" customFormat="1" customHeight="1" s="71" thickBot="1">
      <c r="B1453" s="167" t="n"/>
      <c r="C1453" s="167" t="n"/>
      <c r="D1453" s="14" t="inlineStr">
        <is>
          <t>Количество</t>
        </is>
      </c>
      <c r="E1453" s="15" t="n"/>
      <c r="F1453" s="175" t="n">
        <v>1</v>
      </c>
      <c r="G1453" s="15" t="n"/>
      <c r="H1453" s="175" t="n">
        <v>1</v>
      </c>
      <c r="I1453" s="135" t="n"/>
      <c r="J1453" s="154" t="inlineStr">
        <is>
          <t>Поступление ТМЦ и услуг 0003082 от 02.08.2024 10:00:00</t>
        </is>
      </c>
      <c r="K1453" s="154" t="inlineStr">
        <is>
          <t>Поступление ТМЦ и услуг 0003082 от 02.08.2024 10:00:00</t>
        </is>
      </c>
      <c r="L1453" s="9" t="n"/>
      <c r="M1453">
        <f>VLOOKUP(J1453,P$7:Q$4000,2,0)</f>
        <v/>
      </c>
      <c r="N1453">
        <f>VLOOKUP(K1453,P$7:R$4000,2,0)</f>
        <v/>
      </c>
      <c r="P1453" s="24" t="inlineStr">
        <is>
          <t>Курманакунов Максут Курулушбекович</t>
        </is>
      </c>
      <c r="Q1453" s="24" t="inlineStr">
        <is>
          <t>106-01-05-Буровой участок ГРР - Даван</t>
        </is>
      </c>
    </row>
    <row r="1454" hidden="1" outlineLevel="1" ht="22.45" customHeight="1" s="171" thickBot="1">
      <c r="B1454" s="165" t="inlineStr">
        <is>
          <t>07.09.2024 11:32:53</t>
        </is>
      </c>
      <c r="C1454" s="165" t="inlineStr">
        <is>
          <t>Внутреннее перемещение ОМТС 222-000 от 07.09.2024 11:32:53</t>
        </is>
      </c>
      <c r="D1454" s="152" t="inlineStr">
        <is>
          <t>Внутренее перемещение ТМЦ</t>
        </is>
      </c>
      <c r="E1454" s="163" t="n">
        <v>1750</v>
      </c>
      <c r="F1454" s="164" t="n"/>
      <c r="G1454" s="163" t="n">
        <v>1750</v>
      </c>
      <c r="H1454" s="164" t="n"/>
      <c r="I1454" s="7" t="n">
        <v>8800</v>
      </c>
      <c r="J1454" s="8" t="inlineStr">
        <is>
          <t>Торобеков Болотбек Калмурсаевич</t>
        </is>
      </c>
      <c r="K1454" s="8" t="inlineStr">
        <is>
          <t>Склад Бозымчак № 7 СИЗ (/Касымов А,Адылбек у Э.</t>
        </is>
      </c>
      <c r="L1454" s="12" t="n"/>
      <c r="M1454">
        <f>VLOOKUP(J1454,P$7:Q$4000,2,0)</f>
        <v/>
      </c>
      <c r="N1454">
        <f>VLOOKUP(K1454,P$7:R$4000,2,0)</f>
        <v/>
      </c>
      <c r="P1454" s="24" t="inlineStr">
        <is>
          <t>Курманалиев Алис Абылканович Инженер ОТ и ТБ</t>
        </is>
      </c>
      <c r="Q1454" s="24" t="inlineStr">
        <is>
          <t>112-01-ИТР-производство</t>
        </is>
      </c>
    </row>
    <row r="1455" hidden="1" outlineLevel="1" ht="32.9" customFormat="1" customHeight="1" s="71">
      <c r="B1455" s="166" t="n"/>
      <c r="C1455" s="166" t="n"/>
      <c r="D1455" s="153" t="n"/>
      <c r="E1455" s="10" t="n"/>
      <c r="F1455" s="11" t="n"/>
      <c r="G1455" s="10" t="n"/>
      <c r="H1455" s="11" t="n"/>
      <c r="I1455" s="12" t="n"/>
      <c r="J1455" s="13" t="inlineStr">
        <is>
          <t>001-001-0082 Костюм взрывника</t>
        </is>
      </c>
      <c r="K1455" s="13" t="inlineStr">
        <is>
          <t>001-001-0082 Костюм взрывника</t>
        </is>
      </c>
      <c r="L1455" s="135" t="n"/>
      <c r="M1455">
        <f>VLOOKUP(J1455,P$7:Q$4000,2,0)</f>
        <v/>
      </c>
      <c r="N1455">
        <f>VLOOKUP(K1455,P$7:R$4000,2,0)</f>
        <v/>
      </c>
      <c r="P1455" s="24" t="inlineStr">
        <is>
          <t>Курманалиев Байдылда Алтымышович (пом.опер дежур)</t>
        </is>
      </c>
      <c r="Q1455" s="24" t="inlineStr">
        <is>
          <t>127-001- Служба охраны и режима</t>
        </is>
      </c>
    </row>
    <row r="1456" hidden="1" outlineLevel="1" ht="22.45" customFormat="1" customHeight="1" s="71" thickBot="1">
      <c r="B1456" s="167" t="n"/>
      <c r="C1456" s="167" t="n"/>
      <c r="D1456" s="14" t="inlineStr">
        <is>
          <t>Количество</t>
        </is>
      </c>
      <c r="E1456" s="15" t="n"/>
      <c r="F1456" s="175" t="n">
        <v>1</v>
      </c>
      <c r="G1456" s="15" t="n"/>
      <c r="H1456" s="175" t="n">
        <v>1</v>
      </c>
      <c r="I1456" s="135" t="n"/>
      <c r="J1456" s="154" t="inlineStr">
        <is>
          <t>Поступление ТМЦ и услуг 0001039 от 19.03.2024 10:00:00</t>
        </is>
      </c>
      <c r="K1456" s="154" t="inlineStr">
        <is>
          <t>Поступление ТМЦ и услуг 0001039 от 19.03.2024 10:00:00</t>
        </is>
      </c>
      <c r="L1456" s="9" t="n"/>
      <c r="M1456">
        <f>VLOOKUP(J1456,P$7:Q$4000,2,0)</f>
        <v/>
      </c>
      <c r="N1456">
        <f>VLOOKUP(K1456,P$7:R$4000,2,0)</f>
        <v/>
      </c>
      <c r="P1456" s="24" t="inlineStr">
        <is>
          <t>Курманалиев Камчыбек Тологонович</t>
        </is>
      </c>
      <c r="Q1456" s="24" t="inlineStr">
        <is>
          <t>130-06 Погрузка Горной массы</t>
        </is>
      </c>
    </row>
    <row r="1457" hidden="1" outlineLevel="1" ht="22.45" customHeight="1" s="171" thickBot="1">
      <c r="B1457" s="165" t="inlineStr">
        <is>
          <t>07.09.2024 11:32:53</t>
        </is>
      </c>
      <c r="C1457" s="165" t="inlineStr">
        <is>
          <t>Внутреннее перемещение ОМТС 222-000 от 07.09.2024 11:32:53</t>
        </is>
      </c>
      <c r="D1457" s="152" t="inlineStr">
        <is>
          <t>Внутренее перемещение ТМЦ</t>
        </is>
      </c>
      <c r="E1457" s="163" t="n">
        <v>1750</v>
      </c>
      <c r="F1457" s="164" t="n"/>
      <c r="G1457" s="163" t="n">
        <v>1750</v>
      </c>
      <c r="H1457" s="164" t="n"/>
      <c r="I1457" s="7" t="n">
        <v>1650</v>
      </c>
      <c r="J1457" s="8" t="inlineStr">
        <is>
          <t>Торобеков Болотбек Калмурсаевич</t>
        </is>
      </c>
      <c r="K1457" s="8" t="inlineStr">
        <is>
          <t>Склад Бозымчак № 7 СИЗ (/Касымов А,Адылбек у Э.</t>
        </is>
      </c>
      <c r="L1457" s="12" t="n"/>
      <c r="M1457">
        <f>VLOOKUP(J1457,P$7:Q$4000,2,0)</f>
        <v/>
      </c>
      <c r="N1457">
        <f>VLOOKUP(K1457,P$7:R$4000,2,0)</f>
        <v/>
      </c>
      <c r="P1457" s="24" t="inlineStr">
        <is>
          <t>Курманбаев Тоймат Мамбетович</t>
        </is>
      </c>
      <c r="Q1457" s="24" t="inlineStr">
        <is>
          <t>112-ИТР-офис</t>
        </is>
      </c>
    </row>
    <row r="1458" hidden="1" outlineLevel="1" ht="32.9" customFormat="1" customHeight="1" s="71">
      <c r="B1458" s="166" t="n"/>
      <c r="C1458" s="166" t="n"/>
      <c r="D1458" s="153" t="n"/>
      <c r="E1458" s="10" t="n"/>
      <c r="F1458" s="11" t="n"/>
      <c r="G1458" s="10" t="n"/>
      <c r="H1458" s="11" t="n"/>
      <c r="I1458" s="12" t="n"/>
      <c r="J1458" s="13" t="inlineStr">
        <is>
          <t>001-001-0032 Плащ-дождевик</t>
        </is>
      </c>
      <c r="K1458" s="13" t="inlineStr">
        <is>
          <t>001-001-0032 Плащ-дождевик</t>
        </is>
      </c>
      <c r="L1458" s="135" t="n"/>
      <c r="M1458">
        <f>VLOOKUP(J1458,P$7:Q$4000,2,0)</f>
        <v/>
      </c>
      <c r="N1458">
        <f>VLOOKUP(K1458,P$7:R$4000,2,0)</f>
        <v/>
      </c>
      <c r="P1458" s="24" t="inlineStr">
        <is>
          <t>Курманбек уулу Жуманазар</t>
        </is>
      </c>
      <c r="Q1458" s="24" t="inlineStr">
        <is>
          <t>111-02-АУП</t>
        </is>
      </c>
    </row>
    <row r="1459" hidden="1" outlineLevel="1" ht="22.45" customFormat="1" customHeight="1" s="71" thickBot="1">
      <c r="B1459" s="167" t="n"/>
      <c r="C1459" s="167" t="n"/>
      <c r="D1459" s="14" t="inlineStr">
        <is>
          <t>Количество</t>
        </is>
      </c>
      <c r="E1459" s="15" t="n"/>
      <c r="F1459" s="175" t="n">
        <v>1</v>
      </c>
      <c r="G1459" s="15" t="n"/>
      <c r="H1459" s="175" t="n">
        <v>1</v>
      </c>
      <c r="I1459" s="135" t="n"/>
      <c r="J1459" s="154" t="inlineStr">
        <is>
          <t>Поступление ТМЦ и услуг 0002669 от 10.07.2024 10:00:00</t>
        </is>
      </c>
      <c r="K1459" s="154" t="inlineStr">
        <is>
          <t>Поступление ТМЦ и услуг 0002669 от 10.07.2024 10:00:00</t>
        </is>
      </c>
      <c r="L1459" s="9" t="n"/>
      <c r="M1459">
        <f>VLOOKUP(J1459,P$7:Q$4000,2,0)</f>
        <v/>
      </c>
      <c r="N1459">
        <f>VLOOKUP(K1459,P$7:R$4000,2,0)</f>
        <v/>
      </c>
      <c r="P1459" s="24" t="inlineStr">
        <is>
          <t>Курманбек уулу Кадыркул</t>
        </is>
      </c>
      <c r="Q1459" s="24" t="inlineStr">
        <is>
          <t>101-06-Общепроизводственные расходы - Карьер</t>
        </is>
      </c>
    </row>
    <row r="1460" hidden="1" outlineLevel="1" ht="22.45" customHeight="1" s="171" thickBot="1">
      <c r="B1460" s="165" t="inlineStr">
        <is>
          <t>07.09.2024 11:39:20</t>
        </is>
      </c>
      <c r="C1460" s="165" t="inlineStr">
        <is>
          <t>Внутреннее перемещение ОМТС 222-001 от 07.09.2024 11:39:20</t>
        </is>
      </c>
      <c r="D1460" s="152" t="inlineStr">
        <is>
          <t>Внутренее перемещение ТМЦ</t>
        </is>
      </c>
      <c r="E1460" s="163" t="n">
        <v>1750</v>
      </c>
      <c r="F1460" s="164" t="n"/>
      <c r="G1460" s="163" t="n">
        <v>1750</v>
      </c>
      <c r="H1460" s="164" t="n"/>
      <c r="I1460" s="7" t="n">
        <v>14800</v>
      </c>
      <c r="J1460" s="8" t="inlineStr">
        <is>
          <t>Шамырзаев Доолоталы Чотбаевич Водитель ПАРМ</t>
        </is>
      </c>
      <c r="K1460" s="8" t="inlineStr">
        <is>
          <t>Склад Бозымчак № 7 СИЗ (/Касымов А,Адылбек у Э.</t>
        </is>
      </c>
      <c r="L1460" s="12" t="n"/>
      <c r="M1460">
        <f>VLOOKUP(J1460,P$7:Q$4000,2,0)</f>
        <v/>
      </c>
      <c r="N1460">
        <f>VLOOKUP(K1460,P$7:R$4000,2,0)</f>
        <v/>
      </c>
      <c r="P1460" s="24" t="inlineStr">
        <is>
          <t>Курманбек уулу Кадыркул слесарь ремонтник</t>
        </is>
      </c>
      <c r="Q1460" s="24" t="inlineStr">
        <is>
          <t>119-05-Автотранспортный цех - общепроизводственные</t>
        </is>
      </c>
    </row>
    <row r="1461" hidden="1" outlineLevel="1" ht="32.9" customFormat="1" customHeight="1" s="71">
      <c r="B1461" s="166" t="n"/>
      <c r="C1461" s="166" t="n"/>
      <c r="D1461" s="153" t="n"/>
      <c r="E1461" s="10" t="n"/>
      <c r="F1461" s="11" t="n"/>
      <c r="G1461" s="10" t="n"/>
      <c r="H1461" s="11" t="n"/>
      <c r="I1461" s="12" t="n"/>
      <c r="J1461" s="13" t="inlineStr">
        <is>
          <t>001-001-0048 Костюм взрывника, зимний</t>
        </is>
      </c>
      <c r="K1461" s="13" t="inlineStr">
        <is>
          <t>001-001-0048 Костюм взрывника, зимний</t>
        </is>
      </c>
      <c r="L1461" s="135" t="n"/>
      <c r="M1461">
        <f>VLOOKUP(J1461,P$7:Q$4000,2,0)</f>
        <v/>
      </c>
      <c r="N1461">
        <f>VLOOKUP(K1461,P$7:R$4000,2,0)</f>
        <v/>
      </c>
      <c r="P1461" s="24" t="inlineStr">
        <is>
          <t>Курманбеков Айбек Кадыркулович</t>
        </is>
      </c>
      <c r="Q1461" s="24" t="inlineStr">
        <is>
          <t>101-02-ЭКБУ - Карьер</t>
        </is>
      </c>
    </row>
    <row r="1462" hidden="1" outlineLevel="1" ht="22.45" customFormat="1" customHeight="1" s="71" thickBot="1">
      <c r="B1462" s="167" t="n"/>
      <c r="C1462" s="167" t="n"/>
      <c r="D1462" s="14" t="inlineStr">
        <is>
          <t>Количество</t>
        </is>
      </c>
      <c r="E1462" s="15" t="n"/>
      <c r="F1462" s="175" t="n">
        <v>1</v>
      </c>
      <c r="G1462" s="15" t="n"/>
      <c r="H1462" s="175" t="n">
        <v>1</v>
      </c>
      <c r="I1462" s="135" t="n"/>
      <c r="J1462" s="154" t="inlineStr">
        <is>
          <t>Поступление ТМЦ и услуг 0003082 от 02.08.2024 10:00:00</t>
        </is>
      </c>
      <c r="K1462" s="154" t="inlineStr">
        <is>
          <t>Поступление ТМЦ и услуг 0003082 от 02.08.2024 10:00:00</t>
        </is>
      </c>
      <c r="L1462" s="9" t="n"/>
      <c r="M1462">
        <f>VLOOKUP(J1462,P$7:Q$4000,2,0)</f>
        <v/>
      </c>
      <c r="N1462">
        <f>VLOOKUP(K1462,P$7:R$4000,2,0)</f>
        <v/>
      </c>
      <c r="P1462" s="24" t="inlineStr">
        <is>
          <t>Курманбеков Кошой Курманбекович</t>
        </is>
      </c>
      <c r="Q1462" s="24" t="inlineStr">
        <is>
          <t>100-08  ИТР Производство ОФ</t>
        </is>
      </c>
    </row>
    <row r="1463" hidden="1" outlineLevel="1" ht="22.45" customHeight="1" s="171" thickBot="1">
      <c r="B1463" s="165" t="inlineStr">
        <is>
          <t>07.09.2024 13:41:09</t>
        </is>
      </c>
      <c r="C1463" s="165" t="inlineStr">
        <is>
          <t>Внутреннее перемещение ОМТС 222-002 от 07.09.2024 13:41:09</t>
        </is>
      </c>
      <c r="D1463" s="152" t="inlineStr">
        <is>
          <t>Внутренее перемещение ТМЦ</t>
        </is>
      </c>
      <c r="E1463" s="163" t="n">
        <v>1750</v>
      </c>
      <c r="F1463" s="164" t="n"/>
      <c r="G1463" s="163" t="n">
        <v>1750</v>
      </c>
      <c r="H1463" s="164" t="n"/>
      <c r="I1463" s="7" t="n">
        <v>7000</v>
      </c>
      <c r="J1463" s="8" t="inlineStr">
        <is>
          <t>Алыкулов Данияр Жумабекович</t>
        </is>
      </c>
      <c r="K1463" s="8" t="inlineStr">
        <is>
          <t>Склад Бозымчак № 7 СИЗ (/Касымов А,Адылбек у Э.</t>
        </is>
      </c>
      <c r="L1463" s="12" t="n"/>
      <c r="M1463">
        <f>VLOOKUP(J1463,P$7:Q$4000,2,0)</f>
        <v/>
      </c>
      <c r="N1463">
        <f>VLOOKUP(K1463,P$7:R$4000,2,0)</f>
        <v/>
      </c>
      <c r="P1463" s="24" t="inlineStr">
        <is>
          <t>Курманкулов Асылбек Тургуналыевич (Разнорабочий)</t>
        </is>
      </c>
      <c r="Q1463" s="24" t="inlineStr">
        <is>
          <t>100-01 Участок дробления</t>
        </is>
      </c>
    </row>
    <row r="1464" hidden="1" outlineLevel="1" ht="22.45" customFormat="1" customHeight="1" s="71">
      <c r="B1464" s="166" t="n"/>
      <c r="C1464" s="166" t="n"/>
      <c r="D1464" s="153" t="n"/>
      <c r="E1464" s="10" t="n"/>
      <c r="F1464" s="11" t="n"/>
      <c r="G1464" s="10" t="n"/>
      <c r="H1464" s="11" t="n"/>
      <c r="I1464" s="12" t="n"/>
      <c r="J1464" s="13" t="inlineStr">
        <is>
          <t>001-001-0198 Куртка демисезонная "KAZ Minerals Bozymchak" (ткань 65%ПЭ/35%ХБ, плотность 250 гр/м2, подкл.флис. 52-54)</t>
        </is>
      </c>
      <c r="K1464" s="13" t="inlineStr">
        <is>
          <t>001-001-0198 Куртка демисезонная "KAZ Minerals Bozymchak" (ткань 65%ПЭ/35%ХБ, плотность 250 гр/м2, подкл.флис. 52-54)</t>
        </is>
      </c>
      <c r="L1464" s="135" t="n"/>
      <c r="M1464">
        <f>VLOOKUP(J1464,P$7:Q$4000,2,0)</f>
        <v/>
      </c>
      <c r="N1464">
        <f>VLOOKUP(K1464,P$7:R$4000,2,0)</f>
        <v/>
      </c>
      <c r="P1464" s="24" t="inlineStr">
        <is>
          <t>Курманкулов Жаштегин Жолдошбекович (слесарь ГО)</t>
        </is>
      </c>
      <c r="Q1464" s="24" t="inlineStr">
        <is>
          <t>101-06-Общепроизводственные расходы - Карьер</t>
        </is>
      </c>
    </row>
    <row r="1465" hidden="1" outlineLevel="1" ht="32.9" customFormat="1" customHeight="1" s="71" thickBot="1">
      <c r="B1465" s="167" t="n"/>
      <c r="C1465" s="167" t="n"/>
      <c r="D1465" s="14" t="inlineStr">
        <is>
          <t>Количество</t>
        </is>
      </c>
      <c r="E1465" s="15" t="n"/>
      <c r="F1465" s="175" t="n">
        <v>1</v>
      </c>
      <c r="G1465" s="15" t="n"/>
      <c r="H1465" s="175" t="n">
        <v>1</v>
      </c>
      <c r="I1465" s="135" t="n"/>
      <c r="J1465" s="154" t="inlineStr">
        <is>
          <t>Поступление ТМЦ и услуг 0003271 от 27.08.2024 10:00:00</t>
        </is>
      </c>
      <c r="K1465" s="154" t="inlineStr">
        <is>
          <t>Поступление ТМЦ и услуг 0003271 от 27.08.2024 10:00:00</t>
        </is>
      </c>
      <c r="L1465" s="9" t="n"/>
      <c r="M1465">
        <f>VLOOKUP(J1465,P$7:Q$4000,2,0)</f>
        <v/>
      </c>
      <c r="N1465">
        <f>VLOOKUP(K1465,P$7:R$4000,2,0)</f>
        <v/>
      </c>
      <c r="P1465" s="24" t="inlineStr">
        <is>
          <t>Курманкулов Жолдошбек Арапович (маш.бур.установки)</t>
        </is>
      </c>
      <c r="Q1465" s="24" t="inlineStr">
        <is>
          <t>101-03-участок БВР</t>
        </is>
      </c>
    </row>
    <row r="1466" hidden="1" outlineLevel="1" ht="22.45" customHeight="1" s="171" thickBot="1">
      <c r="B1466" s="165" t="inlineStr">
        <is>
          <t>07.09.2024 13:41:09</t>
        </is>
      </c>
      <c r="C1466" s="165" t="inlineStr">
        <is>
          <t>Внутреннее перемещение ОМТС 222-002 от 07.09.2024 13:41:09</t>
        </is>
      </c>
      <c r="D1466" s="152" t="inlineStr">
        <is>
          <t>Внутренее перемещение ТМЦ</t>
        </is>
      </c>
      <c r="E1466" s="163" t="n">
        <v>1750</v>
      </c>
      <c r="F1466" s="164" t="n"/>
      <c r="G1466" s="163" t="n">
        <v>1750</v>
      </c>
      <c r="H1466" s="164" t="n"/>
      <c r="I1466" s="7" t="n">
        <v>5500</v>
      </c>
      <c r="J1466" s="8" t="inlineStr">
        <is>
          <t>Алыкулов Данияр Жумабекович</t>
        </is>
      </c>
      <c r="K1466" s="8" t="inlineStr">
        <is>
          <t>Склад Бозымчак № 7 СИЗ (/Касымов А,Адылбек у Э.</t>
        </is>
      </c>
      <c r="L1466" s="12" t="n"/>
      <c r="M1466">
        <f>VLOOKUP(J1466,P$7:Q$4000,2,0)</f>
        <v/>
      </c>
      <c r="N1466">
        <f>VLOOKUP(K1466,P$7:R$4000,2,0)</f>
        <v/>
      </c>
      <c r="P1466" s="24" t="inlineStr">
        <is>
          <t>Курманкулов Кудуреталы Тургуналыевич</t>
        </is>
      </c>
      <c r="Q1466" s="24" t="inlineStr">
        <is>
          <t>119-06-Автотранспортный цех-РПП</t>
        </is>
      </c>
    </row>
    <row r="1467" hidden="1" outlineLevel="1" ht="22.45" customFormat="1" customHeight="1" s="71">
      <c r="B1467" s="166" t="n"/>
      <c r="C1467" s="166" t="n"/>
      <c r="D1467" s="153" t="n"/>
      <c r="E1467" s="10" t="n"/>
      <c r="F1467" s="11" t="n"/>
      <c r="G1467" s="10" t="n"/>
      <c r="H1467" s="11" t="n"/>
      <c r="I1467" s="12" t="n"/>
      <c r="J1467" s="13" t="inlineStr">
        <is>
          <t>001-001-0178 Куртка летняя "KAZ Minerals Bozymchak" (ткань 65%ПЭ/35%ХБ, плотность 250 гр/м2, разм.52-54)</t>
        </is>
      </c>
      <c r="K1467" s="13" t="inlineStr">
        <is>
          <t>001-001-0178 Куртка летняя "KAZ Minerals Bozymchak" (ткань 65%ПЭ/35%ХБ, плотность 250 гр/м2, разм.52-54)</t>
        </is>
      </c>
      <c r="L1467" s="135" t="n"/>
      <c r="M1467">
        <f>VLOOKUP(J1467,P$7:Q$4000,2,0)</f>
        <v/>
      </c>
      <c r="N1467">
        <f>VLOOKUP(K1467,P$7:R$4000,2,0)</f>
        <v/>
      </c>
      <c r="P1467" s="24" t="inlineStr">
        <is>
          <t>Курманова Айсулу Серикуловна</t>
        </is>
      </c>
      <c r="Q1467" s="24" t="inlineStr">
        <is>
          <t>111-01-АУП - Гараж</t>
        </is>
      </c>
    </row>
    <row r="1468" hidden="1" outlineLevel="1" ht="22.45" customFormat="1" customHeight="1" s="71" thickBot="1">
      <c r="B1468" s="167" t="n"/>
      <c r="C1468" s="167" t="n"/>
      <c r="D1468" s="14" t="inlineStr">
        <is>
          <t>Количество</t>
        </is>
      </c>
      <c r="E1468" s="15" t="n"/>
      <c r="F1468" s="175" t="n">
        <v>1</v>
      </c>
      <c r="G1468" s="15" t="n"/>
      <c r="H1468" s="175" t="n">
        <v>1</v>
      </c>
      <c r="I1468" s="135" t="n"/>
      <c r="J1468" s="154" t="inlineStr">
        <is>
          <t>Поступление ТМЦ и услуг 0003314 от 27.08.2024 10:00:00</t>
        </is>
      </c>
      <c r="K1468" s="154" t="inlineStr">
        <is>
          <t>Поступление ТМЦ и услуг 0003314 от 27.08.2024 10:00:00</t>
        </is>
      </c>
      <c r="L1468" s="9" t="n"/>
      <c r="M1468">
        <f>VLOOKUP(J1468,P$7:Q$4000,2,0)</f>
        <v/>
      </c>
      <c r="N1468">
        <f>VLOOKUP(K1468,P$7:R$4000,2,0)</f>
        <v/>
      </c>
      <c r="P1468" s="24" t="inlineStr">
        <is>
          <t>Курманходжаева Валентина Исаевна</t>
        </is>
      </c>
      <c r="Q1468" s="24" t="inlineStr">
        <is>
          <t>109-Химлаборатория</t>
        </is>
      </c>
    </row>
    <row r="1469" hidden="1" outlineLevel="1" ht="22.45" customHeight="1" s="171" thickBot="1">
      <c r="B1469" s="165" t="inlineStr">
        <is>
          <t>07.09.2024 13:41:09</t>
        </is>
      </c>
      <c r="C1469" s="165" t="inlineStr">
        <is>
          <t>Внутреннее перемещение ОМТС 222-002 от 07.09.2024 13:41:09</t>
        </is>
      </c>
      <c r="D1469" s="152" t="inlineStr">
        <is>
          <t>Внутренее перемещение ТМЦ</t>
        </is>
      </c>
      <c r="E1469" s="163" t="n">
        <v>1750</v>
      </c>
      <c r="F1469" s="164" t="n"/>
      <c r="G1469" s="163" t="n">
        <v>1750</v>
      </c>
      <c r="H1469" s="164" t="n"/>
      <c r="I1469" s="7" t="n">
        <v>3000</v>
      </c>
      <c r="J1469" s="8" t="inlineStr">
        <is>
          <t>Алыкулов Данияр Жумабекович</t>
        </is>
      </c>
      <c r="K1469" s="8" t="inlineStr">
        <is>
          <t>Склад Бозымчак № 7 СИЗ (/Касымов А,Адылбек у Э.</t>
        </is>
      </c>
      <c r="L1469" s="12" t="n"/>
      <c r="M1469">
        <f>VLOOKUP(J1469,P$7:Q$4000,2,0)</f>
        <v/>
      </c>
      <c r="N1469">
        <f>VLOOKUP(K1469,P$7:R$4000,2,0)</f>
        <v/>
      </c>
      <c r="P1469" s="24" t="inlineStr">
        <is>
          <t>Курмушеев Азамат Момбекович пожарный АСС</t>
        </is>
      </c>
      <c r="Q1469" s="24" t="inlineStr">
        <is>
          <t>128-01-Пожарное депо</t>
        </is>
      </c>
    </row>
    <row r="1470" hidden="1" outlineLevel="1" ht="22.45" customFormat="1" customHeight="1" s="71">
      <c r="B1470" s="166" t="n"/>
      <c r="C1470" s="166" t="n"/>
      <c r="D1470" s="153" t="n"/>
      <c r="E1470" s="10" t="n"/>
      <c r="F1470" s="11" t="n"/>
      <c r="G1470" s="10" t="n"/>
      <c r="H1470" s="11" t="n"/>
      <c r="I1470" s="12" t="n"/>
      <c r="J1470" s="13" t="inlineStr">
        <is>
          <t>001-001-0183 Брюки летние "KAZ Minerals Bozymchak" (ткань 65%ПЭ/35%ХБ, плотность 250 гр/м2, разм.52-54)</t>
        </is>
      </c>
      <c r="K1470" s="13" t="inlineStr">
        <is>
          <t>001-001-0183 Брюки летние "KAZ Minerals Bozymchak" (ткань 65%ПЭ/35%ХБ, плотность 250 гр/м2, разм.52-54)</t>
        </is>
      </c>
      <c r="L1470" s="135" t="n"/>
      <c r="M1470">
        <f>VLOOKUP(J1470,P$7:Q$4000,2,0)</f>
        <v/>
      </c>
      <c r="N1470">
        <f>VLOOKUP(K1470,P$7:R$4000,2,0)</f>
        <v/>
      </c>
      <c r="P1470" s="24" t="inlineStr">
        <is>
          <t>Куртуков Олег Константинович</t>
        </is>
      </c>
      <c r="Q1470" s="24" t="inlineStr">
        <is>
          <t>112-ИТР-офис</t>
        </is>
      </c>
    </row>
    <row r="1471" hidden="1" outlineLevel="1" ht="22.45" customFormat="1" customHeight="1" s="71" thickBot="1">
      <c r="B1471" s="167" t="n"/>
      <c r="C1471" s="167" t="n"/>
      <c r="D1471" s="14" t="inlineStr">
        <is>
          <t>Количество</t>
        </is>
      </c>
      <c r="E1471" s="15" t="n"/>
      <c r="F1471" s="175" t="n">
        <v>1</v>
      </c>
      <c r="G1471" s="15" t="n"/>
      <c r="H1471" s="175" t="n">
        <v>1</v>
      </c>
      <c r="I1471" s="135" t="n"/>
      <c r="J1471" s="154" t="inlineStr">
        <is>
          <t>Поступление ТМЦ и услуг 0001494 от 19.04.2024 10:00:00</t>
        </is>
      </c>
      <c r="K1471" s="154" t="inlineStr">
        <is>
          <t>Поступление ТМЦ и услуг 0001494 от 19.04.2024 10:00:00</t>
        </is>
      </c>
      <c r="L1471" s="9" t="n"/>
      <c r="M1471">
        <f>VLOOKUP(J1471,P$7:Q$4000,2,0)</f>
        <v/>
      </c>
      <c r="N1471">
        <f>VLOOKUP(K1471,P$7:R$4000,2,0)</f>
        <v/>
      </c>
      <c r="P1471" s="24" t="inlineStr">
        <is>
          <t>Куручбеков Болотбек Сыргабаевич</t>
        </is>
      </c>
      <c r="Q1471" s="24" t="inlineStr">
        <is>
          <t>101-01-Технологический участок</t>
        </is>
      </c>
    </row>
    <row r="1472" hidden="1" outlineLevel="1" ht="22.45" customHeight="1" s="171" thickBot="1">
      <c r="B1472" s="165" t="inlineStr">
        <is>
          <t>07.09.2024 13:41:09</t>
        </is>
      </c>
      <c r="C1472" s="165" t="inlineStr">
        <is>
          <t>Внутреннее перемещение ОМТС 222-002 от 07.09.2024 13:41:09</t>
        </is>
      </c>
      <c r="D1472" s="152" t="inlineStr">
        <is>
          <t>Внутренее перемещение ТМЦ</t>
        </is>
      </c>
      <c r="E1472" s="163" t="n">
        <v>1750</v>
      </c>
      <c r="F1472" s="164" t="n"/>
      <c r="G1472" s="163" t="n">
        <v>1750</v>
      </c>
      <c r="H1472" s="164" t="n"/>
      <c r="I1472" s="7" t="n">
        <v>4558.41</v>
      </c>
      <c r="J1472" s="8" t="inlineStr">
        <is>
          <t>Алыкулов Данияр Жумабекович</t>
        </is>
      </c>
      <c r="K1472" s="8" t="inlineStr">
        <is>
          <t>Склад Бозымчак № 7 СИЗ (/Касымов А,Адылбек у Э.</t>
        </is>
      </c>
      <c r="L1472" s="12" t="n"/>
      <c r="M1472">
        <f>VLOOKUP(J1472,P$7:Q$4000,2,0)</f>
        <v/>
      </c>
      <c r="N1472">
        <f>VLOOKUP(K1472,P$7:R$4000,2,0)</f>
        <v/>
      </c>
      <c r="P1472" s="24" t="inlineStr">
        <is>
          <t>Кусейинов Талгат Өмүрбекович</t>
        </is>
      </c>
      <c r="Q1472" s="24" t="inlineStr">
        <is>
          <t>119-01-автотранспортный  цех - легковой транспорт</t>
        </is>
      </c>
    </row>
    <row r="1473" hidden="1" outlineLevel="1" ht="22.45" customFormat="1" customHeight="1" s="71">
      <c r="B1473" s="166" t="n"/>
      <c r="C1473" s="166" t="n"/>
      <c r="D1473" s="153" t="n"/>
      <c r="E1473" s="10" t="n"/>
      <c r="F1473" s="11" t="n"/>
      <c r="G1473" s="10" t="n"/>
      <c r="H1473" s="11" t="n"/>
      <c r="I1473" s="12" t="n"/>
      <c r="J1473" s="13" t="inlineStr">
        <is>
          <t>001-002-0061 Ботинки Kynox Nomad 417E-064 (Италия)</t>
        </is>
      </c>
      <c r="K1473" s="13" t="inlineStr">
        <is>
          <t>001-002-0061 Ботинки Kynox Nomad 417E-064 (Италия)</t>
        </is>
      </c>
      <c r="L1473" s="135" t="n"/>
      <c r="M1473">
        <f>VLOOKUP(J1473,P$7:Q$4000,2,0)</f>
        <v/>
      </c>
      <c r="N1473">
        <f>VLOOKUP(K1473,P$7:R$4000,2,0)</f>
        <v/>
      </c>
      <c r="P1473" s="24" t="inlineStr">
        <is>
          <t>Кускакбаев Тилекмат Бактиярович</t>
        </is>
      </c>
      <c r="Q1473" s="24" t="inlineStr">
        <is>
          <t>105-05-Общепроизводственные - Энергохозяйство</t>
        </is>
      </c>
    </row>
    <row r="1474" hidden="1" outlineLevel="1" ht="22.45" customFormat="1" customHeight="1" s="71" thickBot="1">
      <c r="B1474" s="167" t="n"/>
      <c r="C1474" s="167" t="n"/>
      <c r="D1474" s="14" t="inlineStr">
        <is>
          <t>Количество</t>
        </is>
      </c>
      <c r="E1474" s="15" t="n"/>
      <c r="F1474" s="175" t="n">
        <v>1</v>
      </c>
      <c r="G1474" s="15" t="n"/>
      <c r="H1474" s="175" t="n">
        <v>1</v>
      </c>
      <c r="I1474" s="135" t="n"/>
      <c r="J1474" s="154" t="inlineStr">
        <is>
          <t>Поступление ТМЦ и услуг 0001148 от 27.03.2024 10:00:00</t>
        </is>
      </c>
      <c r="K1474" s="154" t="inlineStr">
        <is>
          <t>Поступление ТМЦ и услуг 0001148 от 27.03.2024 10:00:00</t>
        </is>
      </c>
      <c r="L1474" s="9" t="n"/>
      <c r="M1474">
        <f>VLOOKUP(J1474,P$7:Q$4000,2,0)</f>
        <v/>
      </c>
      <c r="N1474">
        <f>VLOOKUP(K1474,P$7:R$4000,2,0)</f>
        <v/>
      </c>
      <c r="P1474" s="24" t="inlineStr">
        <is>
          <t>Кутманов Орозалы Турдалыевич (машинист Хитачи)</t>
        </is>
      </c>
      <c r="Q1474" s="24" t="inlineStr">
        <is>
          <t>101-02-ЭКБУ - Карьер</t>
        </is>
      </c>
    </row>
    <row r="1475" hidden="1" outlineLevel="1" ht="22.45" customHeight="1" s="171" thickBot="1">
      <c r="B1475" s="165" t="inlineStr">
        <is>
          <t>07.09.2024 13:45:24</t>
        </is>
      </c>
      <c r="C1475" s="165" t="inlineStr">
        <is>
          <t>Внутреннее перемещение ОМТС 222-003 от 07.09.2024 13:45:24</t>
        </is>
      </c>
      <c r="D1475" s="152" t="inlineStr">
        <is>
          <t>Внутренее перемещение ТМЦ</t>
        </is>
      </c>
      <c r="E1475" s="163" t="n">
        <v>1750</v>
      </c>
      <c r="F1475" s="164" t="n"/>
      <c r="G1475" s="163" t="n">
        <v>1750</v>
      </c>
      <c r="H1475" s="164" t="n"/>
      <c r="I1475" s="7" t="n">
        <v>4375</v>
      </c>
      <c r="J1475" s="8" t="inlineStr">
        <is>
          <t>Склад Бозымчак № 7/1 СИЗ БУ</t>
        </is>
      </c>
      <c r="K1475" s="8" t="inlineStr">
        <is>
          <t>Алыкулов Данияр Жумабекович</t>
        </is>
      </c>
      <c r="L1475" s="12" t="n"/>
      <c r="M1475">
        <f>VLOOKUP(J1475,P$7:Q$4000,2,0)</f>
        <v/>
      </c>
      <c r="N1475">
        <f>VLOOKUP(K1475,P$7:R$4000,2,0)</f>
        <v/>
      </c>
      <c r="P1475" s="24" t="inlineStr">
        <is>
          <t>Кутманова Зулхумар Аликановна</t>
        </is>
      </c>
      <c r="Q1475" s="24" t="inlineStr">
        <is>
          <t>120-Общепроизводственные расходы</t>
        </is>
      </c>
    </row>
    <row r="1476" hidden="1" outlineLevel="1" ht="22.45" customFormat="1" customHeight="1" s="71">
      <c r="B1476" s="166" t="n"/>
      <c r="C1476" s="166" t="n"/>
      <c r="D1476" s="153" t="n"/>
      <c r="E1476" s="10" t="n"/>
      <c r="F1476" s="11" t="n"/>
      <c r="G1476" s="10" t="n"/>
      <c r="H1476" s="11" t="n"/>
      <c r="I1476" s="12" t="n"/>
      <c r="J1476" s="13" t="inlineStr">
        <is>
          <t>001-001-0156 Костюм летний "KAZ Minerals Bozymchak" (100% ХБ, плотность 250-260гр/м2, логотип вышивка, 62р.)</t>
        </is>
      </c>
      <c r="K1476" s="13" t="inlineStr">
        <is>
          <t>001-001-0156 Костюм летний "KAZ Minerals Bozymchak" (100% ХБ, плотность 250-260гр/м2, логотип вышивка, 62р.)</t>
        </is>
      </c>
      <c r="L1476" s="135" t="n"/>
      <c r="M1476">
        <f>VLOOKUP(J1476,P$7:Q$4000,2,0)</f>
        <v/>
      </c>
      <c r="N1476">
        <f>VLOOKUP(K1476,P$7:R$4000,2,0)</f>
        <v/>
      </c>
      <c r="P1476" s="24" t="inlineStr">
        <is>
          <t>Кутувалиев Кайратбек Кенешбекович</t>
        </is>
      </c>
      <c r="Q1476" s="24" t="inlineStr">
        <is>
          <t>130-18 Технические службы</t>
        </is>
      </c>
    </row>
    <row r="1477" hidden="1" outlineLevel="1" ht="22.45" customFormat="1" customHeight="1" s="71" thickBot="1">
      <c r="B1477" s="167" t="n"/>
      <c r="C1477" s="167" t="n"/>
      <c r="D1477" s="14" t="inlineStr">
        <is>
          <t>Количество</t>
        </is>
      </c>
      <c r="E1477" s="15" t="n"/>
      <c r="F1477" s="175" t="n">
        <v>1</v>
      </c>
      <c r="G1477" s="15" t="n"/>
      <c r="H1477" s="175" t="n">
        <v>1</v>
      </c>
      <c r="I1477" s="135" t="n"/>
      <c r="J1477" s="154" t="inlineStr">
        <is>
          <t>Поступление ТМЦ и услуг 0002094 от 07.06.2022 10:00:00</t>
        </is>
      </c>
      <c r="K1477" s="154" t="inlineStr">
        <is>
          <t>Поступление ТМЦ и услуг 0002094 от 07.06.2022 10:00:00</t>
        </is>
      </c>
      <c r="L1477" s="9" t="n"/>
      <c r="M1477">
        <f>VLOOKUP(J1477,P$7:Q$4000,2,0)</f>
        <v/>
      </c>
      <c r="N1477">
        <f>VLOOKUP(K1477,P$7:R$4000,2,0)</f>
        <v/>
      </c>
      <c r="P1477" s="24" t="inlineStr">
        <is>
          <t>Кутувалиев Кенешбек Сапаралиеви(Плотник -столяр)</t>
        </is>
      </c>
      <c r="Q1477" s="24" t="inlineStr">
        <is>
          <t>107-Отдел Капитального Строительства</t>
        </is>
      </c>
    </row>
    <row r="1478" hidden="1" outlineLevel="1" ht="22.45" customHeight="1" s="171" thickBot="1">
      <c r="B1478" s="165" t="inlineStr">
        <is>
          <t>07.09.2024 13:45:24</t>
        </is>
      </c>
      <c r="C1478" s="165" t="inlineStr">
        <is>
          <t>Внутреннее перемещение ОМТС 222-003 от 07.09.2024 13:45:24</t>
        </is>
      </c>
      <c r="D1478" s="152" t="inlineStr">
        <is>
          <t>Внутренее перемещение ТМЦ</t>
        </is>
      </c>
      <c r="E1478" s="163" t="n">
        <v>1750</v>
      </c>
      <c r="F1478" s="164" t="n"/>
      <c r="G1478" s="163" t="n">
        <v>1750</v>
      </c>
      <c r="H1478" s="164" t="n"/>
      <c r="I1478" s="7" t="n">
        <v>8500</v>
      </c>
      <c r="J1478" s="8" t="inlineStr">
        <is>
          <t>Склад Бозымчак № 7/1 СИЗ БУ</t>
        </is>
      </c>
      <c r="K1478" s="8" t="inlineStr">
        <is>
          <t>Алыкулов Данияр Жумабекович</t>
        </is>
      </c>
      <c r="L1478" s="12" t="n"/>
      <c r="M1478">
        <f>VLOOKUP(J1478,P$7:Q$4000,2,0)</f>
        <v/>
      </c>
      <c r="N1478">
        <f>VLOOKUP(K1478,P$7:R$4000,2,0)</f>
        <v/>
      </c>
      <c r="P1478" s="24" t="inlineStr">
        <is>
          <t>Кутуев Мирлан Батырканович</t>
        </is>
      </c>
      <c r="Q1478" s="24" t="inlineStr">
        <is>
          <t>119-05-Автотранспортный цех - общепроизводственные</t>
        </is>
      </c>
    </row>
    <row r="1479" hidden="1" outlineLevel="1" ht="22.45" customFormat="1" customHeight="1" s="71">
      <c r="B1479" s="166" t="n"/>
      <c r="C1479" s="166" t="n"/>
      <c r="D1479" s="153" t="n"/>
      <c r="E1479" s="10" t="n"/>
      <c r="F1479" s="11" t="n"/>
      <c r="G1479" s="10" t="n"/>
      <c r="H1479" s="11" t="n"/>
      <c r="I1479" s="12" t="n"/>
      <c r="J1479" s="13" t="inlineStr">
        <is>
          <t>001-001-0129 Костюм летний "KAZ Minerals Bozymchak" (100% ХБ, плотность 250-260гр/м2, логотип вышивка, 54р.)</t>
        </is>
      </c>
      <c r="K1479" s="13" t="inlineStr">
        <is>
          <t>001-001-0129 Костюм летний "KAZ Minerals Bozymchak" (100% ХБ, плотность 250-260гр/м2, логотип вышивка, 54р.)</t>
        </is>
      </c>
      <c r="L1479" s="135" t="n"/>
      <c r="M1479">
        <f>VLOOKUP(J1479,P$7:Q$4000,2,0)</f>
        <v/>
      </c>
      <c r="N1479">
        <f>VLOOKUP(K1479,P$7:R$4000,2,0)</f>
        <v/>
      </c>
      <c r="P1479" s="24" t="inlineStr">
        <is>
          <t>КУХНЯ</t>
        </is>
      </c>
      <c r="Q1479" s="24" t="inlineStr">
        <is>
          <t>123-02-АБК-АХО-Столовая</t>
        </is>
      </c>
    </row>
    <row r="1480" hidden="1" outlineLevel="1" ht="22.45" customFormat="1" customHeight="1" s="71" thickBot="1">
      <c r="B1480" s="167" t="n"/>
      <c r="C1480" s="167" t="n"/>
      <c r="D1480" s="14" t="inlineStr">
        <is>
          <t>Количество</t>
        </is>
      </c>
      <c r="E1480" s="15" t="n"/>
      <c r="F1480" s="175" t="n">
        <v>1</v>
      </c>
      <c r="G1480" s="15" t="n"/>
      <c r="H1480" s="175" t="n">
        <v>1</v>
      </c>
      <c r="I1480" s="135" t="n"/>
      <c r="J1480" s="154" t="inlineStr">
        <is>
          <t>Поступление ТМЦ и услуг 0001040 от 19.03.2024 10:00:00</t>
        </is>
      </c>
      <c r="K1480" s="154" t="inlineStr">
        <is>
          <t>Поступление ТМЦ и услуг 0001040 от 19.03.2024 10:00:00</t>
        </is>
      </c>
      <c r="L1480" s="9" t="n"/>
      <c r="M1480">
        <f>VLOOKUP(J1480,P$7:Q$4000,2,0)</f>
        <v/>
      </c>
      <c r="N1480">
        <f>VLOOKUP(K1480,P$7:R$4000,2,0)</f>
        <v/>
      </c>
      <c r="P1480" s="24" t="inlineStr">
        <is>
          <t>Кучин Александр Александрович</t>
        </is>
      </c>
      <c r="Q1480" s="24" t="inlineStr">
        <is>
          <t>100-02 Главный корпус (флотация)</t>
        </is>
      </c>
    </row>
    <row r="1481" hidden="1" outlineLevel="1" ht="22.45" customHeight="1" s="171" thickBot="1">
      <c r="B1481" s="165" t="inlineStr">
        <is>
          <t>07.09.2024 13:45:24</t>
        </is>
      </c>
      <c r="C1481" s="165" t="inlineStr">
        <is>
          <t>Внутреннее перемещение ОМТС 222-003 от 07.09.2024 13:45:24</t>
        </is>
      </c>
      <c r="D1481" s="152" t="inlineStr">
        <is>
          <t>Внутренее перемещение ТМЦ</t>
        </is>
      </c>
      <c r="E1481" s="163" t="n">
        <v>1750</v>
      </c>
      <c r="F1481" s="164" t="n"/>
      <c r="G1481" s="163" t="n">
        <v>1750</v>
      </c>
      <c r="H1481" s="164" t="n"/>
      <c r="I1481" s="7" t="n">
        <v>14500</v>
      </c>
      <c r="J1481" s="8" t="inlineStr">
        <is>
          <t>Склад Бозымчак № 7/1 СИЗ БУ</t>
        </is>
      </c>
      <c r="K1481" s="8" t="inlineStr">
        <is>
          <t>Алыкулов Данияр Жумабекович</t>
        </is>
      </c>
      <c r="L1481" s="12" t="n"/>
      <c r="M1481">
        <f>VLOOKUP(J1481,P$7:Q$4000,2,0)</f>
        <v/>
      </c>
      <c r="N1481">
        <f>VLOOKUP(K1481,P$7:R$4000,2,0)</f>
        <v/>
      </c>
      <c r="P1481" s="24" t="inlineStr">
        <is>
          <t>Кучин Александр Николаевич (Станочник широкого про</t>
        </is>
      </c>
      <c r="Q1481" s="24" t="inlineStr">
        <is>
          <t>100-02 Главный корпус (флотация)</t>
        </is>
      </c>
    </row>
    <row r="1482" hidden="1" outlineLevel="1" ht="22.45" customFormat="1" customHeight="1" s="71">
      <c r="B1482" s="166" t="n"/>
      <c r="C1482" s="166" t="n"/>
      <c r="D1482" s="153" t="n"/>
      <c r="E1482" s="10" t="n"/>
      <c r="F1482" s="11" t="n"/>
      <c r="G1482" s="10" t="n"/>
      <c r="H1482" s="11" t="n"/>
      <c r="I1482" s="12" t="n"/>
      <c r="J1482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K1482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L1482" s="135" t="n"/>
      <c r="M1482">
        <f>VLOOKUP(J1482,P$7:Q$4000,2,0)</f>
        <v/>
      </c>
      <c r="N1482">
        <f>VLOOKUP(K1482,P$7:R$4000,2,0)</f>
        <v/>
      </c>
      <c r="P1482" s="24" t="inlineStr">
        <is>
          <t>Кушчубеков Канатбек Чоюбекович</t>
        </is>
      </c>
      <c r="Q1482" s="24" t="inlineStr">
        <is>
          <t>127-001- Служба охраны и режима</t>
        </is>
      </c>
    </row>
    <row r="1483" hidden="1" outlineLevel="1" ht="22.45" customFormat="1" customHeight="1" s="71" thickBot="1">
      <c r="B1483" s="167" t="n"/>
      <c r="C1483" s="167" t="n"/>
      <c r="D1483" s="14" t="inlineStr">
        <is>
          <t>Количество</t>
        </is>
      </c>
      <c r="E1483" s="15" t="n"/>
      <c r="F1483" s="175" t="n">
        <v>1</v>
      </c>
      <c r="G1483" s="15" t="n"/>
      <c r="H1483" s="175" t="n">
        <v>1</v>
      </c>
      <c r="I1483" s="135" t="n"/>
      <c r="J1483" s="154" t="inlineStr">
        <is>
          <t>Поступление ТМЦ и услуг 0005024 от 01.12.2023 10:00:00</t>
        </is>
      </c>
      <c r="K1483" s="154" t="inlineStr">
        <is>
          <t>Поступление ТМЦ и услуг 0005024 от 01.12.2023 10:00:00</t>
        </is>
      </c>
      <c r="L1483" s="9" t="n"/>
      <c r="M1483">
        <f>VLOOKUP(J1483,P$7:Q$4000,2,0)</f>
        <v/>
      </c>
      <c r="N1483">
        <f>VLOOKUP(K1483,P$7:R$4000,2,0)</f>
        <v/>
      </c>
      <c r="P1483" s="24" t="inlineStr">
        <is>
          <t>Кыдырмышев Бектемир Догдурбекович</t>
        </is>
      </c>
      <c r="Q1483" s="24" t="inlineStr">
        <is>
          <t>100-01 Участок дробления</t>
        </is>
      </c>
    </row>
    <row r="1484" hidden="1" outlineLevel="1" ht="22.45" customHeight="1" s="171" thickBot="1">
      <c r="B1484" s="165" t="inlineStr">
        <is>
          <t>07.09.2024 13:45:24</t>
        </is>
      </c>
      <c r="C1484" s="165" t="inlineStr">
        <is>
          <t>Внутреннее перемещение ОМТС 222-003 от 07.09.2024 13:45:24</t>
        </is>
      </c>
      <c r="D1484" s="152" t="inlineStr">
        <is>
          <t>Внутренее перемещение ТМЦ</t>
        </is>
      </c>
      <c r="E1484" s="163" t="n">
        <v>1750</v>
      </c>
      <c r="F1484" s="164" t="n"/>
      <c r="G1484" s="163" t="n">
        <v>1750</v>
      </c>
      <c r="H1484" s="164" t="n"/>
      <c r="I1484" s="7" t="n">
        <v>4147.32</v>
      </c>
      <c r="J1484" s="8" t="inlineStr">
        <is>
          <t>Склад Бозымчак № 7/1 СИЗ БУ</t>
        </is>
      </c>
      <c r="K1484" s="8" t="inlineStr">
        <is>
          <t>Алыкулов Данияр Жумабекович</t>
        </is>
      </c>
      <c r="L1484" s="12" t="n"/>
      <c r="M1484">
        <f>VLOOKUP(J1484,P$7:Q$4000,2,0)</f>
        <v/>
      </c>
      <c r="N1484">
        <f>VLOOKUP(K1484,P$7:R$4000,2,0)</f>
        <v/>
      </c>
      <c r="P1484" s="24" t="inlineStr">
        <is>
          <t>Кызматов Улукбек Нурланбекович(раздатчик ВМ)</t>
        </is>
      </c>
      <c r="Q1484" s="24" t="inlineStr">
        <is>
          <t>101-03-участок БВР</t>
        </is>
      </c>
    </row>
    <row r="1485" hidden="1" outlineLevel="1" ht="22.45" customFormat="1" customHeight="1" s="71">
      <c r="B1485" s="166" t="n"/>
      <c r="C1485" s="166" t="n"/>
      <c r="D1485" s="153" t="n"/>
      <c r="E1485" s="10" t="n"/>
      <c r="F1485" s="11" t="n"/>
      <c r="G1485" s="10" t="n"/>
      <c r="H1485" s="11" t="n"/>
      <c r="I1485" s="12" t="n"/>
      <c r="J1485" s="13" t="inlineStr">
        <is>
          <t>001-002-0061 Ботинки Kynox Nomad 417E-064 (Италия)</t>
        </is>
      </c>
      <c r="K1485" s="13" t="inlineStr">
        <is>
          <t>001-002-0061 Ботинки Kynox Nomad 417E-064 (Италия)</t>
        </is>
      </c>
      <c r="L1485" s="135" t="n"/>
      <c r="M1485">
        <f>VLOOKUP(J1485,P$7:Q$4000,2,0)</f>
        <v/>
      </c>
      <c r="N1485">
        <f>VLOOKUP(K1485,P$7:R$4000,2,0)</f>
        <v/>
      </c>
      <c r="P1485" s="24" t="inlineStr">
        <is>
          <t>Кыргызбаев Тилек Жолдошбекович</t>
        </is>
      </c>
      <c r="Q1485" s="24" t="inlineStr">
        <is>
          <t>112-01-ИТР-производство</t>
        </is>
      </c>
    </row>
    <row r="1486" hidden="1" outlineLevel="1" ht="22.45" customFormat="1" customHeight="1" s="71" thickBot="1">
      <c r="B1486" s="167" t="n"/>
      <c r="C1486" s="167" t="n"/>
      <c r="D1486" s="14" t="inlineStr">
        <is>
          <t>Количество</t>
        </is>
      </c>
      <c r="E1486" s="15" t="n"/>
      <c r="F1486" s="175" t="n">
        <v>1</v>
      </c>
      <c r="G1486" s="15" t="n"/>
      <c r="H1486" s="175" t="n">
        <v>1</v>
      </c>
      <c r="I1486" s="135" t="n"/>
      <c r="J1486" s="154" t="inlineStr">
        <is>
          <t>Поступление ТМЦ и услуг 0004957 от 29.12.2022 10:00:00</t>
        </is>
      </c>
      <c r="K1486" s="154" t="inlineStr">
        <is>
          <t>Поступление ТМЦ и услуг 0004957 от 29.12.2022 10:00:00</t>
        </is>
      </c>
      <c r="L1486" s="9" t="n"/>
      <c r="M1486">
        <f>VLOOKUP(J1486,P$7:Q$4000,2,0)</f>
        <v/>
      </c>
      <c r="N1486">
        <f>VLOOKUP(K1486,P$7:R$4000,2,0)</f>
        <v/>
      </c>
      <c r="P1486" s="24" t="inlineStr">
        <is>
          <t>Кыргызгидроспецстрой ОАО</t>
        </is>
      </c>
      <c r="Q1486" s="24" t="n"/>
    </row>
    <row r="1487" hidden="1" outlineLevel="1" ht="22.45" customHeight="1" s="171" thickBot="1">
      <c r="B1487" s="165" t="inlineStr">
        <is>
          <t>07.09.2024 13:45:24</t>
        </is>
      </c>
      <c r="C1487" s="165" t="inlineStr">
        <is>
          <t>Внутреннее перемещение ОМТС 222-003 от 07.09.2024 13:45:24</t>
        </is>
      </c>
      <c r="D1487" s="152" t="inlineStr">
        <is>
          <t>Внутренее перемещение ТМЦ</t>
        </is>
      </c>
      <c r="E1487" s="163" t="n">
        <v>1750</v>
      </c>
      <c r="F1487" s="164" t="n"/>
      <c r="G1487" s="163" t="n">
        <v>1750</v>
      </c>
      <c r="H1487" s="164" t="n"/>
      <c r="I1487" s="7" t="n">
        <v>1200</v>
      </c>
      <c r="J1487" s="8" t="inlineStr">
        <is>
          <t>Склад Бозымчак № 7/1 СИЗ БУ</t>
        </is>
      </c>
      <c r="K1487" s="8" t="inlineStr">
        <is>
          <t>Алыкулов Данияр Жумабекович</t>
        </is>
      </c>
      <c r="L1487" s="12" t="n"/>
      <c r="M1487">
        <f>VLOOKUP(J1487,P$7:Q$4000,2,0)</f>
        <v/>
      </c>
      <c r="N1487">
        <f>VLOOKUP(K1487,P$7:R$4000,2,0)</f>
        <v/>
      </c>
      <c r="P1487" s="24" t="inlineStr">
        <is>
          <t>Кыркымбаев Акбарбай Туратбекович</t>
        </is>
      </c>
      <c r="Q1487" s="24" t="inlineStr">
        <is>
          <t>130-04 Взрывание</t>
        </is>
      </c>
    </row>
    <row r="1488" hidden="1" outlineLevel="1" ht="22.45" customFormat="1" customHeight="1" s="71">
      <c r="B1488" s="166" t="n"/>
      <c r="C1488" s="166" t="n"/>
      <c r="D1488" s="153" t="n"/>
      <c r="E1488" s="10" t="n"/>
      <c r="F1488" s="11" t="n"/>
      <c r="G1488" s="10" t="n"/>
      <c r="H1488" s="11" t="n"/>
      <c r="I1488" s="12" t="n"/>
      <c r="J1488" s="13" t="inlineStr">
        <is>
          <t>001-001-0007 Жилет сигнальный</t>
        </is>
      </c>
      <c r="K1488" s="13" t="inlineStr">
        <is>
          <t>001-001-0007 Жилет сигнальный</t>
        </is>
      </c>
      <c r="L1488" s="135" t="n"/>
      <c r="M1488">
        <f>VLOOKUP(J1488,P$7:Q$4000,2,0)</f>
        <v/>
      </c>
      <c r="N1488">
        <f>VLOOKUP(K1488,P$7:R$4000,2,0)</f>
        <v/>
      </c>
      <c r="P1488" s="24" t="inlineStr">
        <is>
          <t>Кыштобаев Улугбек Мартович</t>
        </is>
      </c>
      <c r="Q1488" s="24" t="inlineStr">
        <is>
          <t>112-ИТР-офис</t>
        </is>
      </c>
    </row>
    <row r="1489" hidden="1" outlineLevel="1" ht="32.9" customFormat="1" customHeight="1" s="71" thickBot="1">
      <c r="B1489" s="167" t="n"/>
      <c r="C1489" s="167" t="n"/>
      <c r="D1489" s="14" t="inlineStr">
        <is>
          <t>Количество</t>
        </is>
      </c>
      <c r="E1489" s="15" t="n"/>
      <c r="F1489" s="175" t="n">
        <v>1</v>
      </c>
      <c r="G1489" s="15" t="n"/>
      <c r="H1489" s="175" t="n">
        <v>1</v>
      </c>
      <c r="I1489" s="135" t="n"/>
      <c r="J1489" s="154" t="inlineStr">
        <is>
          <t>Поступление ТМЦ и услуг 0000626 от 16.02.2024 10:00:00</t>
        </is>
      </c>
      <c r="K1489" s="154" t="inlineStr">
        <is>
          <t>Поступление ТМЦ и услуг 0000626 от 16.02.2024 10:00:00</t>
        </is>
      </c>
      <c r="L1489" s="9" t="n"/>
      <c r="M1489">
        <f>VLOOKUP(J1489,P$7:Q$4000,2,0)</f>
        <v/>
      </c>
      <c r="N1489">
        <f>VLOOKUP(K1489,P$7:R$4000,2,0)</f>
        <v/>
      </c>
      <c r="P1489" s="24" t="inlineStr">
        <is>
          <t>Лагода Дмитрий Сергеевич РПП</t>
        </is>
      </c>
      <c r="Q1489" s="24" t="inlineStr">
        <is>
          <t>119-06-Автотранспортный цех-РПП</t>
        </is>
      </c>
    </row>
    <row r="1490" hidden="1" outlineLevel="1" ht="22.45" customHeight="1" s="171" thickBot="1">
      <c r="B1490" s="165" t="inlineStr">
        <is>
          <t>07.09.2024 13:45:24</t>
        </is>
      </c>
      <c r="C1490" s="165" t="inlineStr">
        <is>
          <t>Внутреннее перемещение ОМТС 222-003 от 07.09.2024 13:45:24</t>
        </is>
      </c>
      <c r="D1490" s="152" t="inlineStr">
        <is>
          <t>Внутренее перемещение ТМЦ</t>
        </is>
      </c>
      <c r="E1490" s="163" t="n">
        <v>1750</v>
      </c>
      <c r="F1490" s="164" t="n"/>
      <c r="G1490" s="163" t="n">
        <v>1750</v>
      </c>
      <c r="H1490" s="164" t="n"/>
      <c r="I1490" s="7" t="n">
        <v>2175</v>
      </c>
      <c r="J1490" s="8" t="inlineStr">
        <is>
          <t>Склад Бозымчак № 7/1 СИЗ БУ</t>
        </is>
      </c>
      <c r="K1490" s="8" t="inlineStr">
        <is>
          <t>Алыкулов Данияр Жумабекович</t>
        </is>
      </c>
      <c r="L1490" s="12" t="n"/>
      <c r="M1490">
        <f>VLOOKUP(J1490,P$7:Q$4000,2,0)</f>
        <v/>
      </c>
      <c r="N1490">
        <f>VLOOKUP(K1490,P$7:R$4000,2,0)</f>
        <v/>
      </c>
      <c r="P1490" s="24" t="inlineStr">
        <is>
          <t>Лазарев Валерий Георгиевич</t>
        </is>
      </c>
      <c r="Q1490" s="24" t="inlineStr">
        <is>
          <t>101-02-ЭКБУ - Карьер</t>
        </is>
      </c>
    </row>
    <row r="1491" hidden="1" outlineLevel="1" ht="22.45" customFormat="1" customHeight="1" s="71">
      <c r="B1491" s="166" t="n"/>
      <c r="C1491" s="166" t="n"/>
      <c r="D1491" s="153" t="n"/>
      <c r="E1491" s="10" t="n"/>
      <c r="F1491" s="11" t="n"/>
      <c r="G1491" s="10" t="n"/>
      <c r="H1491" s="11" t="n"/>
      <c r="I1491" s="12" t="n"/>
      <c r="J1491" s="13" t="inlineStr">
        <is>
          <t>001-001-0106 Термобелье (полиэстер, лайкра)</t>
        </is>
      </c>
      <c r="K1491" s="13" t="inlineStr">
        <is>
          <t>001-001-0106 Термобелье (полиэстер, лайкра)</t>
        </is>
      </c>
      <c r="L1491" s="135" t="n"/>
      <c r="M1491">
        <f>VLOOKUP(J1491,P$7:Q$4000,2,0)</f>
        <v/>
      </c>
      <c r="N1491">
        <f>VLOOKUP(K1491,P$7:R$4000,2,0)</f>
        <v/>
      </c>
      <c r="P1491" s="24" t="inlineStr">
        <is>
          <t>Лапин Александр Владимирович</t>
        </is>
      </c>
      <c r="Q1491" s="24" t="inlineStr">
        <is>
          <t>111-02-АУП</t>
        </is>
      </c>
    </row>
    <row r="1492" hidden="1" outlineLevel="1" ht="22.45" customFormat="1" customHeight="1" s="71" thickBot="1">
      <c r="B1492" s="167" t="n"/>
      <c r="C1492" s="167" t="n"/>
      <c r="D1492" s="14" t="inlineStr">
        <is>
          <t>Количество</t>
        </is>
      </c>
      <c r="E1492" s="15" t="n"/>
      <c r="F1492" s="175" t="n">
        <v>1</v>
      </c>
      <c r="G1492" s="15" t="n"/>
      <c r="H1492" s="175" t="n">
        <v>1</v>
      </c>
      <c r="I1492" s="135" t="n"/>
      <c r="J1492" s="154" t="inlineStr">
        <is>
          <t>Поступление ТМЦ и услуг 0000066 от 09.01.2024 10:00:00</t>
        </is>
      </c>
      <c r="K1492" s="154" t="inlineStr">
        <is>
          <t>Поступление ТМЦ и услуг 0000066 от 09.01.2024 10:00:00</t>
        </is>
      </c>
      <c r="L1492" s="9" t="n"/>
      <c r="M1492">
        <f>VLOOKUP(J1492,P$7:Q$4000,2,0)</f>
        <v/>
      </c>
      <c r="N1492">
        <f>VLOOKUP(K1492,P$7:R$4000,2,0)</f>
        <v/>
      </c>
      <c r="P1492" s="24" t="inlineStr">
        <is>
          <t>Ларикова Наталья Борисовна</t>
        </is>
      </c>
      <c r="Q1492" s="24" t="inlineStr">
        <is>
          <t>111-02-АУП</t>
        </is>
      </c>
    </row>
    <row r="1493" hidden="1" outlineLevel="1" ht="22.45" customHeight="1" s="171" thickBot="1">
      <c r="B1493" s="165" t="inlineStr">
        <is>
          <t>07.09.2024 13:45:24</t>
        </is>
      </c>
      <c r="C1493" s="165" t="inlineStr">
        <is>
          <t>Внутреннее перемещение ОМТС 222-003 от 07.09.2024 13:45:24</t>
        </is>
      </c>
      <c r="D1493" s="152" t="inlineStr">
        <is>
          <t>Внутренее перемещение ТМЦ</t>
        </is>
      </c>
      <c r="E1493" s="163" t="n">
        <v>1750</v>
      </c>
      <c r="F1493" s="164" t="n"/>
      <c r="G1493" s="163" t="n">
        <v>1750</v>
      </c>
      <c r="H1493" s="164" t="n"/>
      <c r="I1493" s="7" t="n">
        <v>7061.06</v>
      </c>
      <c r="J1493" s="8" t="inlineStr">
        <is>
          <t>Склад Бозымчак № 7/1 СИЗ БУ</t>
        </is>
      </c>
      <c r="K1493" s="8" t="inlineStr">
        <is>
          <t>Алыкулов Данияр Жумабекович</t>
        </is>
      </c>
      <c r="L1493" s="12" t="n"/>
      <c r="M1493">
        <f>VLOOKUP(J1493,P$7:Q$4000,2,0)</f>
        <v/>
      </c>
      <c r="N1493">
        <f>VLOOKUP(K1493,P$7:R$4000,2,0)</f>
        <v/>
      </c>
      <c r="P1493" s="24" t="inlineStr">
        <is>
          <t>Левашов Василий Васильевич (Гл. спец инвестиции)</t>
        </is>
      </c>
      <c r="Q1493" s="24" t="inlineStr">
        <is>
          <t>111-02-АУП</t>
        </is>
      </c>
    </row>
    <row r="1494" hidden="1" outlineLevel="1" ht="22.45" customFormat="1" customHeight="1" s="71">
      <c r="B1494" s="166" t="n"/>
      <c r="C1494" s="166" t="n"/>
      <c r="D1494" s="153" t="n"/>
      <c r="E1494" s="10" t="n"/>
      <c r="F1494" s="11" t="n"/>
      <c r="G1494" s="10" t="n"/>
      <c r="H1494" s="11" t="n"/>
      <c r="I1494" s="12" t="n"/>
      <c r="J1494" s="13" t="inlineStr">
        <is>
          <t>001-002-0090 Ботинки Pezzol Kobra 916P-017</t>
        </is>
      </c>
      <c r="K1494" s="13" t="inlineStr">
        <is>
          <t>001-002-0090 Ботинки Pezzol Kobra 916P-017</t>
        </is>
      </c>
      <c r="L1494" s="135" t="n"/>
      <c r="M1494">
        <f>VLOOKUP(J1494,P$7:Q$4000,2,0)</f>
        <v/>
      </c>
      <c r="N1494">
        <f>VLOOKUP(K1494,P$7:R$4000,2,0)</f>
        <v/>
      </c>
      <c r="P1494" s="24" t="inlineStr">
        <is>
          <t>Левин Вадим Сергеевич ( Специалист по анализу и</t>
        </is>
      </c>
      <c r="Q1494" s="24" t="inlineStr">
        <is>
          <t>111-02-АУП</t>
        </is>
      </c>
    </row>
    <row r="1495" hidden="1" outlineLevel="1" ht="22.45" customFormat="1" customHeight="1" s="71" thickBot="1">
      <c r="B1495" s="167" t="n"/>
      <c r="C1495" s="167" t="n"/>
      <c r="D1495" s="14" t="inlineStr">
        <is>
          <t>Количество</t>
        </is>
      </c>
      <c r="E1495" s="15" t="n"/>
      <c r="F1495" s="175" t="n">
        <v>1</v>
      </c>
      <c r="G1495" s="15" t="n"/>
      <c r="H1495" s="175" t="n">
        <v>1</v>
      </c>
      <c r="I1495" s="135" t="n"/>
      <c r="J1495" s="154" t="inlineStr">
        <is>
          <t>Поступление ТМЦ и услуг 0001393 от 09.04.2024 10:00:00</t>
        </is>
      </c>
      <c r="K1495" s="154" t="inlineStr">
        <is>
          <t>Поступление ТМЦ и услуг 0001393 от 09.04.2024 10:00:00</t>
        </is>
      </c>
      <c r="L1495" s="9" t="n"/>
      <c r="M1495">
        <f>VLOOKUP(J1495,P$7:Q$4000,2,0)</f>
        <v/>
      </c>
      <c r="N1495">
        <f>VLOOKUP(K1495,P$7:R$4000,2,0)</f>
        <v/>
      </c>
      <c r="P1495" s="24" t="inlineStr">
        <is>
          <t>Леонов Михаил Борисович</t>
        </is>
      </c>
      <c r="Q1495" s="24" t="inlineStr">
        <is>
          <t>105-05-Общепроизводственные - Энергохозяйство</t>
        </is>
      </c>
    </row>
    <row r="1496" hidden="1" outlineLevel="1" ht="22.45" customHeight="1" s="171" thickBot="1">
      <c r="B1496" s="165" t="inlineStr">
        <is>
          <t>07.09.2024 13:45:24</t>
        </is>
      </c>
      <c r="C1496" s="165" t="inlineStr">
        <is>
          <t>Внутреннее перемещение ОМТС 222-003 от 07.09.2024 13:45:24</t>
        </is>
      </c>
      <c r="D1496" s="152" t="inlineStr">
        <is>
          <t>Внутренее перемещение ТМЦ</t>
        </is>
      </c>
      <c r="E1496" s="163" t="n">
        <v>1750</v>
      </c>
      <c r="F1496" s="164" t="n"/>
      <c r="G1496" s="163" t="n">
        <v>1750</v>
      </c>
      <c r="H1496" s="164" t="n"/>
      <c r="I1496" s="7" t="n">
        <v>1490</v>
      </c>
      <c r="J1496" s="8" t="inlineStr">
        <is>
          <t>Склад Бозымчак № 7/1 СИЗ БУ</t>
        </is>
      </c>
      <c r="K1496" s="8" t="inlineStr">
        <is>
          <t>Алыкулов Данияр Жумабекович</t>
        </is>
      </c>
      <c r="L1496" s="12" t="n"/>
      <c r="M1496">
        <f>VLOOKUP(J1496,P$7:Q$4000,2,0)</f>
        <v/>
      </c>
      <c r="N1496">
        <f>VLOOKUP(K1496,P$7:R$4000,2,0)</f>
        <v/>
      </c>
      <c r="P1496" s="24" t="inlineStr">
        <is>
          <t>Лесных Сергей Николаевич</t>
        </is>
      </c>
      <c r="Q1496" s="24" t="inlineStr">
        <is>
          <t>111-01-АУП - Гараж</t>
        </is>
      </c>
    </row>
    <row r="1497" hidden="1" outlineLevel="1" ht="22.45" customFormat="1" customHeight="1" s="71">
      <c r="B1497" s="166" t="n"/>
      <c r="C1497" s="166" t="n"/>
      <c r="D1497" s="153" t="n"/>
      <c r="E1497" s="10" t="n"/>
      <c r="F1497" s="11" t="n"/>
      <c r="G1497" s="10" t="n"/>
      <c r="H1497" s="11" t="n"/>
      <c r="I1497" s="12" t="n"/>
      <c r="J1497" s="13" t="inlineStr">
        <is>
          <t>010-004-0017 Каска Baseball Diamond (белая)</t>
        </is>
      </c>
      <c r="K1497" s="13" t="inlineStr">
        <is>
          <t>010-004-0017 Каска Baseball Diamond (белая)</t>
        </is>
      </c>
      <c r="L1497" s="135" t="n"/>
      <c r="M1497">
        <f>VLOOKUP(J1497,P$7:Q$4000,2,0)</f>
        <v/>
      </c>
      <c r="N1497">
        <f>VLOOKUP(K1497,P$7:R$4000,2,0)</f>
        <v/>
      </c>
      <c r="P1497" s="24" t="inlineStr">
        <is>
          <t>Лихачева Ольга Николаевна</t>
        </is>
      </c>
      <c r="Q1497" s="24" t="inlineStr">
        <is>
          <t>120-03-ОМТС</t>
        </is>
      </c>
    </row>
    <row r="1498" hidden="1" outlineLevel="1" ht="11.95" customFormat="1" customHeight="1" s="71" thickBot="1">
      <c r="B1498" s="167" t="n"/>
      <c r="C1498" s="167" t="n"/>
      <c r="D1498" s="14" t="inlineStr">
        <is>
          <t>Количество</t>
        </is>
      </c>
      <c r="E1498" s="15" t="n"/>
      <c r="F1498" s="175" t="n">
        <v>1</v>
      </c>
      <c r="G1498" s="15" t="n"/>
      <c r="H1498" s="175" t="n">
        <v>1</v>
      </c>
      <c r="I1498" s="135" t="n"/>
      <c r="J1498" s="154" t="inlineStr">
        <is>
          <t>Поступление ТМЦ и услуг 0001782 от 11.05.2022 10:00:00</t>
        </is>
      </c>
      <c r="K1498" s="154" t="inlineStr">
        <is>
          <t>Поступление ТМЦ и услуг 0001782 от 11.05.2022 10:00:00</t>
        </is>
      </c>
      <c r="L1498" s="9" t="n"/>
      <c r="M1498">
        <f>VLOOKUP(J1498,P$7:Q$4000,2,0)</f>
        <v/>
      </c>
      <c r="N1498">
        <f>VLOOKUP(K1498,P$7:R$4000,2,0)</f>
        <v/>
      </c>
      <c r="P1498" s="24" t="inlineStr">
        <is>
          <t>Ломаев Виссарион Александрович</t>
        </is>
      </c>
      <c r="Q1498" s="24" t="inlineStr">
        <is>
          <t>111-02-АУП</t>
        </is>
      </c>
    </row>
    <row r="1499" hidden="1" outlineLevel="1" ht="22.45" customHeight="1" s="171">
      <c r="B1499" s="165" t="inlineStr">
        <is>
          <t>07.09.2024 13:57:24</t>
        </is>
      </c>
      <c r="C1499" s="165" t="inlineStr">
        <is>
          <t>Внутреннее перемещение ОМТС 222-004 от 07.09.2024 13:57:24</t>
        </is>
      </c>
      <c r="D1499" s="152" t="inlineStr">
        <is>
          <t>Внутренее перемещение ТМЦ</t>
        </is>
      </c>
      <c r="E1499" s="163" t="n">
        <v>1750</v>
      </c>
      <c r="F1499" s="164" t="n"/>
      <c r="G1499" s="163" t="n">
        <v>1750</v>
      </c>
      <c r="H1499" s="164" t="n"/>
      <c r="I1499" s="7" t="n">
        <v>1700</v>
      </c>
      <c r="J1499" s="8" t="inlineStr">
        <is>
          <t>Склад Бозымчак № 7/1 СИЗ БУ</t>
        </is>
      </c>
      <c r="K1499" s="8" t="inlineStr">
        <is>
          <t>Шабданов Бахтияр Абдиназарович</t>
        </is>
      </c>
      <c r="L1499" s="12" t="n"/>
      <c r="M1499">
        <f>VLOOKUP(J1499,P$7:Q$4000,2,0)</f>
        <v/>
      </c>
      <c r="N1499">
        <f>VLOOKUP(K1499,P$7:R$4000,2,0)</f>
        <v/>
      </c>
      <c r="P1499" s="24" t="inlineStr">
        <is>
          <t>Лопачев Игорь Александрович</t>
        </is>
      </c>
      <c r="Q1499" s="24" t="inlineStr">
        <is>
          <t>111-01-АУП - Гараж</t>
        </is>
      </c>
    </row>
    <row r="1500" hidden="1" outlineLevel="1" ht="22.45" customFormat="1" customHeight="1" s="71">
      <c r="B1500" s="166" t="n"/>
      <c r="C1500" s="166" t="n"/>
      <c r="D1500" s="153" t="n"/>
      <c r="E1500" s="10" t="n"/>
      <c r="F1500" s="11" t="n"/>
      <c r="G1500" s="10" t="n"/>
      <c r="H1500" s="11" t="n"/>
      <c r="I1500" s="12" t="n"/>
      <c r="J1500" s="13" t="inlineStr">
        <is>
          <t>001-001-0116 Рубашка  "KAZ Minerals Bozymchak) c длинным рукавом  (100% ХБ)</t>
        </is>
      </c>
      <c r="K1500" s="13" t="inlineStr">
        <is>
          <t>001-001-0116 Рубашка  "KAZ Minerals Bozymchak) c длинным рукавом  (100% ХБ)</t>
        </is>
      </c>
      <c r="L1500" s="135" t="n"/>
      <c r="M1500">
        <f>VLOOKUP(J1500,P$7:Q$4000,2,0)</f>
        <v/>
      </c>
      <c r="N1500">
        <f>VLOOKUP(K1500,P$7:R$4000,2,0)</f>
        <v/>
      </c>
      <c r="P1500" s="24" t="inlineStr">
        <is>
          <t>Лян Александр Константинович</t>
        </is>
      </c>
      <c r="Q1500" s="24" t="inlineStr">
        <is>
          <t>111-02-АУП</t>
        </is>
      </c>
    </row>
    <row r="1501" hidden="1" outlineLevel="1" ht="22.45" customFormat="1" customHeight="1" s="71" thickBot="1">
      <c r="B1501" s="167" t="n"/>
      <c r="C1501" s="167" t="n"/>
      <c r="D1501" s="14" t="inlineStr">
        <is>
          <t>Количество</t>
        </is>
      </c>
      <c r="E1501" s="15" t="n"/>
      <c r="F1501" s="175" t="n">
        <v>1</v>
      </c>
      <c r="G1501" s="15" t="n"/>
      <c r="H1501" s="175" t="n">
        <v>1</v>
      </c>
      <c r="I1501" s="135" t="n"/>
      <c r="J1501" s="154" t="inlineStr">
        <is>
          <t>Поступление ТМЦ и услуг 0102371 от 25.06.2018 10:00:00</t>
        </is>
      </c>
      <c r="K1501" s="154" t="inlineStr">
        <is>
          <t>Поступление ТМЦ и услуг 0102371 от 25.06.2018 10:00:00</t>
        </is>
      </c>
      <c r="L1501" s="9" t="n"/>
      <c r="M1501">
        <f>VLOOKUP(J1501,P$7:Q$4000,2,0)</f>
        <v/>
      </c>
      <c r="N1501">
        <f>VLOOKUP(K1501,P$7:R$4000,2,0)</f>
        <v/>
      </c>
      <c r="P1501" s="24" t="inlineStr">
        <is>
          <t>Маанов Мейманбек Кошалиевич</t>
        </is>
      </c>
      <c r="Q1501" s="24" t="inlineStr">
        <is>
          <t>105-02-УТВС и НК</t>
        </is>
      </c>
    </row>
    <row r="1502" hidden="1" outlineLevel="1" ht="22.45" customHeight="1" s="171">
      <c r="B1502" s="165" t="inlineStr">
        <is>
          <t>07.09.2024 13:57:24</t>
        </is>
      </c>
      <c r="C1502" s="165" t="inlineStr">
        <is>
          <t>Внутреннее перемещение ОМТС 222-004 от 07.09.2024 13:57:24</t>
        </is>
      </c>
      <c r="D1502" s="152" t="inlineStr">
        <is>
          <t>Внутренее перемещение ТМЦ</t>
        </is>
      </c>
      <c r="E1502" s="163" t="n">
        <v>1750</v>
      </c>
      <c r="F1502" s="164" t="n"/>
      <c r="G1502" s="163" t="n">
        <v>1750</v>
      </c>
      <c r="H1502" s="164" t="n"/>
      <c r="I1502" s="7" t="n">
        <v>1894</v>
      </c>
      <c r="J1502" s="8" t="inlineStr">
        <is>
          <t>Склад Бозымчак № 7/1 СИЗ БУ</t>
        </is>
      </c>
      <c r="K1502" s="8" t="inlineStr">
        <is>
          <t>Шабданов Бахтияр Абдиназарович</t>
        </is>
      </c>
      <c r="L1502" s="12" t="n"/>
      <c r="M1502">
        <f>VLOOKUP(J1502,P$7:Q$4000,2,0)</f>
        <v/>
      </c>
      <c r="N1502">
        <f>VLOOKUP(K1502,P$7:R$4000,2,0)</f>
        <v/>
      </c>
      <c r="P1502" s="24" t="inlineStr">
        <is>
          <t>Маанов Нусуроталы Кошалиевич (водитель водовоз)</t>
        </is>
      </c>
      <c r="Q1502" s="24" t="inlineStr">
        <is>
          <t>119-05-Автотранспортный цех - общепроизводственные</t>
        </is>
      </c>
    </row>
    <row r="1503" hidden="1" outlineLevel="1" ht="22.45" customFormat="1" customHeight="1" s="71">
      <c r="B1503" s="166" t="n"/>
      <c r="C1503" s="166" t="n"/>
      <c r="D1503" s="153" t="n"/>
      <c r="E1503" s="10" t="n"/>
      <c r="F1503" s="11" t="n"/>
      <c r="G1503" s="10" t="n"/>
      <c r="H1503" s="11" t="n"/>
      <c r="I1503" s="12" t="n"/>
      <c r="J1503" s="13" t="inlineStr">
        <is>
          <t>001-004-0008 Каскетка (каска-кепка) Delta Plus</t>
        </is>
      </c>
      <c r="K1503" s="13" t="inlineStr">
        <is>
          <t>001-004-0008 Каскетка (каска-кепка) Delta Plus</t>
        </is>
      </c>
      <c r="L1503" s="135" t="n"/>
      <c r="M1503">
        <f>VLOOKUP(J1503,P$7:Q$4000,2,0)</f>
        <v/>
      </c>
      <c r="N1503">
        <f>VLOOKUP(K1503,P$7:R$4000,2,0)</f>
        <v/>
      </c>
      <c r="P1503" s="24" t="inlineStr">
        <is>
          <t>Маатказиев Таалайбек Сабыркулович(Водитель)</t>
        </is>
      </c>
      <c r="Q1503" s="24" t="inlineStr">
        <is>
          <t>119-02-Автотранспортный цех - грузовой транспорт</t>
        </is>
      </c>
    </row>
    <row r="1504" hidden="1" outlineLevel="1" ht="22.45" customFormat="1" customHeight="1" s="71" thickBot="1">
      <c r="B1504" s="167" t="n"/>
      <c r="C1504" s="167" t="n"/>
      <c r="D1504" s="14" t="inlineStr">
        <is>
          <t>Количество</t>
        </is>
      </c>
      <c r="E1504" s="15" t="n"/>
      <c r="F1504" s="175" t="n">
        <v>1</v>
      </c>
      <c r="G1504" s="15" t="n"/>
      <c r="H1504" s="175" t="n">
        <v>1</v>
      </c>
      <c r="I1504" s="135" t="n"/>
      <c r="J1504" s="154" t="inlineStr">
        <is>
          <t>Поступление ТМЦ и услуг 0105503 от 18.01.2019 10:00:00</t>
        </is>
      </c>
      <c r="K1504" s="154" t="inlineStr">
        <is>
          <t>Поступление ТМЦ и услуг 0105503 от 18.01.2019 10:00:00</t>
        </is>
      </c>
      <c r="L1504" s="9" t="n"/>
      <c r="M1504">
        <f>VLOOKUP(J1504,P$7:Q$4000,2,0)</f>
        <v/>
      </c>
      <c r="N1504">
        <f>VLOOKUP(K1504,P$7:R$4000,2,0)</f>
        <v/>
      </c>
      <c r="P1504" s="24" t="inlineStr">
        <is>
          <t>Мааткалык уулу Сүйүндүк</t>
        </is>
      </c>
      <c r="Q1504" s="24" t="inlineStr">
        <is>
          <t>101-03-участок БВР</t>
        </is>
      </c>
    </row>
    <row r="1505" hidden="1" outlineLevel="1" ht="22.45" customHeight="1" s="171">
      <c r="B1505" s="165" t="inlineStr">
        <is>
          <t>07.09.2024 13:57:24</t>
        </is>
      </c>
      <c r="C1505" s="165" t="inlineStr">
        <is>
          <t>Внутреннее перемещение ОМТС 222-004 от 07.09.2024 13:57:24</t>
        </is>
      </c>
      <c r="D1505" s="152" t="inlineStr">
        <is>
          <t>Внутренее перемещение ТМЦ</t>
        </is>
      </c>
      <c r="E1505" s="163" t="n">
        <v>1750</v>
      </c>
      <c r="F1505" s="164" t="n"/>
      <c r="G1505" s="163" t="n">
        <v>1750</v>
      </c>
      <c r="H1505" s="164" t="n"/>
      <c r="I1505" s="7" t="n">
        <v>4375</v>
      </c>
      <c r="J1505" s="8" t="inlineStr">
        <is>
          <t>Склад Бозымчак № 7/1 СИЗ БУ</t>
        </is>
      </c>
      <c r="K1505" s="8" t="inlineStr">
        <is>
          <t>Шабданов Бахтияр Абдиназарович</t>
        </is>
      </c>
      <c r="L1505" s="12" t="n"/>
      <c r="M1505">
        <f>VLOOKUP(J1505,P$7:Q$4000,2,0)</f>
        <v/>
      </c>
      <c r="N1505">
        <f>VLOOKUP(K1505,P$7:R$4000,2,0)</f>
        <v/>
      </c>
      <c r="P1505" s="24" t="inlineStr">
        <is>
          <t>Мааткулов Кубат Анатаевич</t>
        </is>
      </c>
      <c r="Q1505" s="24" t="inlineStr">
        <is>
          <t>114-Офис Управления Проектом - Бозымчак</t>
        </is>
      </c>
    </row>
    <row r="1506" hidden="1" outlineLevel="1" ht="22.45" customFormat="1" customHeight="1" s="71">
      <c r="B1506" s="166" t="n"/>
      <c r="C1506" s="166" t="n"/>
      <c r="D1506" s="153" t="n"/>
      <c r="E1506" s="10" t="n"/>
      <c r="F1506" s="11" t="n"/>
      <c r="G1506" s="10" t="n"/>
      <c r="H1506" s="11" t="n"/>
      <c r="I1506" s="12" t="n"/>
      <c r="J1506" s="13" t="inlineStr">
        <is>
          <t>001-001-0127 Костюм летний "KAZ Minerals Bozymchak" (100% ХБ, плотность 250-260гр/м2, логотип вышивка, 50р.)</t>
        </is>
      </c>
      <c r="K1506" s="13" t="inlineStr">
        <is>
          <t>001-001-0127 Костюм летний "KAZ Minerals Bozymchak" (100% ХБ, плотность 250-260гр/м2, логотип вышивка, 50р.)</t>
        </is>
      </c>
      <c r="L1506" s="135" t="n"/>
      <c r="M1506">
        <f>VLOOKUP(J1506,P$7:Q$4000,2,0)</f>
        <v/>
      </c>
      <c r="N1506">
        <f>VLOOKUP(K1506,P$7:R$4000,2,0)</f>
        <v/>
      </c>
      <c r="P1506" s="24" t="inlineStr">
        <is>
          <t>Мавлян уулу Майсалбек</t>
        </is>
      </c>
      <c r="Q1506" s="24" t="inlineStr">
        <is>
          <t>105-02-УТВС и НК</t>
        </is>
      </c>
    </row>
    <row r="1507" hidden="1" outlineLevel="1" ht="32.9" customFormat="1" customHeight="1" s="71" thickBot="1">
      <c r="B1507" s="167" t="n"/>
      <c r="C1507" s="167" t="n"/>
      <c r="D1507" s="14" t="inlineStr">
        <is>
          <t>Количество</t>
        </is>
      </c>
      <c r="E1507" s="15" t="n"/>
      <c r="F1507" s="175" t="n">
        <v>1</v>
      </c>
      <c r="G1507" s="15" t="n"/>
      <c r="H1507" s="175" t="n">
        <v>1</v>
      </c>
      <c r="I1507" s="135" t="n"/>
      <c r="J1507" s="154" t="inlineStr">
        <is>
          <t>Поступление ТМЦ и услуг 0000494 от 16.02.2022 10:00:00</t>
        </is>
      </c>
      <c r="K1507" s="154" t="inlineStr">
        <is>
          <t>Поступление ТМЦ и услуг 0000494 от 16.02.2022 10:00:00</t>
        </is>
      </c>
      <c r="L1507" s="9" t="n"/>
      <c r="M1507">
        <f>VLOOKUP(J1507,P$7:Q$4000,2,0)</f>
        <v/>
      </c>
      <c r="N1507">
        <f>VLOOKUP(K1507,P$7:R$4000,2,0)</f>
        <v/>
      </c>
      <c r="P1507" s="24" t="inlineStr">
        <is>
          <t>Мадаминбеков Курбаналы  карьер</t>
        </is>
      </c>
      <c r="Q1507" s="24" t="inlineStr">
        <is>
          <t>101-02-ЭКБУ - Карьер</t>
        </is>
      </c>
    </row>
    <row r="1508" hidden="1" outlineLevel="1" ht="22.45" customHeight="1" s="171">
      <c r="B1508" s="165" t="inlineStr">
        <is>
          <t>07.09.2024 13:57:24</t>
        </is>
      </c>
      <c r="C1508" s="165" t="inlineStr">
        <is>
          <t>Внутреннее перемещение ОМТС 222-004 от 07.09.2024 13:57:24</t>
        </is>
      </c>
      <c r="D1508" s="152" t="inlineStr">
        <is>
          <t>Внутренее перемещение ТМЦ</t>
        </is>
      </c>
      <c r="E1508" s="163" t="n">
        <v>1750</v>
      </c>
      <c r="F1508" s="164" t="n"/>
      <c r="G1508" s="163" t="n">
        <v>1750</v>
      </c>
      <c r="H1508" s="164" t="n"/>
      <c r="I1508" s="7" t="n">
        <v>7140</v>
      </c>
      <c r="J1508" s="8" t="inlineStr">
        <is>
          <t>Склад Бозымчак № 7/1 СИЗ БУ</t>
        </is>
      </c>
      <c r="K1508" s="8" t="inlineStr">
        <is>
          <t>Шабданов Бахтияр Абдиназарович</t>
        </is>
      </c>
      <c r="L1508" s="12" t="n"/>
      <c r="M1508">
        <f>VLOOKUP(J1508,P$7:Q$4000,2,0)</f>
        <v/>
      </c>
      <c r="N1508">
        <f>VLOOKUP(K1508,P$7:R$4000,2,0)</f>
        <v/>
      </c>
      <c r="P1508" s="24" t="inlineStr">
        <is>
          <t>Маданбек уулу Марасулбек (Слесарь-ремонтник)</t>
        </is>
      </c>
      <c r="Q1508" s="24" t="inlineStr">
        <is>
          <t>100-02 Главный корпус (флотация)</t>
        </is>
      </c>
    </row>
    <row r="1509" hidden="1" outlineLevel="1" ht="22.45" customFormat="1" customHeight="1" s="71">
      <c r="B1509" s="166" t="n"/>
      <c r="C1509" s="166" t="n"/>
      <c r="D1509" s="153" t="n"/>
      <c r="E1509" s="10" t="n"/>
      <c r="F1509" s="11" t="n"/>
      <c r="G1509" s="10" t="n"/>
      <c r="H1509" s="11" t="n"/>
      <c r="I1509" s="12" t="n"/>
      <c r="J1509" s="13" t="inlineStr">
        <is>
          <t>001-001-0127 Костюм летний "KAZ Minerals Bozymchak" (100% ХБ, плотность 250-260гр/м2, логотип вышивка, 50р.)</t>
        </is>
      </c>
      <c r="K1509" s="13" t="inlineStr">
        <is>
          <t>001-001-0127 Костюм летний "KAZ Minerals Bozymchak" (100% ХБ, плотность 250-260гр/м2, логотип вышивка, 50р.)</t>
        </is>
      </c>
      <c r="L1509" s="135" t="n"/>
      <c r="M1509">
        <f>VLOOKUP(J1509,P$7:Q$4000,2,0)</f>
        <v/>
      </c>
      <c r="N1509">
        <f>VLOOKUP(K1509,P$7:R$4000,2,0)</f>
        <v/>
      </c>
      <c r="P1509" s="24" t="inlineStr">
        <is>
          <t>Маданов Мелисбек Бейшеналиевич (маш.бур.уст-ки)</t>
        </is>
      </c>
      <c r="Q1509" s="24" t="inlineStr">
        <is>
          <t>106-01-Буровой участок ГРР</t>
        </is>
      </c>
    </row>
    <row r="1510" hidden="1" outlineLevel="1" ht="22.45" customFormat="1" customHeight="1" s="71" thickBot="1">
      <c r="B1510" s="167" t="n"/>
      <c r="C1510" s="167" t="n"/>
      <c r="D1510" s="14" t="inlineStr">
        <is>
          <t>Количество</t>
        </is>
      </c>
      <c r="E1510" s="15" t="n"/>
      <c r="F1510" s="175" t="n">
        <v>1</v>
      </c>
      <c r="G1510" s="15" t="n"/>
      <c r="H1510" s="175" t="n">
        <v>1</v>
      </c>
      <c r="I1510" s="135" t="n"/>
      <c r="J1510" s="154" t="inlineStr">
        <is>
          <t>Поступление ТМЦ и услуг 0002692 от 14.07.2023 10:00:00</t>
        </is>
      </c>
      <c r="K1510" s="154" t="inlineStr">
        <is>
          <t>Поступление ТМЦ и услуг 0002692 от 14.07.2023 10:00:00</t>
        </is>
      </c>
      <c r="L1510" s="9" t="n"/>
      <c r="M1510">
        <f>VLOOKUP(J1510,P$7:Q$4000,2,0)</f>
        <v/>
      </c>
      <c r="N1510">
        <f>VLOOKUP(K1510,P$7:R$4000,2,0)</f>
        <v/>
      </c>
      <c r="P1510" s="24" t="inlineStr">
        <is>
          <t>Мадибалиев Бекмамат Сейталиевич</t>
        </is>
      </c>
      <c r="Q1510" s="24" t="inlineStr">
        <is>
          <t>100-03-06 Укладка хвостов техникой ГАТЦ</t>
        </is>
      </c>
    </row>
    <row r="1511" hidden="1" outlineLevel="1" ht="22.45" customHeight="1" s="171">
      <c r="B1511" s="165" t="inlineStr">
        <is>
          <t>07.09.2024 13:57:24</t>
        </is>
      </c>
      <c r="C1511" s="165" t="inlineStr">
        <is>
          <t>Внутреннее перемещение ОМТС 222-004 от 07.09.2024 13:57:24</t>
        </is>
      </c>
      <c r="D1511" s="152" t="inlineStr">
        <is>
          <t>Внутренее перемещение ТМЦ</t>
        </is>
      </c>
      <c r="E1511" s="163" t="n">
        <v>1750</v>
      </c>
      <c r="F1511" s="164" t="n"/>
      <c r="G1511" s="163" t="n">
        <v>1750</v>
      </c>
      <c r="H1511" s="164" t="n"/>
      <c r="I1511" s="7" t="n">
        <v>8035.72</v>
      </c>
      <c r="J1511" s="8" t="inlineStr">
        <is>
          <t>Склад Бозымчак № 7/1 СИЗ БУ</t>
        </is>
      </c>
      <c r="K1511" s="8" t="inlineStr">
        <is>
          <t>Шабданов Бахтияр Абдиназарович</t>
        </is>
      </c>
      <c r="L1511" s="12" t="n"/>
      <c r="M1511">
        <f>VLOOKUP(J1511,P$7:Q$4000,2,0)</f>
        <v/>
      </c>
      <c r="N1511">
        <f>VLOOKUP(K1511,P$7:R$4000,2,0)</f>
        <v/>
      </c>
      <c r="P1511" s="24" t="inlineStr">
        <is>
          <t>Мажинов Урмат Зулумканович</t>
        </is>
      </c>
      <c r="Q1511" s="24" t="inlineStr">
        <is>
          <t>114-Офис Управления Проектом - Бозымчак</t>
        </is>
      </c>
    </row>
    <row r="1512" hidden="1" outlineLevel="1" ht="22.45" customFormat="1" customHeight="1" s="71">
      <c r="B1512" s="166" t="n"/>
      <c r="C1512" s="166" t="n"/>
      <c r="D1512" s="153" t="n"/>
      <c r="E1512" s="10" t="n"/>
      <c r="F1512" s="11" t="n"/>
      <c r="G1512" s="10" t="n"/>
      <c r="H1512" s="11" t="n"/>
      <c r="I1512" s="12" t="n"/>
      <c r="J151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151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1512" s="135" t="n"/>
      <c r="M1512">
        <f>VLOOKUP(J1512,P$7:Q$4000,2,0)</f>
        <v/>
      </c>
      <c r="N1512">
        <f>VLOOKUP(K1512,P$7:R$4000,2,0)</f>
        <v/>
      </c>
      <c r="P1512" s="24" t="inlineStr">
        <is>
          <t>Мажитов Мелис Бекболотович</t>
        </is>
      </c>
      <c r="Q1512" s="24" t="inlineStr">
        <is>
          <t>126-001 ОТК Общепроизводственные расходы</t>
        </is>
      </c>
    </row>
    <row r="1513" hidden="1" outlineLevel="1" ht="22.45" customFormat="1" customHeight="1" s="71" thickBot="1">
      <c r="B1513" s="167" t="n"/>
      <c r="C1513" s="167" t="n"/>
      <c r="D1513" s="14" t="inlineStr">
        <is>
          <t>Количество</t>
        </is>
      </c>
      <c r="E1513" s="15" t="n"/>
      <c r="F1513" s="175" t="n">
        <v>1</v>
      </c>
      <c r="G1513" s="15" t="n"/>
      <c r="H1513" s="175" t="n">
        <v>1</v>
      </c>
      <c r="I1513" s="135" t="n"/>
      <c r="J1513" s="154" t="inlineStr">
        <is>
          <t>Поступление ТМЦ и услуг 0121347 от 06.08.2020 10:00:00</t>
        </is>
      </c>
      <c r="K1513" s="154" t="inlineStr">
        <is>
          <t>Поступление ТМЦ и услуг 0121347 от 06.08.2020 10:00:00</t>
        </is>
      </c>
      <c r="L1513" s="9" t="n"/>
      <c r="M1513">
        <f>VLOOKUP(J1513,P$7:Q$4000,2,0)</f>
        <v/>
      </c>
      <c r="N1513">
        <f>VLOOKUP(K1513,P$7:R$4000,2,0)</f>
        <v/>
      </c>
      <c r="P1513" s="24" t="inlineStr">
        <is>
          <t>Мажитов Эсентур Басылбекович</t>
        </is>
      </c>
      <c r="Q1513" s="24" t="inlineStr">
        <is>
          <t>109-Химлаборатория</t>
        </is>
      </c>
    </row>
    <row r="1514" hidden="1" outlineLevel="1" ht="22.45" customHeight="1" s="171">
      <c r="B1514" s="165" t="inlineStr">
        <is>
          <t>07.09.2024 13:57:24</t>
        </is>
      </c>
      <c r="C1514" s="165" t="inlineStr">
        <is>
          <t>Внутреннее перемещение ОМТС 222-004 от 07.09.2024 13:57:24</t>
        </is>
      </c>
      <c r="D1514" s="152" t="inlineStr">
        <is>
          <t>Внутренее перемещение ТМЦ</t>
        </is>
      </c>
      <c r="E1514" s="163" t="n">
        <v>1750</v>
      </c>
      <c r="F1514" s="164" t="n"/>
      <c r="G1514" s="163" t="n">
        <v>1750</v>
      </c>
      <c r="H1514" s="164" t="n"/>
      <c r="I1514" s="7" t="n">
        <v>1571.43</v>
      </c>
      <c r="J1514" s="8" t="inlineStr">
        <is>
          <t>Склад Бозымчак № 7/1 СИЗ БУ</t>
        </is>
      </c>
      <c r="K1514" s="8" t="inlineStr">
        <is>
          <t>Шабданов Бахтияр Абдиназарович</t>
        </is>
      </c>
      <c r="L1514" s="12" t="n"/>
      <c r="M1514">
        <f>VLOOKUP(J1514,P$7:Q$4000,2,0)</f>
        <v/>
      </c>
      <c r="N1514">
        <f>VLOOKUP(K1514,P$7:R$4000,2,0)</f>
        <v/>
      </c>
      <c r="P1514" s="24" t="inlineStr">
        <is>
          <t>Майрыкеев Алтынбек Ишеналиевич (Измельчение)</t>
        </is>
      </c>
      <c r="Q1514" s="24" t="inlineStr">
        <is>
          <t>100-06 Участок  измельчения</t>
        </is>
      </c>
    </row>
    <row r="1515" hidden="1" outlineLevel="1" ht="22.45" customFormat="1" customHeight="1" s="71">
      <c r="B1515" s="166" t="n"/>
      <c r="C1515" s="166" t="n"/>
      <c r="D1515" s="153" t="n"/>
      <c r="E1515" s="10" t="n"/>
      <c r="F1515" s="11" t="n"/>
      <c r="G1515" s="10" t="n"/>
      <c r="H1515" s="11" t="n"/>
      <c r="I1515" s="12" t="n"/>
      <c r="J1515" s="13" t="inlineStr">
        <is>
          <t>001-002-0027 Ботинки кож.с мет вставкой</t>
        </is>
      </c>
      <c r="K1515" s="13" t="inlineStr">
        <is>
          <t>001-002-0027 Ботинки кож.с мет вставкой</t>
        </is>
      </c>
      <c r="L1515" s="135" t="n"/>
      <c r="M1515">
        <f>VLOOKUP(J1515,P$7:Q$4000,2,0)</f>
        <v/>
      </c>
      <c r="N1515">
        <f>VLOOKUP(K1515,P$7:R$4000,2,0)</f>
        <v/>
      </c>
      <c r="P1515" s="24" t="inlineStr">
        <is>
          <t>Майрыков Мирбек Осмонкулович(Автоэлектрик)</t>
        </is>
      </c>
      <c r="Q1515" s="24" t="inlineStr">
        <is>
          <t>119-06-Автотранспортный цех-РПП</t>
        </is>
      </c>
    </row>
    <row r="1516" hidden="1" outlineLevel="1" ht="32.9" customFormat="1" customHeight="1" s="71" thickBot="1">
      <c r="B1516" s="167" t="n"/>
      <c r="C1516" s="167" t="n"/>
      <c r="D1516" s="14" t="inlineStr">
        <is>
          <t>Количество</t>
        </is>
      </c>
      <c r="E1516" s="15" t="n"/>
      <c r="F1516" s="175" t="n">
        <v>1</v>
      </c>
      <c r="G1516" s="15" t="n"/>
      <c r="H1516" s="175" t="n">
        <v>1</v>
      </c>
      <c r="I1516" s="135" t="n"/>
      <c r="J1516" s="154" t="inlineStr">
        <is>
          <t>Поступление ТМЦ и услуг 0007280 от 27.06.2017 8:00:00</t>
        </is>
      </c>
      <c r="K1516" s="154" t="inlineStr">
        <is>
          <t>Поступление ТМЦ и услуг 0007280 от 27.06.2017 8:00:00</t>
        </is>
      </c>
      <c r="L1516" s="9" t="n"/>
      <c r="M1516">
        <f>VLOOKUP(J1516,P$7:Q$4000,2,0)</f>
        <v/>
      </c>
      <c r="N1516">
        <f>VLOOKUP(K1516,P$7:R$4000,2,0)</f>
        <v/>
      </c>
      <c r="P1516" s="24" t="inlineStr">
        <is>
          <t>Макаров Александр Александрович Слесарь Кип</t>
        </is>
      </c>
      <c r="Q1516" s="24" t="inlineStr">
        <is>
          <t>105-05-Общепроизводственные - Энергохозяйство</t>
        </is>
      </c>
    </row>
    <row r="1517" hidden="1" outlineLevel="1" ht="22.45" customHeight="1" s="171">
      <c r="B1517" s="165" t="inlineStr">
        <is>
          <t>07.09.2024 13:57:24</t>
        </is>
      </c>
      <c r="C1517" s="165" t="inlineStr">
        <is>
          <t>Внутреннее перемещение ОМТС 222-004 от 07.09.2024 13:57:24</t>
        </is>
      </c>
      <c r="D1517" s="152" t="inlineStr">
        <is>
          <t>Внутренее перемещение ТМЦ</t>
        </is>
      </c>
      <c r="E1517" s="163" t="n">
        <v>1750</v>
      </c>
      <c r="F1517" s="164" t="n"/>
      <c r="G1517" s="163" t="n">
        <v>1750</v>
      </c>
      <c r="H1517" s="164" t="n"/>
      <c r="I1517" s="7" t="n">
        <v>2856.25</v>
      </c>
      <c r="J1517" s="8" t="inlineStr">
        <is>
          <t>Склад Бозымчак № 7/1 СИЗ БУ</t>
        </is>
      </c>
      <c r="K1517" s="8" t="inlineStr">
        <is>
          <t>Шабданов Бахтияр Абдиназарович</t>
        </is>
      </c>
      <c r="L1517" s="12" t="n"/>
      <c r="M1517">
        <f>VLOOKUP(J1517,P$7:Q$4000,2,0)</f>
        <v/>
      </c>
      <c r="N1517">
        <f>VLOOKUP(K1517,P$7:R$4000,2,0)</f>
        <v/>
      </c>
      <c r="P1517" s="24" t="inlineStr">
        <is>
          <t>Макеев Ильяс Анарбаевич</t>
        </is>
      </c>
      <c r="Q1517" s="24" t="inlineStr">
        <is>
          <t>120-02  - Главные специалисты ИТР</t>
        </is>
      </c>
    </row>
    <row r="1518" hidden="1" outlineLevel="1" ht="22.45" customFormat="1" customHeight="1" s="71">
      <c r="B1518" s="166" t="n"/>
      <c r="C1518" s="166" t="n"/>
      <c r="D1518" s="153" t="n"/>
      <c r="E1518" s="10" t="n"/>
      <c r="F1518" s="11" t="n"/>
      <c r="G1518" s="10" t="n"/>
      <c r="H1518" s="11" t="n"/>
      <c r="I1518" s="12" t="n"/>
      <c r="J1518" s="13" t="inlineStr">
        <is>
          <t>001-002-0061 Ботинки Kynox Nomad 417E-064 (Италия)</t>
        </is>
      </c>
      <c r="K1518" s="13" t="inlineStr">
        <is>
          <t>001-002-0061 Ботинки Kynox Nomad 417E-064 (Италия)</t>
        </is>
      </c>
      <c r="L1518" s="135" t="n"/>
      <c r="M1518">
        <f>VLOOKUP(J1518,P$7:Q$4000,2,0)</f>
        <v/>
      </c>
      <c r="N1518">
        <f>VLOOKUP(K1518,P$7:R$4000,2,0)</f>
        <v/>
      </c>
      <c r="P1518" s="24" t="inlineStr">
        <is>
          <t>Макеева Альбина Турдубековна(Контролер СКК)</t>
        </is>
      </c>
      <c r="Q1518" s="24" t="inlineStr">
        <is>
          <t>126-001 ОТК Общепроизводственные расходы</t>
        </is>
      </c>
    </row>
    <row r="1519" hidden="1" outlineLevel="1" ht="22.45" customFormat="1" customHeight="1" s="71" thickBot="1">
      <c r="B1519" s="167" t="n"/>
      <c r="C1519" s="167" t="n"/>
      <c r="D1519" s="14" t="inlineStr">
        <is>
          <t>Количество</t>
        </is>
      </c>
      <c r="E1519" s="15" t="n"/>
      <c r="F1519" s="175" t="n">
        <v>1</v>
      </c>
      <c r="G1519" s="15" t="n"/>
      <c r="H1519" s="175" t="n">
        <v>1</v>
      </c>
      <c r="I1519" s="135" t="n"/>
      <c r="J1519" s="154" t="inlineStr">
        <is>
          <t>Поступление ТМЦ и услуг 0100378 от 31.01.2018 10:00:00</t>
        </is>
      </c>
      <c r="K1519" s="154" t="inlineStr">
        <is>
          <t>Поступление ТМЦ и услуг 0100378 от 31.01.2018 10:00:00</t>
        </is>
      </c>
      <c r="L1519" s="9" t="n"/>
      <c r="M1519">
        <f>VLOOKUP(J1519,P$7:Q$4000,2,0)</f>
        <v/>
      </c>
      <c r="N1519">
        <f>VLOOKUP(K1519,P$7:R$4000,2,0)</f>
        <v/>
      </c>
      <c r="P1519" s="24" t="inlineStr">
        <is>
          <t>Макенов Темирлан Токтосунович( Айтишник)</t>
        </is>
      </c>
      <c r="Q1519" s="24" t="inlineStr">
        <is>
          <t>120-02  - Главные специалисты ИТР</t>
        </is>
      </c>
    </row>
    <row r="1520" hidden="1" outlineLevel="1" ht="22.45" customHeight="1" s="171">
      <c r="B1520" s="165" t="inlineStr">
        <is>
          <t>07.09.2024 13:57:24</t>
        </is>
      </c>
      <c r="C1520" s="165" t="inlineStr">
        <is>
          <t>Внутреннее перемещение ОМТС 222-004 от 07.09.2024 13:57:24</t>
        </is>
      </c>
      <c r="D1520" s="152" t="inlineStr">
        <is>
          <t>Внутренее перемещение ТМЦ</t>
        </is>
      </c>
      <c r="E1520" s="163" t="n">
        <v>1750</v>
      </c>
      <c r="F1520" s="164" t="n"/>
      <c r="G1520" s="163" t="n">
        <v>1750</v>
      </c>
      <c r="H1520" s="164" t="n"/>
      <c r="I1520" s="7" t="n">
        <v>3017.86</v>
      </c>
      <c r="J1520" s="8" t="inlineStr">
        <is>
          <t>Склад Бозымчак № 7/1 СИЗ БУ</t>
        </is>
      </c>
      <c r="K1520" s="8" t="inlineStr">
        <is>
          <t>Шабданов Бахтияр Абдиназарович</t>
        </is>
      </c>
      <c r="L1520" s="12" t="n"/>
      <c r="M1520">
        <f>VLOOKUP(J1520,P$7:Q$4000,2,0)</f>
        <v/>
      </c>
      <c r="N1520">
        <f>VLOOKUP(K1520,P$7:R$4000,2,0)</f>
        <v/>
      </c>
      <c r="P1520" s="24" t="inlineStr">
        <is>
          <t>Макешев Урмат Муратбекович</t>
        </is>
      </c>
      <c r="Q1520" s="24" t="inlineStr">
        <is>
          <t>120-03-ОМТС</t>
        </is>
      </c>
    </row>
    <row r="1521" hidden="1" outlineLevel="1" ht="22.45" customFormat="1" customHeight="1" s="71">
      <c r="B1521" s="166" t="n"/>
      <c r="C1521" s="166" t="n"/>
      <c r="D1521" s="153" t="n"/>
      <c r="E1521" s="10" t="n"/>
      <c r="F1521" s="11" t="n"/>
      <c r="G1521" s="10" t="n"/>
      <c r="H1521" s="11" t="n"/>
      <c r="I1521" s="12" t="n"/>
      <c r="J1521" s="13" t="inlineStr">
        <is>
          <t>001-002-0061 Ботинки Kynox Nomad 417E-064 (Италия)</t>
        </is>
      </c>
      <c r="K1521" s="13" t="inlineStr">
        <is>
          <t>001-002-0061 Ботинки Kynox Nomad 417E-064 (Италия)</t>
        </is>
      </c>
      <c r="L1521" s="135" t="n"/>
      <c r="M1521">
        <f>VLOOKUP(J1521,P$7:Q$4000,2,0)</f>
        <v/>
      </c>
      <c r="N1521">
        <f>VLOOKUP(K1521,P$7:R$4000,2,0)</f>
        <v/>
      </c>
      <c r="P1521" s="139" t="inlineStr">
        <is>
          <t>Макилов Талант Бейшенбекович</t>
        </is>
      </c>
      <c r="Q1521" s="24" t="inlineStr">
        <is>
          <t>128-01-Пожарное депо</t>
        </is>
      </c>
    </row>
    <row r="1522" hidden="1" outlineLevel="1" ht="22.45" customFormat="1" customHeight="1" s="71" thickBot="1">
      <c r="B1522" s="167" t="n"/>
      <c r="C1522" s="167" t="n"/>
      <c r="D1522" s="14" t="inlineStr">
        <is>
          <t>Количество</t>
        </is>
      </c>
      <c r="E1522" s="15" t="n"/>
      <c r="F1522" s="175" t="n">
        <v>1</v>
      </c>
      <c r="G1522" s="15" t="n"/>
      <c r="H1522" s="175" t="n">
        <v>1</v>
      </c>
      <c r="I1522" s="135" t="n"/>
      <c r="J1522" s="154" t="inlineStr">
        <is>
          <t>Поступление ТМЦ и услуг 0109085 от 13.09.2019 10:00:00</t>
        </is>
      </c>
      <c r="K1522" s="154" t="inlineStr">
        <is>
          <t>Поступление ТМЦ и услуг 0109085 от 13.09.2019 10:00:00</t>
        </is>
      </c>
      <c r="L1522" s="9" t="n"/>
      <c r="M1522">
        <f>VLOOKUP(J1522,P$7:Q$4000,2,0)</f>
        <v/>
      </c>
      <c r="N1522">
        <f>VLOOKUP(K1522,P$7:R$4000,2,0)</f>
        <v/>
      </c>
      <c r="P1522" s="24" t="inlineStr">
        <is>
          <t>Маккамбаев Рахманалы Сатымкулович(водитель Вил пог</t>
        </is>
      </c>
      <c r="Q1522" s="24" t="inlineStr">
        <is>
          <t>119-05-Автотранспортный цех - общепроизводственные</t>
        </is>
      </c>
    </row>
    <row r="1523" hidden="1" outlineLevel="1" ht="22.45" customHeight="1" s="171">
      <c r="B1523" s="165" t="inlineStr">
        <is>
          <t>07.09.2024 13:57:24</t>
        </is>
      </c>
      <c r="C1523" s="165" t="inlineStr">
        <is>
          <t>Внутреннее перемещение ОМТС 222-004 от 07.09.2024 13:57:24</t>
        </is>
      </c>
      <c r="D1523" s="152" t="inlineStr">
        <is>
          <t>Внутренее перемещение ТМЦ</t>
        </is>
      </c>
      <c r="E1523" s="163" t="n">
        <v>1750</v>
      </c>
      <c r="F1523" s="164" t="n"/>
      <c r="G1523" s="163" t="n">
        <v>1750</v>
      </c>
      <c r="H1523" s="164" t="n"/>
      <c r="I1523" s="7" t="n">
        <v>3629.47</v>
      </c>
      <c r="J1523" s="8" t="inlineStr">
        <is>
          <t>Склад Бозымчак № 7/1 СИЗ БУ</t>
        </is>
      </c>
      <c r="K1523" s="8" t="inlineStr">
        <is>
          <t>Шабданов Бахтияр Абдиназарович</t>
        </is>
      </c>
      <c r="L1523" s="12" t="n"/>
      <c r="M1523">
        <f>VLOOKUP(J1523,P$7:Q$4000,2,0)</f>
        <v/>
      </c>
      <c r="N1523">
        <f>VLOOKUP(K1523,P$7:R$4000,2,0)</f>
        <v/>
      </c>
      <c r="P1523" s="24" t="inlineStr">
        <is>
          <t>Максимов Максим Михайлович</t>
        </is>
      </c>
      <c r="Q1523" s="24" t="inlineStr">
        <is>
          <t>112-ИТР-офис</t>
        </is>
      </c>
    </row>
    <row r="1524" hidden="1" outlineLevel="1" ht="22.45" customFormat="1" customHeight="1" s="71">
      <c r="B1524" s="166" t="n"/>
      <c r="C1524" s="166" t="n"/>
      <c r="D1524" s="153" t="n"/>
      <c r="E1524" s="10" t="n"/>
      <c r="F1524" s="11" t="n"/>
      <c r="G1524" s="10" t="n"/>
      <c r="H1524" s="11" t="n"/>
      <c r="I1524" s="12" t="n"/>
      <c r="J1524" s="13" t="inlineStr">
        <is>
          <t>001-002-0061 Ботинки Kynox Nomad 417E-064 (Италия)</t>
        </is>
      </c>
      <c r="K1524" s="13" t="inlineStr">
        <is>
          <t>001-002-0061 Ботинки Kynox Nomad 417E-064 (Италия)</t>
        </is>
      </c>
      <c r="L1524" s="135" t="n"/>
      <c r="M1524">
        <f>VLOOKUP(J1524,P$7:Q$4000,2,0)</f>
        <v/>
      </c>
      <c r="N1524">
        <f>VLOOKUP(K1524,P$7:R$4000,2,0)</f>
        <v/>
      </c>
      <c r="P1524" s="24" t="inlineStr">
        <is>
          <t>Максуталиева Гульнаси Кожомуратовна</t>
        </is>
      </c>
      <c r="Q1524" s="24" t="n"/>
    </row>
    <row r="1525" hidden="1" outlineLevel="1" ht="11.95" customFormat="1" customHeight="1" s="71" thickBot="1">
      <c r="B1525" s="167" t="n"/>
      <c r="C1525" s="167" t="n"/>
      <c r="D1525" s="14" t="inlineStr">
        <is>
          <t>Количество</t>
        </is>
      </c>
      <c r="E1525" s="15" t="n"/>
      <c r="F1525" s="175" t="n">
        <v>1</v>
      </c>
      <c r="G1525" s="15" t="n"/>
      <c r="H1525" s="175" t="n">
        <v>1</v>
      </c>
      <c r="I1525" s="135" t="n"/>
      <c r="J1525" s="154" t="inlineStr">
        <is>
          <t>Поступление ТМЦ и услуг 0004643 от 15.12.2021 10:00:00</t>
        </is>
      </c>
      <c r="K1525" s="154" t="inlineStr">
        <is>
          <t>Поступление ТМЦ и услуг 0004643 от 15.12.2021 10:00:00</t>
        </is>
      </c>
      <c r="L1525" s="9" t="n"/>
      <c r="M1525">
        <f>VLOOKUP(J1525,P$7:Q$4000,2,0)</f>
        <v/>
      </c>
      <c r="N1525">
        <f>VLOOKUP(K1525,P$7:R$4000,2,0)</f>
        <v/>
      </c>
      <c r="P1525" s="24" t="inlineStr">
        <is>
          <t>Максуталы уулу Байымбет</t>
        </is>
      </c>
      <c r="Q1525" s="24" t="inlineStr">
        <is>
          <t>130-01 Проект подземный рудник</t>
        </is>
      </c>
    </row>
    <row r="1526" hidden="1" outlineLevel="1" ht="22.45" customHeight="1" s="171">
      <c r="B1526" s="165" t="inlineStr">
        <is>
          <t>07.09.2024 13:57:24</t>
        </is>
      </c>
      <c r="C1526" s="165" t="inlineStr">
        <is>
          <t>Внутреннее перемещение ОМТС 222-004 от 07.09.2024 13:57:24</t>
        </is>
      </c>
      <c r="D1526" s="152" t="inlineStr">
        <is>
          <t>Внутренее перемещение ТМЦ</t>
        </is>
      </c>
      <c r="E1526" s="163" t="n">
        <v>1750</v>
      </c>
      <c r="F1526" s="164" t="n"/>
      <c r="G1526" s="163" t="n">
        <v>1750</v>
      </c>
      <c r="H1526" s="164" t="n"/>
      <c r="I1526" s="7" t="n">
        <v>4151.73</v>
      </c>
      <c r="J1526" s="8" t="inlineStr">
        <is>
          <t>Склад Бозымчак № 7/1 СИЗ БУ</t>
        </is>
      </c>
      <c r="K1526" s="8" t="inlineStr">
        <is>
          <t>Шабданов Бахтияр Абдиназарович</t>
        </is>
      </c>
      <c r="L1526" s="12" t="n"/>
      <c r="M1526">
        <f>VLOOKUP(J1526,P$7:Q$4000,2,0)</f>
        <v/>
      </c>
      <c r="N1526">
        <f>VLOOKUP(K1526,P$7:R$4000,2,0)</f>
        <v/>
      </c>
      <c r="P1526" s="24" t="inlineStr">
        <is>
          <t>Максутова Нургул Ташыбековна</t>
        </is>
      </c>
      <c r="Q1526" s="24" t="inlineStr">
        <is>
          <t>125-01-Редакция газеты "Бозумчак"</t>
        </is>
      </c>
    </row>
    <row r="1527" hidden="1" outlineLevel="1" ht="22.45" customFormat="1" customHeight="1" s="71">
      <c r="B1527" s="166" t="n"/>
      <c r="C1527" s="166" t="n"/>
      <c r="D1527" s="153" t="n"/>
      <c r="E1527" s="10" t="n"/>
      <c r="F1527" s="11" t="n"/>
      <c r="G1527" s="10" t="n"/>
      <c r="H1527" s="11" t="n"/>
      <c r="I1527" s="12" t="n"/>
      <c r="J1527" s="13" t="inlineStr">
        <is>
          <t>001-002-0061 Ботинки Kynox Nomad 417E-064 (Италия)</t>
        </is>
      </c>
      <c r="K1527" s="13" t="inlineStr">
        <is>
          <t>001-002-0061 Ботинки Kynox Nomad 417E-064 (Италия)</t>
        </is>
      </c>
      <c r="L1527" s="135" t="n"/>
      <c r="M1527">
        <f>VLOOKUP(J1527,P$7:Q$4000,2,0)</f>
        <v/>
      </c>
      <c r="N1527">
        <f>VLOOKUP(K1527,P$7:R$4000,2,0)</f>
        <v/>
      </c>
      <c r="P1527" s="24" t="inlineStr">
        <is>
          <t>Малачаев Карим Жаанович</t>
        </is>
      </c>
      <c r="Q1527" s="24" t="inlineStr">
        <is>
          <t xml:space="preserve"> 105-Энергохозяйство/цех</t>
        </is>
      </c>
    </row>
    <row r="1528" hidden="1" outlineLevel="1" ht="11.95" customFormat="1" customHeight="1" s="71" thickBot="1">
      <c r="B1528" s="167" t="n"/>
      <c r="C1528" s="167" t="n"/>
      <c r="D1528" s="14" t="inlineStr">
        <is>
          <t>Количество</t>
        </is>
      </c>
      <c r="E1528" s="15" t="n"/>
      <c r="F1528" s="175" t="n">
        <v>1</v>
      </c>
      <c r="G1528" s="15" t="n"/>
      <c r="H1528" s="175" t="n">
        <v>1</v>
      </c>
      <c r="I1528" s="135" t="n"/>
      <c r="J1528" s="154" t="inlineStr">
        <is>
          <t>Поступление ТМЦ и услуг 0001608 от 03.05.2023 10:00:00</t>
        </is>
      </c>
      <c r="K1528" s="154" t="inlineStr">
        <is>
          <t>Поступление ТМЦ и услуг 0001608 от 03.05.2023 10:00:00</t>
        </is>
      </c>
      <c r="L1528" s="9" t="n"/>
      <c r="M1528">
        <f>VLOOKUP(J1528,P$7:Q$4000,2,0)</f>
        <v/>
      </c>
      <c r="N1528">
        <f>VLOOKUP(K1528,P$7:R$4000,2,0)</f>
        <v/>
      </c>
      <c r="P1528" s="24" t="inlineStr">
        <is>
          <t>Малюков Вадим Юрьевич</t>
        </is>
      </c>
      <c r="Q1528" s="24" t="inlineStr">
        <is>
          <t>120-01-Геолого-маркшейдерская служба. отдел</t>
        </is>
      </c>
    </row>
    <row r="1529" hidden="1" outlineLevel="1" ht="22.45" customHeight="1" s="171">
      <c r="B1529" s="165" t="inlineStr">
        <is>
          <t>07.09.2024 13:57:24</t>
        </is>
      </c>
      <c r="C1529" s="165" t="inlineStr">
        <is>
          <t>Внутреннее перемещение ОМТС 222-004 от 07.09.2024 13:57:24</t>
        </is>
      </c>
      <c r="D1529" s="152" t="inlineStr">
        <is>
          <t>Внутренее перемещение ТМЦ</t>
        </is>
      </c>
      <c r="E1529" s="163" t="n">
        <v>1750</v>
      </c>
      <c r="F1529" s="164" t="n"/>
      <c r="G1529" s="163" t="n">
        <v>1750</v>
      </c>
      <c r="H1529" s="164" t="n"/>
      <c r="I1529" s="7" t="n">
        <v>2250</v>
      </c>
      <c r="J1529" s="8" t="inlineStr">
        <is>
          <t>Склад Бозымчак № 7/1 СИЗ БУ</t>
        </is>
      </c>
      <c r="K1529" s="8" t="inlineStr">
        <is>
          <t>Шабданов Бахтияр Абдиназарович</t>
        </is>
      </c>
      <c r="L1529" s="12" t="n"/>
      <c r="M1529">
        <f>VLOOKUP(J1529,P$7:Q$4000,2,0)</f>
        <v/>
      </c>
      <c r="N1529">
        <f>VLOOKUP(K1529,P$7:R$4000,2,0)</f>
        <v/>
      </c>
      <c r="P1529" s="24" t="inlineStr">
        <is>
          <t>Мамабаев Саатбек Сонункулович</t>
        </is>
      </c>
      <c r="Q1529" s="24" t="inlineStr">
        <is>
          <t>128-01-Пожарное депо</t>
        </is>
      </c>
    </row>
    <row r="1530" hidden="1" outlineLevel="1" ht="22.45" customFormat="1" customHeight="1" s="71">
      <c r="B1530" s="166" t="n"/>
      <c r="C1530" s="166" t="n"/>
      <c r="D1530" s="153" t="n"/>
      <c r="E1530" s="10" t="n"/>
      <c r="F1530" s="11" t="n"/>
      <c r="G1530" s="10" t="n"/>
      <c r="H1530" s="11" t="n"/>
      <c r="I1530" s="12" t="n"/>
      <c r="J1530" s="13" t="inlineStr">
        <is>
          <t>001-001-0001 Костюм рабочий"Стандарт-2"летн.синий</t>
        </is>
      </c>
      <c r="K1530" s="13" t="inlineStr">
        <is>
          <t>001-001-0001 Костюм рабочий"Стандарт-2"летн.синий</t>
        </is>
      </c>
      <c r="L1530" s="135" t="n"/>
      <c r="M1530">
        <f>VLOOKUP(J1530,P$7:Q$4000,2,0)</f>
        <v/>
      </c>
      <c r="N1530">
        <f>VLOOKUP(K1530,P$7:R$4000,2,0)</f>
        <v/>
      </c>
      <c r="P1530" s="24" t="inlineStr">
        <is>
          <t>Мамадалы уулу Тоялы</t>
        </is>
      </c>
      <c r="Q1530" s="24" t="inlineStr">
        <is>
          <t>100-04 Участок упаковки концентрата</t>
        </is>
      </c>
    </row>
    <row r="1531" hidden="1" outlineLevel="1" ht="22.45" customFormat="1" customHeight="1" s="71" thickBot="1">
      <c r="B1531" s="167" t="n"/>
      <c r="C1531" s="167" t="n"/>
      <c r="D1531" s="14" t="inlineStr">
        <is>
          <t>Количество</t>
        </is>
      </c>
      <c r="E1531" s="15" t="n"/>
      <c r="F1531" s="175" t="n">
        <v>1</v>
      </c>
      <c r="G1531" s="15" t="n"/>
      <c r="H1531" s="175" t="n">
        <v>1</v>
      </c>
      <c r="I1531" s="135" t="n"/>
      <c r="J1531" s="154" t="inlineStr">
        <is>
          <t>Поступление ТМЦ и услуг 0103356 от 30.08.2018 10:00:00</t>
        </is>
      </c>
      <c r="K1531" s="154" t="inlineStr">
        <is>
          <t>Поступление ТМЦ и услуг 0103356 от 30.08.2018 10:00:00</t>
        </is>
      </c>
      <c r="L1531" s="9" t="n"/>
      <c r="M1531">
        <f>VLOOKUP(J1531,P$7:Q$4000,2,0)</f>
        <v/>
      </c>
      <c r="N1531">
        <f>VLOOKUP(K1531,P$7:R$4000,2,0)</f>
        <v/>
      </c>
      <c r="P1531" s="24" t="inlineStr">
        <is>
          <t>Мамаджанов Талайбек Тургунбаевич(Слесарь-ТНВД)</t>
        </is>
      </c>
      <c r="Q1531" s="24" t="inlineStr">
        <is>
          <t>119-06-Автотранспортный цех-РПП</t>
        </is>
      </c>
    </row>
    <row r="1532" hidden="1" outlineLevel="1" ht="22.45" customHeight="1" s="171">
      <c r="B1532" s="165" t="inlineStr">
        <is>
          <t>07.09.2024 13:57:24</t>
        </is>
      </c>
      <c r="C1532" s="165" t="inlineStr">
        <is>
          <t>Внутреннее перемещение ОМТС 222-004 от 07.09.2024 13:57:24</t>
        </is>
      </c>
      <c r="D1532" s="152" t="inlineStr">
        <is>
          <t>Внутренее перемещение ТМЦ</t>
        </is>
      </c>
      <c r="E1532" s="163" t="n">
        <v>1750</v>
      </c>
      <c r="F1532" s="164" t="n"/>
      <c r="G1532" s="163" t="n">
        <v>1750</v>
      </c>
      <c r="H1532" s="164" t="n"/>
      <c r="I1532" s="176" t="n">
        <v>485</v>
      </c>
      <c r="J1532" s="8" t="inlineStr">
        <is>
          <t>Склад Бозымчак № 7/1 СИЗ БУ</t>
        </is>
      </c>
      <c r="K1532" s="8" t="inlineStr">
        <is>
          <t>Шабданов Бахтияр Абдиназарович</t>
        </is>
      </c>
      <c r="L1532" s="12" t="n"/>
      <c r="M1532">
        <f>VLOOKUP(J1532,P$7:Q$4000,2,0)</f>
        <v/>
      </c>
      <c r="N1532">
        <f>VLOOKUP(K1532,P$7:R$4000,2,0)</f>
        <v/>
      </c>
      <c r="P1532" s="24" t="inlineStr">
        <is>
          <t>Мамаева Карина Эркинбековна</t>
        </is>
      </c>
      <c r="Q1532" s="24" t="inlineStr">
        <is>
          <t>113-Офис Управления Проектом - Бишкек</t>
        </is>
      </c>
    </row>
    <row r="1533" hidden="1" outlineLevel="1" ht="22.45" customFormat="1" customHeight="1" s="71">
      <c r="B1533" s="166" t="n"/>
      <c r="C1533" s="166" t="n"/>
      <c r="D1533" s="153" t="n"/>
      <c r="E1533" s="10" t="n"/>
      <c r="F1533" s="11" t="n"/>
      <c r="G1533" s="10" t="n"/>
      <c r="H1533" s="11" t="n"/>
      <c r="I1533" s="12" t="n"/>
      <c r="J1533" s="13" t="inlineStr">
        <is>
          <t>001-001-0007 Жилет сигнальный</t>
        </is>
      </c>
      <c r="K1533" s="13" t="inlineStr">
        <is>
          <t>001-001-0007 Жилет сигнальный</t>
        </is>
      </c>
      <c r="L1533" s="135" t="n"/>
      <c r="M1533">
        <f>VLOOKUP(J1533,P$7:Q$4000,2,0)</f>
        <v/>
      </c>
      <c r="N1533">
        <f>VLOOKUP(K1533,P$7:R$4000,2,0)</f>
        <v/>
      </c>
      <c r="P1533" s="24" t="inlineStr">
        <is>
          <t>Мамажанов Арифжан Ахунжанович</t>
        </is>
      </c>
      <c r="Q1533" s="24" t="inlineStr">
        <is>
          <t>111-01-АУП - Гараж</t>
        </is>
      </c>
    </row>
    <row r="1534" hidden="1" outlineLevel="1" ht="22.45" customFormat="1" customHeight="1" s="71" thickBot="1">
      <c r="B1534" s="167" t="n"/>
      <c r="C1534" s="167" t="n"/>
      <c r="D1534" s="14" t="inlineStr">
        <is>
          <t>Количество</t>
        </is>
      </c>
      <c r="E1534" s="15" t="n"/>
      <c r="F1534" s="175" t="n">
        <v>1</v>
      </c>
      <c r="G1534" s="15" t="n"/>
      <c r="H1534" s="175" t="n">
        <v>1</v>
      </c>
      <c r="I1534" s="135" t="n"/>
      <c r="J1534" s="154" t="inlineStr">
        <is>
          <t>Поступление ТМЦ и услуг 0105334 от 24.12.2018 10:00:00</t>
        </is>
      </c>
      <c r="K1534" s="154" t="inlineStr">
        <is>
          <t>Поступление ТМЦ и услуг 0105334 от 24.12.2018 10:00:00</t>
        </is>
      </c>
      <c r="L1534" s="9" t="n"/>
      <c r="M1534">
        <f>VLOOKUP(J1534,P$7:Q$4000,2,0)</f>
        <v/>
      </c>
      <c r="N1534">
        <f>VLOOKUP(K1534,P$7:R$4000,2,0)</f>
        <v/>
      </c>
      <c r="P1534" s="24" t="inlineStr">
        <is>
          <t>Мамажанов Мирбек Аскаралиевич</t>
        </is>
      </c>
      <c r="Q1534" s="24" t="inlineStr">
        <is>
          <t>100-03 Участок фильтрации (хвосты)</t>
        </is>
      </c>
    </row>
    <row r="1535" hidden="1" outlineLevel="1" ht="22.45" customHeight="1" s="171">
      <c r="B1535" s="165" t="inlineStr">
        <is>
          <t>07.09.2024 13:57:24</t>
        </is>
      </c>
      <c r="C1535" s="165" t="inlineStr">
        <is>
          <t>Внутреннее перемещение ОМТС 222-004 от 07.09.2024 13:57:24</t>
        </is>
      </c>
      <c r="D1535" s="152" t="inlineStr">
        <is>
          <t>Внутренее перемещение ТМЦ</t>
        </is>
      </c>
      <c r="E1535" s="163" t="n">
        <v>1750</v>
      </c>
      <c r="F1535" s="164" t="n"/>
      <c r="G1535" s="163" t="n">
        <v>1750</v>
      </c>
      <c r="H1535" s="164" t="n"/>
      <c r="I1535" s="176" t="n">
        <v>485</v>
      </c>
      <c r="J1535" s="8" t="inlineStr">
        <is>
          <t>Склад Бозымчак № 7/1 СИЗ БУ</t>
        </is>
      </c>
      <c r="K1535" s="8" t="inlineStr">
        <is>
          <t>Шабданов Бахтияр Абдиназарович</t>
        </is>
      </c>
      <c r="L1535" s="12" t="n"/>
      <c r="M1535">
        <f>VLOOKUP(J1535,P$7:Q$4000,2,0)</f>
        <v/>
      </c>
      <c r="N1535">
        <f>VLOOKUP(K1535,P$7:R$4000,2,0)</f>
        <v/>
      </c>
      <c r="P1535" s="24" t="inlineStr">
        <is>
          <t>Мамажунусова Марапат Абдимомуновна</t>
        </is>
      </c>
      <c r="Q1535" s="24" t="inlineStr">
        <is>
          <t>123-01-АБК-АХО-вахтовый поселок</t>
        </is>
      </c>
    </row>
    <row r="1536" hidden="1" outlineLevel="1" ht="22.45" customFormat="1" customHeight="1" s="71">
      <c r="B1536" s="166" t="n"/>
      <c r="C1536" s="166" t="n"/>
      <c r="D1536" s="153" t="n"/>
      <c r="E1536" s="10" t="n"/>
      <c r="F1536" s="11" t="n"/>
      <c r="G1536" s="10" t="n"/>
      <c r="H1536" s="11" t="n"/>
      <c r="I1536" s="12" t="n"/>
      <c r="J1536" s="13" t="inlineStr">
        <is>
          <t>001-001-0007 Жилет сигнальный</t>
        </is>
      </c>
      <c r="K1536" s="13" t="inlineStr">
        <is>
          <t>001-001-0007 Жилет сигнальный</t>
        </is>
      </c>
      <c r="L1536" s="135" t="n"/>
      <c r="M1536">
        <f>VLOOKUP(J1536,P$7:Q$4000,2,0)</f>
        <v/>
      </c>
      <c r="N1536">
        <f>VLOOKUP(K1536,P$7:R$4000,2,0)</f>
        <v/>
      </c>
      <c r="P1536" s="24" t="inlineStr">
        <is>
          <t>Мамакеева Тынара Усонкалыевна</t>
        </is>
      </c>
      <c r="Q1536" s="24" t="inlineStr">
        <is>
          <t>113-Офис Управления Проектом - Бишкек</t>
        </is>
      </c>
    </row>
    <row r="1537" hidden="1" outlineLevel="1" ht="22.45" customFormat="1" customHeight="1" s="71" thickBot="1">
      <c r="B1537" s="167" t="n"/>
      <c r="C1537" s="167" t="n"/>
      <c r="D1537" s="14" t="inlineStr">
        <is>
          <t>Количество</t>
        </is>
      </c>
      <c r="E1537" s="15" t="n"/>
      <c r="F1537" s="175" t="n">
        <v>1</v>
      </c>
      <c r="G1537" s="15" t="n"/>
      <c r="H1537" s="175" t="n">
        <v>1</v>
      </c>
      <c r="I1537" s="135" t="n"/>
      <c r="J1537" s="154" t="inlineStr">
        <is>
          <t>Поступление ТМЦ и услуг 0120052 от 20.04.2020 10:00:00</t>
        </is>
      </c>
      <c r="K1537" s="154" t="inlineStr">
        <is>
          <t>Поступление ТМЦ и услуг 0120052 от 20.04.2020 10:00:00</t>
        </is>
      </c>
      <c r="L1537" s="9" t="n"/>
      <c r="M1537">
        <f>VLOOKUP(J1537,P$7:Q$4000,2,0)</f>
        <v/>
      </c>
      <c r="N1537">
        <f>VLOOKUP(K1537,P$7:R$4000,2,0)</f>
        <v/>
      </c>
      <c r="P1537" s="24" t="inlineStr">
        <is>
          <t>Маманов Максат сварщик ПБ Шамалды-Сай</t>
        </is>
      </c>
      <c r="Q1537" s="24" t="inlineStr">
        <is>
          <t>117-Перевалочная база</t>
        </is>
      </c>
    </row>
    <row r="1538" hidden="1" outlineLevel="1" ht="22.45" customHeight="1" s="171">
      <c r="B1538" s="165" t="inlineStr">
        <is>
          <t>07.09.2024 13:57:24</t>
        </is>
      </c>
      <c r="C1538" s="165" t="inlineStr">
        <is>
          <t>Внутреннее перемещение ОМТС 222-004 от 07.09.2024 13:57:24</t>
        </is>
      </c>
      <c r="D1538" s="152" t="inlineStr">
        <is>
          <t>Внутренее перемещение ТМЦ</t>
        </is>
      </c>
      <c r="E1538" s="163" t="n">
        <v>1750</v>
      </c>
      <c r="F1538" s="164" t="n"/>
      <c r="G1538" s="163" t="n">
        <v>1750</v>
      </c>
      <c r="H1538" s="164" t="n"/>
      <c r="I1538" s="7" t="n">
        <v>3800</v>
      </c>
      <c r="J1538" s="8" t="inlineStr">
        <is>
          <t>Склад Бозымчак № 7/1 СИЗ БУ</t>
        </is>
      </c>
      <c r="K1538" s="8" t="inlineStr">
        <is>
          <t>Шабданов Бахтияр Абдиназарович</t>
        </is>
      </c>
      <c r="L1538" s="12" t="n"/>
      <c r="M1538">
        <f>VLOOKUP(J1538,P$7:Q$4000,2,0)</f>
        <v/>
      </c>
      <c r="N1538">
        <f>VLOOKUP(K1538,P$7:R$4000,2,0)</f>
        <v/>
      </c>
      <c r="P1538" s="24" t="inlineStr">
        <is>
          <t>Маманова Гулнора Кучкарбоевна(Мойщик посуды)</t>
        </is>
      </c>
      <c r="Q1538" s="24" t="inlineStr">
        <is>
          <t>123-02-АБК-АХО-Столовая</t>
        </is>
      </c>
    </row>
    <row r="1539" hidden="1" outlineLevel="1" ht="22.45" customFormat="1" customHeight="1" s="71">
      <c r="B1539" s="166" t="n"/>
      <c r="C1539" s="166" t="n"/>
      <c r="D1539" s="153" t="n"/>
      <c r="E1539" s="10" t="n"/>
      <c r="F1539" s="11" t="n"/>
      <c r="G1539" s="10" t="n"/>
      <c r="H1539" s="11" t="n"/>
      <c r="I1539" s="12" t="n"/>
      <c r="J1539" s="13" t="inlineStr">
        <is>
          <t>001-001-0013 Костюм рабочий "Стандарт-2", зимний</t>
        </is>
      </c>
      <c r="K1539" s="13" t="inlineStr">
        <is>
          <t>001-001-0013 Костюм рабочий "Стандарт-2", зимний</t>
        </is>
      </c>
      <c r="L1539" s="135" t="n"/>
      <c r="M1539">
        <f>VLOOKUP(J1539,P$7:Q$4000,2,0)</f>
        <v/>
      </c>
      <c r="N1539">
        <f>VLOOKUP(K1539,P$7:R$4000,2,0)</f>
        <v/>
      </c>
      <c r="P1539" s="24" t="inlineStr">
        <is>
          <t>Мамасабыров Миралы Мамасабырович</t>
        </is>
      </c>
      <c r="Q1539" s="24" t="inlineStr">
        <is>
          <t>117-Перевалочная база</t>
        </is>
      </c>
    </row>
    <row r="1540" hidden="1" outlineLevel="1" ht="32.9" customFormat="1" customHeight="1" s="71" thickBot="1">
      <c r="B1540" s="167" t="n"/>
      <c r="C1540" s="167" t="n"/>
      <c r="D1540" s="14" t="inlineStr">
        <is>
          <t>Количество</t>
        </is>
      </c>
      <c r="E1540" s="15" t="n"/>
      <c r="F1540" s="175" t="n">
        <v>1</v>
      </c>
      <c r="G1540" s="15" t="n"/>
      <c r="H1540" s="175" t="n">
        <v>1</v>
      </c>
      <c r="I1540" s="135" t="n"/>
      <c r="J1540" s="154" t="inlineStr">
        <is>
          <t>Поступление ТМЦ и услуг 0104420 от 05.11.2018 19:03:40</t>
        </is>
      </c>
      <c r="K1540" s="154" t="inlineStr">
        <is>
          <t>Поступление ТМЦ и услуг 0104420 от 05.11.2018 19:03:40</t>
        </is>
      </c>
      <c r="L1540" s="9" t="n"/>
      <c r="M1540">
        <f>VLOOKUP(J1540,P$7:Q$4000,2,0)</f>
        <v/>
      </c>
      <c r="N1540">
        <f>VLOOKUP(K1540,P$7:R$4000,2,0)</f>
        <v/>
      </c>
      <c r="P1540" s="24" t="inlineStr">
        <is>
          <t>Мамасадыков Мырзалы Мамасадыкович</t>
        </is>
      </c>
      <c r="Q1540" s="24" t="inlineStr">
        <is>
          <t>117-Перевалочная база</t>
        </is>
      </c>
    </row>
    <row r="1541" hidden="1" outlineLevel="1" ht="22.45" customHeight="1" s="171">
      <c r="B1541" s="165" t="inlineStr">
        <is>
          <t>07.09.2024 13:57:24</t>
        </is>
      </c>
      <c r="C1541" s="165" t="inlineStr">
        <is>
          <t>Внутреннее перемещение ОМТС 222-004 от 07.09.2024 13:57:24</t>
        </is>
      </c>
      <c r="D1541" s="152" t="inlineStr">
        <is>
          <t>Внутренее перемещение ТМЦ</t>
        </is>
      </c>
      <c r="E1541" s="163" t="n">
        <v>1750</v>
      </c>
      <c r="F1541" s="164" t="n"/>
      <c r="G1541" s="163" t="n">
        <v>1750</v>
      </c>
      <c r="H1541" s="164" t="n"/>
      <c r="I1541" s="176" t="n">
        <v>752</v>
      </c>
      <c r="J1541" s="8" t="inlineStr">
        <is>
          <t>Склад Бозымчак № 7/1 СИЗ БУ</t>
        </is>
      </c>
      <c r="K1541" s="8" t="inlineStr">
        <is>
          <t>Шабданов Бахтияр Абдиназарович</t>
        </is>
      </c>
      <c r="L1541" s="12" t="n"/>
      <c r="M1541">
        <f>VLOOKUP(J1541,P$7:Q$4000,2,0)</f>
        <v/>
      </c>
      <c r="N1541">
        <f>VLOOKUP(K1541,P$7:R$4000,2,0)</f>
        <v/>
      </c>
      <c r="P1541" s="24" t="inlineStr">
        <is>
          <t>Маматжанов Асан Алимбекович (слесарь)</t>
        </is>
      </c>
      <c r="Q1541" s="24" t="inlineStr">
        <is>
          <t>119-06-Автотранспортный цех-РПП</t>
        </is>
      </c>
    </row>
    <row r="1542" hidden="1" outlineLevel="1" ht="22.45" customFormat="1" customHeight="1" s="71">
      <c r="B1542" s="166" t="n"/>
      <c r="C1542" s="166" t="n"/>
      <c r="D1542" s="153" t="n"/>
      <c r="E1542" s="10" t="n"/>
      <c r="F1542" s="11" t="n"/>
      <c r="G1542" s="10" t="n"/>
      <c r="H1542" s="11" t="n"/>
      <c r="I1542" s="12" t="n"/>
      <c r="J1542" s="13" t="inlineStr">
        <is>
          <t>001-002-0004 Сапоги резиновые</t>
        </is>
      </c>
      <c r="K1542" s="13" t="inlineStr">
        <is>
          <t>001-002-0004 Сапоги резиновые</t>
        </is>
      </c>
      <c r="L1542" s="135" t="n"/>
      <c r="M1542">
        <f>VLOOKUP(J1542,P$7:Q$4000,2,0)</f>
        <v/>
      </c>
      <c r="N1542">
        <f>VLOOKUP(K1542,P$7:R$4000,2,0)</f>
        <v/>
      </c>
      <c r="P1542" s="24" t="inlineStr">
        <is>
          <t>Маматкаримов Дурусбек Усенович слесарь по ремонту</t>
        </is>
      </c>
      <c r="Q1542" s="24" t="inlineStr">
        <is>
          <t>119-06-Автотранспортный цех-РПП</t>
        </is>
      </c>
    </row>
    <row r="1543" hidden="1" outlineLevel="1" ht="11.95" customFormat="1" customHeight="1" s="71" thickBot="1">
      <c r="B1543" s="167" t="n"/>
      <c r="C1543" s="167" t="n"/>
      <c r="D1543" s="14" t="inlineStr">
        <is>
          <t>Количество</t>
        </is>
      </c>
      <c r="E1543" s="15" t="n"/>
      <c r="F1543" s="175" t="n">
        <v>1</v>
      </c>
      <c r="G1543" s="15" t="n"/>
      <c r="H1543" s="175" t="n">
        <v>1</v>
      </c>
      <c r="I1543" s="135" t="n"/>
      <c r="J1543" s="154" t="inlineStr">
        <is>
          <t>Поступление ТМЦ и услуг 0005239 от 18.01.2017 8:00:00</t>
        </is>
      </c>
      <c r="K1543" s="154" t="inlineStr">
        <is>
          <t>Поступление ТМЦ и услуг 0005239 от 18.01.2017 8:00:00</t>
        </is>
      </c>
      <c r="L1543" s="9" t="n"/>
      <c r="M1543">
        <f>VLOOKUP(J1543,P$7:Q$4000,2,0)</f>
        <v/>
      </c>
      <c r="N1543">
        <f>VLOOKUP(K1543,P$7:R$4000,2,0)</f>
        <v/>
      </c>
      <c r="P1543" s="24" t="inlineStr">
        <is>
          <t>Маматкерим уулу Айбек (Аппаратчик обезвоживания)</t>
        </is>
      </c>
      <c r="Q1543" s="24" t="inlineStr">
        <is>
          <t>100-03 Участок фильтрации (хвосты)</t>
        </is>
      </c>
    </row>
    <row r="1544" hidden="1" outlineLevel="1" ht="22.45" customHeight="1" s="171">
      <c r="B1544" s="165" t="inlineStr">
        <is>
          <t>07.09.2024 13:57:24</t>
        </is>
      </c>
      <c r="C1544" s="165" t="inlineStr">
        <is>
          <t>Внутреннее перемещение ОМТС 222-004 от 07.09.2024 13:57:24</t>
        </is>
      </c>
      <c r="D1544" s="152" t="inlineStr">
        <is>
          <t>Внутренее перемещение ТМЦ</t>
        </is>
      </c>
      <c r="E1544" s="163" t="n">
        <v>1750</v>
      </c>
      <c r="F1544" s="164" t="n"/>
      <c r="G1544" s="163" t="n">
        <v>1750</v>
      </c>
      <c r="H1544" s="164" t="n"/>
      <c r="I1544" s="7" t="n">
        <v>1700</v>
      </c>
      <c r="J1544" s="8" t="inlineStr">
        <is>
          <t>Склад Бозымчак № 7/1 СИЗ БУ</t>
        </is>
      </c>
      <c r="K1544" s="8" t="inlineStr">
        <is>
          <t>Шабданов Бахтияр Абдиназарович</t>
        </is>
      </c>
      <c r="L1544" s="12" t="n"/>
      <c r="M1544">
        <f>VLOOKUP(J1544,P$7:Q$4000,2,0)</f>
        <v/>
      </c>
      <c r="N1544">
        <f>VLOOKUP(K1544,P$7:R$4000,2,0)</f>
        <v/>
      </c>
      <c r="P1544" s="24" t="inlineStr">
        <is>
          <t>Маматов Кенжебек Жедигерович (Слесарь-электрик)</t>
        </is>
      </c>
      <c r="Q1544" s="24" t="inlineStr">
        <is>
          <t>100-02 Главный корпус (флотация)</t>
        </is>
      </c>
    </row>
    <row r="1545" hidden="1" outlineLevel="1" ht="22.45" customFormat="1" customHeight="1" s="71">
      <c r="B1545" s="166" t="n"/>
      <c r="C1545" s="166" t="n"/>
      <c r="D1545" s="153" t="n"/>
      <c r="E1545" s="10" t="n"/>
      <c r="F1545" s="11" t="n"/>
      <c r="G1545" s="10" t="n"/>
      <c r="H1545" s="11" t="n"/>
      <c r="I1545" s="12" t="n"/>
      <c r="J1545" s="13" t="inlineStr">
        <is>
          <t>001-002-0013 Валенки с резиновой подошвой</t>
        </is>
      </c>
      <c r="K1545" s="13" t="inlineStr">
        <is>
          <t>001-002-0013 Валенки с резиновой подошвой</t>
        </is>
      </c>
      <c r="L1545" s="135" t="n"/>
      <c r="M1545">
        <f>VLOOKUP(J1545,P$7:Q$4000,2,0)</f>
        <v/>
      </c>
      <c r="N1545">
        <f>VLOOKUP(K1545,P$7:R$4000,2,0)</f>
        <v/>
      </c>
      <c r="P1545" s="24" t="inlineStr">
        <is>
          <t>Маматов Нарынбай Жедигерович(Водитель заправочнойы</t>
        </is>
      </c>
      <c r="Q1545" s="24" t="inlineStr">
        <is>
          <t>119-04-Автотранспортный цех - спецтранспорт</t>
        </is>
      </c>
    </row>
    <row r="1546" hidden="1" outlineLevel="1" ht="32.9" customFormat="1" customHeight="1" s="71" thickBot="1">
      <c r="B1546" s="167" t="n"/>
      <c r="C1546" s="167" t="n"/>
      <c r="D1546" s="14" t="inlineStr">
        <is>
          <t>Количество</t>
        </is>
      </c>
      <c r="E1546" s="15" t="n"/>
      <c r="F1546" s="175" t="n">
        <v>1</v>
      </c>
      <c r="G1546" s="15" t="n"/>
      <c r="H1546" s="175" t="n">
        <v>1</v>
      </c>
      <c r="I1546" s="135" t="n"/>
      <c r="J1546" s="154" t="inlineStr">
        <is>
          <t>Поступление ТМЦ и услуг 0009923 от 15.12.2017 10:00:00</t>
        </is>
      </c>
      <c r="K1546" s="154" t="inlineStr">
        <is>
          <t>Поступление ТМЦ и услуг 0009923 от 15.12.2017 10:00:00</t>
        </is>
      </c>
      <c r="L1546" s="9" t="n"/>
      <c r="M1546">
        <f>VLOOKUP(J1546,P$7:Q$4000,2,0)</f>
        <v/>
      </c>
      <c r="N1546">
        <f>VLOOKUP(K1546,P$7:R$4000,2,0)</f>
        <v/>
      </c>
      <c r="P1546" s="24" t="inlineStr">
        <is>
          <t>Маматова Саара Тураловна (опер стир машин)</t>
        </is>
      </c>
      <c r="Q1546" s="24" t="inlineStr">
        <is>
          <t>123-01-АБК-АХО-вахтовый поселок</t>
        </is>
      </c>
    </row>
    <row r="1547" hidden="1" outlineLevel="1" ht="22.45" customHeight="1" s="171">
      <c r="B1547" s="165" t="inlineStr">
        <is>
          <t>07.09.2024 13:57:24</t>
        </is>
      </c>
      <c r="C1547" s="165" t="inlineStr">
        <is>
          <t>Внутреннее перемещение ОМТС 222-004 от 07.09.2024 13:57:24</t>
        </is>
      </c>
      <c r="D1547" s="152" t="inlineStr">
        <is>
          <t>Внутренее перемещение ТМЦ</t>
        </is>
      </c>
      <c r="E1547" s="163" t="n">
        <v>1750</v>
      </c>
      <c r="F1547" s="164" t="n"/>
      <c r="G1547" s="163" t="n">
        <v>1750</v>
      </c>
      <c r="H1547" s="164" t="n"/>
      <c r="I1547" s="7" t="n">
        <v>2175</v>
      </c>
      <c r="J1547" s="8" t="inlineStr">
        <is>
          <t>Склад Бозымчак № 7/1 СИЗ БУ</t>
        </is>
      </c>
      <c r="K1547" s="8" t="inlineStr">
        <is>
          <t>Шабданов Бахтияр Абдиназарович</t>
        </is>
      </c>
      <c r="L1547" s="12" t="n"/>
      <c r="M1547">
        <f>VLOOKUP(J1547,P$7:Q$4000,2,0)</f>
        <v/>
      </c>
      <c r="N1547">
        <f>VLOOKUP(K1547,P$7:R$4000,2,0)</f>
        <v/>
      </c>
      <c r="P1547" s="24" t="inlineStr">
        <is>
          <t>Мамбет уулу Жумамидин (электрогазосварщик)</t>
        </is>
      </c>
      <c r="Q1547" s="24" t="inlineStr">
        <is>
          <t>101-06-Общепроизводственные расходы - Карьер</t>
        </is>
      </c>
    </row>
    <row r="1548" hidden="1" outlineLevel="1" ht="22.45" customFormat="1" customHeight="1" s="71">
      <c r="B1548" s="166" t="n"/>
      <c r="C1548" s="166" t="n"/>
      <c r="D1548" s="153" t="n"/>
      <c r="E1548" s="10" t="n"/>
      <c r="F1548" s="11" t="n"/>
      <c r="G1548" s="10" t="n"/>
      <c r="H1548" s="11" t="n"/>
      <c r="I1548" s="12" t="n"/>
      <c r="J1548" s="13" t="inlineStr">
        <is>
          <t>001-001-0106 Термобелье (полиэстер, лайкра)</t>
        </is>
      </c>
      <c r="K1548" s="13" t="inlineStr">
        <is>
          <t>001-001-0106 Термобелье (полиэстер, лайкра)</t>
        </is>
      </c>
      <c r="L1548" s="135" t="n"/>
      <c r="M1548">
        <f>VLOOKUP(J1548,P$7:Q$4000,2,0)</f>
        <v/>
      </c>
      <c r="N1548">
        <f>VLOOKUP(K1548,P$7:R$4000,2,0)</f>
        <v/>
      </c>
      <c r="P1548" s="24" t="inlineStr">
        <is>
          <t>Мамбеталиев Бакытбек Балтагулович</t>
        </is>
      </c>
      <c r="Q1548" s="24" t="inlineStr">
        <is>
          <t>100-09 РММ</t>
        </is>
      </c>
    </row>
    <row r="1549" hidden="1" outlineLevel="1" ht="32.9" customFormat="1" customHeight="1" s="71" thickBot="1">
      <c r="B1549" s="167" t="n"/>
      <c r="C1549" s="167" t="n"/>
      <c r="D1549" s="14" t="inlineStr">
        <is>
          <t>Количество</t>
        </is>
      </c>
      <c r="E1549" s="15" t="n"/>
      <c r="F1549" s="175" t="n">
        <v>1</v>
      </c>
      <c r="G1549" s="15" t="n"/>
      <c r="H1549" s="175" t="n">
        <v>1</v>
      </c>
      <c r="I1549" s="135" t="n"/>
      <c r="J1549" s="154" t="inlineStr">
        <is>
          <t>Поступление ТМЦ и услуг 0004253 от 12.10.2023 10:00:00</t>
        </is>
      </c>
      <c r="K1549" s="154" t="inlineStr">
        <is>
          <t>Поступление ТМЦ и услуг 0004253 от 12.10.2023 10:00:00</t>
        </is>
      </c>
      <c r="L1549" s="9" t="n"/>
      <c r="M1549">
        <f>VLOOKUP(J1549,P$7:Q$4000,2,0)</f>
        <v/>
      </c>
      <c r="N1549">
        <f>VLOOKUP(K1549,P$7:R$4000,2,0)</f>
        <v/>
      </c>
      <c r="P1549" s="24" t="inlineStr">
        <is>
          <t>Мамбеталиева Динара Джекшеновна</t>
        </is>
      </c>
      <c r="Q1549" s="24" t="inlineStr">
        <is>
          <t>100-06 Участок  измельчения</t>
        </is>
      </c>
    </row>
    <row r="1550" hidden="1" outlineLevel="1" ht="22.45" customHeight="1" s="171" thickBot="1">
      <c r="B1550" s="165" t="inlineStr">
        <is>
          <t>07.09.2024 15:13:31</t>
        </is>
      </c>
      <c r="C1550" s="165" t="inlineStr">
        <is>
          <t>Внутреннее перемещение ОМТС 222-007 от 07.09.2024 15:13:31</t>
        </is>
      </c>
      <c r="D1550" s="152" t="inlineStr">
        <is>
          <t>Внутренее перемещение ТМЦ</t>
        </is>
      </c>
      <c r="E1550" s="163" t="n">
        <v>1750</v>
      </c>
      <c r="F1550" s="164" t="n"/>
      <c r="G1550" s="163" t="n">
        <v>1750</v>
      </c>
      <c r="H1550" s="164" t="n"/>
      <c r="I1550" s="7" t="n">
        <v>7000</v>
      </c>
      <c r="J1550" s="8" t="inlineStr">
        <is>
          <t>Топиволдиев Дилмурод Исмонжонович(Инженер КИП и А</t>
        </is>
      </c>
      <c r="K1550" s="8" t="inlineStr">
        <is>
          <t>Склад Бозымчак № 7 СИЗ (/Касымов А,Адылбек у Э.</t>
        </is>
      </c>
      <c r="L1550" s="12" t="n"/>
      <c r="M1550">
        <f>VLOOKUP(J1550,P$7:Q$4000,2,0)</f>
        <v/>
      </c>
      <c r="N1550">
        <f>VLOOKUP(K1550,P$7:R$4000,2,0)</f>
        <v/>
      </c>
      <c r="P1550" s="24" t="inlineStr">
        <is>
          <t>Мамбеталы уулу Абдыкасым водитель УАЗ</t>
        </is>
      </c>
      <c r="Q1550" s="24" t="inlineStr">
        <is>
          <t>119-01-автотранспортный  цех - легковой транспорт</t>
        </is>
      </c>
    </row>
    <row r="1551" hidden="1" outlineLevel="1" ht="22.45" customFormat="1" customHeight="1" s="71">
      <c r="B1551" s="166" t="n"/>
      <c r="C1551" s="166" t="n"/>
      <c r="D1551" s="153" t="n"/>
      <c r="E1551" s="10" t="n"/>
      <c r="F1551" s="11" t="n"/>
      <c r="G1551" s="10" t="n"/>
      <c r="H1551" s="11" t="n"/>
      <c r="I1551" s="12" t="n"/>
      <c r="J1551" s="13" t="inlineStr">
        <is>
          <t>001-001-0196 Куртка демисезонная "KAZ Minerals Bozymchak" (ткань 65%ПЭ/35%ХБ, плотность 250 гр/м2, подкл.флис. 44-46)</t>
        </is>
      </c>
      <c r="K1551" s="13" t="inlineStr">
        <is>
          <t>001-001-0196 Куртка демисезонная "KAZ Minerals Bozymchak" (ткань 65%ПЭ/35%ХБ, плотность 250 гр/м2, подкл.флис. 44-46)</t>
        </is>
      </c>
      <c r="L1551" s="135" t="n"/>
      <c r="M1551">
        <f>VLOOKUP(J1551,P$7:Q$4000,2,0)</f>
        <v/>
      </c>
      <c r="N1551">
        <f>VLOOKUP(K1551,P$7:R$4000,2,0)</f>
        <v/>
      </c>
      <c r="P1551" s="24" t="inlineStr">
        <is>
          <t>Мамбетжунусов Замирбек Карыкеевич</t>
        </is>
      </c>
      <c r="Q1551" s="24" t="inlineStr">
        <is>
          <t>111-02-АУП</t>
        </is>
      </c>
    </row>
    <row r="1552" hidden="1" outlineLevel="1" ht="32.9" customFormat="1" customHeight="1" s="71" thickBot="1">
      <c r="B1552" s="167" t="n"/>
      <c r="C1552" s="167" t="n"/>
      <c r="D1552" s="14" t="inlineStr">
        <is>
          <t>Количество</t>
        </is>
      </c>
      <c r="E1552" s="15" t="n"/>
      <c r="F1552" s="175" t="n">
        <v>1</v>
      </c>
      <c r="G1552" s="15" t="n"/>
      <c r="H1552" s="175" t="n">
        <v>1</v>
      </c>
      <c r="I1552" s="135" t="n"/>
      <c r="J1552" s="154" t="inlineStr">
        <is>
          <t>Поступление ТМЦ и услуг 0003520 от 04.09.2024 10:00:00</t>
        </is>
      </c>
      <c r="K1552" s="154" t="inlineStr">
        <is>
          <t>Поступление ТМЦ и услуг 0003520 от 04.09.2024 10:00:00</t>
        </is>
      </c>
      <c r="L1552" s="9" t="n"/>
      <c r="M1552">
        <f>VLOOKUP(J1552,P$7:Q$4000,2,0)</f>
        <v/>
      </c>
      <c r="N1552">
        <f>VLOOKUP(K1552,P$7:R$4000,2,0)</f>
        <v/>
      </c>
      <c r="P1552" s="24" t="inlineStr">
        <is>
          <t>Мамбеткул кызы Айзада</t>
        </is>
      </c>
      <c r="Q1552" s="24" t="inlineStr">
        <is>
          <t>113-Офис Управления Проектом - Бишкек</t>
        </is>
      </c>
    </row>
    <row r="1553" hidden="1" outlineLevel="1" ht="22.45" customHeight="1" s="171" thickBot="1">
      <c r="B1553" s="165" t="inlineStr">
        <is>
          <t>07.09.2024 15:13:31</t>
        </is>
      </c>
      <c r="C1553" s="165" t="inlineStr">
        <is>
          <t>Внутреннее перемещение ОМТС 222-007 от 07.09.2024 15:13:31</t>
        </is>
      </c>
      <c r="D1553" s="152" t="inlineStr">
        <is>
          <t>Внутренее перемещение ТМЦ</t>
        </is>
      </c>
      <c r="E1553" s="163" t="n">
        <v>1750</v>
      </c>
      <c r="F1553" s="164" t="n"/>
      <c r="G1553" s="163" t="n">
        <v>1750</v>
      </c>
      <c r="H1553" s="164" t="n"/>
      <c r="I1553" s="7" t="n">
        <v>5500</v>
      </c>
      <c r="J1553" s="8" t="inlineStr">
        <is>
          <t>Топиволдиев Дилмурод Исмонжонович(Инженер КИП и А</t>
        </is>
      </c>
      <c r="K1553" s="8" t="inlineStr">
        <is>
          <t>Склад Бозымчак № 7 СИЗ (/Касымов А,Адылбек у Э.</t>
        </is>
      </c>
      <c r="L1553" s="12" t="n"/>
      <c r="M1553">
        <f>VLOOKUP(J1553,P$7:Q$4000,2,0)</f>
        <v/>
      </c>
      <c r="N1553">
        <f>VLOOKUP(K1553,P$7:R$4000,2,0)</f>
        <v/>
      </c>
      <c r="P1553" s="24" t="inlineStr">
        <is>
          <t>Мамбетов Бакытбек Айдарканович (Слесарь-электрик)</t>
        </is>
      </c>
      <c r="Q1553" s="24" t="inlineStr">
        <is>
          <t>100-02 Главный корпус (флотация)</t>
        </is>
      </c>
    </row>
    <row r="1554" hidden="1" outlineLevel="1" ht="32.9" customFormat="1" customHeight="1" s="71">
      <c r="B1554" s="166" t="n"/>
      <c r="C1554" s="166" t="n"/>
      <c r="D1554" s="153" t="n"/>
      <c r="E1554" s="10" t="n"/>
      <c r="F1554" s="11" t="n"/>
      <c r="G1554" s="10" t="n"/>
      <c r="H1554" s="11" t="n"/>
      <c r="I1554" s="12" t="n"/>
      <c r="J1554" s="13" t="inlineStr">
        <is>
          <t>001-001-0177 Куртка летняя "KAZ Minerals Bozymchak" (ткань 65%ПЭ/35%ХБ, плотность 250 гр/м2, разм.48-50)</t>
        </is>
      </c>
      <c r="K1554" s="13" t="inlineStr">
        <is>
          <t>001-001-0177 Куртка летняя "KAZ Minerals Bozymchak" (ткань 65%ПЭ/35%ХБ, плотность 250 гр/м2, разм.48-50)</t>
        </is>
      </c>
      <c r="L1554" s="135" t="n"/>
      <c r="M1554">
        <f>VLOOKUP(J1554,P$7:Q$4000,2,0)</f>
        <v/>
      </c>
      <c r="N1554">
        <f>VLOOKUP(K1554,P$7:R$4000,2,0)</f>
        <v/>
      </c>
      <c r="P1554" s="24" t="inlineStr">
        <is>
          <t>Мамбетов Нурлан Акматович ТВС</t>
        </is>
      </c>
      <c r="Q1554" s="24" t="inlineStr">
        <is>
          <t>105-02-УТВС и НК</t>
        </is>
      </c>
    </row>
    <row r="1555" hidden="1" outlineLevel="1" ht="32.9" customFormat="1" customHeight="1" s="71" thickBot="1">
      <c r="B1555" s="167" t="n"/>
      <c r="C1555" s="167" t="n"/>
      <c r="D1555" s="14" t="inlineStr">
        <is>
          <t>Количество</t>
        </is>
      </c>
      <c r="E1555" s="15" t="n"/>
      <c r="F1555" s="175" t="n">
        <v>1</v>
      </c>
      <c r="G1555" s="15" t="n"/>
      <c r="H1555" s="175" t="n">
        <v>1</v>
      </c>
      <c r="I1555" s="135" t="n"/>
      <c r="J1555" s="154" t="inlineStr">
        <is>
          <t>Поступление ТМЦ и услуг 0003521 от 04.09.2024 10:00:00</t>
        </is>
      </c>
      <c r="K1555" s="154" t="inlineStr">
        <is>
          <t>Поступление ТМЦ и услуг 0003521 от 04.09.2024 10:00:00</t>
        </is>
      </c>
      <c r="L1555" s="9" t="n"/>
      <c r="M1555">
        <f>VLOOKUP(J1555,P$7:Q$4000,2,0)</f>
        <v/>
      </c>
      <c r="N1555">
        <f>VLOOKUP(K1555,P$7:R$4000,2,0)</f>
        <v/>
      </c>
      <c r="P1555" s="24" t="inlineStr">
        <is>
          <t>Мамбетов Улан Акматович</t>
        </is>
      </c>
      <c r="Q1555" s="24" t="inlineStr">
        <is>
          <t>114-Офис Управления Проектом - Бозымчак</t>
        </is>
      </c>
    </row>
    <row r="1556" hidden="1" outlineLevel="1" ht="22.45" customHeight="1" s="171" thickBot="1">
      <c r="B1556" s="165" t="inlineStr">
        <is>
          <t>07.09.2024 15:13:31</t>
        </is>
      </c>
      <c r="C1556" s="165" t="inlineStr">
        <is>
          <t>Внутреннее перемещение ОМТС 222-007 от 07.09.2024 15:13:31</t>
        </is>
      </c>
      <c r="D1556" s="152" t="inlineStr">
        <is>
          <t>Внутренее перемещение ТМЦ</t>
        </is>
      </c>
      <c r="E1556" s="163" t="n">
        <v>1750</v>
      </c>
      <c r="F1556" s="164" t="n"/>
      <c r="G1556" s="163" t="n">
        <v>1750</v>
      </c>
      <c r="H1556" s="164" t="n"/>
      <c r="I1556" s="7" t="n">
        <v>3000</v>
      </c>
      <c r="J1556" s="8" t="inlineStr">
        <is>
          <t>Топиволдиев Дилмурод Исмонжонович(Инженер КИП и А</t>
        </is>
      </c>
      <c r="K1556" s="8" t="inlineStr">
        <is>
          <t>Склад Бозымчак № 7 СИЗ (/Касымов А,Адылбек у Э.</t>
        </is>
      </c>
      <c r="L1556" s="12" t="n"/>
      <c r="M1556">
        <f>VLOOKUP(J1556,P$7:Q$4000,2,0)</f>
        <v/>
      </c>
      <c r="N1556">
        <f>VLOOKUP(K1556,P$7:R$4000,2,0)</f>
        <v/>
      </c>
      <c r="P1556" s="24" t="inlineStr">
        <is>
          <t>Мамбетов Фархад Хайруллаевич</t>
        </is>
      </c>
      <c r="Q1556" s="24" t="inlineStr">
        <is>
          <t>100-08  ИТР Производство ОФ</t>
        </is>
      </c>
    </row>
    <row r="1557" hidden="1" outlineLevel="1" ht="32.9" customFormat="1" customHeight="1" s="71">
      <c r="B1557" s="166" t="n"/>
      <c r="C1557" s="166" t="n"/>
      <c r="D1557" s="153" t="n"/>
      <c r="E1557" s="10" t="n"/>
      <c r="F1557" s="11" t="n"/>
      <c r="G1557" s="10" t="n"/>
      <c r="H1557" s="11" t="n"/>
      <c r="I1557" s="12" t="n"/>
      <c r="J1557" s="13" t="inlineStr">
        <is>
          <t>001-001-0181 Брюки летние "KAZ Minerals Bozymchak" (ткань 65%ПЭ/35%ХБ, плотность 250 гр/м2, разм.44-46)</t>
        </is>
      </c>
      <c r="K1557" s="13" t="inlineStr">
        <is>
          <t>001-001-0181 Брюки летние "KAZ Minerals Bozymchak" (ткань 65%ПЭ/35%ХБ, плотность 250 гр/м2, разм.44-46)</t>
        </is>
      </c>
      <c r="L1557" s="135" t="n"/>
      <c r="M1557">
        <f>VLOOKUP(J1557,P$7:Q$4000,2,0)</f>
        <v/>
      </c>
      <c r="N1557">
        <f>VLOOKUP(K1557,P$7:R$4000,2,0)</f>
        <v/>
      </c>
      <c r="P1557" s="24" t="inlineStr">
        <is>
          <t>Мамыкеев Саматбек Жайлошевич (подземка)</t>
        </is>
      </c>
      <c r="Q1557" s="24" t="inlineStr">
        <is>
          <t>130-02 Бурение (Проходческие работы)</t>
        </is>
      </c>
    </row>
    <row r="1558" hidden="1" outlineLevel="1" ht="11.95" customFormat="1" customHeight="1" s="71" thickBot="1">
      <c r="B1558" s="167" t="n"/>
      <c r="C1558" s="167" t="n"/>
      <c r="D1558" s="14" t="inlineStr">
        <is>
          <t>Количество</t>
        </is>
      </c>
      <c r="E1558" s="15" t="n"/>
      <c r="F1558" s="175" t="n">
        <v>1</v>
      </c>
      <c r="G1558" s="15" t="n"/>
      <c r="H1558" s="175" t="n">
        <v>1</v>
      </c>
      <c r="I1558" s="135" t="n"/>
      <c r="J1558" s="154" t="inlineStr">
        <is>
          <t>Поступление ТМЦ и услуг 0001342 от 04.04.2024 10:00:00</t>
        </is>
      </c>
      <c r="K1558" s="154" t="inlineStr">
        <is>
          <t>Поступление ТМЦ и услуг 0001342 от 04.04.2024 10:00:00</t>
        </is>
      </c>
      <c r="L1558" s="9" t="n"/>
      <c r="M1558">
        <f>VLOOKUP(J1558,P$7:Q$4000,2,0)</f>
        <v/>
      </c>
      <c r="N1558">
        <f>VLOOKUP(K1558,P$7:R$4000,2,0)</f>
        <v/>
      </c>
      <c r="P1558" s="24" t="inlineStr">
        <is>
          <t>Мамыркулов Мухтарбек Купуевич</t>
        </is>
      </c>
      <c r="Q1558" s="24" t="inlineStr">
        <is>
          <t>119-06-Автотранспортный цех-РПП</t>
        </is>
      </c>
    </row>
    <row r="1559" hidden="1" outlineLevel="1" ht="22.45" customHeight="1" s="171" thickBot="1">
      <c r="B1559" s="165" t="inlineStr">
        <is>
          <t>07.09.2024 15:13:31</t>
        </is>
      </c>
      <c r="C1559" s="165" t="inlineStr">
        <is>
          <t>Внутреннее перемещение ОМТС 222-007 от 07.09.2024 15:13:31</t>
        </is>
      </c>
      <c r="D1559" s="152" t="inlineStr">
        <is>
          <t>Внутренее перемещение ТМЦ</t>
        </is>
      </c>
      <c r="E1559" s="163" t="n">
        <v>1750</v>
      </c>
      <c r="F1559" s="164" t="n"/>
      <c r="G1559" s="163" t="n">
        <v>1750</v>
      </c>
      <c r="H1559" s="164" t="n"/>
      <c r="I1559" s="7" t="n">
        <v>7061.06</v>
      </c>
      <c r="J1559" s="8" t="inlineStr">
        <is>
          <t>Топиволдиев Дилмурод Исмонжонович(Инженер КИП и А</t>
        </is>
      </c>
      <c r="K1559" s="8" t="inlineStr">
        <is>
          <t>Склад Бозымчак № 7 СИЗ (/Касымов А,Адылбек у Э.</t>
        </is>
      </c>
      <c r="L1559" s="12" t="n"/>
      <c r="M1559">
        <f>VLOOKUP(J1559,P$7:Q$4000,2,0)</f>
        <v/>
      </c>
      <c r="N1559">
        <f>VLOOKUP(K1559,P$7:R$4000,2,0)</f>
        <v/>
      </c>
      <c r="P1559" s="24" t="inlineStr">
        <is>
          <t>Мамыров Бектеналы Абдыкаримович Маркшейдер</t>
        </is>
      </c>
      <c r="Q1559" s="24" t="inlineStr">
        <is>
          <t>120-01-Геолого-маркшейдерская служба. отдел</t>
        </is>
      </c>
    </row>
    <row r="1560" hidden="1" outlineLevel="1" ht="22.45" customFormat="1" customHeight="1" s="71">
      <c r="B1560" s="166" t="n"/>
      <c r="C1560" s="166" t="n"/>
      <c r="D1560" s="153" t="n"/>
      <c r="E1560" s="10" t="n"/>
      <c r="F1560" s="11" t="n"/>
      <c r="G1560" s="10" t="n"/>
      <c r="H1560" s="11" t="n"/>
      <c r="I1560" s="12" t="n"/>
      <c r="J1560" s="13" t="inlineStr">
        <is>
          <t>001-002-0090 Ботинки Pezzol Kobra 916P-017</t>
        </is>
      </c>
      <c r="K1560" s="13" t="inlineStr">
        <is>
          <t>001-002-0090 Ботинки Pezzol Kobra 916P-017</t>
        </is>
      </c>
      <c r="L1560" s="135" t="n"/>
      <c r="M1560">
        <f>VLOOKUP(J1560,P$7:Q$4000,2,0)</f>
        <v/>
      </c>
      <c r="N1560">
        <f>VLOOKUP(K1560,P$7:R$4000,2,0)</f>
        <v/>
      </c>
      <c r="P1560" s="24" t="inlineStr">
        <is>
          <t>Мамыров Жеңишалы Абдыкаримович</t>
        </is>
      </c>
      <c r="Q1560" s="24" t="inlineStr">
        <is>
          <t>101-05-Отвал</t>
        </is>
      </c>
    </row>
    <row r="1561" hidden="1" outlineLevel="1" ht="22.45" customFormat="1" customHeight="1" s="71" thickBot="1">
      <c r="B1561" s="167" t="n"/>
      <c r="C1561" s="167" t="n"/>
      <c r="D1561" s="14" t="inlineStr">
        <is>
          <t>Количество</t>
        </is>
      </c>
      <c r="E1561" s="15" t="n"/>
      <c r="F1561" s="175" t="n">
        <v>1</v>
      </c>
      <c r="G1561" s="15" t="n"/>
      <c r="H1561" s="175" t="n">
        <v>1</v>
      </c>
      <c r="I1561" s="135" t="n"/>
      <c r="J1561" s="154" t="inlineStr">
        <is>
          <t>Поступление ТМЦ и услуг 0002332 от 19.06.2024 10:00:00</t>
        </is>
      </c>
      <c r="K1561" s="154" t="inlineStr">
        <is>
          <t>Поступление ТМЦ и услуг 0002332 от 19.06.2024 10:00:00</t>
        </is>
      </c>
      <c r="L1561" s="9" t="n"/>
      <c r="M1561">
        <f>VLOOKUP(J1561,P$7:Q$4000,2,0)</f>
        <v/>
      </c>
      <c r="N1561">
        <f>VLOOKUP(K1561,P$7:R$4000,2,0)</f>
        <v/>
      </c>
      <c r="P1561" s="24" t="inlineStr">
        <is>
          <t>Мамыров Кочкоралы Токтобаевич</t>
        </is>
      </c>
      <c r="Q1561" s="24" t="inlineStr">
        <is>
          <t>105-02-УТВС и НК</t>
        </is>
      </c>
    </row>
    <row r="1562" hidden="1" outlineLevel="1" ht="22.45" customHeight="1" s="171">
      <c r="B1562" s="165" t="inlineStr">
        <is>
          <t>07.09.2024 15:17:36</t>
        </is>
      </c>
      <c r="C1562" s="165" t="inlineStr">
        <is>
          <t>Внутреннее перемещение ОМТС 222-008 от 07.09.2024 15:17:36</t>
        </is>
      </c>
      <c r="D1562" s="152" t="inlineStr">
        <is>
          <t>Внутренее перемещение ТМЦ</t>
        </is>
      </c>
      <c r="E1562" s="163" t="n">
        <v>1750</v>
      </c>
      <c r="F1562" s="164" t="n"/>
      <c r="G1562" s="163" t="n">
        <v>1750</v>
      </c>
      <c r="H1562" s="164" t="n"/>
      <c r="I1562" s="7" t="n">
        <v>7140</v>
      </c>
      <c r="J1562" s="8" t="inlineStr">
        <is>
          <t>Склад Бозымчак № 7/1 СИЗ БУ</t>
        </is>
      </c>
      <c r="K1562" s="8" t="inlineStr">
        <is>
          <t>Топиволдиев Дилмурод Исмонжонович(Инженер КИП и А</t>
        </is>
      </c>
      <c r="L1562" s="12" t="n"/>
      <c r="M1562">
        <f>VLOOKUP(J1562,P$7:Q$4000,2,0)</f>
        <v/>
      </c>
      <c r="N1562">
        <f>VLOOKUP(K1562,P$7:R$4000,2,0)</f>
        <v/>
      </c>
      <c r="P1562" s="24" t="inlineStr">
        <is>
          <t>Мамыров Сапаралы Абдыкаримович (Аппаратчик обезвож</t>
        </is>
      </c>
      <c r="Q1562" s="24" t="inlineStr">
        <is>
          <t>100-02 Главный корпус (флотация)</t>
        </is>
      </c>
    </row>
    <row r="1563" hidden="1" outlineLevel="1" ht="22.45" customFormat="1" customHeight="1" s="71">
      <c r="B1563" s="166" t="n"/>
      <c r="C1563" s="166" t="n"/>
      <c r="D1563" s="153" t="n"/>
      <c r="E1563" s="10" t="n"/>
      <c r="F1563" s="11" t="n"/>
      <c r="G1563" s="10" t="n"/>
      <c r="H1563" s="11" t="n"/>
      <c r="I1563" s="12" t="n"/>
      <c r="J1563" s="13" t="inlineStr">
        <is>
          <t>001-001-0126 Костюм летний "KAZ Minerals Bozymchak" (100% ХБ, плотность 250-260гр/м2, логотип вышивка, 48р.)</t>
        </is>
      </c>
      <c r="K1563" s="13" t="inlineStr">
        <is>
          <t>001-001-0126 Костюм летний "KAZ Minerals Bozymchak" (100% ХБ, плотность 250-260гр/м2, логотип вышивка, 48р.)</t>
        </is>
      </c>
      <c r="L1563" s="135" t="n"/>
      <c r="M1563">
        <f>VLOOKUP(J1563,P$7:Q$4000,2,0)</f>
        <v/>
      </c>
      <c r="N1563">
        <f>VLOOKUP(K1563,P$7:R$4000,2,0)</f>
        <v/>
      </c>
      <c r="P1563" s="24" t="inlineStr">
        <is>
          <t>Мамыров Сатымкул  Мамырович (АХО)</t>
        </is>
      </c>
      <c r="Q1563" s="24" t="inlineStr">
        <is>
          <t>123-01-АБК-АХО-вахтовый поселок</t>
        </is>
      </c>
    </row>
    <row r="1564" hidden="1" outlineLevel="1" ht="32.9" customFormat="1" customHeight="1" s="71" thickBot="1">
      <c r="B1564" s="167" t="n"/>
      <c r="C1564" s="167" t="n"/>
      <c r="D1564" s="14" t="inlineStr">
        <is>
          <t>Количество</t>
        </is>
      </c>
      <c r="E1564" s="15" t="n"/>
      <c r="F1564" s="175" t="n">
        <v>1</v>
      </c>
      <c r="G1564" s="15" t="n"/>
      <c r="H1564" s="175" t="n">
        <v>1</v>
      </c>
      <c r="I1564" s="135" t="n"/>
      <c r="J1564" s="154" t="inlineStr">
        <is>
          <t>Поступление ТМЦ и услуг 0002692 от 14.07.2023 10:00:00</t>
        </is>
      </c>
      <c r="K1564" s="154" t="inlineStr">
        <is>
          <t>Поступление ТМЦ и услуг 0002692 от 14.07.2023 10:00:00</t>
        </is>
      </c>
      <c r="L1564" s="9" t="n"/>
      <c r="M1564">
        <f>VLOOKUP(J1564,P$7:Q$4000,2,0)</f>
        <v/>
      </c>
      <c r="N1564">
        <f>VLOOKUP(K1564,P$7:R$4000,2,0)</f>
        <v/>
      </c>
      <c r="P1564" s="24" t="inlineStr">
        <is>
          <t>Мамыров Талайбек Жоробаевич</t>
        </is>
      </c>
      <c r="Q1564" s="24" t="inlineStr">
        <is>
          <t>101-03-участок БВР</t>
        </is>
      </c>
    </row>
    <row r="1565" hidden="1" outlineLevel="1" ht="22.45" customHeight="1" s="171">
      <c r="B1565" s="165" t="inlineStr">
        <is>
          <t>07.09.2024 15:17:36</t>
        </is>
      </c>
      <c r="C1565" s="165" t="inlineStr">
        <is>
          <t>Внутреннее перемещение ОМТС 222-008 от 07.09.2024 15:17:36</t>
        </is>
      </c>
      <c r="D1565" s="152" t="inlineStr">
        <is>
          <t>Внутренее перемещение ТМЦ</t>
        </is>
      </c>
      <c r="E1565" s="163" t="n">
        <v>1750</v>
      </c>
      <c r="F1565" s="164" t="n"/>
      <c r="G1565" s="163" t="n">
        <v>1750</v>
      </c>
      <c r="H1565" s="164" t="n"/>
      <c r="I1565" s="7" t="n">
        <v>5522.32</v>
      </c>
      <c r="J1565" s="8" t="inlineStr">
        <is>
          <t>Склад Бозымчак № 7/1 СИЗ БУ</t>
        </is>
      </c>
      <c r="K1565" s="8" t="inlineStr">
        <is>
          <t>Топиволдиев Дилмурод Исмонжонович(Инженер КИП и А</t>
        </is>
      </c>
      <c r="L1565" s="12" t="n"/>
      <c r="M1565">
        <f>VLOOKUP(J1565,P$7:Q$4000,2,0)</f>
        <v/>
      </c>
      <c r="N1565">
        <f>VLOOKUP(K1565,P$7:R$4000,2,0)</f>
        <v/>
      </c>
      <c r="P1565" s="24" t="inlineStr">
        <is>
          <t>Мамыров Эрмекбай Рахманович Манишист ДЭС</t>
        </is>
      </c>
      <c r="Q1565" s="24" t="inlineStr">
        <is>
          <t>105-01-ДЭС</t>
        </is>
      </c>
    </row>
    <row r="1566" hidden="1" outlineLevel="1" ht="22.45" customFormat="1" customHeight="1" s="71">
      <c r="B1566" s="166" t="n"/>
      <c r="C1566" s="166" t="n"/>
      <c r="D1566" s="153" t="n"/>
      <c r="E1566" s="10" t="n"/>
      <c r="F1566" s="11" t="n"/>
      <c r="G1566" s="10" t="n"/>
      <c r="H1566" s="11" t="n"/>
      <c r="I1566" s="12" t="n"/>
      <c r="J1566" s="13" t="inlineStr">
        <is>
          <t>001-002-0060 Сапоги Oslo 271E Husky (Италия)</t>
        </is>
      </c>
      <c r="K1566" s="13" t="inlineStr">
        <is>
          <t>001-002-0060 Сапоги Oslo 271E Husky (Италия)</t>
        </is>
      </c>
      <c r="L1566" s="135" t="n"/>
      <c r="M1566">
        <f>VLOOKUP(J1566,P$7:Q$4000,2,0)</f>
        <v/>
      </c>
      <c r="N1566">
        <f>VLOOKUP(K1566,P$7:R$4000,2,0)</f>
        <v/>
      </c>
      <c r="P1566" s="24" t="inlineStr">
        <is>
          <t>Мамырова Сапаргул Токтобаевна</t>
        </is>
      </c>
      <c r="Q1566" s="24" t="inlineStr">
        <is>
          <t>123-02-АБК-АХО-Столовая</t>
        </is>
      </c>
    </row>
    <row r="1567" hidden="1" outlineLevel="1" ht="22.45" customFormat="1" customHeight="1" s="71" thickBot="1">
      <c r="B1567" s="167" t="n"/>
      <c r="C1567" s="167" t="n"/>
      <c r="D1567" s="14" t="inlineStr">
        <is>
          <t>Количество</t>
        </is>
      </c>
      <c r="E1567" s="15" t="n"/>
      <c r="F1567" s="175" t="n">
        <v>1</v>
      </c>
      <c r="G1567" s="15" t="n"/>
      <c r="H1567" s="175" t="n">
        <v>1</v>
      </c>
      <c r="I1567" s="135" t="n"/>
      <c r="J1567" s="154" t="inlineStr">
        <is>
          <t>Поступление ТМЦ и услуг 0003944 от 25.10.2022 10:00:00</t>
        </is>
      </c>
      <c r="K1567" s="154" t="inlineStr">
        <is>
          <t>Поступление ТМЦ и услуг 0003944 от 25.10.2022 10:00:00</t>
        </is>
      </c>
      <c r="L1567" s="9" t="n"/>
      <c r="M1567">
        <f>VLOOKUP(J1567,P$7:Q$4000,2,0)</f>
        <v/>
      </c>
      <c r="N1567">
        <f>VLOOKUP(K1567,P$7:R$4000,2,0)</f>
        <v/>
      </c>
      <c r="P1567" s="24" t="inlineStr">
        <is>
          <t>Мамытов Айбек Суюнбекович (Нормировщик)</t>
        </is>
      </c>
      <c r="Q1567" s="24" t="inlineStr">
        <is>
          <t>100-08  ИТР Производство ОФ</t>
        </is>
      </c>
    </row>
    <row r="1568" hidden="1" outlineLevel="1" ht="22.45" customHeight="1" s="171" thickBot="1">
      <c r="B1568" s="165" t="inlineStr">
        <is>
          <t>07.09.2024 15:21:14</t>
        </is>
      </c>
      <c r="C1568" s="165" t="inlineStr">
        <is>
          <t>Внутреннее перемещение ОМТС 222-009 от 07.09.2024 15:21:14</t>
        </is>
      </c>
      <c r="D1568" s="152" t="inlineStr">
        <is>
          <t>Внутренее перемещение ТМЦ</t>
        </is>
      </c>
      <c r="E1568" s="163" t="n">
        <v>1750</v>
      </c>
      <c r="F1568" s="164" t="n"/>
      <c r="G1568" s="163" t="n">
        <v>1750</v>
      </c>
      <c r="H1568" s="164" t="n"/>
      <c r="I1568" s="7" t="n">
        <v>7000</v>
      </c>
      <c r="J1568" s="8" t="inlineStr">
        <is>
          <t>Байназаров Чолпонбай Рысбаевич (горнорабочий)</t>
        </is>
      </c>
      <c r="K1568" s="8" t="inlineStr">
        <is>
          <t>Склад Бозымчак № 7 СИЗ (/Касымов А,Адылбек у Э.</t>
        </is>
      </c>
      <c r="L1568" s="12" t="n"/>
      <c r="M1568">
        <f>VLOOKUP(J1568,P$7:Q$4000,2,0)</f>
        <v/>
      </c>
      <c r="N1568">
        <f>VLOOKUP(K1568,P$7:R$4000,2,0)</f>
        <v/>
      </c>
      <c r="P1568" s="24" t="inlineStr">
        <is>
          <t>Мамытов Бахтер (Стропальщик)</t>
        </is>
      </c>
      <c r="Q1568" s="24" t="inlineStr">
        <is>
          <t>117-Перевалочная база</t>
        </is>
      </c>
    </row>
    <row r="1569" hidden="1" outlineLevel="1" ht="22.45" customFormat="1" customHeight="1" s="71">
      <c r="B1569" s="166" t="n"/>
      <c r="C1569" s="166" t="n"/>
      <c r="D1569" s="153" t="n"/>
      <c r="E1569" s="10" t="n"/>
      <c r="F1569" s="11" t="n"/>
      <c r="G1569" s="10" t="n"/>
      <c r="H1569" s="11" t="n"/>
      <c r="I1569" s="12" t="n"/>
      <c r="J1569" s="13" t="inlineStr">
        <is>
          <t>001-001-0196 Куртка демисезонная "KAZ Minerals Bozymchak" (ткань 65%ПЭ/35%ХБ, плотность 250 гр/м2, подкл.флис. 44-46)</t>
        </is>
      </c>
      <c r="K1569" s="13" t="inlineStr">
        <is>
          <t>001-001-0196 Куртка демисезонная "KAZ Minerals Bozymchak" (ткань 65%ПЭ/35%ХБ, плотность 250 гр/м2, подкл.флис. 44-46)</t>
        </is>
      </c>
      <c r="L1569" s="135" t="n"/>
      <c r="M1569">
        <f>VLOOKUP(J1569,P$7:Q$4000,2,0)</f>
        <v/>
      </c>
      <c r="N1569">
        <f>VLOOKUP(K1569,P$7:R$4000,2,0)</f>
        <v/>
      </c>
      <c r="P1569" s="24" t="inlineStr">
        <is>
          <t>Мамытов Нурлан Амангулович</t>
        </is>
      </c>
      <c r="Q1569" s="24" t="inlineStr">
        <is>
          <t>111-02-АУП</t>
        </is>
      </c>
    </row>
    <row r="1570" hidden="1" outlineLevel="1" ht="32.9" customFormat="1" customHeight="1" s="71" thickBot="1">
      <c r="B1570" s="167" t="n"/>
      <c r="C1570" s="167" t="n"/>
      <c r="D1570" s="14" t="inlineStr">
        <is>
          <t>Количество</t>
        </is>
      </c>
      <c r="E1570" s="15" t="n"/>
      <c r="F1570" s="175" t="n">
        <v>1</v>
      </c>
      <c r="G1570" s="15" t="n"/>
      <c r="H1570" s="175" t="n">
        <v>1</v>
      </c>
      <c r="I1570" s="135" t="n"/>
      <c r="J1570" s="154" t="inlineStr">
        <is>
          <t>Поступление ТМЦ и услуг 0003520 от 04.09.2024 10:00:00</t>
        </is>
      </c>
      <c r="K1570" s="154" t="inlineStr">
        <is>
          <t>Поступление ТМЦ и услуг 0003520 от 04.09.2024 10:00:00</t>
        </is>
      </c>
      <c r="L1570" s="9" t="n"/>
      <c r="M1570">
        <f>VLOOKUP(J1570,P$7:Q$4000,2,0)</f>
        <v/>
      </c>
      <c r="N1570">
        <f>VLOOKUP(K1570,P$7:R$4000,2,0)</f>
        <v/>
      </c>
      <c r="P1570" s="24" t="inlineStr">
        <is>
          <t>Мамытова Бермет Аалиевна</t>
        </is>
      </c>
      <c r="Q1570" s="24" t="inlineStr">
        <is>
          <t>120-Общепроизводственные расходы</t>
        </is>
      </c>
    </row>
    <row r="1571" hidden="1" outlineLevel="1" ht="22.45" customHeight="1" s="171" thickBot="1">
      <c r="B1571" s="165" t="inlineStr">
        <is>
          <t>07.09.2024 15:21:14</t>
        </is>
      </c>
      <c r="C1571" s="165" t="inlineStr">
        <is>
          <t>Внутреннее перемещение ОМТС 222-009 от 07.09.2024 15:21:14</t>
        </is>
      </c>
      <c r="D1571" s="152" t="inlineStr">
        <is>
          <t>Внутренее перемещение ТМЦ</t>
        </is>
      </c>
      <c r="E1571" s="163" t="n">
        <v>1750</v>
      </c>
      <c r="F1571" s="164" t="n"/>
      <c r="G1571" s="163" t="n">
        <v>1750</v>
      </c>
      <c r="H1571" s="164" t="n"/>
      <c r="I1571" s="7" t="n">
        <v>3000</v>
      </c>
      <c r="J1571" s="8" t="inlineStr">
        <is>
          <t>Байназаров Чолпонбай Рысбаевич (горнорабочий)</t>
        </is>
      </c>
      <c r="K1571" s="8" t="inlineStr">
        <is>
          <t>Склад Бозымчак № 7 СИЗ (/Касымов А,Адылбек у Э.</t>
        </is>
      </c>
      <c r="L1571" s="12" t="n"/>
      <c r="M1571">
        <f>VLOOKUP(J1571,P$7:Q$4000,2,0)</f>
        <v/>
      </c>
      <c r="N1571">
        <f>VLOOKUP(K1571,P$7:R$4000,2,0)</f>
        <v/>
      </c>
      <c r="P1571" s="24" t="inlineStr">
        <is>
          <t>Мамытова Ирина Омурзаковна</t>
        </is>
      </c>
      <c r="Q1571" s="24" t="inlineStr">
        <is>
          <t>120-Общепроизводственные расходы</t>
        </is>
      </c>
    </row>
    <row r="1572" hidden="1" outlineLevel="1" ht="22.45" customFormat="1" customHeight="1" s="71">
      <c r="B1572" s="166" t="n"/>
      <c r="C1572" s="166" t="n"/>
      <c r="D1572" s="153" t="n"/>
      <c r="E1572" s="10" t="n"/>
      <c r="F1572" s="11" t="n"/>
      <c r="G1572" s="10" t="n"/>
      <c r="H1572" s="11" t="n"/>
      <c r="I1572" s="12" t="n"/>
      <c r="J1572" s="13" t="inlineStr">
        <is>
          <t>001-001-0181 Брюки летние "KAZ Minerals Bozymchak" (ткань 65%ПЭ/35%ХБ, плотность 250 гр/м2, разм.44-46)</t>
        </is>
      </c>
      <c r="K1572" s="13" t="inlineStr">
        <is>
          <t>001-001-0181 Брюки летние "KAZ Minerals Bozymchak" (ткань 65%ПЭ/35%ХБ, плотность 250 гр/м2, разм.44-46)</t>
        </is>
      </c>
      <c r="L1572" s="135" t="n"/>
      <c r="M1572">
        <f>VLOOKUP(J1572,P$7:Q$4000,2,0)</f>
        <v/>
      </c>
      <c r="N1572">
        <f>VLOOKUP(K1572,P$7:R$4000,2,0)</f>
        <v/>
      </c>
      <c r="P1572" s="24" t="inlineStr">
        <is>
          <t>Манас уулу Бекболот</t>
        </is>
      </c>
      <c r="Q1572" s="24" t="inlineStr">
        <is>
          <t>119-05-Автотранспортный цех - общепроизводственные</t>
        </is>
      </c>
    </row>
    <row r="1573" hidden="1" outlineLevel="1" ht="22.45" customFormat="1" customHeight="1" s="71" thickBot="1">
      <c r="B1573" s="167" t="n"/>
      <c r="C1573" s="167" t="n"/>
      <c r="D1573" s="14" t="inlineStr">
        <is>
          <t>Количество</t>
        </is>
      </c>
      <c r="E1573" s="15" t="n"/>
      <c r="F1573" s="175" t="n">
        <v>1</v>
      </c>
      <c r="G1573" s="15" t="n"/>
      <c r="H1573" s="175" t="n">
        <v>1</v>
      </c>
      <c r="I1573" s="135" t="n"/>
      <c r="J1573" s="154" t="inlineStr">
        <is>
          <t>Поступление ТМЦ и услуг 0001342 от 04.04.2024 10:00:00</t>
        </is>
      </c>
      <c r="K1573" s="154" t="inlineStr">
        <is>
          <t>Поступление ТМЦ и услуг 0001342 от 04.04.2024 10:00:00</t>
        </is>
      </c>
      <c r="L1573" s="9" t="n"/>
      <c r="M1573">
        <f>VLOOKUP(J1573,P$7:Q$4000,2,0)</f>
        <v/>
      </c>
      <c r="N1573">
        <f>VLOOKUP(K1573,P$7:R$4000,2,0)</f>
        <v/>
      </c>
      <c r="P1573" s="24" t="inlineStr">
        <is>
          <t>Манасов Рысбек  Абасбекович Машинист кочегар кот.</t>
        </is>
      </c>
      <c r="Q1573" s="24" t="inlineStr">
        <is>
          <t>105-02-УТВС и НК</t>
        </is>
      </c>
    </row>
    <row r="1574" hidden="1" outlineLevel="1" ht="22.45" customHeight="1" s="171" thickBot="1">
      <c r="B1574" s="165" t="inlineStr">
        <is>
          <t>07.09.2024 15:56:55</t>
        </is>
      </c>
      <c r="C1574" s="165" t="inlineStr">
        <is>
          <t>Внутреннее перемещение ОМТС 222-013 от 07.09.2024 15:56:55</t>
        </is>
      </c>
      <c r="D1574" s="152" t="inlineStr">
        <is>
          <t>Внутренее перемещение ТМЦ</t>
        </is>
      </c>
      <c r="E1574" s="163" t="n">
        <v>1750</v>
      </c>
      <c r="F1574" s="164" t="n"/>
      <c r="G1574" s="163" t="n">
        <v>1750</v>
      </c>
      <c r="H1574" s="164" t="n"/>
      <c r="I1574" s="7" t="n">
        <v>7000</v>
      </c>
      <c r="J1574" s="8" t="inlineStr">
        <is>
          <t>Джаналиев Бекназар Туратбекович ПОД СБ</t>
        </is>
      </c>
      <c r="K1574" s="8" t="inlineStr">
        <is>
          <t>Склад Бозымчак № 7 СИЗ (/Касымов А,Адылбек у Э.</t>
        </is>
      </c>
      <c r="L1574" s="12" t="n"/>
      <c r="M1574">
        <f>VLOOKUP(J1574,P$7:Q$4000,2,0)</f>
        <v/>
      </c>
      <c r="N1574">
        <f>VLOOKUP(K1574,P$7:R$4000,2,0)</f>
        <v/>
      </c>
      <c r="P1574" s="24" t="inlineStr">
        <is>
          <t>Манасов Сагынбек Топчубекович(Оператор Бобкат)</t>
        </is>
      </c>
      <c r="Q1574" s="24" t="inlineStr">
        <is>
          <t>119-03-Автотранспортный цех - ЭКБУ</t>
        </is>
      </c>
    </row>
    <row r="1575" hidden="1" outlineLevel="1" ht="22.45" customFormat="1" customHeight="1" s="71">
      <c r="B1575" s="166" t="n"/>
      <c r="C1575" s="166" t="n"/>
      <c r="D1575" s="153" t="n"/>
      <c r="E1575" s="10" t="n"/>
      <c r="F1575" s="11" t="n"/>
      <c r="G1575" s="10" t="n"/>
      <c r="H1575" s="11" t="n"/>
      <c r="I1575" s="12" t="n"/>
      <c r="J1575" s="13" t="inlineStr">
        <is>
          <t>001-001-0196 Куртка демисезонная "KAZ Minerals Bozymchak" (ткань 65%ПЭ/35%ХБ, плотность 250 гр/м2, подкл.флис. 44-46)</t>
        </is>
      </c>
      <c r="K1575" s="13" t="inlineStr">
        <is>
          <t>001-001-0196 Куртка демисезонная "KAZ Minerals Bozymchak" (ткань 65%ПЭ/35%ХБ, плотность 250 гр/м2, подкл.флис. 44-46)</t>
        </is>
      </c>
      <c r="L1575" s="135" t="n"/>
      <c r="M1575">
        <f>VLOOKUP(J1575,P$7:Q$4000,2,0)</f>
        <v/>
      </c>
      <c r="N1575">
        <f>VLOOKUP(K1575,P$7:R$4000,2,0)</f>
        <v/>
      </c>
      <c r="P1575" s="24" t="inlineStr">
        <is>
          <t>Мангулов Кенжитай Кабатаевич</t>
        </is>
      </c>
      <c r="Q1575" s="24" t="inlineStr">
        <is>
          <t>100-08  ИТР Производство ОФ</t>
        </is>
      </c>
    </row>
    <row r="1576" hidden="1" outlineLevel="1" ht="22.45" customFormat="1" customHeight="1" s="71" thickBot="1">
      <c r="B1576" s="167" t="n"/>
      <c r="C1576" s="167" t="n"/>
      <c r="D1576" s="14" t="inlineStr">
        <is>
          <t>Количество</t>
        </is>
      </c>
      <c r="E1576" s="15" t="n"/>
      <c r="F1576" s="175" t="n">
        <v>1</v>
      </c>
      <c r="G1576" s="15" t="n"/>
      <c r="H1576" s="175" t="n">
        <v>1</v>
      </c>
      <c r="I1576" s="135" t="n"/>
      <c r="J1576" s="154" t="inlineStr">
        <is>
          <t>Поступление ТМЦ и услуг 0003520 от 04.09.2024 10:00:00</t>
        </is>
      </c>
      <c r="K1576" s="154" t="inlineStr">
        <is>
          <t>Поступление ТМЦ и услуг 0003520 от 04.09.2024 10:00:00</t>
        </is>
      </c>
      <c r="L1576" s="9" t="n"/>
      <c r="M1576">
        <f>VLOOKUP(J1576,P$7:Q$4000,2,0)</f>
        <v/>
      </c>
      <c r="N1576">
        <f>VLOOKUP(K1576,P$7:R$4000,2,0)</f>
        <v/>
      </c>
      <c r="P1576" s="24" t="inlineStr">
        <is>
          <t>Мансуров Абдилаким Аскарович (маш.бур установки)</t>
        </is>
      </c>
      <c r="Q1576" s="24" t="inlineStr">
        <is>
          <t>101-03-участок БВР</t>
        </is>
      </c>
    </row>
    <row r="1577" hidden="1" outlineLevel="1" ht="22.45" customHeight="1" s="171" thickBot="1">
      <c r="B1577" s="165" t="inlineStr">
        <is>
          <t>07.09.2024 17:20:46</t>
        </is>
      </c>
      <c r="C1577" s="165" t="inlineStr">
        <is>
          <t>Внутреннее перемещение ОМТС 222-012 от 07.09.2024 17:20:46</t>
        </is>
      </c>
      <c r="D1577" s="152" t="inlineStr">
        <is>
          <t>Внутренее перемещение ТМЦ</t>
        </is>
      </c>
      <c r="E1577" s="163" t="n">
        <v>1750</v>
      </c>
      <c r="F1577" s="164" t="n"/>
      <c r="G1577" s="163" t="n">
        <v>1750</v>
      </c>
      <c r="H1577" s="164" t="n"/>
      <c r="I1577" s="7" t="n">
        <v>1740</v>
      </c>
      <c r="J1577" s="8" t="inlineStr">
        <is>
          <t>Айсина Зульфия</t>
        </is>
      </c>
      <c r="K1577" s="8" t="inlineStr">
        <is>
          <t>Склад Бозымчак №12 ОФ (/Касымов А. Адылбек у Э.)</t>
        </is>
      </c>
      <c r="L1577" s="12" t="n"/>
      <c r="M1577">
        <f>VLOOKUP(J1577,P$7:Q$4000,2,0)</f>
        <v/>
      </c>
      <c r="N1577">
        <f>VLOOKUP(K1577,P$7:R$4000,2,0)</f>
        <v/>
      </c>
      <c r="P1577" s="24" t="inlineStr">
        <is>
          <t>Мансуров Бектурсун Абдуллабекович бухгалтер матер</t>
        </is>
      </c>
      <c r="Q1577" s="24" t="inlineStr">
        <is>
          <t>117-Перевалочная база</t>
        </is>
      </c>
    </row>
    <row r="1578" hidden="1" outlineLevel="1" ht="22.45" customFormat="1" customHeight="1" s="71">
      <c r="B1578" s="166" t="n"/>
      <c r="C1578" s="166" t="n"/>
      <c r="D1578" s="153" t="n"/>
      <c r="E1578" s="10" t="n"/>
      <c r="F1578" s="11" t="n"/>
      <c r="G1578" s="10" t="n"/>
      <c r="H1578" s="11" t="n"/>
      <c r="I1578" s="12" t="n"/>
      <c r="J1578" s="13" t="inlineStr">
        <is>
          <t>005-003-0175 Ведро оцинковое 5 л.</t>
        </is>
      </c>
      <c r="K1578" s="13" t="inlineStr">
        <is>
          <t>005-003-0175 Ведро оцинковое 5 л.</t>
        </is>
      </c>
      <c r="L1578" s="135" t="n"/>
      <c r="M1578">
        <f>VLOOKUP(J1578,P$7:Q$4000,2,0)</f>
        <v/>
      </c>
      <c r="N1578">
        <f>VLOOKUP(K1578,P$7:R$4000,2,0)</f>
        <v/>
      </c>
      <c r="P1578" s="24" t="inlineStr">
        <is>
          <t>Маразыков Асхат Максутович  (Фрезеровщик)</t>
        </is>
      </c>
      <c r="Q1578" s="24" t="inlineStr">
        <is>
          <t>100-09 РММ</t>
        </is>
      </c>
    </row>
    <row r="1579" hidden="1" outlineLevel="1" ht="32.9" customFormat="1" customHeight="1" s="71" thickBot="1">
      <c r="B1579" s="167" t="n"/>
      <c r="C1579" s="167" t="n"/>
      <c r="D1579" s="14" t="inlineStr">
        <is>
          <t>Количество</t>
        </is>
      </c>
      <c r="E1579" s="15" t="n"/>
      <c r="F1579" s="175" t="n">
        <v>10</v>
      </c>
      <c r="G1579" s="15" t="n"/>
      <c r="H1579" s="175" t="n">
        <v>10</v>
      </c>
      <c r="I1579" s="135" t="n"/>
      <c r="J1579" s="154" t="inlineStr">
        <is>
          <t>Поступление ТМЦ и услуг 0003523 от 03.09.2024 10:00:00</t>
        </is>
      </c>
      <c r="K1579" s="154" t="inlineStr">
        <is>
          <t>Поступление ТМЦ и услуг 0003523 от 03.09.2024 10:00:00</t>
        </is>
      </c>
      <c r="L1579" s="9" t="n"/>
      <c r="M1579">
        <f>VLOOKUP(J1579,P$7:Q$4000,2,0)</f>
        <v/>
      </c>
      <c r="N1579">
        <f>VLOOKUP(K1579,P$7:R$4000,2,0)</f>
        <v/>
      </c>
      <c r="P1579" s="24" t="inlineStr">
        <is>
          <t>Маразыков Байыш Максутович (Слесарь-электрик)</t>
        </is>
      </c>
      <c r="Q1579" s="24" t="inlineStr">
        <is>
          <t>100-02 Главный корпус (флотация)</t>
        </is>
      </c>
    </row>
    <row r="1580" hidden="1" outlineLevel="1" ht="22.45" customHeight="1" s="171" thickBot="1">
      <c r="B1580" s="165" t="inlineStr">
        <is>
          <t>07.09.2024 17:37:03</t>
        </is>
      </c>
      <c r="C1580" s="165" t="inlineStr">
        <is>
          <t>Внутреннее перемещение ОМТС 222-014 от 07.09.2024 17:37:03</t>
        </is>
      </c>
      <c r="D1580" s="152" t="inlineStr">
        <is>
          <t>Внутренее перемещение ТМЦ</t>
        </is>
      </c>
      <c r="E1580" s="163" t="n">
        <v>1750</v>
      </c>
      <c r="F1580" s="164" t="n"/>
      <c r="G1580" s="163" t="n">
        <v>1750</v>
      </c>
      <c r="H1580" s="164" t="n"/>
      <c r="I1580" s="7" t="n">
        <v>1720</v>
      </c>
      <c r="J1580" s="8" t="inlineStr">
        <is>
          <t>Токтогулов Бакытбек Рысбергенович</t>
        </is>
      </c>
      <c r="K1580" s="8" t="inlineStr">
        <is>
          <t>Склад Бозымчак № 9 ГОК (Нурмамбетов Н\Караев Ж.)</t>
        </is>
      </c>
      <c r="L1580" s="12" t="n"/>
      <c r="M1580">
        <f>VLOOKUP(J1580,P$7:Q$4000,2,0)</f>
        <v/>
      </c>
      <c r="N1580">
        <f>VLOOKUP(K1580,P$7:R$4000,2,0)</f>
        <v/>
      </c>
      <c r="P1580" s="24" t="inlineStr">
        <is>
          <t>Маразыков Равшан Максутович</t>
        </is>
      </c>
      <c r="Q1580" s="24" t="inlineStr">
        <is>
          <t>111-02-АУП</t>
        </is>
      </c>
    </row>
    <row r="1581" hidden="1" outlineLevel="1" ht="22.45" customFormat="1" customHeight="1" s="71">
      <c r="B1581" s="166" t="n"/>
      <c r="C1581" s="166" t="n"/>
      <c r="D1581" s="153" t="n"/>
      <c r="E1581" s="10" t="n"/>
      <c r="F1581" s="11" t="n"/>
      <c r="G1581" s="10" t="n"/>
      <c r="H1581" s="11" t="n"/>
      <c r="I1581" s="12" t="n"/>
      <c r="J1581" s="13" t="inlineStr">
        <is>
          <t>050-001-6204 Батарейка Varta Longlife AA 1,5V</t>
        </is>
      </c>
      <c r="K1581" s="13" t="inlineStr">
        <is>
          <t>050-001-6204 Батарейка Varta Longlife AA 1,5V</t>
        </is>
      </c>
      <c r="L1581" s="135" t="n"/>
      <c r="M1581">
        <f>VLOOKUP(J1581,P$7:Q$4000,2,0)</f>
        <v/>
      </c>
      <c r="N1581">
        <f>VLOOKUP(K1581,P$7:R$4000,2,0)</f>
        <v/>
      </c>
      <c r="P1581" s="24" t="inlineStr">
        <is>
          <t>Мараимбеков Бекболот Жоноралыевич(маркшейдер)</t>
        </is>
      </c>
      <c r="Q1581" s="24" t="inlineStr">
        <is>
          <t>120-01-Геолого-маркшейдерская служба. отдел</t>
        </is>
      </c>
    </row>
    <row r="1582" hidden="1" outlineLevel="1" ht="32.9" customFormat="1" customHeight="1" s="71" thickBot="1">
      <c r="B1582" s="167" t="n"/>
      <c r="C1582" s="167" t="n"/>
      <c r="D1582" s="14" t="inlineStr">
        <is>
          <t>Количество</t>
        </is>
      </c>
      <c r="E1582" s="15" t="n"/>
      <c r="F1582" s="175" t="n">
        <v>8</v>
      </c>
      <c r="G1582" s="15" t="n"/>
      <c r="H1582" s="175" t="n">
        <v>8</v>
      </c>
      <c r="I1582" s="135" t="n"/>
      <c r="J1582" s="154" t="inlineStr">
        <is>
          <t>Поступление ТМЦ и услуг 0002576 от 04.07.2023 10:00:00</t>
        </is>
      </c>
      <c r="K1582" s="154" t="inlineStr">
        <is>
          <t>Поступление ТМЦ и услуг 0002576 от 04.07.2023 10:00:00</t>
        </is>
      </c>
      <c r="L1582" s="9" t="n"/>
      <c r="M1582">
        <f>VLOOKUP(J1582,P$7:Q$4000,2,0)</f>
        <v/>
      </c>
      <c r="N1582">
        <f>VLOOKUP(K1582,P$7:R$4000,2,0)</f>
        <v/>
      </c>
      <c r="P1582" s="24" t="inlineStr">
        <is>
          <t>Мараимова Гулбайра Эркинбаевна(повар 2- разряда)</t>
        </is>
      </c>
      <c r="Q1582" s="24" t="inlineStr">
        <is>
          <t>123-02-АБК-АХО-Столовая</t>
        </is>
      </c>
    </row>
    <row r="1583" hidden="1" outlineLevel="1" ht="22.45" customHeight="1" s="171" thickBot="1">
      <c r="B1583" s="165" t="inlineStr">
        <is>
          <t>08.09.2024 8:32:39</t>
        </is>
      </c>
      <c r="C1583" s="165" t="inlineStr">
        <is>
          <t>Внутреннее перемещение ОМТС 222-016 от 08.09.2024 8:32:39</t>
        </is>
      </c>
      <c r="D1583" s="152" t="inlineStr">
        <is>
          <t>Внутренее перемещение ТМЦ</t>
        </is>
      </c>
      <c r="E1583" s="163" t="n">
        <v>1750</v>
      </c>
      <c r="F1583" s="164" t="n"/>
      <c r="G1583" s="163" t="n">
        <v>1750</v>
      </c>
      <c r="H1583" s="164" t="n"/>
      <c r="I1583" s="7" t="n">
        <v>7000</v>
      </c>
      <c r="J1583" s="8" t="inlineStr">
        <is>
          <t>Сатишев Канатбек Усупбекович (раздатчик ВМ)</t>
        </is>
      </c>
      <c r="K1583" s="8" t="inlineStr">
        <is>
          <t>Склад Бозымчак № 7 СИЗ (/Касымов А,Адылбек у Э.</t>
        </is>
      </c>
      <c r="L1583" s="12" t="n"/>
      <c r="M1583">
        <f>VLOOKUP(J1583,P$7:Q$4000,2,0)</f>
        <v/>
      </c>
      <c r="N1583">
        <f>VLOOKUP(K1583,P$7:R$4000,2,0)</f>
        <v/>
      </c>
      <c r="P1583" s="24" t="inlineStr">
        <is>
          <t>Маралиев Акылбек Сайфулаевич(водитель вил погрузчи</t>
        </is>
      </c>
      <c r="Q1583" s="24" t="inlineStr">
        <is>
          <t>119-05-Автотранспортный цех - общепроизводственные</t>
        </is>
      </c>
    </row>
    <row r="1584" hidden="1" outlineLevel="1" ht="22.45" customFormat="1" customHeight="1" s="71">
      <c r="B1584" s="166" t="n"/>
      <c r="C1584" s="166" t="n"/>
      <c r="D1584" s="153" t="n"/>
      <c r="E1584" s="10" t="n"/>
      <c r="F1584" s="11" t="n"/>
      <c r="G1584" s="10" t="n"/>
      <c r="H1584" s="11" t="n"/>
      <c r="I1584" s="12" t="n"/>
      <c r="J1584" s="13" t="inlineStr">
        <is>
          <t>001-001-0198 Куртка демисезонная "KAZ Minerals Bozymchak" (ткань 65%ПЭ/35%ХБ, плотность 250 гр/м2, подкл.флис. 52-54)</t>
        </is>
      </c>
      <c r="K1584" s="13" t="inlineStr">
        <is>
          <t>001-001-0198 Куртка демисезонная "KAZ Minerals Bozymchak" (ткань 65%ПЭ/35%ХБ, плотность 250 гр/м2, подкл.флис. 52-54)</t>
        </is>
      </c>
      <c r="L1584" s="135" t="n"/>
      <c r="M1584">
        <f>VLOOKUP(J1584,P$7:Q$4000,2,0)</f>
        <v/>
      </c>
      <c r="N1584">
        <f>VLOOKUP(K1584,P$7:R$4000,2,0)</f>
        <v/>
      </c>
      <c r="P1584" s="24" t="inlineStr">
        <is>
          <t>Маралов Сагынбек Солтобаевич(Электрогазосварщик)</t>
        </is>
      </c>
      <c r="Q1584" s="24" t="inlineStr">
        <is>
          <t>107-Отдел Капитального Строительства</t>
        </is>
      </c>
    </row>
    <row r="1585" hidden="1" outlineLevel="1" ht="32.9" customFormat="1" customHeight="1" s="71" thickBot="1">
      <c r="B1585" s="167" t="n"/>
      <c r="C1585" s="167" t="n"/>
      <c r="D1585" s="14" t="inlineStr">
        <is>
          <t>Количество</t>
        </is>
      </c>
      <c r="E1585" s="15" t="n"/>
      <c r="F1585" s="175" t="n">
        <v>1</v>
      </c>
      <c r="G1585" s="15" t="n"/>
      <c r="H1585" s="175" t="n">
        <v>1</v>
      </c>
      <c r="I1585" s="135" t="n"/>
      <c r="J1585" s="154" t="inlineStr">
        <is>
          <t>Поступление ТМЦ и услуг 0003271 от 27.08.2024 10:00:00</t>
        </is>
      </c>
      <c r="K1585" s="154" t="inlineStr">
        <is>
          <t>Поступление ТМЦ и услуг 0003271 от 27.08.2024 10:00:00</t>
        </is>
      </c>
      <c r="L1585" s="9" t="n"/>
      <c r="M1585">
        <f>VLOOKUP(J1585,P$7:Q$4000,2,0)</f>
        <v/>
      </c>
      <c r="N1585">
        <f>VLOOKUP(K1585,P$7:R$4000,2,0)</f>
        <v/>
      </c>
      <c r="P1585" s="24" t="inlineStr">
        <is>
          <t>Маралов Салим Балтагулович (пом.маш.бур.уст-ки)</t>
        </is>
      </c>
      <c r="Q1585" s="24" t="inlineStr">
        <is>
          <t>106-01-Буровой участок ГРР</t>
        </is>
      </c>
    </row>
    <row r="1586" hidden="1" outlineLevel="1" ht="22.45" customHeight="1" s="171" thickBot="1">
      <c r="B1586" s="165" t="inlineStr">
        <is>
          <t>08.09.2024 8:32:39</t>
        </is>
      </c>
      <c r="C1586" s="165" t="inlineStr">
        <is>
          <t>Внутреннее перемещение ОМТС 222-016 от 08.09.2024 8:32:39</t>
        </is>
      </c>
      <c r="D1586" s="152" t="inlineStr">
        <is>
          <t>Внутренее перемещение ТМЦ</t>
        </is>
      </c>
      <c r="E1586" s="163" t="n">
        <v>1750</v>
      </c>
      <c r="F1586" s="164" t="n"/>
      <c r="G1586" s="163" t="n">
        <v>1750</v>
      </c>
      <c r="H1586" s="164" t="n"/>
      <c r="I1586" s="7" t="n">
        <v>8800</v>
      </c>
      <c r="J1586" s="8" t="inlineStr">
        <is>
          <t>Сатишев Канатбек Усупбекович (раздатчик ВМ)</t>
        </is>
      </c>
      <c r="K1586" s="8" t="inlineStr">
        <is>
          <t>Склад Бозымчак № 7 СИЗ (/Касымов А,Адылбек у Э.</t>
        </is>
      </c>
      <c r="L1586" s="12" t="n"/>
      <c r="M1586">
        <f>VLOOKUP(J1586,P$7:Q$4000,2,0)</f>
        <v/>
      </c>
      <c r="N1586">
        <f>VLOOKUP(K1586,P$7:R$4000,2,0)</f>
        <v/>
      </c>
      <c r="P1586" s="24" t="inlineStr">
        <is>
          <t>Маралова Чынар Солтобаевна (уборщица)</t>
        </is>
      </c>
      <c r="Q1586" s="24" t="inlineStr">
        <is>
          <t>123-01-АБК-АХО-вахтовый поселок</t>
        </is>
      </c>
    </row>
    <row r="1587" hidden="1" outlineLevel="1" ht="22.45" customFormat="1" customHeight="1" s="71">
      <c r="B1587" s="166" t="n"/>
      <c r="C1587" s="166" t="n"/>
      <c r="D1587" s="153" t="n"/>
      <c r="E1587" s="10" t="n"/>
      <c r="F1587" s="11" t="n"/>
      <c r="G1587" s="10" t="n"/>
      <c r="H1587" s="11" t="n"/>
      <c r="I1587" s="12" t="n"/>
      <c r="J1587" s="13" t="inlineStr">
        <is>
          <t>001-001-0082 Костюм взрывника</t>
        </is>
      </c>
      <c r="K1587" s="13" t="inlineStr">
        <is>
          <t>001-001-0082 Костюм взрывника</t>
        </is>
      </c>
      <c r="L1587" s="135" t="n"/>
      <c r="M1587">
        <f>VLOOKUP(J1587,P$7:Q$4000,2,0)</f>
        <v/>
      </c>
      <c r="N1587">
        <f>VLOOKUP(K1587,P$7:R$4000,2,0)</f>
        <v/>
      </c>
      <c r="P1587" s="24" t="inlineStr">
        <is>
          <t>Маратбекова Бурулай Маратбековна</t>
        </is>
      </c>
      <c r="Q1587" s="24" t="inlineStr">
        <is>
          <t>109-Химлаборатория</t>
        </is>
      </c>
    </row>
    <row r="1588" hidden="1" outlineLevel="1" ht="22.45" customFormat="1" customHeight="1" s="71" thickBot="1">
      <c r="B1588" s="167" t="n"/>
      <c r="C1588" s="167" t="n"/>
      <c r="D1588" s="14" t="inlineStr">
        <is>
          <t>Количество</t>
        </is>
      </c>
      <c r="E1588" s="15" t="n"/>
      <c r="F1588" s="175" t="n">
        <v>1</v>
      </c>
      <c r="G1588" s="15" t="n"/>
      <c r="H1588" s="175" t="n">
        <v>1</v>
      </c>
      <c r="I1588" s="135" t="n"/>
      <c r="J1588" s="154" t="inlineStr">
        <is>
          <t>Поступление ТМЦ и услуг 0001039 от 19.03.2024 10:00:00</t>
        </is>
      </c>
      <c r="K1588" s="154" t="inlineStr">
        <is>
          <t>Поступление ТМЦ и услуг 0001039 от 19.03.2024 10:00:00</t>
        </is>
      </c>
      <c r="L1588" s="9" t="n"/>
      <c r="M1588">
        <f>VLOOKUP(J1588,P$7:Q$4000,2,0)</f>
        <v/>
      </c>
      <c r="N1588">
        <f>VLOOKUP(K1588,P$7:R$4000,2,0)</f>
        <v/>
      </c>
      <c r="P1588" s="24" t="inlineStr">
        <is>
          <t>Марип кызы Зубайда(Мойщик посуды)</t>
        </is>
      </c>
      <c r="Q1588" s="24" t="inlineStr">
        <is>
          <t>123-02-АБК-АХО-Столовая</t>
        </is>
      </c>
    </row>
    <row r="1589" hidden="1" outlineLevel="1" ht="22.45" customHeight="1" s="171" thickBot="1">
      <c r="B1589" s="165" t="inlineStr">
        <is>
          <t>08.09.2024 8:41:38</t>
        </is>
      </c>
      <c r="C1589" s="165" t="inlineStr">
        <is>
          <t>Внутреннее перемещение ОМТС 222-018 от 08.09.2024 8:41:38</t>
        </is>
      </c>
      <c r="D1589" s="152" t="inlineStr">
        <is>
          <t>Внутренее перемещение ТМЦ</t>
        </is>
      </c>
      <c r="E1589" s="163" t="n">
        <v>1750</v>
      </c>
      <c r="F1589" s="164" t="n"/>
      <c r="G1589" s="163" t="n">
        <v>1750</v>
      </c>
      <c r="H1589" s="164" t="n"/>
      <c r="I1589" s="7" t="n">
        <v>8800</v>
      </c>
      <c r="J1589" s="8" t="inlineStr">
        <is>
          <t>Сатыбалдиев Кошалы Жоробекович Дробильщик</t>
        </is>
      </c>
      <c r="K1589" s="8" t="inlineStr">
        <is>
          <t>Склад Бозымчак № 7 СИЗ (/Касымов А,Адылбек у Э.</t>
        </is>
      </c>
      <c r="L1589" s="12" t="n"/>
      <c r="M1589">
        <f>VLOOKUP(J1589,P$7:Q$4000,2,0)</f>
        <v/>
      </c>
      <c r="N1589">
        <f>VLOOKUP(K1589,P$7:R$4000,2,0)</f>
        <v/>
      </c>
      <c r="P1589" s="24" t="inlineStr">
        <is>
          <t>Марипбай уулу Жыргалбек(аппаратчик обезвоживания)</t>
        </is>
      </c>
      <c r="Q1589" s="24" t="inlineStr">
        <is>
          <t>100-04 Участок упаковки концентрата</t>
        </is>
      </c>
    </row>
    <row r="1590" hidden="1" outlineLevel="1" ht="22.45" customFormat="1" customHeight="1" s="71">
      <c r="B1590" s="166" t="n"/>
      <c r="C1590" s="166" t="n"/>
      <c r="D1590" s="153" t="n"/>
      <c r="E1590" s="10" t="n"/>
      <c r="F1590" s="11" t="n"/>
      <c r="G1590" s="10" t="n"/>
      <c r="H1590" s="11" t="n"/>
      <c r="I1590" s="12" t="n"/>
      <c r="J1590" s="13" t="inlineStr">
        <is>
          <t>001-001-0082 Костюм взрывника</t>
        </is>
      </c>
      <c r="K1590" s="13" t="inlineStr">
        <is>
          <t>001-001-0082 Костюм взрывника</t>
        </is>
      </c>
      <c r="L1590" s="135" t="n"/>
      <c r="M1590">
        <f>VLOOKUP(J1590,P$7:Q$4000,2,0)</f>
        <v/>
      </c>
      <c r="N1590">
        <f>VLOOKUP(K1590,P$7:R$4000,2,0)</f>
        <v/>
      </c>
      <c r="P1590" s="24" t="inlineStr">
        <is>
          <t>Марипбай уулу Ноорузбек</t>
        </is>
      </c>
      <c r="Q1590" s="24" t="inlineStr">
        <is>
          <t>107-Отдел Капитального Строительства</t>
        </is>
      </c>
    </row>
    <row r="1591" hidden="1" outlineLevel="1" ht="32.9" customFormat="1" customHeight="1" s="71" thickBot="1">
      <c r="B1591" s="167" t="n"/>
      <c r="C1591" s="167" t="n"/>
      <c r="D1591" s="14" t="inlineStr">
        <is>
          <t>Количество</t>
        </is>
      </c>
      <c r="E1591" s="15" t="n"/>
      <c r="F1591" s="175" t="n">
        <v>1</v>
      </c>
      <c r="G1591" s="15" t="n"/>
      <c r="H1591" s="175" t="n">
        <v>1</v>
      </c>
      <c r="I1591" s="135" t="n"/>
      <c r="J1591" s="154" t="inlineStr">
        <is>
          <t>Поступление ТМЦ и услуг 0001039 от 19.03.2024 10:00:00</t>
        </is>
      </c>
      <c r="K1591" s="154" t="inlineStr">
        <is>
          <t>Поступление ТМЦ и услуг 0001039 от 19.03.2024 10:00:00</t>
        </is>
      </c>
      <c r="L1591" s="9" t="n"/>
      <c r="M1591">
        <f>VLOOKUP(J1591,P$7:Q$4000,2,0)</f>
        <v/>
      </c>
      <c r="N1591">
        <f>VLOOKUP(K1591,P$7:R$4000,2,0)</f>
        <v/>
      </c>
      <c r="P1591" s="24" t="inlineStr">
        <is>
          <t>Марсбеков Акжол Марсбекович( IT)</t>
        </is>
      </c>
      <c r="Q1591" s="24" t="inlineStr">
        <is>
          <t>120-02  - Главные специалисты ИТР</t>
        </is>
      </c>
    </row>
    <row r="1592" hidden="1" outlineLevel="1" ht="22.45" customHeight="1" s="171" thickBot="1">
      <c r="B1592" s="165" t="inlineStr">
        <is>
          <t>08.09.2024 8:41:38</t>
        </is>
      </c>
      <c r="C1592" s="165" t="inlineStr">
        <is>
          <t>Внутреннее перемещение ОМТС 222-018 от 08.09.2024 8:41:38</t>
        </is>
      </c>
      <c r="D1592" s="152" t="inlineStr">
        <is>
          <t>Внутренее перемещение ТМЦ</t>
        </is>
      </c>
      <c r="E1592" s="163" t="n">
        <v>1750</v>
      </c>
      <c r="F1592" s="164" t="n"/>
      <c r="G1592" s="163" t="n">
        <v>1750</v>
      </c>
      <c r="H1592" s="164" t="n"/>
      <c r="I1592" s="7" t="n">
        <v>7000</v>
      </c>
      <c r="J1592" s="8" t="inlineStr">
        <is>
          <t>Сатыбалдиев Кошалы Жоробекович Дробильщик</t>
        </is>
      </c>
      <c r="K1592" s="8" t="inlineStr">
        <is>
          <t>Склад Бозымчак № 7 СИЗ (/Касымов А,Адылбек у Э.</t>
        </is>
      </c>
      <c r="L1592" s="12" t="n"/>
      <c r="M1592">
        <f>VLOOKUP(J1592,P$7:Q$4000,2,0)</f>
        <v/>
      </c>
      <c r="N1592">
        <f>VLOOKUP(K1592,P$7:R$4000,2,0)</f>
        <v/>
      </c>
      <c r="P1592" s="24" t="inlineStr">
        <is>
          <t>Мартовицкий Владимир Дмитриевич</t>
        </is>
      </c>
      <c r="Q1592" s="24" t="inlineStr">
        <is>
          <t>101-06-Общепроизводственные расходы - Карьер</t>
        </is>
      </c>
    </row>
    <row r="1593" hidden="1" outlineLevel="1" ht="22.45" customFormat="1" customHeight="1" s="71">
      <c r="B1593" s="166" t="n"/>
      <c r="C1593" s="166" t="n"/>
      <c r="D1593" s="153" t="n"/>
      <c r="E1593" s="10" t="n"/>
      <c r="F1593" s="11" t="n"/>
      <c r="G1593" s="10" t="n"/>
      <c r="H1593" s="11" t="n"/>
      <c r="I1593" s="12" t="n"/>
      <c r="J1593" s="13" t="inlineStr">
        <is>
          <t>001-001-0198 Куртка демисезонная "KAZ Minerals Bozymchak" (ткань 65%ПЭ/35%ХБ, плотность 250 гр/м2, подкл.флис. 52-54)</t>
        </is>
      </c>
      <c r="K1593" s="13" t="inlineStr">
        <is>
          <t>001-001-0198 Куртка демисезонная "KAZ Minerals Bozymchak" (ткань 65%ПЭ/35%ХБ, плотность 250 гр/м2, подкл.флис. 52-54)</t>
        </is>
      </c>
      <c r="L1593" s="135" t="n"/>
      <c r="M1593">
        <f>VLOOKUP(J1593,P$7:Q$4000,2,0)</f>
        <v/>
      </c>
      <c r="N1593">
        <f>VLOOKUP(K1593,P$7:R$4000,2,0)</f>
        <v/>
      </c>
      <c r="P1593" s="24" t="inlineStr">
        <is>
          <t>Марышев Алексей Васильевич</t>
        </is>
      </c>
      <c r="Q1593" s="24" t="inlineStr">
        <is>
          <t>120-02  - Главные специалисты ИТР</t>
        </is>
      </c>
    </row>
    <row r="1594" hidden="1" outlineLevel="1" ht="22.45" customFormat="1" customHeight="1" s="71" thickBot="1">
      <c r="B1594" s="167" t="n"/>
      <c r="C1594" s="167" t="n"/>
      <c r="D1594" s="14" t="inlineStr">
        <is>
          <t>Количество</t>
        </is>
      </c>
      <c r="E1594" s="15" t="n"/>
      <c r="F1594" s="175" t="n">
        <v>1</v>
      </c>
      <c r="G1594" s="15" t="n"/>
      <c r="H1594" s="175" t="n">
        <v>1</v>
      </c>
      <c r="I1594" s="135" t="n"/>
      <c r="J1594" s="154" t="inlineStr">
        <is>
          <t>Поступление ТМЦ и услуг 0003271 от 27.08.2024 10:00:00</t>
        </is>
      </c>
      <c r="K1594" s="154" t="inlineStr">
        <is>
          <t>Поступление ТМЦ и услуг 0003271 от 27.08.2024 10:00:00</t>
        </is>
      </c>
      <c r="L1594" s="9" t="n"/>
      <c r="M1594">
        <f>VLOOKUP(J1594,P$7:Q$4000,2,0)</f>
        <v/>
      </c>
      <c r="N1594">
        <f>VLOOKUP(K1594,P$7:R$4000,2,0)</f>
        <v/>
      </c>
      <c r="P1594" s="24" t="inlineStr">
        <is>
          <t>Марышев Василий Алексеевич (профсоюз Рудник)</t>
        </is>
      </c>
      <c r="Q1594" s="24" t="inlineStr">
        <is>
          <t>120-02  - Главные специалисты ИТР</t>
        </is>
      </c>
    </row>
    <row r="1595" hidden="1" outlineLevel="1" ht="22.45" customHeight="1" s="171" thickBot="1">
      <c r="B1595" s="165" t="inlineStr">
        <is>
          <t>08.09.2024 8:41:38</t>
        </is>
      </c>
      <c r="C1595" s="165" t="inlineStr">
        <is>
          <t>Внутреннее перемещение ОМТС 222-018 от 08.09.2024 8:41:38</t>
        </is>
      </c>
      <c r="D1595" s="152" t="inlineStr">
        <is>
          <t>Внутренее перемещение ТМЦ</t>
        </is>
      </c>
      <c r="E1595" s="163" t="n">
        <v>1750</v>
      </c>
      <c r="F1595" s="164" t="n"/>
      <c r="G1595" s="163" t="n">
        <v>1750</v>
      </c>
      <c r="H1595" s="164" t="n"/>
      <c r="I1595" s="7" t="n">
        <v>7061.06</v>
      </c>
      <c r="J1595" s="8" t="inlineStr">
        <is>
          <t>Сатыбалдиев Кошалы Жоробекович Дробильщик</t>
        </is>
      </c>
      <c r="K1595" s="8" t="inlineStr">
        <is>
          <t>Склад Бозымчак № 7 СИЗ (/Касымов А,Адылбек у Э.</t>
        </is>
      </c>
      <c r="L1595" s="12" t="n"/>
      <c r="M1595">
        <f>VLOOKUP(J1595,P$7:Q$4000,2,0)</f>
        <v/>
      </c>
      <c r="N1595">
        <f>VLOOKUP(K1595,P$7:R$4000,2,0)</f>
        <v/>
      </c>
      <c r="P1595" s="24" t="inlineStr">
        <is>
          <t>Масалбеков Азизбек Осмонкулович</t>
        </is>
      </c>
      <c r="Q1595" s="24" t="inlineStr">
        <is>
          <t>100-09 РММ</t>
        </is>
      </c>
    </row>
    <row r="1596" hidden="1" outlineLevel="1" ht="22.45" customFormat="1" customHeight="1" s="71">
      <c r="B1596" s="166" t="n"/>
      <c r="C1596" s="166" t="n"/>
      <c r="D1596" s="153" t="n"/>
      <c r="E1596" s="10" t="n"/>
      <c r="F1596" s="11" t="n"/>
      <c r="G1596" s="10" t="n"/>
      <c r="H1596" s="11" t="n"/>
      <c r="I1596" s="12" t="n"/>
      <c r="J1596" s="13" t="inlineStr">
        <is>
          <t>001-002-0090 Ботинки Pezzol Kobra 916P-017</t>
        </is>
      </c>
      <c r="K1596" s="13" t="inlineStr">
        <is>
          <t>001-002-0090 Ботинки Pezzol Kobra 916P-017</t>
        </is>
      </c>
      <c r="L1596" s="135" t="n"/>
      <c r="M1596">
        <f>VLOOKUP(J1596,P$7:Q$4000,2,0)</f>
        <v/>
      </c>
      <c r="N1596">
        <f>VLOOKUP(K1596,P$7:R$4000,2,0)</f>
        <v/>
      </c>
      <c r="P1596" s="24" t="inlineStr">
        <is>
          <t>Масалбеков Нурбакыт Исабекович</t>
        </is>
      </c>
      <c r="Q1596" s="24" t="inlineStr">
        <is>
          <t>100-07 Главные специалисты ИТР ОФ</t>
        </is>
      </c>
    </row>
    <row r="1597" hidden="1" outlineLevel="1" ht="22.45" customFormat="1" customHeight="1" s="71" thickBot="1">
      <c r="B1597" s="167" t="n"/>
      <c r="C1597" s="167" t="n"/>
      <c r="D1597" s="14" t="inlineStr">
        <is>
          <t>Количество</t>
        </is>
      </c>
      <c r="E1597" s="15" t="n"/>
      <c r="F1597" s="175" t="n">
        <v>1</v>
      </c>
      <c r="G1597" s="15" t="n"/>
      <c r="H1597" s="175" t="n">
        <v>1</v>
      </c>
      <c r="I1597" s="135" t="n"/>
      <c r="J1597" s="154" t="inlineStr">
        <is>
          <t>Поступление ТМЦ и услуг 0002332 от 19.06.2024 10:00:00</t>
        </is>
      </c>
      <c r="K1597" s="154" t="inlineStr">
        <is>
          <t>Поступление ТМЦ и услуг 0002332 от 19.06.2024 10:00:00</t>
        </is>
      </c>
      <c r="L1597" s="9" t="n"/>
      <c r="M1597">
        <f>VLOOKUP(J1597,P$7:Q$4000,2,0)</f>
        <v/>
      </c>
      <c r="N1597">
        <f>VLOOKUP(K1597,P$7:R$4000,2,0)</f>
        <v/>
      </c>
      <c r="P1597" s="24" t="inlineStr">
        <is>
          <t>Масленникова Ольга Владимировна</t>
        </is>
      </c>
      <c r="Q1597" s="24" t="inlineStr">
        <is>
          <t>111-02-АУП</t>
        </is>
      </c>
    </row>
    <row r="1598" hidden="1" outlineLevel="1" ht="22.45" customHeight="1" s="171">
      <c r="B1598" s="165" t="inlineStr">
        <is>
          <t>08.09.2024 8:45:18</t>
        </is>
      </c>
      <c r="C1598" s="165" t="inlineStr">
        <is>
          <t>Внутреннее перемещение ОМТС 222-019 от 08.09.2024 8:45:18</t>
        </is>
      </c>
      <c r="D1598" s="152" t="inlineStr">
        <is>
          <t>Внутренее перемещение ТМЦ</t>
        </is>
      </c>
      <c r="E1598" s="163" t="n">
        <v>1750</v>
      </c>
      <c r="F1598" s="164" t="n"/>
      <c r="G1598" s="163" t="n">
        <v>1750</v>
      </c>
      <c r="H1598" s="164" t="n"/>
      <c r="I1598" s="7" t="n">
        <v>3629.47</v>
      </c>
      <c r="J1598" s="8" t="inlineStr">
        <is>
          <t>Склад Бозымчак № 7/1 СИЗ БУ</t>
        </is>
      </c>
      <c r="K1598" s="8" t="inlineStr">
        <is>
          <t>Сатыбалдиев Кошалы Жоробекович Дробильщик</t>
        </is>
      </c>
      <c r="L1598" s="12" t="n"/>
      <c r="M1598">
        <f>VLOOKUP(J1598,P$7:Q$4000,2,0)</f>
        <v/>
      </c>
      <c r="N1598">
        <f>VLOOKUP(K1598,P$7:R$4000,2,0)</f>
        <v/>
      </c>
      <c r="P1598" s="24" t="inlineStr">
        <is>
          <t>Масютенко Татьяна Анатольевна</t>
        </is>
      </c>
      <c r="Q1598" s="24" t="inlineStr">
        <is>
          <t>112-ИТР-офис</t>
        </is>
      </c>
    </row>
    <row r="1599" hidden="1" outlineLevel="1" ht="22.45" customFormat="1" customHeight="1" s="71">
      <c r="B1599" s="166" t="n"/>
      <c r="C1599" s="166" t="n"/>
      <c r="D1599" s="153" t="n"/>
      <c r="E1599" s="10" t="n"/>
      <c r="F1599" s="11" t="n"/>
      <c r="G1599" s="10" t="n"/>
      <c r="H1599" s="11" t="n"/>
      <c r="I1599" s="12" t="n"/>
      <c r="J1599" s="13" t="inlineStr">
        <is>
          <t>001-002-0061 Ботинки Kynox Nomad 417E-064 (Италия)</t>
        </is>
      </c>
      <c r="K1599" s="13" t="inlineStr">
        <is>
          <t>001-002-0061 Ботинки Kynox Nomad 417E-064 (Италия)</t>
        </is>
      </c>
      <c r="L1599" s="135" t="n"/>
      <c r="M1599">
        <f>VLOOKUP(J1599,P$7:Q$4000,2,0)</f>
        <v/>
      </c>
      <c r="N1599">
        <f>VLOOKUP(K1599,P$7:R$4000,2,0)</f>
        <v/>
      </c>
      <c r="P1599" s="24" t="inlineStr">
        <is>
          <t>Матанов Алманбет Нурматович (машинист насосных уст</t>
        </is>
      </c>
      <c r="Q1599" s="24" t="inlineStr">
        <is>
          <t>100-03-02 Транспортировка сгущенной пульпы</t>
        </is>
      </c>
    </row>
    <row r="1600" hidden="1" outlineLevel="1" ht="22.45" customFormat="1" customHeight="1" s="71" thickBot="1">
      <c r="B1600" s="167" t="n"/>
      <c r="C1600" s="167" t="n"/>
      <c r="D1600" s="14" t="inlineStr">
        <is>
          <t>Количество</t>
        </is>
      </c>
      <c r="E1600" s="15" t="n"/>
      <c r="F1600" s="175" t="n">
        <v>1</v>
      </c>
      <c r="G1600" s="15" t="n"/>
      <c r="H1600" s="175" t="n">
        <v>1</v>
      </c>
      <c r="I1600" s="135" t="n"/>
      <c r="J1600" s="154" t="inlineStr">
        <is>
          <t>Поступление ТМЦ и услуг 0004088 от 02.11.2021 10:00:00</t>
        </is>
      </c>
      <c r="K1600" s="154" t="inlineStr">
        <is>
          <t>Поступление ТМЦ и услуг 0004088 от 02.11.2021 10:00:00</t>
        </is>
      </c>
      <c r="L1600" s="9" t="n"/>
      <c r="M1600">
        <f>VLOOKUP(J1600,P$7:Q$4000,2,0)</f>
        <v/>
      </c>
      <c r="N1600">
        <f>VLOOKUP(K1600,P$7:R$4000,2,0)</f>
        <v/>
      </c>
      <c r="P1600" s="24" t="inlineStr">
        <is>
          <t>Матанов Жаныбек Арзыевич (водитель КРАЗА)</t>
        </is>
      </c>
      <c r="Q1600" s="24" t="inlineStr">
        <is>
          <t>119-05-Автотранспортный цех - общепроизводственные</t>
        </is>
      </c>
    </row>
    <row r="1601" hidden="1" outlineLevel="1" ht="22.45" customHeight="1" s="171" thickBot="1">
      <c r="B1601" s="165" t="inlineStr">
        <is>
          <t>08.09.2024 8:49:35</t>
        </is>
      </c>
      <c r="C1601" s="165" t="inlineStr">
        <is>
          <t>Внутреннее перемещение ОМТС 222-020 от 08.09.2024 8:49:35</t>
        </is>
      </c>
      <c r="D1601" s="152" t="inlineStr">
        <is>
          <t>Внутренее перемещение ТМЦ</t>
        </is>
      </c>
      <c r="E1601" s="163" t="n">
        <v>1750</v>
      </c>
      <c r="F1601" s="164" t="n"/>
      <c r="G1601" s="163" t="n">
        <v>1750</v>
      </c>
      <c r="H1601" s="164" t="n"/>
      <c r="I1601" s="7" t="n">
        <v>14800</v>
      </c>
      <c r="J1601" s="8" t="inlineStr">
        <is>
          <t>Акматов Джергалбек Эсенгулович</t>
        </is>
      </c>
      <c r="K1601" s="8" t="inlineStr">
        <is>
          <t>Склад Бозымчак № 7 СИЗ (/Касымов А,Адылбек у Э.</t>
        </is>
      </c>
      <c r="L1601" s="12" t="n"/>
      <c r="M1601">
        <f>VLOOKUP(J1601,P$7:Q$4000,2,0)</f>
        <v/>
      </c>
      <c r="N1601">
        <f>VLOOKUP(K1601,P$7:R$4000,2,0)</f>
        <v/>
      </c>
      <c r="P1601" s="24" t="inlineStr">
        <is>
          <t>Матанов Жанышбек Арзыевич (бурильщик шпуров)</t>
        </is>
      </c>
      <c r="Q1601" s="24" t="inlineStr">
        <is>
          <t>101-03-участок БВР</t>
        </is>
      </c>
    </row>
    <row r="1602" hidden="1" outlineLevel="1" ht="22.45" customFormat="1" customHeight="1" s="71">
      <c r="B1602" s="166" t="n"/>
      <c r="C1602" s="166" t="n"/>
      <c r="D1602" s="153" t="n"/>
      <c r="E1602" s="10" t="n"/>
      <c r="F1602" s="11" t="n"/>
      <c r="G1602" s="10" t="n"/>
      <c r="H1602" s="11" t="n"/>
      <c r="I1602" s="12" t="n"/>
      <c r="J1602" s="13" t="inlineStr">
        <is>
          <t>001-001-0048 Костюм взрывника, зимний</t>
        </is>
      </c>
      <c r="K1602" s="13" t="inlineStr">
        <is>
          <t>001-001-0048 Костюм взрывника, зимний</t>
        </is>
      </c>
      <c r="L1602" s="135" t="n"/>
      <c r="M1602">
        <f>VLOOKUP(J1602,P$7:Q$4000,2,0)</f>
        <v/>
      </c>
      <c r="N1602">
        <f>VLOOKUP(K1602,P$7:R$4000,2,0)</f>
        <v/>
      </c>
      <c r="P1602" s="24" t="inlineStr">
        <is>
          <t>Матанов Манас Орунбаевич</t>
        </is>
      </c>
      <c r="Q1602" s="24" t="inlineStr">
        <is>
          <t>101-06-Общепроизводственные расходы - Карьер</t>
        </is>
      </c>
    </row>
    <row r="1603" hidden="1" outlineLevel="1" ht="22.45" customFormat="1" customHeight="1" s="71" thickBot="1">
      <c r="B1603" s="167" t="n"/>
      <c r="C1603" s="167" t="n"/>
      <c r="D1603" s="14" t="inlineStr">
        <is>
          <t>Количество</t>
        </is>
      </c>
      <c r="E1603" s="15" t="n"/>
      <c r="F1603" s="175" t="n">
        <v>1</v>
      </c>
      <c r="G1603" s="15" t="n"/>
      <c r="H1603" s="175" t="n">
        <v>1</v>
      </c>
      <c r="I1603" s="135" t="n"/>
      <c r="J1603" s="154" t="inlineStr">
        <is>
          <t>Поступление ТМЦ и услуг 0003082 от 02.08.2024 10:00:00</t>
        </is>
      </c>
      <c r="K1603" s="154" t="inlineStr">
        <is>
          <t>Поступление ТМЦ и услуг 0003082 от 02.08.2024 10:00:00</t>
        </is>
      </c>
      <c r="L1603" s="9" t="n"/>
      <c r="M1603">
        <f>VLOOKUP(J1603,P$7:Q$4000,2,0)</f>
        <v/>
      </c>
      <c r="N1603">
        <f>VLOOKUP(K1603,P$7:R$4000,2,0)</f>
        <v/>
      </c>
      <c r="P1603" s="24" t="inlineStr">
        <is>
          <t>Матиев Азизалы Акималиевич</t>
        </is>
      </c>
      <c r="Q1603" s="24" t="inlineStr">
        <is>
          <t>130-17 Механическая служба - РММ</t>
        </is>
      </c>
    </row>
    <row r="1604" hidden="1" outlineLevel="1" ht="22.45" customHeight="1" s="171" thickBot="1">
      <c r="B1604" s="165" t="inlineStr">
        <is>
          <t>08.09.2024 8:49:35</t>
        </is>
      </c>
      <c r="C1604" s="165" t="inlineStr">
        <is>
          <t>Внутреннее перемещение ОМТС 222-020 от 08.09.2024 8:49:35</t>
        </is>
      </c>
      <c r="D1604" s="152" t="inlineStr">
        <is>
          <t>Внутренее перемещение ТМЦ</t>
        </is>
      </c>
      <c r="E1604" s="163" t="n">
        <v>1750</v>
      </c>
      <c r="F1604" s="164" t="n"/>
      <c r="G1604" s="163" t="n">
        <v>1750</v>
      </c>
      <c r="H1604" s="164" t="n"/>
      <c r="I1604" s="7" t="n">
        <v>8800</v>
      </c>
      <c r="J1604" s="8" t="inlineStr">
        <is>
          <t>Акматов Джергалбек Эсенгулович</t>
        </is>
      </c>
      <c r="K1604" s="8" t="inlineStr">
        <is>
          <t>Склад Бозымчак № 7 СИЗ (/Касымов А,Адылбек у Э.</t>
        </is>
      </c>
      <c r="L1604" s="12" t="n"/>
      <c r="M1604">
        <f>VLOOKUP(J1604,P$7:Q$4000,2,0)</f>
        <v/>
      </c>
      <c r="N1604">
        <f>VLOOKUP(K1604,P$7:R$4000,2,0)</f>
        <v/>
      </c>
      <c r="P1604" s="24" t="inlineStr">
        <is>
          <t>Матиев Акималы Арзимаматович(газоэлектросварщик)</t>
        </is>
      </c>
      <c r="Q1604" s="24" t="inlineStr">
        <is>
          <t>101-06-Общепроизводственные расходы - Карьер</t>
        </is>
      </c>
    </row>
    <row r="1605" hidden="1" outlineLevel="1" ht="22.45" customFormat="1" customHeight="1" s="71">
      <c r="B1605" s="166" t="n"/>
      <c r="C1605" s="166" t="n"/>
      <c r="D1605" s="153" t="n"/>
      <c r="E1605" s="10" t="n"/>
      <c r="F1605" s="11" t="n"/>
      <c r="G1605" s="10" t="n"/>
      <c r="H1605" s="11" t="n"/>
      <c r="I1605" s="12" t="n"/>
      <c r="J1605" s="13" t="inlineStr">
        <is>
          <t>001-001-0082 Костюм взрывника</t>
        </is>
      </c>
      <c r="K1605" s="13" t="inlineStr">
        <is>
          <t>001-001-0082 Костюм взрывника</t>
        </is>
      </c>
      <c r="L1605" s="135" t="n"/>
      <c r="M1605">
        <f>VLOOKUP(J1605,P$7:Q$4000,2,0)</f>
        <v/>
      </c>
      <c r="N1605">
        <f>VLOOKUP(K1605,P$7:R$4000,2,0)</f>
        <v/>
      </c>
      <c r="P1605" s="24" t="inlineStr">
        <is>
          <t>Матиев Бектурсун Кылычбекович</t>
        </is>
      </c>
      <c r="Q1605" s="24" t="inlineStr">
        <is>
          <t>130-12 Общепроизводственные расходы</t>
        </is>
      </c>
    </row>
    <row r="1606" hidden="1" outlineLevel="1" ht="32.9" customFormat="1" customHeight="1" s="71" thickBot="1">
      <c r="B1606" s="167" t="n"/>
      <c r="C1606" s="167" t="n"/>
      <c r="D1606" s="14" t="inlineStr">
        <is>
          <t>Количество</t>
        </is>
      </c>
      <c r="E1606" s="15" t="n"/>
      <c r="F1606" s="175" t="n">
        <v>1</v>
      </c>
      <c r="G1606" s="15" t="n"/>
      <c r="H1606" s="175" t="n">
        <v>1</v>
      </c>
      <c r="I1606" s="135" t="n"/>
      <c r="J1606" s="154" t="inlineStr">
        <is>
          <t>Поступление ТМЦ и услуг 0001039 от 19.03.2024 10:00:00</t>
        </is>
      </c>
      <c r="K1606" s="154" t="inlineStr">
        <is>
          <t>Поступление ТМЦ и услуг 0001039 от 19.03.2024 10:00:00</t>
        </is>
      </c>
      <c r="L1606" s="9" t="n"/>
      <c r="M1606">
        <f>VLOOKUP(J1606,P$7:Q$4000,2,0)</f>
        <v/>
      </c>
      <c r="N1606">
        <f>VLOOKUP(K1606,P$7:R$4000,2,0)</f>
        <v/>
      </c>
      <c r="P1606" s="24" t="inlineStr">
        <is>
          <t>Матиев Маметалы Арзимаматович</t>
        </is>
      </c>
      <c r="Q1606" s="24" t="inlineStr">
        <is>
          <t>105-02-УТВС и НК</t>
        </is>
      </c>
    </row>
    <row r="1607" hidden="1" outlineLevel="1" ht="22.45" customHeight="1" s="171" thickBot="1">
      <c r="B1607" s="165" t="inlineStr">
        <is>
          <t>08.09.2024 8:50:32</t>
        </is>
      </c>
      <c r="C1607" s="165" t="inlineStr">
        <is>
          <t>Внутреннее перемещение ОМТС 222-021 от 08.09.2024 8:50:32</t>
        </is>
      </c>
      <c r="D1607" s="152" t="inlineStr">
        <is>
          <t>Внутренее перемещение ТМЦ</t>
        </is>
      </c>
      <c r="E1607" s="163" t="n">
        <v>1750</v>
      </c>
      <c r="F1607" s="164" t="n"/>
      <c r="G1607" s="163" t="n">
        <v>1750</v>
      </c>
      <c r="H1607" s="164" t="n"/>
      <c r="I1607" s="7" t="n">
        <v>4950</v>
      </c>
      <c r="J1607" s="8" t="inlineStr">
        <is>
          <t>Зиннуров Ирек Ильясович</t>
        </is>
      </c>
      <c r="K1607" s="8" t="inlineStr">
        <is>
          <t>Склад Бозымчак № 7 СИЗ (/Касымов А,Адылбек у Э.</t>
        </is>
      </c>
      <c r="L1607" s="12" t="n"/>
      <c r="M1607">
        <f>VLOOKUP(J1607,P$7:Q$4000,2,0)</f>
        <v/>
      </c>
      <c r="N1607">
        <f>VLOOKUP(K1607,P$7:R$4000,2,0)</f>
        <v/>
      </c>
      <c r="P1607" s="24" t="inlineStr">
        <is>
          <t>Матказиев Нурланбек Жайлообаевич</t>
        </is>
      </c>
      <c r="Q1607" s="24" t="inlineStr">
        <is>
          <t>126-001 ОТК Общепроизводственные расходы</t>
        </is>
      </c>
    </row>
    <row r="1608" hidden="1" outlineLevel="1" ht="22.45" customFormat="1" customHeight="1" s="71">
      <c r="B1608" s="166" t="n"/>
      <c r="C1608" s="166" t="n"/>
      <c r="D1608" s="153" t="n"/>
      <c r="E1608" s="10" t="n"/>
      <c r="F1608" s="11" t="n"/>
      <c r="G1608" s="10" t="n"/>
      <c r="H1608" s="11" t="n"/>
      <c r="I1608" s="12" t="n"/>
      <c r="J1608" s="13" t="inlineStr">
        <is>
          <t>001-002-0091 Сапоги ПВХ Dunlop Protomastor (МП, МБС)</t>
        </is>
      </c>
      <c r="K1608" s="13" t="inlineStr">
        <is>
          <t>001-002-0091 Сапоги ПВХ Dunlop Protomastor (МП, МБС)</t>
        </is>
      </c>
      <c r="L1608" s="135" t="n"/>
      <c r="M1608">
        <f>VLOOKUP(J1608,P$7:Q$4000,2,0)</f>
        <v/>
      </c>
      <c r="N1608">
        <f>VLOOKUP(K1608,P$7:R$4000,2,0)</f>
        <v/>
      </c>
      <c r="P1608" s="24" t="inlineStr">
        <is>
          <t>Маткеримов Кубанычбек Маралбаевич</t>
        </is>
      </c>
      <c r="Q1608" s="24" t="inlineStr">
        <is>
          <t>105-01-ДЭС</t>
        </is>
      </c>
    </row>
    <row r="1609" hidden="1" outlineLevel="1" ht="22.45" customFormat="1" customHeight="1" s="71" thickBot="1">
      <c r="B1609" s="167" t="n"/>
      <c r="C1609" s="167" t="n"/>
      <c r="D1609" s="14" t="inlineStr">
        <is>
          <t>Количество</t>
        </is>
      </c>
      <c r="E1609" s="15" t="n"/>
      <c r="F1609" s="175" t="n">
        <v>1</v>
      </c>
      <c r="G1609" s="15" t="n"/>
      <c r="H1609" s="175" t="n">
        <v>1</v>
      </c>
      <c r="I1609" s="135" t="n"/>
      <c r="J1609" s="154" t="inlineStr">
        <is>
          <t>Поступление ТМЦ и услуг 0001508 от 16.04.2024 10:00:00</t>
        </is>
      </c>
      <c r="K1609" s="154" t="inlineStr">
        <is>
          <t>Поступление ТМЦ и услуг 0001508 от 16.04.2024 10:00:00</t>
        </is>
      </c>
      <c r="L1609" s="9" t="n"/>
      <c r="M1609">
        <f>VLOOKUP(J1609,P$7:Q$4000,2,0)</f>
        <v/>
      </c>
      <c r="N1609">
        <f>VLOOKUP(K1609,P$7:R$4000,2,0)</f>
        <v/>
      </c>
      <c r="P1609" s="24" t="inlineStr">
        <is>
          <t>Махамбаев Хамит Сабитович</t>
        </is>
      </c>
      <c r="Q1609" s="24" t="inlineStr">
        <is>
          <t>106-01-04-Буровой участок ГРР - Восточный</t>
        </is>
      </c>
    </row>
    <row r="1610" hidden="1" outlineLevel="1" ht="22.45" customHeight="1" s="171" thickBot="1">
      <c r="B1610" s="165" t="inlineStr">
        <is>
          <t>08.09.2024 8:52:39</t>
        </is>
      </c>
      <c r="C1610" s="165" t="inlineStr">
        <is>
          <t>Внутреннее перемещение ОМТС 222-022 от 08.09.2024 8:52:39</t>
        </is>
      </c>
      <c r="D1610" s="152" t="inlineStr">
        <is>
          <t>Внутренее перемещение ТМЦ</t>
        </is>
      </c>
      <c r="E1610" s="163" t="n">
        <v>1750</v>
      </c>
      <c r="F1610" s="164" t="n"/>
      <c r="G1610" s="163" t="n">
        <v>1750</v>
      </c>
      <c r="H1610" s="164" t="n"/>
      <c r="I1610" s="7" t="n">
        <v>8800</v>
      </c>
      <c r="J1610" s="8" t="inlineStr">
        <is>
          <t>Бекматов Бейшеналы Уметалыевич (пом взрывника)</t>
        </is>
      </c>
      <c r="K1610" s="8" t="inlineStr">
        <is>
          <t>Склад Бозымчак № 7 СИЗ (/Касымов А,Адылбек у Э.</t>
        </is>
      </c>
      <c r="L1610" s="12" t="n"/>
      <c r="M1610">
        <f>VLOOKUP(J1610,P$7:Q$4000,2,0)</f>
        <v/>
      </c>
      <c r="N1610">
        <f>VLOOKUP(K1610,P$7:R$4000,2,0)</f>
        <v/>
      </c>
      <c r="P1610" s="24" t="inlineStr">
        <is>
          <t>Машаев Максут Рысбекович</t>
        </is>
      </c>
      <c r="Q1610" s="24" t="inlineStr">
        <is>
          <t>130-12 Общепроизводственные расходы</t>
        </is>
      </c>
    </row>
    <row r="1611" hidden="1" outlineLevel="1" ht="22.45" customFormat="1" customHeight="1" s="71">
      <c r="B1611" s="166" t="n"/>
      <c r="C1611" s="166" t="n"/>
      <c r="D1611" s="153" t="n"/>
      <c r="E1611" s="10" t="n"/>
      <c r="F1611" s="11" t="n"/>
      <c r="G1611" s="10" t="n"/>
      <c r="H1611" s="11" t="n"/>
      <c r="I1611" s="12" t="n"/>
      <c r="J1611" s="13" t="inlineStr">
        <is>
          <t>001-001-0082 Костюм взрывника</t>
        </is>
      </c>
      <c r="K1611" s="13" t="inlineStr">
        <is>
          <t>001-001-0082 Костюм взрывника</t>
        </is>
      </c>
      <c r="L1611" s="135" t="n"/>
      <c r="M1611">
        <f>VLOOKUP(J1611,P$7:Q$4000,2,0)</f>
        <v/>
      </c>
      <c r="N1611">
        <f>VLOOKUP(K1611,P$7:R$4000,2,0)</f>
        <v/>
      </c>
      <c r="P1611" s="24" t="inlineStr">
        <is>
          <t>Машков Владимир Анатольеич</t>
        </is>
      </c>
      <c r="Q1611" s="24" t="inlineStr">
        <is>
          <t>111-02-АУП</t>
        </is>
      </c>
    </row>
    <row r="1612" hidden="1" outlineLevel="1" ht="32.9" customFormat="1" customHeight="1" s="71" thickBot="1">
      <c r="B1612" s="167" t="n"/>
      <c r="C1612" s="167" t="n"/>
      <c r="D1612" s="14" t="inlineStr">
        <is>
          <t>Количество</t>
        </is>
      </c>
      <c r="E1612" s="15" t="n"/>
      <c r="F1612" s="175" t="n">
        <v>1</v>
      </c>
      <c r="G1612" s="15" t="n"/>
      <c r="H1612" s="175" t="n">
        <v>1</v>
      </c>
      <c r="I1612" s="135" t="n"/>
      <c r="J1612" s="154" t="inlineStr">
        <is>
          <t>Поступление ТМЦ и услуг 0001039 от 19.03.2024 10:00:00</t>
        </is>
      </c>
      <c r="K1612" s="154" t="inlineStr">
        <is>
          <t>Поступление ТМЦ и услуг 0001039 от 19.03.2024 10:00:00</t>
        </is>
      </c>
      <c r="L1612" s="9" t="n"/>
      <c r="M1612">
        <f>VLOOKUP(J1612,P$7:Q$4000,2,0)</f>
        <v/>
      </c>
      <c r="N1612">
        <f>VLOOKUP(K1612,P$7:R$4000,2,0)</f>
        <v/>
      </c>
      <c r="P1612" s="24" t="inlineStr">
        <is>
          <t>Мегафудс</t>
        </is>
      </c>
      <c r="Q1612" s="24" t="n"/>
    </row>
    <row r="1613" hidden="1" outlineLevel="1" ht="22.45" customHeight="1" s="171" thickBot="1">
      <c r="B1613" s="165" t="inlineStr">
        <is>
          <t>08.09.2024 8:52:39</t>
        </is>
      </c>
      <c r="C1613" s="165" t="inlineStr">
        <is>
          <t>Внутреннее перемещение ОМТС 222-022 от 08.09.2024 8:52:39</t>
        </is>
      </c>
      <c r="D1613" s="152" t="inlineStr">
        <is>
          <t>Внутренее перемещение ТМЦ</t>
        </is>
      </c>
      <c r="E1613" s="163" t="n">
        <v>1750</v>
      </c>
      <c r="F1613" s="164" t="n"/>
      <c r="G1613" s="163" t="n">
        <v>1750</v>
      </c>
      <c r="H1613" s="164" t="n"/>
      <c r="I1613" s="7" t="n">
        <v>7000</v>
      </c>
      <c r="J1613" s="8" t="inlineStr">
        <is>
          <t>Бекматов Бейшеналы Уметалыевич (пом взрывника)</t>
        </is>
      </c>
      <c r="K1613" s="8" t="inlineStr">
        <is>
          <t>Склад Бозымчак № 7 СИЗ (/Касымов А,Адылбек у Э.</t>
        </is>
      </c>
      <c r="L1613" s="12" t="n"/>
      <c r="M1613">
        <f>VLOOKUP(J1613,P$7:Q$4000,2,0)</f>
        <v/>
      </c>
      <c r="N1613">
        <f>VLOOKUP(K1613,P$7:R$4000,2,0)</f>
        <v/>
      </c>
      <c r="P1613" s="24" t="inlineStr">
        <is>
          <t>Медведев Богдан Викторович</t>
        </is>
      </c>
      <c r="Q1613" s="24" t="inlineStr">
        <is>
          <t>111-02-АУП</t>
        </is>
      </c>
    </row>
    <row r="1614" hidden="1" outlineLevel="1" ht="22.45" customFormat="1" customHeight="1" s="71">
      <c r="B1614" s="166" t="n"/>
      <c r="C1614" s="166" t="n"/>
      <c r="D1614" s="153" t="n"/>
      <c r="E1614" s="10" t="n"/>
      <c r="F1614" s="11" t="n"/>
      <c r="G1614" s="10" t="n"/>
      <c r="H1614" s="11" t="n"/>
      <c r="I1614" s="12" t="n"/>
      <c r="J1614" s="13" t="inlineStr">
        <is>
          <t>001-001-0198 Куртка демисезонная "KAZ Minerals Bozymchak" (ткань 65%ПЭ/35%ХБ, плотность 250 гр/м2, подкл.флис. 52-54)</t>
        </is>
      </c>
      <c r="K1614" s="13" t="inlineStr">
        <is>
          <t>001-001-0198 Куртка демисезонная "KAZ Minerals Bozymchak" (ткань 65%ПЭ/35%ХБ, плотность 250 гр/м2, подкл.флис. 52-54)</t>
        </is>
      </c>
      <c r="L1614" s="135" t="n"/>
      <c r="M1614">
        <f>VLOOKUP(J1614,P$7:Q$4000,2,0)</f>
        <v/>
      </c>
      <c r="N1614">
        <f>VLOOKUP(K1614,P$7:R$4000,2,0)</f>
        <v/>
      </c>
      <c r="P1614" s="24" t="inlineStr">
        <is>
          <t>Медербеков Аман Максатбекович</t>
        </is>
      </c>
      <c r="Q1614" s="24" t="inlineStr">
        <is>
          <t>126-001 ОТК Общепроизводственные расходы</t>
        </is>
      </c>
    </row>
    <row r="1615" hidden="1" outlineLevel="1" ht="43.4" customFormat="1" customHeight="1" s="71" thickBot="1">
      <c r="B1615" s="167" t="n"/>
      <c r="C1615" s="167" t="n"/>
      <c r="D1615" s="14" t="inlineStr">
        <is>
          <t>Количество</t>
        </is>
      </c>
      <c r="E1615" s="15" t="n"/>
      <c r="F1615" s="175" t="n">
        <v>1</v>
      </c>
      <c r="G1615" s="15" t="n"/>
      <c r="H1615" s="175" t="n">
        <v>1</v>
      </c>
      <c r="I1615" s="135" t="n"/>
      <c r="J1615" s="154" t="inlineStr">
        <is>
          <t>Поступление ТМЦ и услуг 0003520 от 04.09.2024 10:00:00</t>
        </is>
      </c>
      <c r="K1615" s="154" t="inlineStr">
        <is>
          <t>Поступление ТМЦ и услуг 0003520 от 04.09.2024 10:00:00</t>
        </is>
      </c>
      <c r="L1615" s="9" t="n"/>
      <c r="M1615">
        <f>VLOOKUP(J1615,P$7:Q$4000,2,0)</f>
        <v/>
      </c>
      <c r="N1615">
        <f>VLOOKUP(K1615,P$7:R$4000,2,0)</f>
        <v/>
      </c>
      <c r="P1615" s="24" t="inlineStr">
        <is>
          <t>Медербекова Назира Бактыбековна</t>
        </is>
      </c>
      <c r="Q1615" s="24" t="inlineStr">
        <is>
          <t>111-02-АУП</t>
        </is>
      </c>
    </row>
    <row r="1616" hidden="1" outlineLevel="1" ht="22.45" customHeight="1" s="171" thickBot="1">
      <c r="B1616" s="165" t="inlineStr">
        <is>
          <t>08.09.2024 9:01:20</t>
        </is>
      </c>
      <c r="C1616" s="165" t="inlineStr">
        <is>
          <t>Внутреннее перемещение ОМТС 222-024 от 08.09.2024 9:01:20</t>
        </is>
      </c>
      <c r="D1616" s="152" t="inlineStr">
        <is>
          <t>Внутренее перемещение ТМЦ</t>
        </is>
      </c>
      <c r="E1616" s="163" t="n">
        <v>1750</v>
      </c>
      <c r="F1616" s="164" t="n"/>
      <c r="G1616" s="163" t="n">
        <v>1750</v>
      </c>
      <c r="H1616" s="164" t="n"/>
      <c r="I1616" s="7" t="n">
        <v>14800</v>
      </c>
      <c r="J1616" s="8" t="inlineStr">
        <is>
          <t>Касеинов Илгиз Талантбекович</t>
        </is>
      </c>
      <c r="K1616" s="8" t="inlineStr">
        <is>
          <t>Склад Бозымчак № 7 СИЗ (/Касымов А,Адылбек у Э.</t>
        </is>
      </c>
      <c r="L1616" s="12" t="n"/>
      <c r="M1616">
        <f>VLOOKUP(J1616,P$7:Q$4000,2,0)</f>
        <v/>
      </c>
      <c r="N1616">
        <f>VLOOKUP(K1616,P$7:R$4000,2,0)</f>
        <v/>
      </c>
      <c r="P1616" s="24" t="inlineStr">
        <is>
          <t>Мелихов Владимир Николаевич</t>
        </is>
      </c>
      <c r="Q1616" s="24" t="inlineStr">
        <is>
          <t>100-08  ИТР Производство ОФ</t>
        </is>
      </c>
    </row>
    <row r="1617" hidden="1" outlineLevel="1" ht="22.45" customFormat="1" customHeight="1" s="71">
      <c r="B1617" s="166" t="n"/>
      <c r="C1617" s="166" t="n"/>
      <c r="D1617" s="153" t="n"/>
      <c r="E1617" s="10" t="n"/>
      <c r="F1617" s="11" t="n"/>
      <c r="G1617" s="10" t="n"/>
      <c r="H1617" s="11" t="n"/>
      <c r="I1617" s="12" t="n"/>
      <c r="J1617" s="13" t="inlineStr">
        <is>
          <t>001-001-0048 Костюм взрывника, зимний</t>
        </is>
      </c>
      <c r="K1617" s="13" t="inlineStr">
        <is>
          <t>001-001-0048 Костюм взрывника, зимний</t>
        </is>
      </c>
      <c r="L1617" s="135" t="n"/>
      <c r="M1617">
        <f>VLOOKUP(J1617,P$7:Q$4000,2,0)</f>
        <v/>
      </c>
      <c r="N1617">
        <f>VLOOKUP(K1617,P$7:R$4000,2,0)</f>
        <v/>
      </c>
      <c r="P1617" s="24" t="inlineStr">
        <is>
          <t>Мельничук Елена Николаевна</t>
        </is>
      </c>
      <c r="Q1617" s="24" t="inlineStr">
        <is>
          <t>113-Офис Управления Проектом - Бишкек</t>
        </is>
      </c>
    </row>
    <row r="1618" hidden="1" outlineLevel="1" ht="22.45" customFormat="1" customHeight="1" s="71" thickBot="1">
      <c r="B1618" s="167" t="n"/>
      <c r="C1618" s="167" t="n"/>
      <c r="D1618" s="14" t="inlineStr">
        <is>
          <t>Количество</t>
        </is>
      </c>
      <c r="E1618" s="15" t="n"/>
      <c r="F1618" s="175" t="n">
        <v>1</v>
      </c>
      <c r="G1618" s="15" t="n"/>
      <c r="H1618" s="175" t="n">
        <v>1</v>
      </c>
      <c r="I1618" s="135" t="n"/>
      <c r="J1618" s="154" t="inlineStr">
        <is>
          <t>Поступление ТМЦ и услуг 0003082 от 02.08.2024 10:00:00</t>
        </is>
      </c>
      <c r="K1618" s="154" t="inlineStr">
        <is>
          <t>Поступление ТМЦ и услуг 0003082 от 02.08.2024 10:00:00</t>
        </is>
      </c>
      <c r="L1618" s="9" t="n"/>
      <c r="M1618">
        <f>VLOOKUP(J1618,P$7:Q$4000,2,0)</f>
        <v/>
      </c>
      <c r="N1618">
        <f>VLOOKUP(K1618,P$7:R$4000,2,0)</f>
        <v/>
      </c>
      <c r="P1618" s="24" t="inlineStr">
        <is>
          <t>Мельничук Ольга Олеговна</t>
        </is>
      </c>
      <c r="Q1618" s="24" t="inlineStr">
        <is>
          <t>111-02-АУП</t>
        </is>
      </c>
    </row>
    <row r="1619" hidden="1" outlineLevel="1" ht="22.45" customHeight="1" s="171" thickBot="1">
      <c r="B1619" s="165" t="inlineStr">
        <is>
          <t>08.09.2024 9:01:20</t>
        </is>
      </c>
      <c r="C1619" s="165" t="inlineStr">
        <is>
          <t>Внутреннее перемещение ОМТС 222-024 от 08.09.2024 9:01:20</t>
        </is>
      </c>
      <c r="D1619" s="152" t="inlineStr">
        <is>
          <t>Внутренее перемещение ТМЦ</t>
        </is>
      </c>
      <c r="E1619" s="163" t="n">
        <v>1750</v>
      </c>
      <c r="F1619" s="164" t="n"/>
      <c r="G1619" s="163" t="n">
        <v>1750</v>
      </c>
      <c r="H1619" s="164" t="n"/>
      <c r="I1619" s="7" t="n">
        <v>8800</v>
      </c>
      <c r="J1619" s="8" t="inlineStr">
        <is>
          <t>Касеинов Илгиз Талантбекович</t>
        </is>
      </c>
      <c r="K1619" s="8" t="inlineStr">
        <is>
          <t>Склад Бозымчак № 7 СИЗ (/Касымов А,Адылбек у Э.</t>
        </is>
      </c>
      <c r="L1619" s="12" t="n"/>
      <c r="M1619">
        <f>VLOOKUP(J1619,P$7:Q$4000,2,0)</f>
        <v/>
      </c>
      <c r="N1619">
        <f>VLOOKUP(K1619,P$7:R$4000,2,0)</f>
        <v/>
      </c>
      <c r="P1619" s="24" t="inlineStr">
        <is>
          <t>Мергенов Тургунбай Муратович</t>
        </is>
      </c>
      <c r="Q1619" s="24" t="inlineStr">
        <is>
          <t>120-02  - Главные специалисты ИТР</t>
        </is>
      </c>
    </row>
    <row r="1620" hidden="1" outlineLevel="1" ht="22.45" customFormat="1" customHeight="1" s="71">
      <c r="B1620" s="166" t="n"/>
      <c r="C1620" s="166" t="n"/>
      <c r="D1620" s="153" t="n"/>
      <c r="E1620" s="10" t="n"/>
      <c r="F1620" s="11" t="n"/>
      <c r="G1620" s="10" t="n"/>
      <c r="H1620" s="11" t="n"/>
      <c r="I1620" s="12" t="n"/>
      <c r="J1620" s="13" t="inlineStr">
        <is>
          <t>001-001-0082 Костюм взрывника</t>
        </is>
      </c>
      <c r="K1620" s="13" t="inlineStr">
        <is>
          <t>001-001-0082 Костюм взрывника</t>
        </is>
      </c>
      <c r="L1620" s="135" t="n"/>
      <c r="M1620">
        <f>VLOOKUP(J1620,P$7:Q$4000,2,0)</f>
        <v/>
      </c>
      <c r="N1620">
        <f>VLOOKUP(K1620,P$7:R$4000,2,0)</f>
        <v/>
      </c>
      <c r="P1620" s="24" t="inlineStr">
        <is>
          <t>Мерк Анна Андреевна</t>
        </is>
      </c>
      <c r="Q1620" s="24" t="inlineStr">
        <is>
          <t>111-02-АУП</t>
        </is>
      </c>
    </row>
    <row r="1621" hidden="1" outlineLevel="1" ht="32.9" customFormat="1" customHeight="1" s="71" thickBot="1">
      <c r="B1621" s="167" t="n"/>
      <c r="C1621" s="167" t="n"/>
      <c r="D1621" s="14" t="inlineStr">
        <is>
          <t>Количество</t>
        </is>
      </c>
      <c r="E1621" s="15" t="n"/>
      <c r="F1621" s="175" t="n">
        <v>1</v>
      </c>
      <c r="G1621" s="15" t="n"/>
      <c r="H1621" s="175" t="n">
        <v>1</v>
      </c>
      <c r="I1621" s="135" t="n"/>
      <c r="J1621" s="154" t="inlineStr">
        <is>
          <t>Поступление ТМЦ и услуг 0001039 от 19.03.2024 10:00:00</t>
        </is>
      </c>
      <c r="K1621" s="154" t="inlineStr">
        <is>
          <t>Поступление ТМЦ и услуг 0001039 от 19.03.2024 10:00:00</t>
        </is>
      </c>
      <c r="L1621" s="9" t="n"/>
      <c r="M1621">
        <f>VLOOKUP(J1621,P$7:Q$4000,2,0)</f>
        <v/>
      </c>
      <c r="N1621">
        <f>VLOOKUP(K1621,P$7:R$4000,2,0)</f>
        <v/>
      </c>
      <c r="P1621" s="24" t="inlineStr">
        <is>
          <t>Мешов Малик Джумабекович</t>
        </is>
      </c>
      <c r="Q1621" s="24" t="inlineStr">
        <is>
          <t>101-06-Общепроизводственные расходы - Карьер</t>
        </is>
      </c>
    </row>
    <row r="1622" hidden="1" outlineLevel="1" ht="22.45" customHeight="1" s="171" thickBot="1">
      <c r="B1622" s="165" t="inlineStr">
        <is>
          <t>08.09.2024 9:04:14</t>
        </is>
      </c>
      <c r="C1622" s="165" t="inlineStr">
        <is>
          <t>Внутреннее перемещение ОМТС 222-025 от 08.09.2024 9:04:14</t>
        </is>
      </c>
      <c r="D1622" s="152" t="inlineStr">
        <is>
          <t>Внутренее перемещение ТМЦ</t>
        </is>
      </c>
      <c r="E1622" s="163" t="n">
        <v>1750</v>
      </c>
      <c r="F1622" s="164" t="n"/>
      <c r="G1622" s="163" t="n">
        <v>1750</v>
      </c>
      <c r="H1622" s="164" t="n"/>
      <c r="I1622" s="7" t="n">
        <v>14800</v>
      </c>
      <c r="J1622" s="8" t="inlineStr">
        <is>
          <t>Толошов Шербай Жуманович (пом взрывника)</t>
        </is>
      </c>
      <c r="K1622" s="8" t="inlineStr">
        <is>
          <t>Склад Бозымчак № 7 СИЗ (/Касымов А,Адылбек у Э.</t>
        </is>
      </c>
      <c r="L1622" s="12" t="n"/>
      <c r="M1622">
        <f>VLOOKUP(J1622,P$7:Q$4000,2,0)</f>
        <v/>
      </c>
      <c r="N1622">
        <f>VLOOKUP(K1622,P$7:R$4000,2,0)</f>
        <v/>
      </c>
      <c r="P1622" s="24" t="inlineStr">
        <is>
          <t>Мешова Мира Маликовна бухгалтер</t>
        </is>
      </c>
      <c r="Q1622" s="24" t="inlineStr">
        <is>
          <t>111-02-АУП</t>
        </is>
      </c>
    </row>
    <row r="1623" hidden="1" outlineLevel="1" ht="22.45" customFormat="1" customHeight="1" s="71">
      <c r="B1623" s="166" t="n"/>
      <c r="C1623" s="166" t="n"/>
      <c r="D1623" s="153" t="n"/>
      <c r="E1623" s="10" t="n"/>
      <c r="F1623" s="11" t="n"/>
      <c r="G1623" s="10" t="n"/>
      <c r="H1623" s="11" t="n"/>
      <c r="I1623" s="12" t="n"/>
      <c r="J1623" s="13" t="inlineStr">
        <is>
          <t>001-001-0048 Костюм взрывника, зимний</t>
        </is>
      </c>
      <c r="K1623" s="13" t="inlineStr">
        <is>
          <t>001-001-0048 Костюм взрывника, зимний</t>
        </is>
      </c>
      <c r="L1623" s="135" t="n"/>
      <c r="M1623">
        <f>VLOOKUP(J1623,P$7:Q$4000,2,0)</f>
        <v/>
      </c>
      <c r="N1623">
        <f>VLOOKUP(K1623,P$7:R$4000,2,0)</f>
        <v/>
      </c>
      <c r="P1623" s="24" t="inlineStr">
        <is>
          <t>Мещеряков Павел Иванович (Аппаратчик обезвоживания</t>
        </is>
      </c>
      <c r="Q1623" s="24" t="inlineStr">
        <is>
          <t>100-03 Участок фильтрации (хвосты)</t>
        </is>
      </c>
    </row>
    <row r="1624" hidden="1" outlineLevel="1" ht="22.45" customFormat="1" customHeight="1" s="71" thickBot="1">
      <c r="B1624" s="167" t="n"/>
      <c r="C1624" s="167" t="n"/>
      <c r="D1624" s="14" t="inlineStr">
        <is>
          <t>Количество</t>
        </is>
      </c>
      <c r="E1624" s="15" t="n"/>
      <c r="F1624" s="175" t="n">
        <v>1</v>
      </c>
      <c r="G1624" s="15" t="n"/>
      <c r="H1624" s="175" t="n">
        <v>1</v>
      </c>
      <c r="I1624" s="135" t="n"/>
      <c r="J1624" s="154" t="inlineStr">
        <is>
          <t>Поступление ТМЦ и услуг 0003082 от 02.08.2024 10:00:00</t>
        </is>
      </c>
      <c r="K1624" s="154" t="inlineStr">
        <is>
          <t>Поступление ТМЦ и услуг 0003082 от 02.08.2024 10:00:00</t>
        </is>
      </c>
      <c r="L1624" s="9" t="n"/>
      <c r="M1624">
        <f>VLOOKUP(J1624,P$7:Q$4000,2,0)</f>
        <v/>
      </c>
      <c r="N1624">
        <f>VLOOKUP(K1624,P$7:R$4000,2,0)</f>
        <v/>
      </c>
      <c r="P1624" s="24" t="inlineStr">
        <is>
          <t>Мидин уулу Муратбек (пом.взрывника)</t>
        </is>
      </c>
      <c r="Q1624" s="24" t="inlineStr">
        <is>
          <t>101-03-участок БВР</t>
        </is>
      </c>
    </row>
    <row r="1625" hidden="1" outlineLevel="1" ht="22.45" customHeight="1" s="171" thickBot="1">
      <c r="B1625" s="165" t="inlineStr">
        <is>
          <t>08.09.2024 9:07:07</t>
        </is>
      </c>
      <c r="C1625" s="165" t="inlineStr">
        <is>
          <t>Внутреннее перемещение ОМТС 222-026 от 08.09.2024 9:07:07</t>
        </is>
      </c>
      <c r="D1625" s="152" t="inlineStr">
        <is>
          <t>Внутренее перемещение ТМЦ</t>
        </is>
      </c>
      <c r="E1625" s="163" t="n">
        <v>1750</v>
      </c>
      <c r="F1625" s="164" t="n"/>
      <c r="G1625" s="163" t="n">
        <v>1750</v>
      </c>
      <c r="H1625" s="164" t="n"/>
      <c r="I1625" s="7" t="n">
        <v>7000</v>
      </c>
      <c r="J1625" s="8" t="inlineStr">
        <is>
          <t>Турдиев Мунарбек Кыргызалиевич Раздатчик ВМ</t>
        </is>
      </c>
      <c r="K1625" s="8" t="inlineStr">
        <is>
          <t>Склад Бозымчак № 7 СИЗ (/Касымов А,Адылбек у Э.</t>
        </is>
      </c>
      <c r="L1625" s="12" t="n"/>
      <c r="M1625">
        <f>VLOOKUP(J1625,P$7:Q$4000,2,0)</f>
        <v/>
      </c>
      <c r="N1625">
        <f>VLOOKUP(K1625,P$7:R$4000,2,0)</f>
        <v/>
      </c>
      <c r="P1625" s="24" t="inlineStr">
        <is>
          <t>Мизираимов Мураталы Акматалиевич</t>
        </is>
      </c>
      <c r="Q1625" s="24" t="inlineStr">
        <is>
          <t>119-01-автотранспортный  цех - легковой транспорт</t>
        </is>
      </c>
    </row>
    <row r="1626" hidden="1" outlineLevel="1" ht="22.45" customFormat="1" customHeight="1" s="71">
      <c r="B1626" s="166" t="n"/>
      <c r="C1626" s="166" t="n"/>
      <c r="D1626" s="153" t="n"/>
      <c r="E1626" s="10" t="n"/>
      <c r="F1626" s="11" t="n"/>
      <c r="G1626" s="10" t="n"/>
      <c r="H1626" s="11" t="n"/>
      <c r="I1626" s="12" t="n"/>
      <c r="J1626" s="13" t="inlineStr">
        <is>
          <t>001-001-0197 Куртка демисезонная "KAZ Minerals Bozymchak" (ткань 65%ПЭ/35%ХБ, плотность 250 гр/м2, подкл.флис. 48-50)</t>
        </is>
      </c>
      <c r="K1626" s="13" t="inlineStr">
        <is>
          <t>001-001-0197 Куртка демисезонная "KAZ Minerals Bozymchak" (ткань 65%ПЭ/35%ХБ, плотность 250 гр/м2, подкл.флис. 48-50)</t>
        </is>
      </c>
      <c r="L1626" s="135" t="n"/>
      <c r="M1626">
        <f>VLOOKUP(J1626,P$7:Q$4000,2,0)</f>
        <v/>
      </c>
      <c r="N1626">
        <f>VLOOKUP(K1626,P$7:R$4000,2,0)</f>
        <v/>
      </c>
      <c r="P1626" s="24" t="inlineStr">
        <is>
          <t>Мизираимов Олжобай Акматович</t>
        </is>
      </c>
      <c r="Q1626" s="24" t="inlineStr">
        <is>
          <t>105-01-ДЭС</t>
        </is>
      </c>
    </row>
    <row r="1627" hidden="1" outlineLevel="1" ht="32.9" customFormat="1" customHeight="1" s="71" thickBot="1">
      <c r="B1627" s="167" t="n"/>
      <c r="C1627" s="167" t="n"/>
      <c r="D1627" s="14" t="inlineStr">
        <is>
          <t>Количество</t>
        </is>
      </c>
      <c r="E1627" s="15" t="n"/>
      <c r="F1627" s="175" t="n">
        <v>1</v>
      </c>
      <c r="G1627" s="15" t="n"/>
      <c r="H1627" s="175" t="n">
        <v>1</v>
      </c>
      <c r="I1627" s="135" t="n"/>
      <c r="J1627" s="154" t="inlineStr">
        <is>
          <t>Поступление ТМЦ и услуг 0003520 от 04.09.2024 10:00:00</t>
        </is>
      </c>
      <c r="K1627" s="154" t="inlineStr">
        <is>
          <t>Поступление ТМЦ и услуг 0003520 от 04.09.2024 10:00:00</t>
        </is>
      </c>
      <c r="L1627" s="9" t="n"/>
      <c r="M1627">
        <f>VLOOKUP(J1627,P$7:Q$4000,2,0)</f>
        <v/>
      </c>
      <c r="N1627">
        <f>VLOOKUP(K1627,P$7:R$4000,2,0)</f>
        <v/>
      </c>
      <c r="P1627" s="24" t="inlineStr">
        <is>
          <t>Мирбеков Бактияр Мирбекович</t>
        </is>
      </c>
      <c r="Q1627" s="24" t="inlineStr">
        <is>
          <t>105-02-УТВС и НК</t>
        </is>
      </c>
    </row>
    <row r="1628" hidden="1" outlineLevel="1" ht="22.45" customHeight="1" s="171" thickBot="1">
      <c r="B1628" s="165" t="inlineStr">
        <is>
          <t>08.09.2024 9:09:07</t>
        </is>
      </c>
      <c r="C1628" s="165" t="inlineStr">
        <is>
          <t>Внутреннее перемещение ОМТС 222-027 от 08.09.2024 9:09:07</t>
        </is>
      </c>
      <c r="D1628" s="152" t="inlineStr">
        <is>
          <t>Внутренее перемещение ТМЦ</t>
        </is>
      </c>
      <c r="E1628" s="163" t="n">
        <v>1750</v>
      </c>
      <c r="F1628" s="164" t="n"/>
      <c r="G1628" s="163" t="n">
        <v>1750</v>
      </c>
      <c r="H1628" s="164" t="n"/>
      <c r="I1628" s="7" t="n">
        <v>7000</v>
      </c>
      <c r="J1628" s="8" t="inlineStr">
        <is>
          <t>Турдугулов Талант Турдугулович</t>
        </is>
      </c>
      <c r="K1628" s="8" t="inlineStr">
        <is>
          <t>Склад Бозымчак № 7 СИЗ (/Касымов А,Адылбек у Э.</t>
        </is>
      </c>
      <c r="L1628" s="12" t="n"/>
      <c r="M1628">
        <f>VLOOKUP(J1628,P$7:Q$4000,2,0)</f>
        <v/>
      </c>
      <c r="N1628">
        <f>VLOOKUP(K1628,P$7:R$4000,2,0)</f>
        <v/>
      </c>
      <c r="P1628" s="24" t="inlineStr">
        <is>
          <t>Мирзалиев Мухамбеткул Абдыкадырович</t>
        </is>
      </c>
      <c r="Q1628" s="24" t="inlineStr">
        <is>
          <t>101-06-Общепроизводственные расходы - Карьер</t>
        </is>
      </c>
    </row>
    <row r="1629" hidden="1" outlineLevel="1" ht="22.45" customFormat="1" customHeight="1" s="71">
      <c r="B1629" s="166" t="n"/>
      <c r="C1629" s="166" t="n"/>
      <c r="D1629" s="153" t="n"/>
      <c r="E1629" s="10" t="n"/>
      <c r="F1629" s="11" t="n"/>
      <c r="G1629" s="10" t="n"/>
      <c r="H1629" s="11" t="n"/>
      <c r="I1629" s="12" t="n"/>
      <c r="J1629" s="13" t="inlineStr">
        <is>
          <t>001-001-0197 Куртка демисезонная "KAZ Minerals Bozymchak" (ткань 65%ПЭ/35%ХБ, плотность 250 гр/м2, подкл.флис. 48-50)</t>
        </is>
      </c>
      <c r="K1629" s="13" t="inlineStr">
        <is>
          <t>001-001-0197 Куртка демисезонная "KAZ Minerals Bozymchak" (ткань 65%ПЭ/35%ХБ, плотность 250 гр/м2, подкл.флис. 48-50)</t>
        </is>
      </c>
      <c r="L1629" s="135" t="n"/>
      <c r="M1629">
        <f>VLOOKUP(J1629,P$7:Q$4000,2,0)</f>
        <v/>
      </c>
      <c r="N1629">
        <f>VLOOKUP(K1629,P$7:R$4000,2,0)</f>
        <v/>
      </c>
      <c r="P1629" s="24" t="inlineStr">
        <is>
          <t>Мирзапар уулу Рысбек</t>
        </is>
      </c>
      <c r="Q1629" s="24" t="inlineStr">
        <is>
          <t>120-01-Геолого-маркшейдерская служба. отдел</t>
        </is>
      </c>
    </row>
    <row r="1630" hidden="1" outlineLevel="1" ht="22.45" customFormat="1" customHeight="1" s="71" thickBot="1">
      <c r="B1630" s="167" t="n"/>
      <c r="C1630" s="167" t="n"/>
      <c r="D1630" s="14" t="inlineStr">
        <is>
          <t>Количество</t>
        </is>
      </c>
      <c r="E1630" s="15" t="n"/>
      <c r="F1630" s="175" t="n">
        <v>1</v>
      </c>
      <c r="G1630" s="15" t="n"/>
      <c r="H1630" s="175" t="n">
        <v>1</v>
      </c>
      <c r="I1630" s="135" t="n"/>
      <c r="J1630" s="154" t="inlineStr">
        <is>
          <t>Поступление ТМЦ и услуг 0003520 от 04.09.2024 10:00:00</t>
        </is>
      </c>
      <c r="K1630" s="154" t="inlineStr">
        <is>
          <t>Поступление ТМЦ и услуг 0003520 от 04.09.2024 10:00:00</t>
        </is>
      </c>
      <c r="L1630" s="9" t="n"/>
      <c r="M1630">
        <f>VLOOKUP(J1630,P$7:Q$4000,2,0)</f>
        <v/>
      </c>
      <c r="N1630">
        <f>VLOOKUP(K1630,P$7:R$4000,2,0)</f>
        <v/>
      </c>
      <c r="P1630" s="24" t="inlineStr">
        <is>
          <t>Мирзахматов Бекмирза Адиевич</t>
        </is>
      </c>
      <c r="Q1630" s="24" t="inlineStr">
        <is>
          <t>100-09 РММ</t>
        </is>
      </c>
    </row>
    <row r="1631" hidden="1" outlineLevel="1" ht="22.45" customHeight="1" s="171" thickBot="1">
      <c r="B1631" s="165" t="inlineStr">
        <is>
          <t>08.09.2024 9:10:31</t>
        </is>
      </c>
      <c r="C1631" s="165" t="inlineStr">
        <is>
          <t>Внутреннее перемещение ОМТС 222-028 от 08.09.2024 9:10:31</t>
        </is>
      </c>
      <c r="D1631" s="152" t="inlineStr">
        <is>
          <t>Внутренее перемещение ТМЦ</t>
        </is>
      </c>
      <c r="E1631" s="163" t="n">
        <v>1750</v>
      </c>
      <c r="F1631" s="164" t="n"/>
      <c r="G1631" s="163" t="n">
        <v>1750</v>
      </c>
      <c r="H1631" s="164" t="n"/>
      <c r="I1631" s="7" t="n">
        <v>7000</v>
      </c>
      <c r="J1631" s="8" t="inlineStr">
        <is>
          <t>Базарбаев Алымбек Камбарович Деж.электрос.</t>
        </is>
      </c>
      <c r="K1631" s="8" t="inlineStr">
        <is>
          <t>Склад Бозымчак № 7 СИЗ (/Касымов А,Адылбек у Э.</t>
        </is>
      </c>
      <c r="L1631" s="12" t="n"/>
      <c r="M1631">
        <f>VLOOKUP(J1631,P$7:Q$4000,2,0)</f>
        <v/>
      </c>
      <c r="N1631">
        <f>VLOOKUP(K1631,P$7:R$4000,2,0)</f>
        <v/>
      </c>
      <c r="P1631" s="24" t="inlineStr">
        <is>
          <t>Мирошников Виталий Олегович</t>
        </is>
      </c>
      <c r="Q1631" s="24" t="inlineStr">
        <is>
          <t>111-02-АУП</t>
        </is>
      </c>
    </row>
    <row r="1632" hidden="1" outlineLevel="1" ht="22.45" customFormat="1" customHeight="1" s="71">
      <c r="B1632" s="166" t="n"/>
      <c r="C1632" s="166" t="n"/>
      <c r="D1632" s="153" t="n"/>
      <c r="E1632" s="10" t="n"/>
      <c r="F1632" s="11" t="n"/>
      <c r="G1632" s="10" t="n"/>
      <c r="H1632" s="11" t="n"/>
      <c r="I1632" s="12" t="n"/>
      <c r="J1632" s="13" t="inlineStr">
        <is>
          <t>001-001-0198 Куртка демисезонная "KAZ Minerals Bozymchak" (ткань 65%ПЭ/35%ХБ, плотность 250 гр/м2, подкл.флис. 52-54)</t>
        </is>
      </c>
      <c r="K1632" s="13" t="inlineStr">
        <is>
          <t>001-001-0198 Куртка демисезонная "KAZ Minerals Bozymchak" (ткань 65%ПЭ/35%ХБ, плотность 250 гр/м2, подкл.флис. 52-54)</t>
        </is>
      </c>
      <c r="L1632" s="135" t="n"/>
      <c r="M1632">
        <f>VLOOKUP(J1632,P$7:Q$4000,2,0)</f>
        <v/>
      </c>
      <c r="N1632">
        <f>VLOOKUP(K1632,P$7:R$4000,2,0)</f>
        <v/>
      </c>
      <c r="P1632" s="24" t="inlineStr">
        <is>
          <t>Мовланов Далижон Алиевич</t>
        </is>
      </c>
      <c r="Q1632" s="24" t="inlineStr">
        <is>
          <t>100-01 Участок дробления</t>
        </is>
      </c>
    </row>
    <row r="1633" hidden="1" outlineLevel="1" ht="22.45" customFormat="1" customHeight="1" s="71" thickBot="1">
      <c r="B1633" s="167" t="n"/>
      <c r="C1633" s="167" t="n"/>
      <c r="D1633" s="14" t="inlineStr">
        <is>
          <t>Количество</t>
        </is>
      </c>
      <c r="E1633" s="15" t="n"/>
      <c r="F1633" s="175" t="n">
        <v>1</v>
      </c>
      <c r="G1633" s="15" t="n"/>
      <c r="H1633" s="175" t="n">
        <v>1</v>
      </c>
      <c r="I1633" s="135" t="n"/>
      <c r="J1633" s="154" t="inlineStr">
        <is>
          <t>Поступление ТМЦ и услуг 0003520 от 04.09.2024 10:00:00</t>
        </is>
      </c>
      <c r="K1633" s="154" t="inlineStr">
        <is>
          <t>Поступление ТМЦ и услуг 0003520 от 04.09.2024 10:00:00</t>
        </is>
      </c>
      <c r="L1633" s="9" t="n"/>
      <c r="M1633">
        <f>VLOOKUP(J1633,P$7:Q$4000,2,0)</f>
        <v/>
      </c>
      <c r="N1633">
        <f>VLOOKUP(K1633,P$7:R$4000,2,0)</f>
        <v/>
      </c>
      <c r="P1633" s="24" t="inlineStr">
        <is>
          <t>Мовланов Далижон Алиевич (аппаратчик обезвоживания</t>
        </is>
      </c>
      <c r="Q1633" s="24" t="inlineStr">
        <is>
          <t>100-06 Участок  измельчения</t>
        </is>
      </c>
    </row>
    <row r="1634" hidden="1" outlineLevel="1" ht="22.45" customHeight="1" s="171" thickBot="1">
      <c r="B1634" s="165" t="inlineStr">
        <is>
          <t>08.09.2024 9:14:55</t>
        </is>
      </c>
      <c r="C1634" s="165" t="inlineStr">
        <is>
          <t>Внутреннее перемещение ОМТС 222-029 от 08.09.2024 9:14:55</t>
        </is>
      </c>
      <c r="D1634" s="152" t="inlineStr">
        <is>
          <t>Внутренее перемещение ТМЦ</t>
        </is>
      </c>
      <c r="E1634" s="163" t="n">
        <v>1750</v>
      </c>
      <c r="F1634" s="164" t="n"/>
      <c r="G1634" s="163" t="n">
        <v>1750</v>
      </c>
      <c r="H1634" s="164" t="n"/>
      <c r="I1634" s="7" t="n">
        <v>7000</v>
      </c>
      <c r="J1634" s="8" t="inlineStr">
        <is>
          <t>Досбаев Эркабай Коконович  (бурильщик шпуров)</t>
        </is>
      </c>
      <c r="K1634" s="8" t="inlineStr">
        <is>
          <t>Склад Бозымчак № 7 СИЗ (/Касымов А,Адылбек у Э.</t>
        </is>
      </c>
      <c r="L1634" s="12" t="n"/>
      <c r="M1634">
        <f>VLOOKUP(J1634,P$7:Q$4000,2,0)</f>
        <v/>
      </c>
      <c r="N1634">
        <f>VLOOKUP(K1634,P$7:R$4000,2,0)</f>
        <v/>
      </c>
      <c r="P1634" s="24" t="inlineStr">
        <is>
          <t>Можаева Галина Владимировна</t>
        </is>
      </c>
      <c r="Q1634" s="24" t="inlineStr">
        <is>
          <t>100-08  ИТР Производство ОФ</t>
        </is>
      </c>
    </row>
    <row r="1635" hidden="1" outlineLevel="1" ht="22.45" customFormat="1" customHeight="1" s="71">
      <c r="B1635" s="166" t="n"/>
      <c r="C1635" s="166" t="n"/>
      <c r="D1635" s="153" t="n"/>
      <c r="E1635" s="10" t="n"/>
      <c r="F1635" s="11" t="n"/>
      <c r="G1635" s="10" t="n"/>
      <c r="H1635" s="11" t="n"/>
      <c r="I1635" s="12" t="n"/>
      <c r="J1635" s="13" t="inlineStr">
        <is>
          <t>001-001-0197 Куртка демисезонная "KAZ Minerals Bozymchak" (ткань 65%ПЭ/35%ХБ, плотность 250 гр/м2, подкл.флис. 48-50)</t>
        </is>
      </c>
      <c r="K1635" s="13" t="inlineStr">
        <is>
          <t>001-001-0197 Куртка демисезонная "KAZ Minerals Bozymchak" (ткань 65%ПЭ/35%ХБ, плотность 250 гр/м2, подкл.флис. 48-50)</t>
        </is>
      </c>
      <c r="L1635" s="135" t="n"/>
      <c r="M1635">
        <f>VLOOKUP(J1635,P$7:Q$4000,2,0)</f>
        <v/>
      </c>
      <c r="N1635">
        <f>VLOOKUP(K1635,P$7:R$4000,2,0)</f>
        <v/>
      </c>
      <c r="P1635" s="24" t="inlineStr">
        <is>
          <t>Мокоев Алтынбек Асылбекович</t>
        </is>
      </c>
      <c r="Q1635" s="24" t="inlineStr">
        <is>
          <t>114-Офис Управления Проектом - Бозымчак</t>
        </is>
      </c>
    </row>
    <row r="1636" hidden="1" outlineLevel="1" ht="32.9" customFormat="1" customHeight="1" s="71" thickBot="1">
      <c r="B1636" s="167" t="n"/>
      <c r="C1636" s="167" t="n"/>
      <c r="D1636" s="14" t="inlineStr">
        <is>
          <t>Количество</t>
        </is>
      </c>
      <c r="E1636" s="15" t="n"/>
      <c r="F1636" s="175" t="n">
        <v>1</v>
      </c>
      <c r="G1636" s="15" t="n"/>
      <c r="H1636" s="175" t="n">
        <v>1</v>
      </c>
      <c r="I1636" s="135" t="n"/>
      <c r="J1636" s="154" t="inlineStr">
        <is>
          <t>Поступление ТМЦ и услуг 0003520 от 04.09.2024 10:00:00</t>
        </is>
      </c>
      <c r="K1636" s="154" t="inlineStr">
        <is>
          <t>Поступление ТМЦ и услуг 0003520 от 04.09.2024 10:00:00</t>
        </is>
      </c>
      <c r="L1636" s="9" t="n"/>
      <c r="M1636">
        <f>VLOOKUP(J1636,P$7:Q$4000,2,0)</f>
        <v/>
      </c>
      <c r="N1636">
        <f>VLOOKUP(K1636,P$7:R$4000,2,0)</f>
        <v/>
      </c>
      <c r="P1636" s="24" t="inlineStr">
        <is>
          <t>МОЛ</t>
        </is>
      </c>
      <c r="Q1636" s="24" t="n"/>
    </row>
    <row r="1637" hidden="1" outlineLevel="1" ht="22.45" customHeight="1" s="171" thickBot="1">
      <c r="B1637" s="165" t="inlineStr">
        <is>
          <t>08.09.2024 9:14:55</t>
        </is>
      </c>
      <c r="C1637" s="165" t="inlineStr">
        <is>
          <t>Внутреннее перемещение ОМТС 222-029 от 08.09.2024 9:14:55</t>
        </is>
      </c>
      <c r="D1637" s="152" t="inlineStr">
        <is>
          <t>Внутренее перемещение ТМЦ</t>
        </is>
      </c>
      <c r="E1637" s="163" t="n">
        <v>1750</v>
      </c>
      <c r="F1637" s="164" t="n"/>
      <c r="G1637" s="163" t="n">
        <v>1750</v>
      </c>
      <c r="H1637" s="164" t="n"/>
      <c r="I1637" s="7" t="n">
        <v>5500</v>
      </c>
      <c r="J1637" s="8" t="inlineStr">
        <is>
          <t>Досбаев Эркабай Коконович  (бурильщик шпуров)</t>
        </is>
      </c>
      <c r="K1637" s="8" t="inlineStr">
        <is>
          <t>Склад Бозымчак № 7 СИЗ (/Касымов А,Адылбек у Э.</t>
        </is>
      </c>
      <c r="L1637" s="12" t="n"/>
      <c r="M1637">
        <f>VLOOKUP(J1637,P$7:Q$4000,2,0)</f>
        <v/>
      </c>
      <c r="N1637">
        <f>VLOOKUP(K1637,P$7:R$4000,2,0)</f>
        <v/>
      </c>
      <c r="P1637" s="24" t="inlineStr">
        <is>
          <t>МОЛ (старые, без подразделения)</t>
        </is>
      </c>
      <c r="Q1637" s="24" t="n"/>
    </row>
    <row r="1638" hidden="1" outlineLevel="1" ht="22.45" customFormat="1" customHeight="1" s="71">
      <c r="B1638" s="166" t="n"/>
      <c r="C1638" s="166" t="n"/>
      <c r="D1638" s="153" t="n"/>
      <c r="E1638" s="10" t="n"/>
      <c r="F1638" s="11" t="n"/>
      <c r="G1638" s="10" t="n"/>
      <c r="H1638" s="11" t="n"/>
      <c r="I1638" s="12" t="n"/>
      <c r="J1638" s="13" t="inlineStr">
        <is>
          <t>001-001-0178 Куртка летняя "KAZ Minerals Bozymchak" (ткань 65%ПЭ/35%ХБ, плотность 250 гр/м2, разм.52-54)</t>
        </is>
      </c>
      <c r="K1638" s="13" t="inlineStr">
        <is>
          <t>001-001-0178 Куртка летняя "KAZ Minerals Bozymchak" (ткань 65%ПЭ/35%ХБ, плотность 250 гр/м2, разм.52-54)</t>
        </is>
      </c>
      <c r="L1638" s="135" t="n"/>
      <c r="M1638">
        <f>VLOOKUP(J1638,P$7:Q$4000,2,0)</f>
        <v/>
      </c>
      <c r="N1638">
        <f>VLOOKUP(K1638,P$7:R$4000,2,0)</f>
        <v/>
      </c>
      <c r="P1638" s="24" t="inlineStr">
        <is>
          <t>МОЛ КМБ</t>
        </is>
      </c>
      <c r="Q1638" s="24" t="n"/>
    </row>
    <row r="1639" hidden="1" outlineLevel="1" ht="22.45" customFormat="1" customHeight="1" s="71" thickBot="1">
      <c r="B1639" s="167" t="n"/>
      <c r="C1639" s="167" t="n"/>
      <c r="D1639" s="14" t="inlineStr">
        <is>
          <t>Количество</t>
        </is>
      </c>
      <c r="E1639" s="15" t="n"/>
      <c r="F1639" s="175" t="n">
        <v>1</v>
      </c>
      <c r="G1639" s="15" t="n"/>
      <c r="H1639" s="175" t="n">
        <v>1</v>
      </c>
      <c r="I1639" s="135" t="n"/>
      <c r="J1639" s="154" t="inlineStr">
        <is>
          <t>Поступление ТМЦ и услуг 0003314 от 27.08.2024 10:00:00</t>
        </is>
      </c>
      <c r="K1639" s="154" t="inlineStr">
        <is>
          <t>Поступление ТМЦ и услуг 0003314 от 27.08.2024 10:00:00</t>
        </is>
      </c>
      <c r="L1639" s="9" t="n"/>
      <c r="M1639">
        <f>VLOOKUP(J1639,P$7:Q$4000,2,0)</f>
        <v/>
      </c>
      <c r="N1639">
        <f>VLOOKUP(K1639,P$7:R$4000,2,0)</f>
        <v/>
      </c>
      <c r="P1639" s="24" t="inlineStr">
        <is>
          <t>МОЛ ОУП</t>
        </is>
      </c>
      <c r="Q1639" s="24" t="n"/>
    </row>
    <row r="1640" hidden="1" outlineLevel="1" ht="22.45" customHeight="1" s="171" thickBot="1">
      <c r="B1640" s="165" t="inlineStr">
        <is>
          <t>08.09.2024 9:14:55</t>
        </is>
      </c>
      <c r="C1640" s="165" t="inlineStr">
        <is>
          <t>Внутреннее перемещение ОМТС 222-029 от 08.09.2024 9:14:55</t>
        </is>
      </c>
      <c r="D1640" s="152" t="inlineStr">
        <is>
          <t>Внутренее перемещение ТМЦ</t>
        </is>
      </c>
      <c r="E1640" s="163" t="n">
        <v>1750</v>
      </c>
      <c r="F1640" s="164" t="n"/>
      <c r="G1640" s="163" t="n">
        <v>1750</v>
      </c>
      <c r="H1640" s="164" t="n"/>
      <c r="I1640" s="7" t="n">
        <v>3000</v>
      </c>
      <c r="J1640" s="8" t="inlineStr">
        <is>
          <t>Досбаев Эркабай Коконович  (бурильщик шпуров)</t>
        </is>
      </c>
      <c r="K1640" s="8" t="inlineStr">
        <is>
          <t>Склад Бозымчак № 7 СИЗ (/Касымов А,Адылбек у Э.</t>
        </is>
      </c>
      <c r="L1640" s="12" t="n"/>
      <c r="M1640">
        <f>VLOOKUP(J1640,P$7:Q$4000,2,0)</f>
        <v/>
      </c>
      <c r="N1640">
        <f>VLOOKUP(K1640,P$7:R$4000,2,0)</f>
        <v/>
      </c>
      <c r="P1640" s="24" t="inlineStr">
        <is>
          <t>Молдалиев Айбек Джумабекович</t>
        </is>
      </c>
      <c r="Q1640" s="24" t="n"/>
    </row>
    <row r="1641" hidden="1" outlineLevel="1" ht="22.45" customFormat="1" customHeight="1" s="71">
      <c r="B1641" s="166" t="n"/>
      <c r="C1641" s="166" t="n"/>
      <c r="D1641" s="153" t="n"/>
      <c r="E1641" s="10" t="n"/>
      <c r="F1641" s="11" t="n"/>
      <c r="G1641" s="10" t="n"/>
      <c r="H1641" s="11" t="n"/>
      <c r="I1641" s="12" t="n"/>
      <c r="J1641" s="13" t="inlineStr">
        <is>
          <t>001-001-0182 Брюки летние "KAZ Minerals Bozymchak" (ткань 65%ПЭ/35%ХБ, плотность 250 гр/м2, разм.48-50)</t>
        </is>
      </c>
      <c r="K1641" s="13" t="inlineStr">
        <is>
          <t>001-001-0182 Брюки летние "KAZ Minerals Bozymchak" (ткань 65%ПЭ/35%ХБ, плотность 250 гр/м2, разм.48-50)</t>
        </is>
      </c>
      <c r="L1641" s="135" t="n"/>
      <c r="M1641">
        <f>VLOOKUP(J1641,P$7:Q$4000,2,0)</f>
        <v/>
      </c>
      <c r="N1641">
        <f>VLOOKUP(K1641,P$7:R$4000,2,0)</f>
        <v/>
      </c>
      <c r="P1641" s="24" t="inlineStr">
        <is>
          <t>Молдалиев Чыңгыз Шайлообекович</t>
        </is>
      </c>
      <c r="Q1641" s="24" t="inlineStr">
        <is>
          <t>105-03-ЛЭП</t>
        </is>
      </c>
    </row>
    <row r="1642" hidden="1" outlineLevel="1" ht="32.9" customFormat="1" customHeight="1" s="71" thickBot="1">
      <c r="B1642" s="167" t="n"/>
      <c r="C1642" s="167" t="n"/>
      <c r="D1642" s="14" t="inlineStr">
        <is>
          <t>Количество</t>
        </is>
      </c>
      <c r="E1642" s="15" t="n"/>
      <c r="F1642" s="175" t="n">
        <v>1</v>
      </c>
      <c r="G1642" s="15" t="n"/>
      <c r="H1642" s="175" t="n">
        <v>1</v>
      </c>
      <c r="I1642" s="135" t="n"/>
      <c r="J1642" s="154" t="inlineStr">
        <is>
          <t>Поступление ТМЦ и услуг 0002838 от 24.07.2024 10:00:00</t>
        </is>
      </c>
      <c r="K1642" s="154" t="inlineStr">
        <is>
          <t>Поступление ТМЦ и услуг 0002838 от 24.07.2024 10:00:00</t>
        </is>
      </c>
      <c r="L1642" s="9" t="n"/>
      <c r="M1642">
        <f>VLOOKUP(J1642,P$7:Q$4000,2,0)</f>
        <v/>
      </c>
      <c r="N1642">
        <f>VLOOKUP(K1642,P$7:R$4000,2,0)</f>
        <v/>
      </c>
      <c r="P1642" s="24" t="inlineStr">
        <is>
          <t>Молдобеков Садык Мырзаевич</t>
        </is>
      </c>
      <c r="Q1642" s="24" t="inlineStr">
        <is>
          <t>119-06-Автотранспортный цех-РПП</t>
        </is>
      </c>
    </row>
    <row r="1643" hidden="1" outlineLevel="1" ht="22.45" customHeight="1" s="171" thickBot="1">
      <c r="B1643" s="165" t="inlineStr">
        <is>
          <t>08.09.2024 9:18:59</t>
        </is>
      </c>
      <c r="C1643" s="165" t="inlineStr">
        <is>
          <t>Внутреннее перемещение ОМТС 222-030 от 08.09.2024 9:18:59</t>
        </is>
      </c>
      <c r="D1643" s="152" t="inlineStr">
        <is>
          <t>Внутренее перемещение ТМЦ</t>
        </is>
      </c>
      <c r="E1643" s="163" t="n">
        <v>1750</v>
      </c>
      <c r="F1643" s="164" t="n"/>
      <c r="G1643" s="163" t="n">
        <v>1750</v>
      </c>
      <c r="H1643" s="164" t="n"/>
      <c r="I1643" s="7" t="n">
        <v>10600</v>
      </c>
      <c r="J1643" s="8" t="inlineStr">
        <is>
          <t>Субанкулов Уланбек Жаныбекович</t>
        </is>
      </c>
      <c r="K1643" s="8" t="inlineStr">
        <is>
          <t>Склад Бозымчак № 7 СИЗ (/Касымов А,Адылбек у Э.</t>
        </is>
      </c>
      <c r="L1643" s="12" t="n"/>
      <c r="M1643">
        <f>VLOOKUP(J1643,P$7:Q$4000,2,0)</f>
        <v/>
      </c>
      <c r="N1643">
        <f>VLOOKUP(K1643,P$7:R$4000,2,0)</f>
        <v/>
      </c>
      <c r="P1643" s="24" t="inlineStr">
        <is>
          <t>Молдобекова Жумакан Бердикуловна(Кухонный работник</t>
        </is>
      </c>
      <c r="Q1643" s="24" t="inlineStr">
        <is>
          <t>123-02-АБК-АХО-Столовая</t>
        </is>
      </c>
    </row>
    <row r="1644" hidden="1" outlineLevel="1" ht="22.45" customFormat="1" customHeight="1" s="71">
      <c r="B1644" s="166" t="n"/>
      <c r="C1644" s="166" t="n"/>
      <c r="D1644" s="153" t="n"/>
      <c r="E1644" s="10" t="n"/>
      <c r="F1644" s="11" t="n"/>
      <c r="G1644" s="10" t="n"/>
      <c r="H1644" s="11" t="n"/>
      <c r="I1644" s="12" t="n"/>
      <c r="J1644" s="13" t="inlineStr">
        <is>
          <t>001-001-0188 Куртка зимняя "KAZ Minerals Bozymchak" (ткань 65%ПЭ/35%ХБ, плотность 250 гр/м2, 52-54)</t>
        </is>
      </c>
      <c r="K1644" s="13" t="inlineStr">
        <is>
          <t>001-001-0188 Куртка зимняя "KAZ Minerals Bozymchak" (ткань 65%ПЭ/35%ХБ, плотность 250 гр/м2, 52-54)</t>
        </is>
      </c>
      <c r="L1644" s="135" t="n"/>
      <c r="M1644">
        <f>VLOOKUP(J1644,P$7:Q$4000,2,0)</f>
        <v/>
      </c>
      <c r="N1644">
        <f>VLOOKUP(K1644,P$7:R$4000,2,0)</f>
        <v/>
      </c>
      <c r="P1644" s="24" t="inlineStr">
        <is>
          <t>Молдоболотов Жаныбек Токтосунович (Слесарь-электри</t>
        </is>
      </c>
      <c r="Q1644" s="24" t="inlineStr">
        <is>
          <t>100-02 Главный корпус (флотация)</t>
        </is>
      </c>
    </row>
    <row r="1645" hidden="1" outlineLevel="1" ht="32.9" customFormat="1" customHeight="1" s="71" thickBot="1">
      <c r="B1645" s="167" t="n"/>
      <c r="C1645" s="167" t="n"/>
      <c r="D1645" s="14" t="inlineStr">
        <is>
          <t>Количество</t>
        </is>
      </c>
      <c r="E1645" s="15" t="n"/>
      <c r="F1645" s="175" t="n">
        <v>1</v>
      </c>
      <c r="G1645" s="15" t="n"/>
      <c r="H1645" s="175" t="n">
        <v>1</v>
      </c>
      <c r="I1645" s="135" t="n"/>
      <c r="J1645" s="154" t="inlineStr">
        <is>
          <t>Поступление ТМЦ и услуг 0003061 от 02.08.2024 10:00:00</t>
        </is>
      </c>
      <c r="K1645" s="154" t="inlineStr">
        <is>
          <t>Поступление ТМЦ и услуг 0003061 от 02.08.2024 10:00:00</t>
        </is>
      </c>
      <c r="L1645" s="9" t="n"/>
      <c r="M1645">
        <f>VLOOKUP(J1645,P$7:Q$4000,2,0)</f>
        <v/>
      </c>
      <c r="N1645">
        <f>VLOOKUP(K1645,P$7:R$4000,2,0)</f>
        <v/>
      </c>
      <c r="P1645" s="24" t="inlineStr">
        <is>
          <t>Молдоболотов Кубатбек Токтосунович (водитель)</t>
        </is>
      </c>
      <c r="Q1645" s="24" t="inlineStr">
        <is>
          <t>101-03-участок БВР</t>
        </is>
      </c>
    </row>
    <row r="1646" hidden="1" outlineLevel="1" ht="22.45" customHeight="1" s="171" thickBot="1">
      <c r="B1646" s="165" t="inlineStr">
        <is>
          <t>08.09.2024 9:18:59</t>
        </is>
      </c>
      <c r="C1646" s="165" t="inlineStr">
        <is>
          <t>Внутреннее перемещение ОМТС 222-030 от 08.09.2024 9:18:59</t>
        </is>
      </c>
      <c r="D1646" s="152" t="inlineStr">
        <is>
          <t>Внутренее перемещение ТМЦ</t>
        </is>
      </c>
      <c r="E1646" s="163" t="n">
        <v>1750</v>
      </c>
      <c r="F1646" s="164" t="n"/>
      <c r="G1646" s="163" t="n">
        <v>1750</v>
      </c>
      <c r="H1646" s="164" t="n"/>
      <c r="I1646" s="7" t="n">
        <v>7000</v>
      </c>
      <c r="J1646" s="8" t="inlineStr">
        <is>
          <t>Субанкулов Уланбек Жаныбекович</t>
        </is>
      </c>
      <c r="K1646" s="8" t="inlineStr">
        <is>
          <t>Склад Бозымчак № 7 СИЗ (/Касымов А,Адылбек у Э.</t>
        </is>
      </c>
      <c r="L1646" s="12" t="n"/>
      <c r="M1646">
        <f>VLOOKUP(J1646,P$7:Q$4000,2,0)</f>
        <v/>
      </c>
      <c r="N1646">
        <f>VLOOKUP(K1646,P$7:R$4000,2,0)</f>
        <v/>
      </c>
      <c r="P1646" s="24" t="inlineStr">
        <is>
          <t>Молдогазиева Гульмира Такишевна</t>
        </is>
      </c>
      <c r="Q1646" s="24" t="inlineStr">
        <is>
          <t>120-01-Геолого-маркшейдерская служба. отдел</t>
        </is>
      </c>
    </row>
    <row r="1647" hidden="1" outlineLevel="1" ht="22.45" customFormat="1" customHeight="1" s="71">
      <c r="B1647" s="166" t="n"/>
      <c r="C1647" s="166" t="n"/>
      <c r="D1647" s="153" t="n"/>
      <c r="E1647" s="10" t="n"/>
      <c r="F1647" s="11" t="n"/>
      <c r="G1647" s="10" t="n"/>
      <c r="H1647" s="11" t="n"/>
      <c r="I1647" s="12" t="n"/>
      <c r="J1647" s="13" t="inlineStr">
        <is>
          <t>001-001-0198 Куртка демисезонная "KAZ Minerals Bozymchak" (ткань 65%ПЭ/35%ХБ, плотность 250 гр/м2, подкл.флис. 52-54)</t>
        </is>
      </c>
      <c r="K1647" s="13" t="inlineStr">
        <is>
          <t>001-001-0198 Куртка демисезонная "KAZ Minerals Bozymchak" (ткань 65%ПЭ/35%ХБ, плотность 250 гр/м2, подкл.флис. 52-54)</t>
        </is>
      </c>
      <c r="L1647" s="135" t="n"/>
      <c r="M1647">
        <f>VLOOKUP(J1647,P$7:Q$4000,2,0)</f>
        <v/>
      </c>
      <c r="N1647">
        <f>VLOOKUP(K1647,P$7:R$4000,2,0)</f>
        <v/>
      </c>
      <c r="P1647" s="24" t="inlineStr">
        <is>
          <t>Молдокулов Максатбек Колхозбекович</t>
        </is>
      </c>
      <c r="Q1647" s="24" t="inlineStr">
        <is>
          <t>114-Офис Управления Проектом - Бозымчак</t>
        </is>
      </c>
    </row>
    <row r="1648" hidden="1" outlineLevel="1" ht="32.9" customFormat="1" customHeight="1" s="71" thickBot="1">
      <c r="B1648" s="167" t="n"/>
      <c r="C1648" s="167" t="n"/>
      <c r="D1648" s="14" t="inlineStr">
        <is>
          <t>Количество</t>
        </is>
      </c>
      <c r="E1648" s="15" t="n"/>
      <c r="F1648" s="175" t="n">
        <v>1</v>
      </c>
      <c r="G1648" s="15" t="n"/>
      <c r="H1648" s="175" t="n">
        <v>1</v>
      </c>
      <c r="I1648" s="135" t="n"/>
      <c r="J1648" s="154" t="inlineStr">
        <is>
          <t>Поступление ТМЦ и услуг 0003520 от 04.09.2024 10:00:00</t>
        </is>
      </c>
      <c r="K1648" s="154" t="inlineStr">
        <is>
          <t>Поступление ТМЦ и услуг 0003520 от 04.09.2024 10:00:00</t>
        </is>
      </c>
      <c r="L1648" s="9" t="n"/>
      <c r="M1648">
        <f>VLOOKUP(J1648,P$7:Q$4000,2,0)</f>
        <v/>
      </c>
      <c r="N1648">
        <f>VLOOKUP(K1648,P$7:R$4000,2,0)</f>
        <v/>
      </c>
      <c r="P1648" s="24" t="inlineStr">
        <is>
          <t>Молдосалиев Бекжан Сапарбекович (аппаратчик обезво</t>
        </is>
      </c>
      <c r="Q1648" s="24" t="inlineStr">
        <is>
          <t>100-03-03 Фильтрация хвостов</t>
        </is>
      </c>
    </row>
    <row r="1649" hidden="1" outlineLevel="1" ht="22.45" customHeight="1" s="171" thickBot="1">
      <c r="B1649" s="165" t="inlineStr">
        <is>
          <t>08.09.2024 9:18:59</t>
        </is>
      </c>
      <c r="C1649" s="165" t="inlineStr">
        <is>
          <t>Внутреннее перемещение ОМТС 222-030 от 08.09.2024 9:18:59</t>
        </is>
      </c>
      <c r="D1649" s="152" t="inlineStr">
        <is>
          <t>Внутренее перемещение ТМЦ</t>
        </is>
      </c>
      <c r="E1649" s="163" t="n">
        <v>1750</v>
      </c>
      <c r="F1649" s="164" t="n"/>
      <c r="G1649" s="163" t="n">
        <v>1750</v>
      </c>
      <c r="H1649" s="164" t="n"/>
      <c r="I1649" s="7" t="n">
        <v>3900</v>
      </c>
      <c r="J1649" s="8" t="inlineStr">
        <is>
          <t>Субанкулов Уланбек Жаныбекович</t>
        </is>
      </c>
      <c r="K1649" s="8" t="inlineStr">
        <is>
          <t>Склад Бозымчак № 7 СИЗ (/Касымов А,Адылбек у Э.</t>
        </is>
      </c>
      <c r="L1649" s="12" t="n"/>
      <c r="M1649">
        <f>VLOOKUP(J1649,P$7:Q$4000,2,0)</f>
        <v/>
      </c>
      <c r="N1649">
        <f>VLOOKUP(K1649,P$7:R$4000,2,0)</f>
        <v/>
      </c>
      <c r="P1649" s="24" t="inlineStr">
        <is>
          <t>Молдошев Асылбек Арыкович( помош.опер)</t>
        </is>
      </c>
      <c r="Q1649" s="24" t="inlineStr">
        <is>
          <t>127-001- Служба охраны и режима</t>
        </is>
      </c>
    </row>
    <row r="1650" hidden="1" outlineLevel="1" ht="22.45" customFormat="1" customHeight="1" s="71">
      <c r="B1650" s="166" t="n"/>
      <c r="C1650" s="166" t="n"/>
      <c r="D1650" s="153" t="n"/>
      <c r="E1650" s="10" t="n"/>
      <c r="F1650" s="11" t="n"/>
      <c r="G1650" s="10" t="n"/>
      <c r="H1650" s="11" t="n"/>
      <c r="I1650" s="12" t="n"/>
      <c r="J1650" s="13" t="inlineStr">
        <is>
          <t>001-001-0193 Брюки зимние "KAZ Minerals Bozymchak" (ткань 65%ПЭ/35%ХБ, плотность 250 гр/м2, утепл.синтеп, разм.52-54)</t>
        </is>
      </c>
      <c r="K1650" s="13" t="inlineStr">
        <is>
          <t>001-001-0193 Брюки зимние "KAZ Minerals Bozymchak" (ткань 65%ПЭ/35%ХБ, плотность 250 гр/м2, утепл.синтеп, разм.52-54)</t>
        </is>
      </c>
      <c r="L1650" s="135" t="n"/>
      <c r="M1650">
        <f>VLOOKUP(J1650,P$7:Q$4000,2,0)</f>
        <v/>
      </c>
      <c r="N1650">
        <f>VLOOKUP(K1650,P$7:R$4000,2,0)</f>
        <v/>
      </c>
      <c r="P1650" s="24" t="inlineStr">
        <is>
          <t>Момошов Азамат Айдаралиевич</t>
        </is>
      </c>
      <c r="Q1650" s="24" t="inlineStr">
        <is>
          <t>128-01-Пожарное депо</t>
        </is>
      </c>
    </row>
    <row r="1651" hidden="1" outlineLevel="1" ht="32.9" customFormat="1" customHeight="1" s="71" thickBot="1">
      <c r="B1651" s="167" t="n"/>
      <c r="C1651" s="167" t="n"/>
      <c r="D1651" s="14" t="inlineStr">
        <is>
          <t>Количество</t>
        </is>
      </c>
      <c r="E1651" s="15" t="n"/>
      <c r="F1651" s="175" t="n">
        <v>1</v>
      </c>
      <c r="G1651" s="15" t="n"/>
      <c r="H1651" s="175" t="n">
        <v>1</v>
      </c>
      <c r="I1651" s="135" t="n"/>
      <c r="J1651" s="154" t="inlineStr">
        <is>
          <t>Поступление ТМЦ и услуг 0003061 от 02.08.2024 10:00:00</t>
        </is>
      </c>
      <c r="K1651" s="154" t="inlineStr">
        <is>
          <t>Поступление ТМЦ и услуг 0003061 от 02.08.2024 10:00:00</t>
        </is>
      </c>
      <c r="L1651" s="9" t="n"/>
      <c r="M1651">
        <f>VLOOKUP(J1651,P$7:Q$4000,2,0)</f>
        <v/>
      </c>
      <c r="N1651">
        <f>VLOOKUP(K1651,P$7:R$4000,2,0)</f>
        <v/>
      </c>
      <c r="P1651" s="24" t="inlineStr">
        <is>
          <t>Момунбаева Арна Асановна</t>
        </is>
      </c>
      <c r="Q1651" s="24" t="inlineStr">
        <is>
          <t>111-02-АУП</t>
        </is>
      </c>
    </row>
    <row r="1652" hidden="1" outlineLevel="1" ht="22.45" customHeight="1" s="171" thickBot="1">
      <c r="B1652" s="165" t="inlineStr">
        <is>
          <t>08.09.2024 9:21:15</t>
        </is>
      </c>
      <c r="C1652" s="165" t="inlineStr">
        <is>
          <t>Внутреннее перемещение ОМТС 222-031 от 08.09.2024 9:21:15</t>
        </is>
      </c>
      <c r="D1652" s="152" t="inlineStr">
        <is>
          <t>Внутренее перемещение ТМЦ</t>
        </is>
      </c>
      <c r="E1652" s="163" t="n">
        <v>1750</v>
      </c>
      <c r="F1652" s="164" t="n"/>
      <c r="G1652" s="163" t="n">
        <v>1750</v>
      </c>
      <c r="H1652" s="164" t="n"/>
      <c r="I1652" s="7" t="n">
        <v>1650</v>
      </c>
      <c r="J1652" s="8" t="inlineStr">
        <is>
          <t>Тайирбеков Абдирашид Кулматович</t>
        </is>
      </c>
      <c r="K1652" s="8" t="inlineStr">
        <is>
          <t>Склад Бозымчак № 7 СИЗ (/Касымов А,Адылбек у Э.</t>
        </is>
      </c>
      <c r="L1652" s="12" t="n"/>
      <c r="M1652">
        <f>VLOOKUP(J1652,P$7:Q$4000,2,0)</f>
        <v/>
      </c>
      <c r="N1652">
        <f>VLOOKUP(K1652,P$7:R$4000,2,0)</f>
        <v/>
      </c>
      <c r="P1652" s="24" t="inlineStr">
        <is>
          <t>Момунов Абдыкалык Усенбаевич( строитель)</t>
        </is>
      </c>
      <c r="Q1652" s="24" t="inlineStr">
        <is>
          <t>123-08-АБК-АХО-Строители</t>
        </is>
      </c>
    </row>
    <row r="1653" hidden="1" outlineLevel="1" ht="22.45" customFormat="1" customHeight="1" s="71">
      <c r="B1653" s="166" t="n"/>
      <c r="C1653" s="166" t="n"/>
      <c r="D1653" s="153" t="n"/>
      <c r="E1653" s="10" t="n"/>
      <c r="F1653" s="11" t="n"/>
      <c r="G1653" s="10" t="n"/>
      <c r="H1653" s="11" t="n"/>
      <c r="I1653" s="12" t="n"/>
      <c r="J1653" s="13" t="inlineStr">
        <is>
          <t>001-001-0032 Плащ-дождевик</t>
        </is>
      </c>
      <c r="K1653" s="13" t="inlineStr">
        <is>
          <t>001-001-0032 Плащ-дождевик</t>
        </is>
      </c>
      <c r="L1653" s="135" t="n"/>
      <c r="M1653">
        <f>VLOOKUP(J1653,P$7:Q$4000,2,0)</f>
        <v/>
      </c>
      <c r="N1653">
        <f>VLOOKUP(K1653,P$7:R$4000,2,0)</f>
        <v/>
      </c>
      <c r="P1653" s="24" t="inlineStr">
        <is>
          <t>Момунова Элиза Абдимуталиповна</t>
        </is>
      </c>
      <c r="Q1653" s="24" t="inlineStr">
        <is>
          <t>123-02-АБК-АХО-Столовая</t>
        </is>
      </c>
    </row>
    <row r="1654" hidden="1" outlineLevel="1" ht="32.9" customFormat="1" customHeight="1" s="71" thickBot="1">
      <c r="B1654" s="167" t="n"/>
      <c r="C1654" s="167" t="n"/>
      <c r="D1654" s="14" t="inlineStr">
        <is>
          <t>Количество</t>
        </is>
      </c>
      <c r="E1654" s="15" t="n"/>
      <c r="F1654" s="175" t="n">
        <v>1</v>
      </c>
      <c r="G1654" s="15" t="n"/>
      <c r="H1654" s="175" t="n">
        <v>1</v>
      </c>
      <c r="I1654" s="135" t="n"/>
      <c r="J1654" s="154" t="inlineStr">
        <is>
          <t>Поступление ТМЦ и услуг 0002669 от 10.07.2024 10:00:00</t>
        </is>
      </c>
      <c r="K1654" s="154" t="inlineStr">
        <is>
          <t>Поступление ТМЦ и услуг 0002669 от 10.07.2024 10:00:00</t>
        </is>
      </c>
      <c r="L1654" s="9" t="n"/>
      <c r="M1654">
        <f>VLOOKUP(J1654,P$7:Q$4000,2,0)</f>
        <v/>
      </c>
      <c r="N1654">
        <f>VLOOKUP(K1654,P$7:R$4000,2,0)</f>
        <v/>
      </c>
      <c r="P1654" s="24" t="inlineStr">
        <is>
          <t>Момунова Элмира Абдимуталиповна</t>
        </is>
      </c>
      <c r="Q1654" s="24" t="inlineStr">
        <is>
          <t>123-01-АБК-АХО-вахтовый поселок</t>
        </is>
      </c>
    </row>
    <row r="1655" hidden="1" outlineLevel="1" ht="22.45" customHeight="1" s="171" thickBot="1">
      <c r="B1655" s="165" t="inlineStr">
        <is>
          <t>08.09.2024 9:26:13</t>
        </is>
      </c>
      <c r="C1655" s="165" t="inlineStr">
        <is>
          <t>Внутреннее перемещение ОМТС 222-033 от 08.09.2024 9:26:13</t>
        </is>
      </c>
      <c r="D1655" s="152" t="inlineStr">
        <is>
          <t>Внутренее перемещение ТМЦ</t>
        </is>
      </c>
      <c r="E1655" s="163" t="n">
        <v>1750</v>
      </c>
      <c r="F1655" s="164" t="n"/>
      <c r="G1655" s="163" t="n">
        <v>1750</v>
      </c>
      <c r="H1655" s="164" t="n"/>
      <c r="I1655" s="7" t="n">
        <v>7000</v>
      </c>
      <c r="J1655" s="8" t="inlineStr">
        <is>
          <t>Атабеков Эсенбай Аманович</t>
        </is>
      </c>
      <c r="K1655" s="8" t="inlineStr">
        <is>
          <t>Склад Бозымчак № 7 СИЗ (/Касымов А,Адылбек у Э.</t>
        </is>
      </c>
      <c r="L1655" s="12" t="n"/>
      <c r="M1655">
        <f>VLOOKUP(J1655,P$7:Q$4000,2,0)</f>
        <v/>
      </c>
      <c r="N1655">
        <f>VLOOKUP(K1655,P$7:R$4000,2,0)</f>
        <v/>
      </c>
      <c r="P1655" s="24" t="inlineStr">
        <is>
          <t>Морозов Андрей Васильевич(Водитель Белаз)</t>
        </is>
      </c>
      <c r="Q1655" s="24" t="inlineStr">
        <is>
          <t>101-01-Технологический участок</t>
        </is>
      </c>
    </row>
    <row r="1656" hidden="1" outlineLevel="1" ht="22.45" customFormat="1" customHeight="1" s="71">
      <c r="B1656" s="166" t="n"/>
      <c r="C1656" s="166" t="n"/>
      <c r="D1656" s="153" t="n"/>
      <c r="E1656" s="10" t="n"/>
      <c r="F1656" s="11" t="n"/>
      <c r="G1656" s="10" t="n"/>
      <c r="H1656" s="11" t="n"/>
      <c r="I1656" s="12" t="n"/>
      <c r="J1656" s="13" t="inlineStr">
        <is>
          <t>001-001-0198 Куртка демисезонная "KAZ Minerals Bozymchak" (ткань 65%ПЭ/35%ХБ, плотность 250 гр/м2, подкл.флис. 52-54)</t>
        </is>
      </c>
      <c r="K1656" s="13" t="inlineStr">
        <is>
          <t>001-001-0198 Куртка демисезонная "KAZ Minerals Bozymchak" (ткань 65%ПЭ/35%ХБ, плотность 250 гр/м2, подкл.флис. 52-54)</t>
        </is>
      </c>
      <c r="L1656" s="135" t="n"/>
      <c r="M1656">
        <f>VLOOKUP(J1656,P$7:Q$4000,2,0)</f>
        <v/>
      </c>
      <c r="N1656">
        <f>VLOOKUP(K1656,P$7:R$4000,2,0)</f>
        <v/>
      </c>
      <c r="P1656" s="24" t="inlineStr">
        <is>
          <t>Морозов Иван Васильевич (Ведущий мех.)</t>
        </is>
      </c>
      <c r="Q1656" s="24" t="inlineStr">
        <is>
          <t>100-09 РММ</t>
        </is>
      </c>
    </row>
    <row r="1657" hidden="1" outlineLevel="1" ht="22.45" customFormat="1" customHeight="1" s="71" thickBot="1">
      <c r="B1657" s="167" t="n"/>
      <c r="C1657" s="167" t="n"/>
      <c r="D1657" s="14" t="inlineStr">
        <is>
          <t>Количество</t>
        </is>
      </c>
      <c r="E1657" s="15" t="n"/>
      <c r="F1657" s="175" t="n">
        <v>1</v>
      </c>
      <c r="G1657" s="15" t="n"/>
      <c r="H1657" s="175" t="n">
        <v>1</v>
      </c>
      <c r="I1657" s="135" t="n"/>
      <c r="J1657" s="154" t="inlineStr">
        <is>
          <t>Поступление ТМЦ и услуг 0003520 от 04.09.2024 10:00:00</t>
        </is>
      </c>
      <c r="K1657" s="154" t="inlineStr">
        <is>
          <t>Поступление ТМЦ и услуг 0003520 от 04.09.2024 10:00:00</t>
        </is>
      </c>
      <c r="L1657" s="9" t="n"/>
      <c r="M1657">
        <f>VLOOKUP(J1657,P$7:Q$4000,2,0)</f>
        <v/>
      </c>
      <c r="N1657">
        <f>VLOOKUP(K1657,P$7:R$4000,2,0)</f>
        <v/>
      </c>
      <c r="P1657" s="24" t="inlineStr">
        <is>
          <t>Мохин Сергей Леонидович</t>
        </is>
      </c>
      <c r="Q1657" s="24" t="inlineStr">
        <is>
          <t>105-05-Общепроизводственные - Энергохозяйство</t>
        </is>
      </c>
    </row>
    <row r="1658" hidden="1" outlineLevel="1" ht="22.45" customHeight="1" s="171" thickBot="1">
      <c r="B1658" s="165" t="inlineStr">
        <is>
          <t>08.09.2024 9:30:14</t>
        </is>
      </c>
      <c r="C1658" s="165" t="inlineStr">
        <is>
          <t>Внутреннее перемещение ОМТС 222-034 от 08.09.2024 9:30:14</t>
        </is>
      </c>
      <c r="D1658" s="152" t="inlineStr">
        <is>
          <t>Внутренее перемещение ТМЦ</t>
        </is>
      </c>
      <c r="E1658" s="163" t="n">
        <v>1750</v>
      </c>
      <c r="F1658" s="164" t="n"/>
      <c r="G1658" s="163" t="n">
        <v>1750</v>
      </c>
      <c r="H1658" s="164" t="n"/>
      <c r="I1658" s="7" t="n">
        <v>7000</v>
      </c>
      <c r="J1658" s="8" t="inlineStr">
        <is>
          <t>Иманалиева Нуржамал Назарбековна</t>
        </is>
      </c>
      <c r="K1658" s="8" t="inlineStr">
        <is>
          <t>Склад Бозымчак № 7 СИЗ (/Касымов А,Адылбек у Э.</t>
        </is>
      </c>
      <c r="L1658" s="12" t="n"/>
      <c r="M1658">
        <f>VLOOKUP(J1658,P$7:Q$4000,2,0)</f>
        <v/>
      </c>
      <c r="N1658">
        <f>VLOOKUP(K1658,P$7:R$4000,2,0)</f>
        <v/>
      </c>
      <c r="P1658" s="24" t="inlineStr">
        <is>
          <t>Мукалиев Алишер Бапаевич</t>
        </is>
      </c>
      <c r="Q1658" s="24" t="inlineStr">
        <is>
          <t>101-06-Общепроизводственные расходы - Карьер</t>
        </is>
      </c>
    </row>
    <row r="1659" hidden="1" outlineLevel="1" ht="22.45" customFormat="1" customHeight="1" s="71">
      <c r="B1659" s="166" t="n"/>
      <c r="C1659" s="166" t="n"/>
      <c r="D1659" s="153" t="n"/>
      <c r="E1659" s="10" t="n"/>
      <c r="F1659" s="11" t="n"/>
      <c r="G1659" s="10" t="n"/>
      <c r="H1659" s="11" t="n"/>
      <c r="I1659" s="12" t="n"/>
      <c r="J1659" s="13" t="inlineStr">
        <is>
          <t>001-001-0197 Куртка демисезонная "KAZ Minerals Bozymchak" (ткань 65%ПЭ/35%ХБ, плотность 250 гр/м2, подкл.флис. 48-50)</t>
        </is>
      </c>
      <c r="K1659" s="13" t="inlineStr">
        <is>
          <t>001-001-0197 Куртка демисезонная "KAZ Minerals Bozymchak" (ткань 65%ПЭ/35%ХБ, плотность 250 гр/м2, подкл.флис. 48-50)</t>
        </is>
      </c>
      <c r="L1659" s="135" t="n"/>
      <c r="M1659">
        <f>VLOOKUP(J1659,P$7:Q$4000,2,0)</f>
        <v/>
      </c>
      <c r="N1659">
        <f>VLOOKUP(K1659,P$7:R$4000,2,0)</f>
        <v/>
      </c>
      <c r="P1659" s="24" t="inlineStr">
        <is>
          <t>Мукамбет уулу Жолдошбек</t>
        </is>
      </c>
      <c r="Q1659" s="24" t="inlineStr">
        <is>
          <t>130-01 Проект подземный рудник</t>
        </is>
      </c>
    </row>
    <row r="1660" hidden="1" outlineLevel="1" ht="22.45" customFormat="1" customHeight="1" s="71" thickBot="1">
      <c r="B1660" s="167" t="n"/>
      <c r="C1660" s="167" t="n"/>
      <c r="D1660" s="14" t="inlineStr">
        <is>
          <t>Количество</t>
        </is>
      </c>
      <c r="E1660" s="15" t="n"/>
      <c r="F1660" s="175" t="n">
        <v>1</v>
      </c>
      <c r="G1660" s="15" t="n"/>
      <c r="H1660" s="175" t="n">
        <v>1</v>
      </c>
      <c r="I1660" s="135" t="n"/>
      <c r="J1660" s="154" t="inlineStr">
        <is>
          <t>Поступление ТМЦ и услуг 0003520 от 04.09.2024 10:00:00</t>
        </is>
      </c>
      <c r="K1660" s="154" t="inlineStr">
        <is>
          <t>Поступление ТМЦ и услуг 0003520 от 04.09.2024 10:00:00</t>
        </is>
      </c>
      <c r="L1660" s="9" t="n"/>
      <c r="M1660">
        <f>VLOOKUP(J1660,P$7:Q$4000,2,0)</f>
        <v/>
      </c>
      <c r="N1660">
        <f>VLOOKUP(K1660,P$7:R$4000,2,0)</f>
        <v/>
      </c>
      <c r="P1660" s="24" t="inlineStr">
        <is>
          <t>Мукамбетов Мырзабек Кадырбекович</t>
        </is>
      </c>
      <c r="Q1660" s="24" t="inlineStr">
        <is>
          <t>130-01 Проект подземный рудник</t>
        </is>
      </c>
    </row>
    <row r="1661" hidden="1" outlineLevel="1" ht="22.45" customHeight="1" s="171" thickBot="1">
      <c r="B1661" s="165" t="inlineStr">
        <is>
          <t>08.09.2024 9:31:51</t>
        </is>
      </c>
      <c r="C1661" s="165" t="inlineStr">
        <is>
          <t>Внутреннее перемещение ОМТС 222-035 от 08.09.2024 9:31:51</t>
        </is>
      </c>
      <c r="D1661" s="152" t="inlineStr">
        <is>
          <t>Внутренее перемещение ТМЦ</t>
        </is>
      </c>
      <c r="E1661" s="163" t="n">
        <v>1750</v>
      </c>
      <c r="F1661" s="164" t="n"/>
      <c r="G1661" s="163" t="n">
        <v>1750</v>
      </c>
      <c r="H1661" s="164" t="n"/>
      <c r="I1661" s="7" t="n">
        <v>7000</v>
      </c>
      <c r="J1661" s="8" t="inlineStr">
        <is>
          <t>Маманова Гулнора Кучкарбоевна(Мойщик посуды)</t>
        </is>
      </c>
      <c r="K1661" s="8" t="inlineStr">
        <is>
          <t>Склад Бозымчак № 7 СИЗ (/Касымов А,Адылбек у Э.</t>
        </is>
      </c>
      <c r="L1661" s="12" t="n"/>
      <c r="M1661">
        <f>VLOOKUP(J1661,P$7:Q$4000,2,0)</f>
        <v/>
      </c>
      <c r="N1661">
        <f>VLOOKUP(K1661,P$7:R$4000,2,0)</f>
        <v/>
      </c>
      <c r="P1661" s="24" t="inlineStr">
        <is>
          <t>Мукашов Бактыбек Шаймерденович</t>
        </is>
      </c>
      <c r="Q1661" s="24" t="inlineStr">
        <is>
          <t>119-05-Автотранспортный цех - общепроизводственные</t>
        </is>
      </c>
    </row>
    <row r="1662" hidden="1" outlineLevel="1" ht="22.45" customFormat="1" customHeight="1" s="71">
      <c r="B1662" s="166" t="n"/>
      <c r="C1662" s="166" t="n"/>
      <c r="D1662" s="153" t="n"/>
      <c r="E1662" s="10" t="n"/>
      <c r="F1662" s="11" t="n"/>
      <c r="G1662" s="10" t="n"/>
      <c r="H1662" s="11" t="n"/>
      <c r="I1662" s="12" t="n"/>
      <c r="J1662" s="13" t="inlineStr">
        <is>
          <t>001-001-0197 Куртка демисезонная "KAZ Minerals Bozymchak" (ткань 65%ПЭ/35%ХБ, плотность 250 гр/м2, подкл.флис. 48-50)</t>
        </is>
      </c>
      <c r="K1662" s="13" t="inlineStr">
        <is>
          <t>001-001-0197 Куртка демисезонная "KAZ Minerals Bozymchak" (ткань 65%ПЭ/35%ХБ, плотность 250 гр/м2, подкл.флис. 48-50)</t>
        </is>
      </c>
      <c r="L1662" s="135" t="n"/>
      <c r="M1662">
        <f>VLOOKUP(J1662,P$7:Q$4000,2,0)</f>
        <v/>
      </c>
      <c r="N1662">
        <f>VLOOKUP(K1662,P$7:R$4000,2,0)</f>
        <v/>
      </c>
      <c r="P1662" s="24" t="inlineStr">
        <is>
          <t>Мукашов Талантбек Кенешович(Машинист автокрана)</t>
        </is>
      </c>
      <c r="Q1662" s="24" t="inlineStr">
        <is>
          <t>119-04-Автотранспортный цех - спецтранспорт</t>
        </is>
      </c>
    </row>
    <row r="1663" hidden="1" outlineLevel="1" ht="22.45" customFormat="1" customHeight="1" s="71" thickBot="1">
      <c r="B1663" s="167" t="n"/>
      <c r="C1663" s="167" t="n"/>
      <c r="D1663" s="14" t="inlineStr">
        <is>
          <t>Количество</t>
        </is>
      </c>
      <c r="E1663" s="15" t="n"/>
      <c r="F1663" s="175" t="n">
        <v>1</v>
      </c>
      <c r="G1663" s="15" t="n"/>
      <c r="H1663" s="175" t="n">
        <v>1</v>
      </c>
      <c r="I1663" s="135" t="n"/>
      <c r="J1663" s="154" t="inlineStr">
        <is>
          <t>Поступление ТМЦ и услуг 0003520 от 04.09.2024 10:00:00</t>
        </is>
      </c>
      <c r="K1663" s="154" t="inlineStr">
        <is>
          <t>Поступление ТМЦ и услуг 0003520 от 04.09.2024 10:00:00</t>
        </is>
      </c>
      <c r="L1663" s="9" t="n"/>
      <c r="M1663">
        <f>VLOOKUP(J1663,P$7:Q$4000,2,0)</f>
        <v/>
      </c>
      <c r="N1663">
        <f>VLOOKUP(K1663,P$7:R$4000,2,0)</f>
        <v/>
      </c>
      <c r="P1663" s="24" t="inlineStr">
        <is>
          <t>Мукеев Авазбек Джандосович</t>
        </is>
      </c>
      <c r="Q1663" s="24" t="inlineStr">
        <is>
          <t>113-Офис Управления Проектом - Бишкек</t>
        </is>
      </c>
    </row>
    <row r="1664" hidden="1" outlineLevel="1" ht="22.45" customHeight="1" s="171" thickBot="1">
      <c r="B1664" s="165" t="inlineStr">
        <is>
          <t>08.09.2024 9:33:11</t>
        </is>
      </c>
      <c r="C1664" s="165" t="inlineStr">
        <is>
          <t>Внутреннее перемещение ОМТС 222-036 от 08.09.2024 9:33:11</t>
        </is>
      </c>
      <c r="D1664" s="152" t="inlineStr">
        <is>
          <t>Внутренее перемещение ТМЦ</t>
        </is>
      </c>
      <c r="E1664" s="163" t="n">
        <v>1750</v>
      </c>
      <c r="F1664" s="164" t="n"/>
      <c r="G1664" s="163" t="n">
        <v>1750</v>
      </c>
      <c r="H1664" s="164" t="n"/>
      <c r="I1664" s="7" t="n">
        <v>7000</v>
      </c>
      <c r="J1664" s="8" t="inlineStr">
        <is>
          <t>Мамырова Сапаргул Токтобаевна</t>
        </is>
      </c>
      <c r="K1664" s="8" t="inlineStr">
        <is>
          <t>Склад Бозымчак № 7 СИЗ (/Касымов А,Адылбек у Э.</t>
        </is>
      </c>
      <c r="L1664" s="12" t="n"/>
      <c r="M1664">
        <f>VLOOKUP(J1664,P$7:Q$4000,2,0)</f>
        <v/>
      </c>
      <c r="N1664">
        <f>VLOOKUP(K1664,P$7:R$4000,2,0)</f>
        <v/>
      </c>
      <c r="P1664" s="24" t="inlineStr">
        <is>
          <t>Мулкубатов Календер</t>
        </is>
      </c>
      <c r="Q1664" s="24" t="inlineStr">
        <is>
          <t>113-Офис Управления Проектом - Бишкек</t>
        </is>
      </c>
    </row>
    <row r="1665" hidden="1" outlineLevel="1" ht="22.45" customFormat="1" customHeight="1" s="71">
      <c r="B1665" s="166" t="n"/>
      <c r="C1665" s="166" t="n"/>
      <c r="D1665" s="153" t="n"/>
      <c r="E1665" s="10" t="n"/>
      <c r="F1665" s="11" t="n"/>
      <c r="G1665" s="10" t="n"/>
      <c r="H1665" s="11" t="n"/>
      <c r="I1665" s="12" t="n"/>
      <c r="J1665" s="13" t="inlineStr">
        <is>
          <t>001-001-0197 Куртка демисезонная "KAZ Minerals Bozymchak" (ткань 65%ПЭ/35%ХБ, плотность 250 гр/м2, подкл.флис. 48-50)</t>
        </is>
      </c>
      <c r="K1665" s="13" t="inlineStr">
        <is>
          <t>001-001-0197 Куртка демисезонная "KAZ Minerals Bozymchak" (ткань 65%ПЭ/35%ХБ, плотность 250 гр/м2, подкл.флис. 48-50)</t>
        </is>
      </c>
      <c r="L1665" s="135" t="n"/>
      <c r="M1665">
        <f>VLOOKUP(J1665,P$7:Q$4000,2,0)</f>
        <v/>
      </c>
      <c r="N1665">
        <f>VLOOKUP(K1665,P$7:R$4000,2,0)</f>
        <v/>
      </c>
      <c r="P1665" s="24" t="inlineStr">
        <is>
          <t>Мулкубатов Календер Нурланович</t>
        </is>
      </c>
      <c r="Q1665" s="24" t="inlineStr">
        <is>
          <t>113-Офис Управления Проектом - Бишкек</t>
        </is>
      </c>
    </row>
    <row r="1666" hidden="1" outlineLevel="1" ht="32.9" customFormat="1" customHeight="1" s="71" thickBot="1">
      <c r="B1666" s="167" t="n"/>
      <c r="C1666" s="167" t="n"/>
      <c r="D1666" s="14" t="inlineStr">
        <is>
          <t>Количество</t>
        </is>
      </c>
      <c r="E1666" s="15" t="n"/>
      <c r="F1666" s="175" t="n">
        <v>1</v>
      </c>
      <c r="G1666" s="15" t="n"/>
      <c r="H1666" s="175" t="n">
        <v>1</v>
      </c>
      <c r="I1666" s="135" t="n"/>
      <c r="J1666" s="154" t="inlineStr">
        <is>
          <t>Поступление ТМЦ и услуг 0003520 от 04.09.2024 10:00:00</t>
        </is>
      </c>
      <c r="K1666" s="154" t="inlineStr">
        <is>
          <t>Поступление ТМЦ и услуг 0003520 от 04.09.2024 10:00:00</t>
        </is>
      </c>
      <c r="L1666" s="9" t="n"/>
      <c r="M1666">
        <f>VLOOKUP(J1666,P$7:Q$4000,2,0)</f>
        <v/>
      </c>
      <c r="N1666">
        <f>VLOOKUP(K1666,P$7:R$4000,2,0)</f>
        <v/>
      </c>
      <c r="P1666" s="24" t="inlineStr">
        <is>
          <t>муллабеков намазбай</t>
        </is>
      </c>
      <c r="Q1666" s="24" t="inlineStr">
        <is>
          <t>100-02 Главный корпус (флотация)</t>
        </is>
      </c>
    </row>
    <row r="1667" hidden="1" outlineLevel="1" ht="22.45" customHeight="1" s="171" thickBot="1">
      <c r="B1667" s="165" t="inlineStr">
        <is>
          <t>08.09.2024 9:34:35</t>
        </is>
      </c>
      <c r="C1667" s="165" t="inlineStr">
        <is>
          <t>Внутреннее перемещение ОМТС 222-037 от 08.09.2024 9:34:35</t>
        </is>
      </c>
      <c r="D1667" s="152" t="inlineStr">
        <is>
          <t>Внутренее перемещение ТМЦ</t>
        </is>
      </c>
      <c r="E1667" s="163" t="n">
        <v>1750</v>
      </c>
      <c r="F1667" s="164" t="n"/>
      <c r="G1667" s="163" t="n">
        <v>1750</v>
      </c>
      <c r="H1667" s="164" t="n"/>
      <c r="I1667" s="7" t="n">
        <v>7000</v>
      </c>
      <c r="J1667" s="8" t="inlineStr">
        <is>
          <t>Нуралиева Дилшода Маруф кизи</t>
        </is>
      </c>
      <c r="K1667" s="8" t="inlineStr">
        <is>
          <t>Склад Бозымчак № 7 СИЗ (/Касымов А,Адылбек у Э.</t>
        </is>
      </c>
      <c r="L1667" s="12" t="n"/>
      <c r="M1667">
        <f>VLOOKUP(J1667,P$7:Q$4000,2,0)</f>
        <v/>
      </c>
      <c r="N1667">
        <f>VLOOKUP(K1667,P$7:R$4000,2,0)</f>
        <v/>
      </c>
      <c r="P1667" s="24" t="inlineStr">
        <is>
          <t>Мурадян Мхитар Самвелович (Слесарь КИПи А)</t>
        </is>
      </c>
      <c r="Q1667" s="24" t="inlineStr">
        <is>
          <t>100-02 Главный корпус (флотация)</t>
        </is>
      </c>
    </row>
    <row r="1668" hidden="1" outlineLevel="1" ht="22.45" customFormat="1" customHeight="1" s="71">
      <c r="B1668" s="166" t="n"/>
      <c r="C1668" s="166" t="n"/>
      <c r="D1668" s="153" t="n"/>
      <c r="E1668" s="10" t="n"/>
      <c r="F1668" s="11" t="n"/>
      <c r="G1668" s="10" t="n"/>
      <c r="H1668" s="11" t="n"/>
      <c r="I1668" s="12" t="n"/>
      <c r="J1668" s="13" t="inlineStr">
        <is>
          <t>001-001-0198 Куртка демисезонная "KAZ Minerals Bozymchak" (ткань 65%ПЭ/35%ХБ, плотность 250 гр/м2, подкл.флис. 52-54)</t>
        </is>
      </c>
      <c r="K1668" s="13" t="inlineStr">
        <is>
          <t>001-001-0198 Куртка демисезонная "KAZ Minerals Bozymchak" (ткань 65%ПЭ/35%ХБ, плотность 250 гр/м2, подкл.флис. 52-54)</t>
        </is>
      </c>
      <c r="L1668" s="135" t="n"/>
      <c r="M1668">
        <f>VLOOKUP(J1668,P$7:Q$4000,2,0)</f>
        <v/>
      </c>
      <c r="N1668">
        <f>VLOOKUP(K1668,P$7:R$4000,2,0)</f>
        <v/>
      </c>
      <c r="P1668" s="24" t="inlineStr">
        <is>
          <t>Өмүралиева Саадат Аскарбековна</t>
        </is>
      </c>
      <c r="Q1668" s="24" t="inlineStr">
        <is>
          <t>109-Химлаборатория</t>
        </is>
      </c>
    </row>
    <row r="1669" hidden="1" outlineLevel="1" ht="32.9" customFormat="1" customHeight="1" s="71" thickBot="1">
      <c r="B1669" s="167" t="n"/>
      <c r="C1669" s="167" t="n"/>
      <c r="D1669" s="14" t="inlineStr">
        <is>
          <t>Количество</t>
        </is>
      </c>
      <c r="E1669" s="15" t="n"/>
      <c r="F1669" s="175" t="n">
        <v>1</v>
      </c>
      <c r="G1669" s="15" t="n"/>
      <c r="H1669" s="175" t="n">
        <v>1</v>
      </c>
      <c r="I1669" s="135" t="n"/>
      <c r="J1669" s="154" t="inlineStr">
        <is>
          <t>Поступление ТМЦ и услуг 0003520 от 04.09.2024 10:00:00</t>
        </is>
      </c>
      <c r="K1669" s="154" t="inlineStr">
        <is>
          <t>Поступление ТМЦ и услуг 0003520 от 04.09.2024 10:00:00</t>
        </is>
      </c>
      <c r="L1669" s="9" t="n"/>
      <c r="M1669">
        <f>VLOOKUP(J1669,P$7:Q$4000,2,0)</f>
        <v/>
      </c>
      <c r="N1669">
        <f>VLOOKUP(K1669,P$7:R$4000,2,0)</f>
        <v/>
      </c>
      <c r="P1669" s="24" t="inlineStr">
        <is>
          <t>Муратбек уулу Дастан</t>
        </is>
      </c>
      <c r="Q1669" s="24" t="inlineStr">
        <is>
          <t>109-Химлаборатория</t>
        </is>
      </c>
    </row>
    <row r="1670" hidden="1" outlineLevel="1" ht="22.45" customHeight="1" s="171" thickBot="1">
      <c r="B1670" s="165" t="inlineStr">
        <is>
          <t>08.09.2024 9:35:58</t>
        </is>
      </c>
      <c r="C1670" s="165" t="inlineStr">
        <is>
          <t>Внутреннее перемещение ОМТС 222-038 от 08.09.2024 9:35:58</t>
        </is>
      </c>
      <c r="D1670" s="152" t="inlineStr">
        <is>
          <t>Внутренее перемещение ТМЦ</t>
        </is>
      </c>
      <c r="E1670" s="163" t="n">
        <v>1750</v>
      </c>
      <c r="F1670" s="164" t="n"/>
      <c r="G1670" s="163" t="n">
        <v>1750</v>
      </c>
      <c r="H1670" s="164" t="n"/>
      <c r="I1670" s="7" t="n">
        <v>7000</v>
      </c>
      <c r="J1670" s="8" t="inlineStr">
        <is>
          <t>Умарбек уулу Дуйшоналы</t>
        </is>
      </c>
      <c r="K1670" s="8" t="inlineStr">
        <is>
          <t>Склад Бозымчак № 7 СИЗ (/Касымов А,Адылбек у Э.</t>
        </is>
      </c>
      <c r="L1670" s="12" t="n"/>
      <c r="M1670">
        <f>VLOOKUP(J1670,P$7:Q$4000,2,0)</f>
        <v/>
      </c>
      <c r="N1670">
        <f>VLOOKUP(K1670,P$7:R$4000,2,0)</f>
        <v/>
      </c>
      <c r="P1670" s="24" t="inlineStr">
        <is>
          <t>Муратов Алмазбек Тагайбекович (токарь)</t>
        </is>
      </c>
      <c r="Q1670" s="24" t="inlineStr">
        <is>
          <t>119-06-Автотранспортный цех-РПП</t>
        </is>
      </c>
    </row>
    <row r="1671" hidden="1" outlineLevel="1" ht="22.45" customFormat="1" customHeight="1" s="71">
      <c r="B1671" s="166" t="n"/>
      <c r="C1671" s="166" t="n"/>
      <c r="D1671" s="153" t="n"/>
      <c r="E1671" s="10" t="n"/>
      <c r="F1671" s="11" t="n"/>
      <c r="G1671" s="10" t="n"/>
      <c r="H1671" s="11" t="n"/>
      <c r="I1671" s="12" t="n"/>
      <c r="J1671" s="13" t="inlineStr">
        <is>
          <t>001-001-0198 Куртка демисезонная "KAZ Minerals Bozymchak" (ткань 65%ПЭ/35%ХБ, плотность 250 гр/м2, подкл.флис. 52-54)</t>
        </is>
      </c>
      <c r="K1671" s="13" t="inlineStr">
        <is>
          <t>001-001-0198 Куртка демисезонная "KAZ Minerals Bozymchak" (ткань 65%ПЭ/35%ХБ, плотность 250 гр/м2, подкл.флис. 52-54)</t>
        </is>
      </c>
      <c r="L1671" s="135" t="n"/>
      <c r="M1671">
        <f>VLOOKUP(J1671,P$7:Q$4000,2,0)</f>
        <v/>
      </c>
      <c r="N1671">
        <f>VLOOKUP(K1671,P$7:R$4000,2,0)</f>
        <v/>
      </c>
      <c r="P1671" s="24" t="inlineStr">
        <is>
          <t>Муратов Жумабек Керималиевич (Флотатор)</t>
        </is>
      </c>
      <c r="Q1671" s="24" t="inlineStr">
        <is>
          <t>100-02 Главный корпус (флотация)</t>
        </is>
      </c>
    </row>
    <row r="1672" hidden="1" outlineLevel="1" ht="43.4" customFormat="1" customHeight="1" s="71" thickBot="1">
      <c r="B1672" s="167" t="n"/>
      <c r="C1672" s="167" t="n"/>
      <c r="D1672" s="14" t="inlineStr">
        <is>
          <t>Количество</t>
        </is>
      </c>
      <c r="E1672" s="15" t="n"/>
      <c r="F1672" s="175" t="n">
        <v>1</v>
      </c>
      <c r="G1672" s="15" t="n"/>
      <c r="H1672" s="175" t="n">
        <v>1</v>
      </c>
      <c r="I1672" s="135" t="n"/>
      <c r="J1672" s="154" t="inlineStr">
        <is>
          <t>Поступление ТМЦ и услуг 0003520 от 04.09.2024 10:00:00</t>
        </is>
      </c>
      <c r="K1672" s="154" t="inlineStr">
        <is>
          <t>Поступление ТМЦ и услуг 0003520 от 04.09.2024 10:00:00</t>
        </is>
      </c>
      <c r="L1672" s="9" t="n"/>
      <c r="M1672">
        <f>VLOOKUP(J1672,P$7:Q$4000,2,0)</f>
        <v/>
      </c>
      <c r="N1672">
        <f>VLOOKUP(K1672,P$7:R$4000,2,0)</f>
        <v/>
      </c>
      <c r="P1672" s="24" t="inlineStr">
        <is>
          <t>Муратов Сергей Менахаевич</t>
        </is>
      </c>
      <c r="Q1672" s="24" t="inlineStr">
        <is>
          <t>114-Офис Управления Проектом - Бозымчак</t>
        </is>
      </c>
    </row>
    <row r="1673" hidden="1" outlineLevel="1" ht="22.45" customHeight="1" s="171" thickBot="1">
      <c r="B1673" s="165" t="inlineStr">
        <is>
          <t>08.09.2024 9:37:34</t>
        </is>
      </c>
      <c r="C1673" s="165" t="inlineStr">
        <is>
          <t>Внутреннее перемещение ОМТС 222-040 от 08.09.2024 9:37:34</t>
        </is>
      </c>
      <c r="D1673" s="152" t="inlineStr">
        <is>
          <t>Внутренее перемещение ТМЦ</t>
        </is>
      </c>
      <c r="E1673" s="163" t="n">
        <v>1750</v>
      </c>
      <c r="F1673" s="164" t="n"/>
      <c r="G1673" s="163" t="n">
        <v>1750</v>
      </c>
      <c r="H1673" s="164" t="n"/>
      <c r="I1673" s="7" t="n">
        <v>7000</v>
      </c>
      <c r="J1673" s="8" t="inlineStr">
        <is>
          <t>Мамыров Кочкоралы Токтобаевич</t>
        </is>
      </c>
      <c r="K1673" s="8" t="inlineStr">
        <is>
          <t>Склад Бозымчак № 7 СИЗ (/Касымов А,Адылбек у Э.</t>
        </is>
      </c>
      <c r="L1673" s="12" t="n"/>
      <c r="M1673">
        <f>VLOOKUP(J1673,P$7:Q$4000,2,0)</f>
        <v/>
      </c>
      <c r="N1673">
        <f>VLOOKUP(K1673,P$7:R$4000,2,0)</f>
        <v/>
      </c>
      <c r="P1673" s="24" t="inlineStr">
        <is>
          <t>Өмүрбай уулу Улукмырза</t>
        </is>
      </c>
      <c r="Q1673" s="24" t="inlineStr">
        <is>
          <t>112-01-ИТР-производство</t>
        </is>
      </c>
    </row>
    <row r="1674" hidden="1" outlineLevel="1" ht="22.45" customFormat="1" customHeight="1" s="71">
      <c r="B1674" s="166" t="n"/>
      <c r="C1674" s="166" t="n"/>
      <c r="D1674" s="153" t="n"/>
      <c r="E1674" s="10" t="n"/>
      <c r="F1674" s="11" t="n"/>
      <c r="G1674" s="10" t="n"/>
      <c r="H1674" s="11" t="n"/>
      <c r="I1674" s="12" t="n"/>
      <c r="J1674" s="13" t="inlineStr">
        <is>
          <t>001-001-0198 Куртка демисезонная "KAZ Minerals Bozymchak" (ткань 65%ПЭ/35%ХБ, плотность 250 гр/м2, подкл.флис. 52-54)</t>
        </is>
      </c>
      <c r="K1674" s="13" t="inlineStr">
        <is>
          <t>001-001-0198 Куртка демисезонная "KAZ Minerals Bozymchak" (ткань 65%ПЭ/35%ХБ, плотность 250 гр/м2, подкл.флис. 52-54)</t>
        </is>
      </c>
      <c r="L1674" s="135" t="n"/>
      <c r="M1674">
        <f>VLOOKUP(J1674,P$7:Q$4000,2,0)</f>
        <v/>
      </c>
      <c r="N1674">
        <f>VLOOKUP(K1674,P$7:R$4000,2,0)</f>
        <v/>
      </c>
      <c r="P1674" s="24" t="inlineStr">
        <is>
          <t>Мурзаев Сонунбек Кочкорбаевич (механик гор оборуд)</t>
        </is>
      </c>
      <c r="Q1674" s="24" t="inlineStr">
        <is>
          <t>119-06-Автотранспортный цех-РПП</t>
        </is>
      </c>
    </row>
    <row r="1675" hidden="1" outlineLevel="1" ht="22.45" customFormat="1" customHeight="1" s="71" thickBot="1">
      <c r="B1675" s="167" t="n"/>
      <c r="C1675" s="167" t="n"/>
      <c r="D1675" s="14" t="inlineStr">
        <is>
          <t>Количество</t>
        </is>
      </c>
      <c r="E1675" s="15" t="n"/>
      <c r="F1675" s="175" t="n">
        <v>1</v>
      </c>
      <c r="G1675" s="15" t="n"/>
      <c r="H1675" s="175" t="n">
        <v>1</v>
      </c>
      <c r="I1675" s="135" t="n"/>
      <c r="J1675" s="154" t="inlineStr">
        <is>
          <t>Поступление ТМЦ и услуг 0003520 от 04.09.2024 10:00:00</t>
        </is>
      </c>
      <c r="K1675" s="154" t="inlineStr">
        <is>
          <t>Поступление ТМЦ и услуг 0003520 от 04.09.2024 10:00:00</t>
        </is>
      </c>
      <c r="L1675" s="9" t="n"/>
      <c r="M1675">
        <f>VLOOKUP(J1675,P$7:Q$4000,2,0)</f>
        <v/>
      </c>
      <c r="N1675">
        <f>VLOOKUP(K1675,P$7:R$4000,2,0)</f>
        <v/>
      </c>
      <c r="P1675" s="24" t="inlineStr">
        <is>
          <t>Мурзакулов Бакытбек Качкынбаевич</t>
        </is>
      </c>
      <c r="Q1675" s="24" t="inlineStr">
        <is>
          <t>119-06-Автотранспортный цех-РПП</t>
        </is>
      </c>
    </row>
    <row r="1676" hidden="1" outlineLevel="1" ht="22.45" customHeight="1" s="171" thickBot="1">
      <c r="B1676" s="165" t="inlineStr">
        <is>
          <t>08.09.2024 9:40:31</t>
        </is>
      </c>
      <c r="C1676" s="165" t="inlineStr">
        <is>
          <t>Внутреннее перемещение ОМТС 222-041 от 08.09.2024 9:40:31</t>
        </is>
      </c>
      <c r="D1676" s="152" t="inlineStr">
        <is>
          <t>Внутренее перемещение ТМЦ</t>
        </is>
      </c>
      <c r="E1676" s="163" t="n">
        <v>1750</v>
      </c>
      <c r="F1676" s="164" t="n"/>
      <c r="G1676" s="163" t="n">
        <v>1750</v>
      </c>
      <c r="H1676" s="164" t="n"/>
      <c r="I1676" s="7" t="n">
        <v>7000</v>
      </c>
      <c r="J1676" s="8" t="inlineStr">
        <is>
          <t>Ирисалиев Айбек Темирбекович( ГРР)</t>
        </is>
      </c>
      <c r="K1676" s="8" t="inlineStr">
        <is>
          <t>Склад Бозымчак № 7 СИЗ (/Касымов А,Адылбек у Э.</t>
        </is>
      </c>
      <c r="L1676" s="12" t="n"/>
      <c r="M1676">
        <f>VLOOKUP(J1676,P$7:Q$4000,2,0)</f>
        <v/>
      </c>
      <c r="N1676">
        <f>VLOOKUP(K1676,P$7:R$4000,2,0)</f>
        <v/>
      </c>
      <c r="P1676" s="24" t="inlineStr">
        <is>
          <t>Мурзакулов Талант Качкымбаевич</t>
        </is>
      </c>
      <c r="Q1676" s="24" t="inlineStr">
        <is>
          <t>105-05-Общепроизводственные - Энергохозяйство</t>
        </is>
      </c>
    </row>
    <row r="1677" hidden="1" outlineLevel="1" ht="22.45" customFormat="1" customHeight="1" s="71">
      <c r="B1677" s="166" t="n"/>
      <c r="C1677" s="166" t="n"/>
      <c r="D1677" s="153" t="n"/>
      <c r="E1677" s="10" t="n"/>
      <c r="F1677" s="11" t="n"/>
      <c r="G1677" s="10" t="n"/>
      <c r="H1677" s="11" t="n"/>
      <c r="I1677" s="12" t="n"/>
      <c r="J1677" s="13" t="inlineStr">
        <is>
          <t>001-001-0197 Куртка демисезонная "KAZ Minerals Bozymchak" (ткань 65%ПЭ/35%ХБ, плотность 250 гр/м2, подкл.флис. 48-50)</t>
        </is>
      </c>
      <c r="K1677" s="13" t="inlineStr">
        <is>
          <t>001-001-0197 Куртка демисезонная "KAZ Minerals Bozymchak" (ткань 65%ПЭ/35%ХБ, плотность 250 гр/м2, подкл.флис. 48-50)</t>
        </is>
      </c>
      <c r="L1677" s="135" t="n"/>
      <c r="M1677">
        <f>VLOOKUP(J1677,P$7:Q$4000,2,0)</f>
        <v/>
      </c>
      <c r="N1677">
        <f>VLOOKUP(K1677,P$7:R$4000,2,0)</f>
        <v/>
      </c>
      <c r="P1677" s="24" t="inlineStr">
        <is>
          <t>Мурсалиев Адис Мелисович</t>
        </is>
      </c>
      <c r="Q1677" s="24" t="inlineStr">
        <is>
          <t>106-01-06-Буровой участок ГРР - Глубокий</t>
        </is>
      </c>
    </row>
    <row r="1678" hidden="1" outlineLevel="1" ht="22.45" customFormat="1" customHeight="1" s="71" thickBot="1">
      <c r="B1678" s="167" t="n"/>
      <c r="C1678" s="167" t="n"/>
      <c r="D1678" s="14" t="inlineStr">
        <is>
          <t>Количество</t>
        </is>
      </c>
      <c r="E1678" s="15" t="n"/>
      <c r="F1678" s="175" t="n">
        <v>1</v>
      </c>
      <c r="G1678" s="15" t="n"/>
      <c r="H1678" s="175" t="n">
        <v>1</v>
      </c>
      <c r="I1678" s="135" t="n"/>
      <c r="J1678" s="154" t="inlineStr">
        <is>
          <t>Поступление ТМЦ и услуг 0003520 от 04.09.2024 10:00:00</t>
        </is>
      </c>
      <c r="K1678" s="154" t="inlineStr">
        <is>
          <t>Поступление ТМЦ и услуг 0003520 от 04.09.2024 10:00:00</t>
        </is>
      </c>
      <c r="L1678" s="9" t="n"/>
      <c r="M1678">
        <f>VLOOKUP(J1678,P$7:Q$4000,2,0)</f>
        <v/>
      </c>
      <c r="N1678">
        <f>VLOOKUP(K1678,P$7:R$4000,2,0)</f>
        <v/>
      </c>
      <c r="P1678" s="24" t="inlineStr">
        <is>
          <t>Мусабаев Марат Замирбекович - гидротехник</t>
        </is>
      </c>
      <c r="Q1678" s="24" t="inlineStr">
        <is>
          <t>100-08  ИТР Производство ОФ</t>
        </is>
      </c>
    </row>
    <row r="1679" hidden="1" outlineLevel="1" ht="22.45" customHeight="1" s="171" thickBot="1">
      <c r="B1679" s="165" t="inlineStr">
        <is>
          <t>08.09.2024 9:40:31</t>
        </is>
      </c>
      <c r="C1679" s="165" t="inlineStr">
        <is>
          <t>Внутреннее перемещение ОМТС 222-041 от 08.09.2024 9:40:31</t>
        </is>
      </c>
      <c r="D1679" s="152" t="inlineStr">
        <is>
          <t>Внутренее перемещение ТМЦ</t>
        </is>
      </c>
      <c r="E1679" s="163" t="n">
        <v>1750</v>
      </c>
      <c r="F1679" s="164" t="n"/>
      <c r="G1679" s="163" t="n">
        <v>1750</v>
      </c>
      <c r="H1679" s="164" t="n"/>
      <c r="I1679" s="7" t="n">
        <v>5500</v>
      </c>
      <c r="J1679" s="8" t="inlineStr">
        <is>
          <t>Ирисалиев Айбек Темирбекович( ГРР)</t>
        </is>
      </c>
      <c r="K1679" s="8" t="inlineStr">
        <is>
          <t>Склад Бозымчак № 7 СИЗ (/Касымов А,Адылбек у Э.</t>
        </is>
      </c>
      <c r="L1679" s="12" t="n"/>
      <c r="M1679">
        <f>VLOOKUP(J1679,P$7:Q$4000,2,0)</f>
        <v/>
      </c>
      <c r="N1679">
        <f>VLOOKUP(K1679,P$7:R$4000,2,0)</f>
        <v/>
      </c>
      <c r="P1679" s="24" t="inlineStr">
        <is>
          <t>Мусабаева Матлюбахан Махмутовна</t>
        </is>
      </c>
      <c r="Q1679" s="24" t="inlineStr">
        <is>
          <t>111-02-АУП</t>
        </is>
      </c>
    </row>
    <row r="1680" hidden="1" outlineLevel="1" ht="22.45" customFormat="1" customHeight="1" s="71">
      <c r="B1680" s="166" t="n"/>
      <c r="C1680" s="166" t="n"/>
      <c r="D1680" s="153" t="n"/>
      <c r="E1680" s="10" t="n"/>
      <c r="F1680" s="11" t="n"/>
      <c r="G1680" s="10" t="n"/>
      <c r="H1680" s="11" t="n"/>
      <c r="I1680" s="12" t="n"/>
      <c r="J1680" s="13" t="inlineStr">
        <is>
          <t>001-001-0177 Куртка летняя "KAZ Minerals Bozymchak" (ткань 65%ПЭ/35%ХБ, плотность 250 гр/м2, разм.48-50)</t>
        </is>
      </c>
      <c r="K1680" s="13" t="inlineStr">
        <is>
          <t>001-001-0177 Куртка летняя "KAZ Minerals Bozymchak" (ткань 65%ПЭ/35%ХБ, плотность 250 гр/м2, разм.48-50)</t>
        </is>
      </c>
      <c r="L1680" s="135" t="n"/>
      <c r="M1680">
        <f>VLOOKUP(J1680,P$7:Q$4000,2,0)</f>
        <v/>
      </c>
      <c r="N1680">
        <f>VLOOKUP(K1680,P$7:R$4000,2,0)</f>
        <v/>
      </c>
      <c r="P1680" s="24" t="inlineStr">
        <is>
          <t>Мусабеков Ильяс Таалайбекович (ОУП)</t>
        </is>
      </c>
      <c r="Q1680" s="24" t="inlineStr">
        <is>
          <t>119-05-Автотранспортный цех - общепроизводственные</t>
        </is>
      </c>
    </row>
    <row r="1681" hidden="1" outlineLevel="1" ht="22.45" customFormat="1" customHeight="1" s="71" thickBot="1">
      <c r="B1681" s="167" t="n"/>
      <c r="C1681" s="167" t="n"/>
      <c r="D1681" s="14" t="inlineStr">
        <is>
          <t>Количество</t>
        </is>
      </c>
      <c r="E1681" s="15" t="n"/>
      <c r="F1681" s="175" t="n">
        <v>1</v>
      </c>
      <c r="G1681" s="15" t="n"/>
      <c r="H1681" s="175" t="n">
        <v>1</v>
      </c>
      <c r="I1681" s="135" t="n"/>
      <c r="J1681" s="154" t="inlineStr">
        <is>
          <t>Поступление ТМЦ и услуг 0003521 от 04.09.2024 10:00:00</t>
        </is>
      </c>
      <c r="K1681" s="154" t="inlineStr">
        <is>
          <t>Поступление ТМЦ и услуг 0003521 от 04.09.2024 10:00:00</t>
        </is>
      </c>
      <c r="L1681" s="9" t="n"/>
      <c r="M1681">
        <f>VLOOKUP(J1681,P$7:Q$4000,2,0)</f>
        <v/>
      </c>
      <c r="N1681">
        <f>VLOOKUP(K1681,P$7:R$4000,2,0)</f>
        <v/>
      </c>
      <c r="P1681" s="24" t="inlineStr">
        <is>
          <t>Мусаев Асылбек Курманбекович</t>
        </is>
      </c>
      <c r="Q1681" s="24" t="inlineStr">
        <is>
          <t>130-16 Энергохозяйство</t>
        </is>
      </c>
    </row>
    <row r="1682" hidden="1" outlineLevel="1" ht="22.45" customHeight="1" s="171" thickBot="1">
      <c r="B1682" s="165" t="inlineStr">
        <is>
          <t>08.09.2024 9:40:31</t>
        </is>
      </c>
      <c r="C1682" s="165" t="inlineStr">
        <is>
          <t>Внутреннее перемещение ОМТС 222-041 от 08.09.2024 9:40:31</t>
        </is>
      </c>
      <c r="D1682" s="152" t="inlineStr">
        <is>
          <t>Внутренее перемещение ТМЦ</t>
        </is>
      </c>
      <c r="E1682" s="163" t="n">
        <v>1750</v>
      </c>
      <c r="F1682" s="164" t="n"/>
      <c r="G1682" s="163" t="n">
        <v>1750</v>
      </c>
      <c r="H1682" s="164" t="n"/>
      <c r="I1682" s="7" t="n">
        <v>3000</v>
      </c>
      <c r="J1682" s="8" t="inlineStr">
        <is>
          <t>Ирисалиев Айбек Темирбекович( ГРР)</t>
        </is>
      </c>
      <c r="K1682" s="8" t="inlineStr">
        <is>
          <t>Склад Бозымчак № 7 СИЗ (/Касымов А,Адылбек у Э.</t>
        </is>
      </c>
      <c r="L1682" s="12" t="n"/>
      <c r="M1682">
        <f>VLOOKUP(J1682,P$7:Q$4000,2,0)</f>
        <v/>
      </c>
      <c r="N1682">
        <f>VLOOKUP(K1682,P$7:R$4000,2,0)</f>
        <v/>
      </c>
      <c r="P1682" s="24" t="inlineStr">
        <is>
          <t>Мусаев Джараш Ардакбекович</t>
        </is>
      </c>
      <c r="Q1682" s="24" t="inlineStr">
        <is>
          <t>130-17 Механическая служба - РММ</t>
        </is>
      </c>
    </row>
    <row r="1683" hidden="1" outlineLevel="1" ht="22.45" customFormat="1" customHeight="1" s="71">
      <c r="B1683" s="166" t="n"/>
      <c r="C1683" s="166" t="n"/>
      <c r="D1683" s="153" t="n"/>
      <c r="E1683" s="10" t="n"/>
      <c r="F1683" s="11" t="n"/>
      <c r="G1683" s="10" t="n"/>
      <c r="H1683" s="11" t="n"/>
      <c r="I1683" s="12" t="n"/>
      <c r="J1683" s="13" t="inlineStr">
        <is>
          <t>001-001-0182 Брюки летние "KAZ Minerals Bozymchak" (ткань 65%ПЭ/35%ХБ, плотность 250 гр/м2, разм.48-50)</t>
        </is>
      </c>
      <c r="K1683" s="13" t="inlineStr">
        <is>
          <t>001-001-0182 Брюки летние "KAZ Minerals Bozymchak" (ткань 65%ПЭ/35%ХБ, плотность 250 гр/м2, разм.48-50)</t>
        </is>
      </c>
      <c r="L1683" s="135" t="n"/>
      <c r="M1683">
        <f>VLOOKUP(J1683,P$7:Q$4000,2,0)</f>
        <v/>
      </c>
      <c r="N1683">
        <f>VLOOKUP(K1683,P$7:R$4000,2,0)</f>
        <v/>
      </c>
      <c r="P1683" s="24" t="inlineStr">
        <is>
          <t>Мусаев Муратбек Токтогулович Водитель МАЗ</t>
        </is>
      </c>
      <c r="Q1683" s="24" t="inlineStr">
        <is>
          <t>119-02-Автотранспортный цех - грузовой транспорт</t>
        </is>
      </c>
    </row>
    <row r="1684" hidden="1" outlineLevel="1" ht="43.4" customFormat="1" customHeight="1" s="71" thickBot="1">
      <c r="B1684" s="167" t="n"/>
      <c r="C1684" s="167" t="n"/>
      <c r="D1684" s="14" t="inlineStr">
        <is>
          <t>Количество</t>
        </is>
      </c>
      <c r="E1684" s="15" t="n"/>
      <c r="F1684" s="175" t="n">
        <v>1</v>
      </c>
      <c r="G1684" s="15" t="n"/>
      <c r="H1684" s="175" t="n">
        <v>1</v>
      </c>
      <c r="I1684" s="135" t="n"/>
      <c r="J1684" s="154" t="inlineStr">
        <is>
          <t>Поступление ТМЦ и услуг 0002838 от 24.07.2024 10:00:00</t>
        </is>
      </c>
      <c r="K1684" s="154" t="inlineStr">
        <is>
          <t>Поступление ТМЦ и услуг 0002838 от 24.07.2024 10:00:00</t>
        </is>
      </c>
      <c r="L1684" s="9" t="n"/>
      <c r="M1684">
        <f>VLOOKUP(J1684,P$7:Q$4000,2,0)</f>
        <v/>
      </c>
      <c r="N1684">
        <f>VLOOKUP(K1684,P$7:R$4000,2,0)</f>
        <v/>
      </c>
      <c r="P1684" s="24" t="inlineStr">
        <is>
          <t>Мусаев Сапаралы Наргозуевич</t>
        </is>
      </c>
      <c r="Q1684" s="24" t="inlineStr">
        <is>
          <t>119-05-Автотранспортный цех - общепроизводственные</t>
        </is>
      </c>
    </row>
    <row r="1685" hidden="1" outlineLevel="1" ht="22.45" customHeight="1" s="171">
      <c r="B1685" s="165" t="inlineStr">
        <is>
          <t>08.09.2024 9:42:09</t>
        </is>
      </c>
      <c r="C1685" s="165" t="inlineStr">
        <is>
          <t>Внутреннее перемещение ОМТС 222-042 от 08.09.2024 9:42:09</t>
        </is>
      </c>
      <c r="D1685" s="152" t="inlineStr">
        <is>
          <t>Внутренее перемещение ТМЦ</t>
        </is>
      </c>
      <c r="E1685" s="163" t="n">
        <v>1750</v>
      </c>
      <c r="F1685" s="164" t="n"/>
      <c r="G1685" s="163" t="n">
        <v>1750</v>
      </c>
      <c r="H1685" s="164" t="n"/>
      <c r="I1685" s="7" t="n">
        <v>8035.71</v>
      </c>
      <c r="J1685" s="8" t="inlineStr">
        <is>
          <t>Склад Бозымчак № 7/1 СИЗ БУ</t>
        </is>
      </c>
      <c r="K1685" s="8" t="inlineStr">
        <is>
          <t>Ирисалиев Айбек Темирбекович( ГРР)</t>
        </is>
      </c>
      <c r="L1685" s="12" t="n"/>
      <c r="M1685">
        <f>VLOOKUP(J1685,P$7:Q$4000,2,0)</f>
        <v/>
      </c>
      <c r="N1685">
        <f>VLOOKUP(K1685,P$7:R$4000,2,0)</f>
        <v/>
      </c>
      <c r="P1685" s="24" t="inlineStr">
        <is>
          <t>Мусаев Таалайбек Мамуталыевич</t>
        </is>
      </c>
      <c r="Q1685" s="24" t="inlineStr">
        <is>
          <t>123-03-АБК-АХО-медпункт</t>
        </is>
      </c>
    </row>
    <row r="1686" hidden="1" outlineLevel="1" ht="22.45" customFormat="1" customHeight="1" s="71">
      <c r="B1686" s="166" t="n"/>
      <c r="C1686" s="166" t="n"/>
      <c r="D1686" s="153" t="n"/>
      <c r="E1686" s="10" t="n"/>
      <c r="F1686" s="11" t="n"/>
      <c r="G1686" s="10" t="n"/>
      <c r="H1686" s="11" t="n"/>
      <c r="I1686" s="12" t="n"/>
      <c r="J1686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1686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1686" s="135" t="n"/>
      <c r="M1686">
        <f>VLOOKUP(J1686,P$7:Q$4000,2,0)</f>
        <v/>
      </c>
      <c r="N1686">
        <f>VLOOKUP(K1686,P$7:R$4000,2,0)</f>
        <v/>
      </c>
      <c r="P1686" s="24" t="inlineStr">
        <is>
          <t>Мусаев Эстебес Наргозуевич</t>
        </is>
      </c>
      <c r="Q1686" s="24" t="inlineStr">
        <is>
          <t>105-02-УТВС и НК</t>
        </is>
      </c>
    </row>
    <row r="1687" hidden="1" outlineLevel="1" ht="43.4" customFormat="1" customHeight="1" s="71" thickBot="1">
      <c r="B1687" s="167" t="n"/>
      <c r="C1687" s="167" t="n"/>
      <c r="D1687" s="14" t="inlineStr">
        <is>
          <t>Количество</t>
        </is>
      </c>
      <c r="E1687" s="15" t="n"/>
      <c r="F1687" s="175" t="n">
        <v>1</v>
      </c>
      <c r="G1687" s="15" t="n"/>
      <c r="H1687" s="175" t="n">
        <v>1</v>
      </c>
      <c r="I1687" s="135" t="n"/>
      <c r="J1687" s="154" t="inlineStr">
        <is>
          <t>Поступление ТМЦ и услуг 0004901 от 22.12.2021 10:00:00</t>
        </is>
      </c>
      <c r="K1687" s="154" t="inlineStr">
        <is>
          <t>Поступление ТМЦ и услуг 0004901 от 22.12.2021 10:00:00</t>
        </is>
      </c>
      <c r="L1687" s="9" t="n"/>
      <c r="M1687">
        <f>VLOOKUP(J1687,P$7:Q$4000,2,0)</f>
        <v/>
      </c>
      <c r="N1687">
        <f>VLOOKUP(K1687,P$7:R$4000,2,0)</f>
        <v/>
      </c>
      <c r="P1687" s="24" t="inlineStr">
        <is>
          <t>Мусаканов Бек Муратович</t>
        </is>
      </c>
      <c r="Q1687" s="24" t="inlineStr">
        <is>
          <t>100-03 Участок фильтрации (хвосты)</t>
        </is>
      </c>
    </row>
    <row r="1688" hidden="1" outlineLevel="1" ht="22.45" customHeight="1" s="171">
      <c r="B1688" s="165" t="inlineStr">
        <is>
          <t>08.09.2024 9:42:09</t>
        </is>
      </c>
      <c r="C1688" s="165" t="inlineStr">
        <is>
          <t>Внутреннее перемещение ОМТС 222-042 от 08.09.2024 9:42:09</t>
        </is>
      </c>
      <c r="D1688" s="152" t="inlineStr">
        <is>
          <t>Внутренее перемещение ТМЦ</t>
        </is>
      </c>
      <c r="E1688" s="163" t="n">
        <v>1750</v>
      </c>
      <c r="F1688" s="164" t="n"/>
      <c r="G1688" s="163" t="n">
        <v>1750</v>
      </c>
      <c r="H1688" s="164" t="n"/>
      <c r="I1688" s="7" t="n">
        <v>4017.86</v>
      </c>
      <c r="J1688" s="8" t="inlineStr">
        <is>
          <t>Склад Бозымчак № 7/1 СИЗ БУ</t>
        </is>
      </c>
      <c r="K1688" s="8" t="inlineStr">
        <is>
          <t>Ирисалиев Айбек Темирбекович( ГРР)</t>
        </is>
      </c>
      <c r="L1688" s="12" t="n"/>
      <c r="M1688">
        <f>VLOOKUP(J1688,P$7:Q$4000,2,0)</f>
        <v/>
      </c>
      <c r="N1688">
        <f>VLOOKUP(K1688,P$7:R$4000,2,0)</f>
        <v/>
      </c>
      <c r="P1688" s="24" t="inlineStr">
        <is>
          <t>Мусакунов Улан Муратбекович</t>
        </is>
      </c>
      <c r="Q1688" s="24" t="inlineStr">
        <is>
          <t>119-04-Автотранспортный цех - спецтранспорт</t>
        </is>
      </c>
    </row>
    <row r="1689" hidden="1" outlineLevel="1" ht="22.45" customFormat="1" customHeight="1" s="71">
      <c r="B1689" s="166" t="n"/>
      <c r="C1689" s="166" t="n"/>
      <c r="D1689" s="153" t="n"/>
      <c r="E1689" s="10" t="n"/>
      <c r="F1689" s="11" t="n"/>
      <c r="G1689" s="10" t="n"/>
      <c r="H1689" s="11" t="n"/>
      <c r="I1689" s="12" t="n"/>
      <c r="J1689" s="13" t="inlineStr">
        <is>
          <t>001-001-0125 Костюм летний "KAZ Minerals Bozymchak" (100% ХБ, плотность 250-260гр/м2, логотип вышивка, 46р.)</t>
        </is>
      </c>
      <c r="K1689" s="13" t="inlineStr">
        <is>
          <t>001-001-0125 Костюм летний "KAZ Minerals Bozymchak" (100% ХБ, плотность 250-260гр/м2, логотип вышивка, 46р.)</t>
        </is>
      </c>
      <c r="L1689" s="135" t="n"/>
      <c r="M1689">
        <f>VLOOKUP(J1689,P$7:Q$4000,2,0)</f>
        <v/>
      </c>
      <c r="N1689">
        <f>VLOOKUP(K1689,P$7:R$4000,2,0)</f>
        <v/>
      </c>
      <c r="P1689" s="24" t="inlineStr">
        <is>
          <t>Муслимова Бахытгуль Булатовна</t>
        </is>
      </c>
      <c r="Q1689" s="24" t="inlineStr">
        <is>
          <t>111-02-АУП</t>
        </is>
      </c>
    </row>
    <row r="1690" hidden="1" outlineLevel="1" ht="22.45" customFormat="1" customHeight="1" s="71" thickBot="1">
      <c r="B1690" s="167" t="n"/>
      <c r="C1690" s="167" t="n"/>
      <c r="D1690" s="14" t="inlineStr">
        <is>
          <t>Количество</t>
        </is>
      </c>
      <c r="E1690" s="15" t="n"/>
      <c r="F1690" s="175" t="n">
        <v>1</v>
      </c>
      <c r="G1690" s="15" t="n"/>
      <c r="H1690" s="175" t="n">
        <v>1</v>
      </c>
      <c r="I1690" s="135" t="n"/>
      <c r="J1690" s="154" t="inlineStr">
        <is>
          <t>Поступление ТМЦ и услуг 0004096 от 12.11.2021 10:00:00</t>
        </is>
      </c>
      <c r="K1690" s="154" t="inlineStr">
        <is>
          <t>Поступление ТМЦ и услуг 0004096 от 12.11.2021 10:00:00</t>
        </is>
      </c>
      <c r="L1690" s="9" t="n"/>
      <c r="M1690">
        <f>VLOOKUP(J1690,P$7:Q$4000,2,0)</f>
        <v/>
      </c>
      <c r="N1690">
        <f>VLOOKUP(K1690,P$7:R$4000,2,0)</f>
        <v/>
      </c>
      <c r="P1690" s="24" t="inlineStr">
        <is>
          <t>Мусуркулов Таалайбек Чойбекович</t>
        </is>
      </c>
      <c r="Q1690" s="24" t="inlineStr">
        <is>
          <t>112-ИТР-офис</t>
        </is>
      </c>
    </row>
    <row r="1691" hidden="1" outlineLevel="1" ht="22.45" customHeight="1" s="171" thickBot="1">
      <c r="B1691" s="165" t="inlineStr">
        <is>
          <t>08.09.2024 9:43:54</t>
        </is>
      </c>
      <c r="C1691" s="165" t="inlineStr">
        <is>
          <t>Внутреннее перемещение ОМТС 222-043 от 08.09.2024 9:43:54</t>
        </is>
      </c>
      <c r="D1691" s="152" t="inlineStr">
        <is>
          <t>Внутренее перемещение ТМЦ</t>
        </is>
      </c>
      <c r="E1691" s="163" t="n">
        <v>1750</v>
      </c>
      <c r="F1691" s="164" t="n"/>
      <c r="G1691" s="163" t="n">
        <v>1750</v>
      </c>
      <c r="H1691" s="164" t="n"/>
      <c r="I1691" s="7" t="n">
        <v>7000</v>
      </c>
      <c r="J1691" s="8" t="inlineStr">
        <is>
          <t>Жыргалбек уулу Алымбек</t>
        </is>
      </c>
      <c r="K1691" s="8" t="inlineStr">
        <is>
          <t>Склад Бозымчак № 7 СИЗ (/Касымов А,Адылбек у Э.</t>
        </is>
      </c>
      <c r="L1691" s="12" t="n"/>
      <c r="M1691">
        <f>VLOOKUP(J1691,P$7:Q$4000,2,0)</f>
        <v/>
      </c>
      <c r="N1691">
        <f>VLOOKUP(K1691,P$7:R$4000,2,0)</f>
        <v/>
      </c>
      <c r="P1691" s="24" t="inlineStr">
        <is>
          <t>Мухамед уулу Нуржан</t>
        </is>
      </c>
      <c r="Q1691" s="24" t="inlineStr">
        <is>
          <t>105-05-Общепроизводственные - Энергохозяйство</t>
        </is>
      </c>
    </row>
    <row r="1692" hidden="1" outlineLevel="1" ht="22.45" customFormat="1" customHeight="1" s="71">
      <c r="B1692" s="166" t="n"/>
      <c r="C1692" s="166" t="n"/>
      <c r="D1692" s="153" t="n"/>
      <c r="E1692" s="10" t="n"/>
      <c r="F1692" s="11" t="n"/>
      <c r="G1692" s="10" t="n"/>
      <c r="H1692" s="11" t="n"/>
      <c r="I1692" s="12" t="n"/>
      <c r="J1692" s="13" t="inlineStr">
        <is>
          <t>001-001-0198 Куртка демисезонная "KAZ Minerals Bozymchak" (ткань 65%ПЭ/35%ХБ, плотность 250 гр/м2, подкл.флис. 52-54)</t>
        </is>
      </c>
      <c r="K1692" s="13" t="inlineStr">
        <is>
          <t>001-001-0198 Куртка демисезонная "KAZ Minerals Bozymchak" (ткань 65%ПЭ/35%ХБ, плотность 250 гр/м2, подкл.флис. 52-54)</t>
        </is>
      </c>
      <c r="L1692" s="135" t="n"/>
      <c r="M1692">
        <f>VLOOKUP(J1692,P$7:Q$4000,2,0)</f>
        <v/>
      </c>
      <c r="N1692">
        <f>VLOOKUP(K1692,P$7:R$4000,2,0)</f>
        <v/>
      </c>
      <c r="P1692" s="24" t="inlineStr">
        <is>
          <t>Мухамедалиев Нурлан</t>
        </is>
      </c>
      <c r="Q1692" s="24" t="inlineStr">
        <is>
          <t>130-12 Общепроизводственные расходы</t>
        </is>
      </c>
    </row>
    <row r="1693" hidden="1" outlineLevel="1" ht="22.45" customFormat="1" customHeight="1" s="71" thickBot="1">
      <c r="B1693" s="167" t="n"/>
      <c r="C1693" s="167" t="n"/>
      <c r="D1693" s="14" t="inlineStr">
        <is>
          <t>Количество</t>
        </is>
      </c>
      <c r="E1693" s="15" t="n"/>
      <c r="F1693" s="175" t="n">
        <v>1</v>
      </c>
      <c r="G1693" s="15" t="n"/>
      <c r="H1693" s="175" t="n">
        <v>1</v>
      </c>
      <c r="I1693" s="135" t="n"/>
      <c r="J1693" s="154" t="inlineStr">
        <is>
          <t>Поступление ТМЦ и услуг 0003520 от 04.09.2024 10:00:00</t>
        </is>
      </c>
      <c r="K1693" s="154" t="inlineStr">
        <is>
          <t>Поступление ТМЦ и услуг 0003520 от 04.09.2024 10:00:00</t>
        </is>
      </c>
      <c r="L1693" s="9" t="n"/>
      <c r="M1693">
        <f>VLOOKUP(J1693,P$7:Q$4000,2,0)</f>
        <v/>
      </c>
      <c r="N1693">
        <f>VLOOKUP(K1693,P$7:R$4000,2,0)</f>
        <v/>
      </c>
      <c r="P1693" s="24" t="inlineStr">
        <is>
          <t>Мухамедов Даулет Саданович</t>
        </is>
      </c>
      <c r="Q1693" s="24" t="inlineStr">
        <is>
          <t>112-01-ИТР-производство</t>
        </is>
      </c>
    </row>
    <row r="1694" hidden="1" outlineLevel="1" ht="22.45" customHeight="1" s="171" thickBot="1">
      <c r="B1694" s="165" t="inlineStr">
        <is>
          <t>08.09.2024 9:50:00</t>
        </is>
      </c>
      <c r="C1694" s="165" t="inlineStr">
        <is>
          <t>Внутреннее перемещение ОМТС 222-044 от 08.09.2024 9:50:00</t>
        </is>
      </c>
      <c r="D1694" s="152" t="inlineStr">
        <is>
          <t>Внутренее перемещение ТМЦ</t>
        </is>
      </c>
      <c r="E1694" s="163" t="n">
        <v>1750</v>
      </c>
      <c r="F1694" s="164" t="n"/>
      <c r="G1694" s="163" t="n">
        <v>1750</v>
      </c>
      <c r="H1694" s="164" t="n"/>
      <c r="I1694" s="7" t="n">
        <v>7000</v>
      </c>
      <c r="J1694" s="8" t="inlineStr">
        <is>
          <t>Нурбеков Адилет Нурбекович</t>
        </is>
      </c>
      <c r="K1694" s="8" t="inlineStr">
        <is>
          <t>Склад Бозымчак № 7 СИЗ (/Касымов А,Адылбек у Э.</t>
        </is>
      </c>
      <c r="L1694" s="12" t="n"/>
      <c r="M1694">
        <f>VLOOKUP(J1694,P$7:Q$4000,2,0)</f>
        <v/>
      </c>
      <c r="N1694">
        <f>VLOOKUP(K1694,P$7:R$4000,2,0)</f>
        <v/>
      </c>
      <c r="P1694" s="24" t="inlineStr">
        <is>
          <t>Мухтар уулу Мыктыбек (Аппаратчик обезвоживания)</t>
        </is>
      </c>
      <c r="Q1694" s="24" t="inlineStr">
        <is>
          <t>100-03-01 Процесс сгущения хвостов</t>
        </is>
      </c>
    </row>
    <row r="1695" hidden="1" outlineLevel="1" ht="22.45" customFormat="1" customHeight="1" s="71">
      <c r="B1695" s="166" t="n"/>
      <c r="C1695" s="166" t="n"/>
      <c r="D1695" s="153" t="n"/>
      <c r="E1695" s="10" t="n"/>
      <c r="F1695" s="11" t="n"/>
      <c r="G1695" s="10" t="n"/>
      <c r="H1695" s="11" t="n"/>
      <c r="I1695" s="12" t="n"/>
      <c r="J1695" s="13" t="inlineStr">
        <is>
          <t>001-001-0198 Куртка демисезонная "KAZ Minerals Bozymchak" (ткань 65%ПЭ/35%ХБ, плотность 250 гр/м2, подкл.флис. 52-54)</t>
        </is>
      </c>
      <c r="K1695" s="13" t="inlineStr">
        <is>
          <t>001-001-0198 Куртка демисезонная "KAZ Minerals Bozymchak" (ткань 65%ПЭ/35%ХБ, плотность 250 гр/м2, подкл.флис. 52-54)</t>
        </is>
      </c>
      <c r="L1695" s="135" t="n"/>
      <c r="M1695">
        <f>VLOOKUP(J1695,P$7:Q$4000,2,0)</f>
        <v/>
      </c>
      <c r="N1695">
        <f>VLOOKUP(K1695,P$7:R$4000,2,0)</f>
        <v/>
      </c>
      <c r="P1695" s="24" t="inlineStr">
        <is>
          <t>Мухтар уулу Улукбек (водитель)</t>
        </is>
      </c>
      <c r="Q1695" s="24" t="inlineStr">
        <is>
          <t>119-05-Автотранспортный цех - общепроизводственные</t>
        </is>
      </c>
    </row>
    <row r="1696" hidden="1" outlineLevel="1" ht="22.45" customFormat="1" customHeight="1" s="71" thickBot="1">
      <c r="B1696" s="167" t="n"/>
      <c r="C1696" s="167" t="n"/>
      <c r="D1696" s="14" t="inlineStr">
        <is>
          <t>Количество</t>
        </is>
      </c>
      <c r="E1696" s="15" t="n"/>
      <c r="F1696" s="175" t="n">
        <v>1</v>
      </c>
      <c r="G1696" s="15" t="n"/>
      <c r="H1696" s="175" t="n">
        <v>1</v>
      </c>
      <c r="I1696" s="135" t="n"/>
      <c r="J1696" s="154" t="inlineStr">
        <is>
          <t>Поступление ТМЦ и услуг 0003520 от 04.09.2024 10:00:00</t>
        </is>
      </c>
      <c r="K1696" s="154" t="inlineStr">
        <is>
          <t>Поступление ТМЦ и услуг 0003520 от 04.09.2024 10:00:00</t>
        </is>
      </c>
      <c r="L1696" s="9" t="n"/>
      <c r="M1696">
        <f>VLOOKUP(J1696,P$7:Q$4000,2,0)</f>
        <v/>
      </c>
      <c r="N1696">
        <f>VLOOKUP(K1696,P$7:R$4000,2,0)</f>
        <v/>
      </c>
      <c r="P1696" s="24" t="inlineStr">
        <is>
          <t>Мухтаров Замирбек Гапаралиевич</t>
        </is>
      </c>
      <c r="Q1696" s="24" t="inlineStr">
        <is>
          <t>119-06-Автотранспортный цех-РПП</t>
        </is>
      </c>
    </row>
    <row r="1697" hidden="1" outlineLevel="1" ht="22.45" customHeight="1" s="171" thickBot="1">
      <c r="B1697" s="165" t="inlineStr">
        <is>
          <t>08.09.2024 9:50:00</t>
        </is>
      </c>
      <c r="C1697" s="165" t="inlineStr">
        <is>
          <t>Внутреннее перемещение ОМТС 222-044 от 08.09.2024 9:50:00</t>
        </is>
      </c>
      <c r="D1697" s="152" t="inlineStr">
        <is>
          <t>Внутренее перемещение ТМЦ</t>
        </is>
      </c>
      <c r="E1697" s="163" t="n">
        <v>1750</v>
      </c>
      <c r="F1697" s="164" t="n"/>
      <c r="G1697" s="163" t="n">
        <v>1750</v>
      </c>
      <c r="H1697" s="164" t="n"/>
      <c r="I1697" s="7" t="n">
        <v>10600</v>
      </c>
      <c r="J1697" s="8" t="inlineStr">
        <is>
          <t>Нурбеков Адилет Нурбекович</t>
        </is>
      </c>
      <c r="K1697" s="8" t="inlineStr">
        <is>
          <t>Склад Бозымчак № 7 СИЗ (/Касымов А,Адылбек у Э.</t>
        </is>
      </c>
      <c r="L1697" s="12" t="n"/>
      <c r="M1697">
        <f>VLOOKUP(J1697,P$7:Q$4000,2,0)</f>
        <v/>
      </c>
      <c r="N1697">
        <f>VLOOKUP(K1697,P$7:R$4000,2,0)</f>
        <v/>
      </c>
      <c r="P1697" s="24" t="inlineStr">
        <is>
          <t>Мухтарова Джумакиз Максатовна</t>
        </is>
      </c>
      <c r="Q1697" s="24" t="inlineStr">
        <is>
          <t>126-001 ОТК Общепроизводственные расходы</t>
        </is>
      </c>
    </row>
    <row r="1698" hidden="1" outlineLevel="1" ht="22.45" customFormat="1" customHeight="1" s="71">
      <c r="B1698" s="166" t="n"/>
      <c r="C1698" s="166" t="n"/>
      <c r="D1698" s="153" t="n"/>
      <c r="E1698" s="10" t="n"/>
      <c r="F1698" s="11" t="n"/>
      <c r="G1698" s="10" t="n"/>
      <c r="H1698" s="11" t="n"/>
      <c r="I1698" s="12" t="n"/>
      <c r="J1698" s="13" t="inlineStr">
        <is>
          <t>001-001-0186 Куртка зимняя "KAZ Minerals Bozymchak" (ткань 65%ПЭ/35%ХБ, плотность 250 гр/м2, 44-46)</t>
        </is>
      </c>
      <c r="K1698" s="13" t="inlineStr">
        <is>
          <t>001-001-0186 Куртка зимняя "KAZ Minerals Bozymchak" (ткань 65%ПЭ/35%ХБ, плотность 250 гр/м2, 44-46)</t>
        </is>
      </c>
      <c r="L1698" s="135" t="n"/>
      <c r="M1698">
        <f>VLOOKUP(J1698,P$7:Q$4000,2,0)</f>
        <v/>
      </c>
      <c r="N1698">
        <f>VLOOKUP(K1698,P$7:R$4000,2,0)</f>
        <v/>
      </c>
      <c r="P1698" s="24" t="inlineStr">
        <is>
          <t>Мухтарова Джумакиз Максатовна</t>
        </is>
      </c>
      <c r="Q1698" s="24" t="inlineStr">
        <is>
          <t>126-001 ОТК Общепроизводственные расходы</t>
        </is>
      </c>
    </row>
    <row r="1699" hidden="1" outlineLevel="1" ht="22.45" customFormat="1" customHeight="1" s="71" thickBot="1">
      <c r="B1699" s="167" t="n"/>
      <c r="C1699" s="167" t="n"/>
      <c r="D1699" s="14" t="inlineStr">
        <is>
          <t>Количество</t>
        </is>
      </c>
      <c r="E1699" s="15" t="n"/>
      <c r="F1699" s="175" t="n">
        <v>1</v>
      </c>
      <c r="G1699" s="15" t="n"/>
      <c r="H1699" s="175" t="n">
        <v>1</v>
      </c>
      <c r="I1699" s="135" t="n"/>
      <c r="J1699" s="154" t="inlineStr">
        <is>
          <t>Поступление ТМЦ и услуг 0003061 от 02.08.2024 10:00:00</t>
        </is>
      </c>
      <c r="K1699" s="154" t="inlineStr">
        <is>
          <t>Поступление ТМЦ и услуг 0003061 от 02.08.2024 10:00:00</t>
        </is>
      </c>
      <c r="L1699" s="9" t="n"/>
      <c r="M1699">
        <f>VLOOKUP(J1699,P$7:Q$4000,2,0)</f>
        <v/>
      </c>
      <c r="N1699">
        <f>VLOOKUP(K1699,P$7:R$4000,2,0)</f>
        <v/>
      </c>
      <c r="P1699" s="24" t="inlineStr">
        <is>
          <t>Мыктыбек уулу Мирлан</t>
        </is>
      </c>
      <c r="Q1699" s="24" t="inlineStr">
        <is>
          <t>123-08-АБК-АХО-Строители</t>
        </is>
      </c>
    </row>
    <row r="1700" hidden="1" outlineLevel="1" ht="22.45" customHeight="1" s="171" thickBot="1">
      <c r="B1700" s="165" t="inlineStr">
        <is>
          <t>08.09.2024 9:50:00</t>
        </is>
      </c>
      <c r="C1700" s="165" t="inlineStr">
        <is>
          <t>Внутреннее перемещение ОМТС 222-044 от 08.09.2024 9:50:00</t>
        </is>
      </c>
      <c r="D1700" s="152" t="inlineStr">
        <is>
          <t>Внутренее перемещение ТМЦ</t>
        </is>
      </c>
      <c r="E1700" s="163" t="n">
        <v>1750</v>
      </c>
      <c r="F1700" s="164" t="n"/>
      <c r="G1700" s="163" t="n">
        <v>1750</v>
      </c>
      <c r="H1700" s="164" t="n"/>
      <c r="I1700" s="7" t="n">
        <v>3900</v>
      </c>
      <c r="J1700" s="8" t="inlineStr">
        <is>
          <t>Нурбеков Адилет Нурбекович</t>
        </is>
      </c>
      <c r="K1700" s="8" t="inlineStr">
        <is>
          <t>Склад Бозымчак № 7 СИЗ (/Касымов А,Адылбек у Э.</t>
        </is>
      </c>
      <c r="L1700" s="12" t="n"/>
      <c r="M1700">
        <f>VLOOKUP(J1700,P$7:Q$4000,2,0)</f>
        <v/>
      </c>
      <c r="N1700">
        <f>VLOOKUP(K1700,P$7:R$4000,2,0)</f>
        <v/>
      </c>
      <c r="P1700" s="24" t="inlineStr">
        <is>
          <t>Мырзабаев Гайбилла Пайзилдаевич (машинист ТД-25)</t>
        </is>
      </c>
      <c r="Q1700" s="24" t="inlineStr">
        <is>
          <t>101-02-ЭКБУ - Карьер</t>
        </is>
      </c>
    </row>
    <row r="1701" hidden="1" outlineLevel="1" ht="22.45" customFormat="1" customHeight="1" s="71">
      <c r="B1701" s="166" t="n"/>
      <c r="C1701" s="166" t="n"/>
      <c r="D1701" s="153" t="n"/>
      <c r="E1701" s="10" t="n"/>
      <c r="F1701" s="11" t="n"/>
      <c r="G1701" s="10" t="n"/>
      <c r="H1701" s="11" t="n"/>
      <c r="I1701" s="12" t="n"/>
      <c r="J1701" s="13" t="inlineStr">
        <is>
          <t>001-001-0191 Брюки зимние "KAZ Minerals Bozymchak" (ткань 65%ПЭ/35%ХБ, плотность 250 гр/м2, утепл.синтеп, разм.44-46)</t>
        </is>
      </c>
      <c r="K1701" s="13" t="inlineStr">
        <is>
          <t>001-001-0191 Брюки зимние "KAZ Minerals Bozymchak" (ткань 65%ПЭ/35%ХБ, плотность 250 гр/м2, утепл.синтеп, разм.44-46)</t>
        </is>
      </c>
      <c r="L1701" s="135" t="n"/>
      <c r="M1701">
        <f>VLOOKUP(J1701,P$7:Q$4000,2,0)</f>
        <v/>
      </c>
      <c r="N1701">
        <f>VLOOKUP(K1701,P$7:R$4000,2,0)</f>
        <v/>
      </c>
      <c r="P1701" s="24" t="inlineStr">
        <is>
          <t>Мырзабаев Марасулбек Пайзилдаевич (водитель БЕлАЗ)</t>
        </is>
      </c>
      <c r="Q1701" s="24" t="inlineStr">
        <is>
          <t>101-01-Технологический участок</t>
        </is>
      </c>
    </row>
    <row r="1702" hidden="1" outlineLevel="1" ht="22.45" customFormat="1" customHeight="1" s="71" thickBot="1">
      <c r="B1702" s="167" t="n"/>
      <c r="C1702" s="167" t="n"/>
      <c r="D1702" s="14" t="inlineStr">
        <is>
          <t>Количество</t>
        </is>
      </c>
      <c r="E1702" s="15" t="n"/>
      <c r="F1702" s="175" t="n">
        <v>1</v>
      </c>
      <c r="G1702" s="15" t="n"/>
      <c r="H1702" s="175" t="n">
        <v>1</v>
      </c>
      <c r="I1702" s="135" t="n"/>
      <c r="J1702" s="154" t="inlineStr">
        <is>
          <t>Поступление ТМЦ и услуг 0003124 от 08.08.2024 10:00:00</t>
        </is>
      </c>
      <c r="K1702" s="154" t="inlineStr">
        <is>
          <t>Поступление ТМЦ и услуг 0003124 от 08.08.2024 10:00:00</t>
        </is>
      </c>
      <c r="L1702" s="9" t="n"/>
      <c r="M1702">
        <f>VLOOKUP(J1702,P$7:Q$4000,2,0)</f>
        <v/>
      </c>
      <c r="N1702">
        <f>VLOOKUP(K1702,P$7:R$4000,2,0)</f>
        <v/>
      </c>
      <c r="P1702" s="24" t="inlineStr">
        <is>
          <t>Мырзабаева Мапрет Пайзилдаевна (повар 4 разряда)</t>
        </is>
      </c>
      <c r="Q1702" s="24" t="inlineStr">
        <is>
          <t>123-02-АБК-АХО-Столовая</t>
        </is>
      </c>
    </row>
    <row r="1703" hidden="1" outlineLevel="1" ht="22.45" customHeight="1" s="171" thickBot="1">
      <c r="B1703" s="165" t="inlineStr">
        <is>
          <t>08.09.2024 9:51:50</t>
        </is>
      </c>
      <c r="C1703" s="165" t="inlineStr">
        <is>
          <t>Внутреннее перемещение ОМТС 222-045 от 08.09.2024 9:51:50</t>
        </is>
      </c>
      <c r="D1703" s="152" t="inlineStr">
        <is>
          <t>Внутренее перемещение ТМЦ</t>
        </is>
      </c>
      <c r="E1703" s="163" t="n">
        <v>1750</v>
      </c>
      <c r="F1703" s="164" t="n"/>
      <c r="G1703" s="163" t="n">
        <v>1750</v>
      </c>
      <c r="H1703" s="164" t="n"/>
      <c r="I1703" s="7" t="n">
        <v>7000</v>
      </c>
      <c r="J1703" s="8" t="inlineStr">
        <is>
          <t>Насиров Бакытбек Жолдошович</t>
        </is>
      </c>
      <c r="K1703" s="8" t="inlineStr">
        <is>
          <t>Склад Бозымчак № 7 СИЗ (/Касымов А,Адылбек у Э.</t>
        </is>
      </c>
      <c r="L1703" s="12" t="n"/>
      <c r="M1703">
        <f>VLOOKUP(J1703,P$7:Q$4000,2,0)</f>
        <v/>
      </c>
      <c r="N1703">
        <f>VLOOKUP(K1703,P$7:R$4000,2,0)</f>
        <v/>
      </c>
      <c r="P1703" s="24" t="inlineStr">
        <is>
          <t>Мырзабеков Рустам Курманбекович</t>
        </is>
      </c>
      <c r="Q1703" s="24" t="inlineStr">
        <is>
          <t>112-ИТР-офис</t>
        </is>
      </c>
    </row>
    <row r="1704" hidden="1" outlineLevel="1" ht="22.45" customFormat="1" customHeight="1" s="71">
      <c r="B1704" s="166" t="n"/>
      <c r="C1704" s="166" t="n"/>
      <c r="D1704" s="153" t="n"/>
      <c r="E1704" s="10" t="n"/>
      <c r="F1704" s="11" t="n"/>
      <c r="G1704" s="10" t="n"/>
      <c r="H1704" s="11" t="n"/>
      <c r="I1704" s="12" t="n"/>
      <c r="J1704" s="13" t="inlineStr">
        <is>
          <t>001-001-0198 Куртка демисезонная "KAZ Minerals Bozymchak" (ткань 65%ПЭ/35%ХБ, плотность 250 гр/м2, подкл.флис. 52-54)</t>
        </is>
      </c>
      <c r="K1704" s="13" t="inlineStr">
        <is>
          <t>001-001-0198 Куртка демисезонная "KAZ Minerals Bozymchak" (ткань 65%ПЭ/35%ХБ, плотность 250 гр/м2, подкл.флис. 52-54)</t>
        </is>
      </c>
      <c r="L1704" s="135" t="n"/>
      <c r="M1704">
        <f>VLOOKUP(J1704,P$7:Q$4000,2,0)</f>
        <v/>
      </c>
      <c r="N1704">
        <f>VLOOKUP(K1704,P$7:R$4000,2,0)</f>
        <v/>
      </c>
      <c r="P1704" s="24" t="inlineStr">
        <is>
          <t>Мырзабеков Эмил Абдирашитович</t>
        </is>
      </c>
      <c r="Q1704" s="24" t="inlineStr">
        <is>
          <t>123-02-АБК-АХО-Столовая</t>
        </is>
      </c>
    </row>
    <row r="1705" hidden="1" outlineLevel="1" ht="22.45" customFormat="1" customHeight="1" s="71" thickBot="1">
      <c r="B1705" s="167" t="n"/>
      <c r="C1705" s="167" t="n"/>
      <c r="D1705" s="14" t="inlineStr">
        <is>
          <t>Количество</t>
        </is>
      </c>
      <c r="E1705" s="15" t="n"/>
      <c r="F1705" s="175" t="n">
        <v>1</v>
      </c>
      <c r="G1705" s="15" t="n"/>
      <c r="H1705" s="175" t="n">
        <v>1</v>
      </c>
      <c r="I1705" s="135" t="n"/>
      <c r="J1705" s="154" t="inlineStr">
        <is>
          <t>Поступление ТМЦ и услуг 0003520 от 04.09.2024 10:00:00</t>
        </is>
      </c>
      <c r="K1705" s="154" t="inlineStr">
        <is>
          <t>Поступление ТМЦ и услуг 0003520 от 04.09.2024 10:00:00</t>
        </is>
      </c>
      <c r="L1705" s="9" t="n"/>
      <c r="M1705">
        <f>VLOOKUP(J1705,P$7:Q$4000,2,0)</f>
        <v/>
      </c>
      <c r="N1705">
        <f>VLOOKUP(K1705,P$7:R$4000,2,0)</f>
        <v/>
      </c>
      <c r="P1705" s="24" t="inlineStr">
        <is>
          <t>Мырзабоев Расул Пайзилдаевич</t>
        </is>
      </c>
      <c r="Q1705" s="24" t="inlineStr">
        <is>
          <t>100-01 Участок дробления</t>
        </is>
      </c>
    </row>
    <row r="1706" hidden="1" outlineLevel="1" ht="22.45" customFormat="1" customHeight="1" s="71" thickBot="1">
      <c r="B1706" s="165" t="inlineStr">
        <is>
          <t>08.09.2024 9:55:14</t>
        </is>
      </c>
      <c r="C1706" s="165" t="inlineStr">
        <is>
          <t>Внутреннее перемещение ОМТС 222-046 от 08.09.2024 9:55:14</t>
        </is>
      </c>
      <c r="D1706" s="152" t="inlineStr">
        <is>
          <t>Внутренее перемещение ТМЦ</t>
        </is>
      </c>
      <c r="E1706" s="163" t="n">
        <v>1750</v>
      </c>
      <c r="F1706" s="164" t="n"/>
      <c r="G1706" s="163" t="n">
        <v>1750</v>
      </c>
      <c r="H1706" s="164" t="n"/>
      <c r="I1706" s="7" t="n">
        <v>7000</v>
      </c>
      <c r="J1706" s="8" t="inlineStr">
        <is>
          <t>Жолдошов Бекмурат Абилович (повар 4 разряда)</t>
        </is>
      </c>
      <c r="K1706" s="8" t="inlineStr">
        <is>
          <t>Склад Бозымчак № 7 СИЗ (/Касымов А,Адылбек у Э.</t>
        </is>
      </c>
      <c r="L1706" s="12" t="n"/>
      <c r="M1706">
        <f>VLOOKUP(J1706,P$7:Q$4000,2,0)</f>
        <v/>
      </c>
      <c r="N1706">
        <f>VLOOKUP(K1706,P$7:R$4000,2,0)</f>
        <v/>
      </c>
      <c r="P1706" s="24" t="inlineStr">
        <is>
          <t>Мырзагулов Абдигапар Коргонбаевич(Водитель автобус</t>
        </is>
      </c>
      <c r="Q1706" s="24" t="inlineStr">
        <is>
          <t>119-04-Автотранспортный цех - спецтранспорт</t>
        </is>
      </c>
    </row>
    <row r="1707" hidden="1" outlineLevel="1" ht="22.45" customHeight="1" s="171">
      <c r="B1707" s="166" t="n"/>
      <c r="C1707" s="166" t="n"/>
      <c r="D1707" s="153" t="n"/>
      <c r="E1707" s="10" t="n"/>
      <c r="F1707" s="11" t="n"/>
      <c r="G1707" s="10" t="n"/>
      <c r="H1707" s="11" t="n"/>
      <c r="I1707" s="12" t="n"/>
      <c r="J1707" s="13" t="inlineStr">
        <is>
          <t>001-001-0198 Куртка демисезонная "KAZ Minerals Bozymchak" (ткань 65%ПЭ/35%ХБ, плотность 250 гр/м2, подкл.флис. 52-54)</t>
        </is>
      </c>
      <c r="K1707" s="13" t="inlineStr">
        <is>
          <t>001-001-0198 Куртка демисезонная "KAZ Minerals Bozymchak" (ткань 65%ПЭ/35%ХБ, плотность 250 гр/м2, подкл.флис. 52-54)</t>
        </is>
      </c>
      <c r="L1707" s="135" t="n"/>
      <c r="M1707">
        <f>VLOOKUP(J1707,P$7:Q$4000,2,0)</f>
        <v/>
      </c>
      <c r="N1707">
        <f>VLOOKUP(K1707,P$7:R$4000,2,0)</f>
        <v/>
      </c>
      <c r="P1707" s="24" t="inlineStr">
        <is>
          <t>Мырзагулов Асылбек Коргонбаевич</t>
        </is>
      </c>
      <c r="Q1707" s="24" t="inlineStr">
        <is>
          <t>100-04 Участок упаковки концентрата</t>
        </is>
      </c>
    </row>
    <row r="1708" hidden="1" outlineLevel="1" ht="32.9" customFormat="1" customHeight="1" s="71" thickBot="1">
      <c r="B1708" s="167" t="n"/>
      <c r="C1708" s="167" t="n"/>
      <c r="D1708" s="14" t="inlineStr">
        <is>
          <t>Количество</t>
        </is>
      </c>
      <c r="E1708" s="15" t="n"/>
      <c r="F1708" s="175" t="n">
        <v>1</v>
      </c>
      <c r="G1708" s="15" t="n"/>
      <c r="H1708" s="175" t="n">
        <v>1</v>
      </c>
      <c r="I1708" s="135" t="n"/>
      <c r="J1708" s="154" t="inlineStr">
        <is>
          <t>Поступление ТМЦ и услуг 0003520 от 04.09.2024 10:00:00</t>
        </is>
      </c>
      <c r="K1708" s="154" t="inlineStr">
        <is>
          <t>Поступление ТМЦ и услуг 0003520 от 04.09.2024 10:00:00</t>
        </is>
      </c>
      <c r="L1708" s="9" t="n"/>
      <c r="M1708">
        <f>VLOOKUP(J1708,P$7:Q$4000,2,0)</f>
        <v/>
      </c>
      <c r="N1708">
        <f>VLOOKUP(K1708,P$7:R$4000,2,0)</f>
        <v/>
      </c>
      <c r="P1708" s="24" t="inlineStr">
        <is>
          <t>Мырзагулов Наралы Парпиевич</t>
        </is>
      </c>
      <c r="Q1708" s="24" t="inlineStr">
        <is>
          <t>100-01 Участок дробления</t>
        </is>
      </c>
    </row>
    <row r="1709" hidden="1" outlineLevel="1" ht="32.9" customFormat="1" customHeight="1" s="71" thickBot="1">
      <c r="B1709" s="165" t="inlineStr">
        <is>
          <t>08.09.2024 9:56:47</t>
        </is>
      </c>
      <c r="C1709" s="165" t="inlineStr">
        <is>
          <t>Внутреннее перемещение ОМТС 222-047 от 08.09.2024 9:56:47</t>
        </is>
      </c>
      <c r="D1709" s="152" t="inlineStr">
        <is>
          <t>Внутренее перемещение ТМЦ</t>
        </is>
      </c>
      <c r="E1709" s="163" t="n">
        <v>1750</v>
      </c>
      <c r="F1709" s="164" t="n"/>
      <c r="G1709" s="163" t="n">
        <v>1750</v>
      </c>
      <c r="H1709" s="164" t="n"/>
      <c r="I1709" s="7" t="n">
        <v>7000</v>
      </c>
      <c r="J1709" s="8" t="inlineStr">
        <is>
          <t>Андашов Садыбакас Мусинович (повар 5 разряда)</t>
        </is>
      </c>
      <c r="K1709" s="8" t="inlineStr">
        <is>
          <t>Склад Бозымчак № 7 СИЗ (/Касымов А,Адылбек у Э.</t>
        </is>
      </c>
      <c r="L1709" s="12" t="n"/>
      <c r="M1709">
        <f>VLOOKUP(J1709,P$7:Q$4000,2,0)</f>
        <v/>
      </c>
      <c r="N1709">
        <f>VLOOKUP(K1709,P$7:R$4000,2,0)</f>
        <v/>
      </c>
      <c r="P1709" s="24" t="inlineStr">
        <is>
          <t>Мырзагулов Раимберди Чымырович (строитель)</t>
        </is>
      </c>
      <c r="Q1709" s="24" t="inlineStr">
        <is>
          <t>107-Отдел Капитального Строительства</t>
        </is>
      </c>
    </row>
    <row r="1710" hidden="1" outlineLevel="1" ht="22.45" customFormat="1" customHeight="1" s="71">
      <c r="B1710" s="166" t="n"/>
      <c r="C1710" s="166" t="n"/>
      <c r="D1710" s="153" t="n"/>
      <c r="E1710" s="10" t="n"/>
      <c r="F1710" s="11" t="n"/>
      <c r="G1710" s="10" t="n"/>
      <c r="H1710" s="11" t="n"/>
      <c r="I1710" s="12" t="n"/>
      <c r="J1710" s="13" t="inlineStr">
        <is>
          <t>001-001-0198 Куртка демисезонная "KAZ Minerals Bozymchak" (ткань 65%ПЭ/35%ХБ, плотность 250 гр/м2, подкл.флис. 52-54)</t>
        </is>
      </c>
      <c r="K1710" s="13" t="inlineStr">
        <is>
          <t>001-001-0198 Куртка демисезонная "KAZ Minerals Bozymchak" (ткань 65%ПЭ/35%ХБ, плотность 250 гр/м2, подкл.флис. 52-54)</t>
        </is>
      </c>
      <c r="L1710" s="135" t="n"/>
      <c r="M1710">
        <f>VLOOKUP(J1710,P$7:Q$4000,2,0)</f>
        <v/>
      </c>
      <c r="N1710">
        <f>VLOOKUP(K1710,P$7:R$4000,2,0)</f>
        <v/>
      </c>
      <c r="P1710" s="24" t="inlineStr">
        <is>
          <t>Мырзагулова Роза Коргонбаевна(Мойщик посуды)</t>
        </is>
      </c>
      <c r="Q1710" s="24" t="inlineStr">
        <is>
          <t>123-02-АБК-АХО-Столовая</t>
        </is>
      </c>
    </row>
    <row r="1711" hidden="1" outlineLevel="1" ht="22.45" customHeight="1" s="171" thickBot="1">
      <c r="B1711" s="167" t="n"/>
      <c r="C1711" s="167" t="n"/>
      <c r="D1711" s="14" t="inlineStr">
        <is>
          <t>Количество</t>
        </is>
      </c>
      <c r="E1711" s="15" t="n"/>
      <c r="F1711" s="175" t="n">
        <v>1</v>
      </c>
      <c r="G1711" s="15" t="n"/>
      <c r="H1711" s="175" t="n">
        <v>1</v>
      </c>
      <c r="I1711" s="135" t="n"/>
      <c r="J1711" s="154" t="inlineStr">
        <is>
          <t>Поступление ТМЦ и услуг 0003520 от 04.09.2024 10:00:00</t>
        </is>
      </c>
      <c r="K1711" s="154" t="inlineStr">
        <is>
          <t>Поступление ТМЦ и услуг 0003520 от 04.09.2024 10:00:00</t>
        </is>
      </c>
      <c r="L1711" s="9" t="n"/>
      <c r="M1711">
        <f>VLOOKUP(J1711,P$7:Q$4000,2,0)</f>
        <v/>
      </c>
      <c r="N1711">
        <f>VLOOKUP(K1711,P$7:R$4000,2,0)</f>
        <v/>
      </c>
      <c r="P1711" s="24" t="inlineStr">
        <is>
          <t>Мырзагулова Фарида Акпаралиевна (кух работник)</t>
        </is>
      </c>
      <c r="Q1711" s="24" t="inlineStr">
        <is>
          <t>123-02-АБК-АХО-Столовая</t>
        </is>
      </c>
    </row>
    <row r="1712" hidden="1" outlineLevel="1" ht="32.9" customFormat="1" customHeight="1" s="71" thickBot="1">
      <c r="B1712" s="165" t="inlineStr">
        <is>
          <t>08.09.2024 10:00:35</t>
        </is>
      </c>
      <c r="C1712" s="165" t="inlineStr">
        <is>
          <t>Внутреннее перемещение ОМТС 222-048 от 08.09.2024 10:00:35</t>
        </is>
      </c>
      <c r="D1712" s="152" t="inlineStr">
        <is>
          <t>Внутренее перемещение ТМЦ</t>
        </is>
      </c>
      <c r="E1712" s="163" t="n">
        <v>1750</v>
      </c>
      <c r="F1712" s="164" t="n"/>
      <c r="G1712" s="163" t="n">
        <v>1750</v>
      </c>
      <c r="H1712" s="164" t="n"/>
      <c r="I1712" s="7" t="n">
        <v>7000</v>
      </c>
      <c r="J1712" s="8" t="inlineStr">
        <is>
          <t>Эргеш уулу Манасбек</t>
        </is>
      </c>
      <c r="K1712" s="8" t="inlineStr">
        <is>
          <t>Склад Бозымчак № 7 СИЗ (/Касымов А,Адылбек у Э.</t>
        </is>
      </c>
      <c r="L1712" s="12" t="n"/>
      <c r="M1712">
        <f>VLOOKUP(J1712,P$7:Q$4000,2,0)</f>
        <v/>
      </c>
      <c r="N1712">
        <f>VLOOKUP(K1712,P$7:R$4000,2,0)</f>
        <v/>
      </c>
      <c r="P1712" s="24" t="inlineStr">
        <is>
          <t>Мырзаев Искендер Калыбекович</t>
        </is>
      </c>
      <c r="Q1712" s="24" t="inlineStr">
        <is>
          <t>120-03-ОМТС</t>
        </is>
      </c>
    </row>
    <row r="1713" hidden="1" outlineLevel="1" ht="22.45" customFormat="1" customHeight="1" s="71">
      <c r="B1713" s="166" t="n"/>
      <c r="C1713" s="166" t="n"/>
      <c r="D1713" s="153" t="n"/>
      <c r="E1713" s="10" t="n"/>
      <c r="F1713" s="11" t="n"/>
      <c r="G1713" s="10" t="n"/>
      <c r="H1713" s="11" t="n"/>
      <c r="I1713" s="12" t="n"/>
      <c r="J1713" s="13" t="inlineStr">
        <is>
          <t>001-001-0198 Куртка демисезонная "KAZ Minerals Bozymchak" (ткань 65%ПЭ/35%ХБ, плотность 250 гр/м2, подкл.флис. 52-54)</t>
        </is>
      </c>
      <c r="K1713" s="13" t="inlineStr">
        <is>
          <t>001-001-0198 Куртка демисезонная "KAZ Minerals Bozymchak" (ткань 65%ПЭ/35%ХБ, плотность 250 гр/м2, подкл.флис. 52-54)</t>
        </is>
      </c>
      <c r="L1713" s="135" t="n"/>
      <c r="M1713">
        <f>VLOOKUP(J1713,P$7:Q$4000,2,0)</f>
        <v/>
      </c>
      <c r="N1713">
        <f>VLOOKUP(K1713,P$7:R$4000,2,0)</f>
        <v/>
      </c>
      <c r="P1713" s="24" t="inlineStr">
        <is>
          <t>Мырзакеев Женишбек Акназарович</t>
        </is>
      </c>
      <c r="Q1713" s="24" t="inlineStr">
        <is>
          <t>100-01 Участок дробления</t>
        </is>
      </c>
    </row>
    <row r="1714" hidden="1" outlineLevel="1" ht="22.45" customHeight="1" s="171" thickBot="1">
      <c r="B1714" s="167" t="n"/>
      <c r="C1714" s="167" t="n"/>
      <c r="D1714" s="14" t="inlineStr">
        <is>
          <t>Количество</t>
        </is>
      </c>
      <c r="E1714" s="15" t="n"/>
      <c r="F1714" s="175" t="n">
        <v>1</v>
      </c>
      <c r="G1714" s="15" t="n"/>
      <c r="H1714" s="175" t="n">
        <v>1</v>
      </c>
      <c r="I1714" s="135" t="n"/>
      <c r="J1714" s="154" t="inlineStr">
        <is>
          <t>Поступление ТМЦ и услуг 0003520 от 04.09.2024 10:00:00</t>
        </is>
      </c>
      <c r="K1714" s="154" t="inlineStr">
        <is>
          <t>Поступление ТМЦ и услуг 0003520 от 04.09.2024 10:00:00</t>
        </is>
      </c>
      <c r="L1714" s="9" t="n"/>
      <c r="M1714">
        <f>VLOOKUP(J1714,P$7:Q$4000,2,0)</f>
        <v/>
      </c>
      <c r="N1714">
        <f>VLOOKUP(K1714,P$7:R$4000,2,0)</f>
        <v/>
      </c>
      <c r="P1714" s="24" t="inlineStr">
        <is>
          <t>Мырзакматов Айдарбек Базарбаевич</t>
        </is>
      </c>
      <c r="Q1714" s="24" t="inlineStr">
        <is>
          <t>111-02-АУП</t>
        </is>
      </c>
    </row>
    <row r="1715" hidden="1" outlineLevel="1" ht="32.9" customFormat="1" customHeight="1" s="71" thickBot="1">
      <c r="B1715" s="165" t="inlineStr">
        <is>
          <t>08.09.2024 10:02:11</t>
        </is>
      </c>
      <c r="C1715" s="165" t="inlineStr">
        <is>
          <t>Внутреннее перемещение ОМТС 222-049 от 08.09.2024 10:02:11</t>
        </is>
      </c>
      <c r="D1715" s="152" t="inlineStr">
        <is>
          <t>Внутренее перемещение ТМЦ</t>
        </is>
      </c>
      <c r="E1715" s="163" t="n">
        <v>1750</v>
      </c>
      <c r="F1715" s="164" t="n"/>
      <c r="G1715" s="163" t="n">
        <v>1750</v>
      </c>
      <c r="H1715" s="164" t="n"/>
      <c r="I1715" s="7" t="n">
        <v>7000</v>
      </c>
      <c r="J1715" s="8" t="inlineStr">
        <is>
          <t>Алибаев Суванкул Пахырович( буровик)</t>
        </is>
      </c>
      <c r="K1715" s="8" t="inlineStr">
        <is>
          <t>Склад Бозымчак № 7 СИЗ (/Касымов А,Адылбек у Э.</t>
        </is>
      </c>
      <c r="L1715" s="12" t="n"/>
      <c r="M1715">
        <f>VLOOKUP(J1715,P$7:Q$4000,2,0)</f>
        <v/>
      </c>
      <c r="N1715">
        <f>VLOOKUP(K1715,P$7:R$4000,2,0)</f>
        <v/>
      </c>
      <c r="P1715" s="24" t="inlineStr">
        <is>
          <t>Мырзахматов Суеркул Арыпжанович Слесарь по рем обо</t>
        </is>
      </c>
      <c r="Q1715" s="24" t="inlineStr">
        <is>
          <t>105-03-ЛЭП</t>
        </is>
      </c>
    </row>
    <row r="1716" hidden="1" outlineLevel="1" ht="22.45" customFormat="1" customHeight="1" s="71">
      <c r="B1716" s="166" t="n"/>
      <c r="C1716" s="166" t="n"/>
      <c r="D1716" s="153" t="n"/>
      <c r="E1716" s="10" t="n"/>
      <c r="F1716" s="11" t="n"/>
      <c r="G1716" s="10" t="n"/>
      <c r="H1716" s="11" t="n"/>
      <c r="I1716" s="12" t="n"/>
      <c r="J1716" s="13" t="inlineStr">
        <is>
          <t>001-001-0198 Куртка демисезонная "KAZ Minerals Bozymchak" (ткань 65%ПЭ/35%ХБ, плотность 250 гр/м2, подкл.флис. 52-54)</t>
        </is>
      </c>
      <c r="K1716" s="13" t="inlineStr">
        <is>
          <t>001-001-0198 Куртка демисезонная "KAZ Minerals Bozymchak" (ткань 65%ПЭ/35%ХБ, плотность 250 гр/м2, подкл.флис. 52-54)</t>
        </is>
      </c>
      <c r="L1716" s="135" t="n"/>
      <c r="M1716">
        <f>VLOOKUP(J1716,P$7:Q$4000,2,0)</f>
        <v/>
      </c>
      <c r="N1716">
        <f>VLOOKUP(K1716,P$7:R$4000,2,0)</f>
        <v/>
      </c>
      <c r="P1716" s="24" t="inlineStr">
        <is>
          <t>Мэлс Ирина Александровна</t>
        </is>
      </c>
      <c r="Q1716" s="24" t="inlineStr">
        <is>
          <t>112-ИТР-офис</t>
        </is>
      </c>
    </row>
    <row r="1717" hidden="1" outlineLevel="1" ht="22.45" customHeight="1" s="171" thickBot="1">
      <c r="B1717" s="167" t="n"/>
      <c r="C1717" s="167" t="n"/>
      <c r="D1717" s="14" t="inlineStr">
        <is>
          <t>Количество</t>
        </is>
      </c>
      <c r="E1717" s="15" t="n"/>
      <c r="F1717" s="175" t="n">
        <v>1</v>
      </c>
      <c r="G1717" s="15" t="n"/>
      <c r="H1717" s="175" t="n">
        <v>1</v>
      </c>
      <c r="I1717" s="135" t="n"/>
      <c r="J1717" s="154" t="inlineStr">
        <is>
          <t>Поступление ТМЦ и услуг 0003520 от 04.09.2024 10:00:00</t>
        </is>
      </c>
      <c r="K1717" s="154" t="inlineStr">
        <is>
          <t>Поступление ТМЦ и услуг 0003520 от 04.09.2024 10:00:00</t>
        </is>
      </c>
      <c r="L1717" s="9" t="n"/>
      <c r="M1717">
        <f>VLOOKUP(J1717,P$7:Q$4000,2,0)</f>
        <v/>
      </c>
      <c r="N1717">
        <f>VLOOKUP(K1717,P$7:R$4000,2,0)</f>
        <v/>
      </c>
      <c r="P1717" s="24" t="inlineStr">
        <is>
          <t>Наговицын Дмитрий Михайлович</t>
        </is>
      </c>
      <c r="Q1717" s="24" t="inlineStr">
        <is>
          <t>100-02 Главный корпус (флотация)</t>
        </is>
      </c>
    </row>
    <row r="1718" hidden="1" outlineLevel="1" ht="32.9" customFormat="1" customHeight="1" s="71">
      <c r="B1718" s="165" t="inlineStr">
        <is>
          <t>08.09.2024 10:03:59</t>
        </is>
      </c>
      <c r="C1718" s="165" t="inlineStr">
        <is>
          <t>Внутреннее перемещение ОМТС 222-050 от 08.09.2024 10:03:59</t>
        </is>
      </c>
      <c r="D1718" s="152" t="inlineStr">
        <is>
          <t>Внутренее перемещение ТМЦ</t>
        </is>
      </c>
      <c r="E1718" s="163" t="n">
        <v>1750</v>
      </c>
      <c r="F1718" s="164" t="n"/>
      <c r="G1718" s="163" t="n">
        <v>1750</v>
      </c>
      <c r="H1718" s="164" t="n"/>
      <c r="I1718" s="7" t="n">
        <v>8035.72</v>
      </c>
      <c r="J1718" s="8" t="inlineStr">
        <is>
          <t>Склад Бозымчак № 7 СИЗ (/Касымов А,Адылбек у Э.</t>
        </is>
      </c>
      <c r="K1718" s="8" t="inlineStr">
        <is>
          <t>Алибаев Суванкул Пахырович( буровик)</t>
        </is>
      </c>
      <c r="L1718" s="12" t="n"/>
      <c r="M1718">
        <f>VLOOKUP(J1718,P$7:Q$4000,2,0)</f>
        <v/>
      </c>
      <c r="N1718">
        <f>VLOOKUP(K1718,P$7:R$4000,2,0)</f>
        <v/>
      </c>
      <c r="P1718" s="24" t="inlineStr">
        <is>
          <t>Нажимидинов Омурбек Анарбекович</t>
        </is>
      </c>
      <c r="Q1718" s="24" t="inlineStr">
        <is>
          <t>114-Офис Управления Проектом - Бозымчак</t>
        </is>
      </c>
    </row>
    <row r="1719" hidden="1" outlineLevel="1" ht="22.45" customFormat="1" customHeight="1" s="71">
      <c r="B1719" s="166" t="n"/>
      <c r="C1719" s="166" t="n"/>
      <c r="D1719" s="153" t="n"/>
      <c r="E1719" s="10" t="n"/>
      <c r="F1719" s="11" t="n"/>
      <c r="G1719" s="10" t="n"/>
      <c r="H1719" s="11" t="n"/>
      <c r="I1719" s="12" t="n"/>
      <c r="J1719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1719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1719" s="135" t="n"/>
      <c r="M1719">
        <f>VLOOKUP(J1719,P$7:Q$4000,2,0)</f>
        <v/>
      </c>
      <c r="N1719">
        <f>VLOOKUP(K1719,P$7:R$4000,2,0)</f>
        <v/>
      </c>
      <c r="P1719" s="24" t="inlineStr">
        <is>
          <t>Назаралы уулу Имаралы</t>
        </is>
      </c>
      <c r="Q1719" s="24" t="inlineStr">
        <is>
          <t>100-09 РММ</t>
        </is>
      </c>
    </row>
    <row r="1720" hidden="1" outlineLevel="1" ht="22.45" customHeight="1" s="171" thickBot="1">
      <c r="B1720" s="167" t="n"/>
      <c r="C1720" s="167" t="n"/>
      <c r="D1720" s="14" t="inlineStr">
        <is>
          <t>Количество</t>
        </is>
      </c>
      <c r="E1720" s="15" t="n"/>
      <c r="F1720" s="175" t="n">
        <v>1</v>
      </c>
      <c r="G1720" s="15" t="n"/>
      <c r="H1720" s="175" t="n">
        <v>1</v>
      </c>
      <c r="I1720" s="135" t="n"/>
      <c r="J1720" s="154" t="inlineStr">
        <is>
          <t>Поступление ТМЦ и услуг 0004445 от 29.11.2021 10:00:00</t>
        </is>
      </c>
      <c r="K1720" s="154" t="inlineStr">
        <is>
          <t>Поступление ТМЦ и услуг 0004445 от 29.11.2021 10:00:00</t>
        </is>
      </c>
      <c r="L1720" s="9" t="n"/>
      <c r="M1720">
        <f>VLOOKUP(J1720,P$7:Q$4000,2,0)</f>
        <v/>
      </c>
      <c r="N1720">
        <f>VLOOKUP(K1720,P$7:R$4000,2,0)</f>
        <v/>
      </c>
      <c r="P1720" s="24" t="inlineStr">
        <is>
          <t>Назарбеков Жылдызбек Мазурбекович</t>
        </is>
      </c>
      <c r="Q1720" s="24" t="inlineStr">
        <is>
          <t>100-03-06 Укладка хвостов техникой ГАТЦ</t>
        </is>
      </c>
    </row>
    <row r="1721" hidden="1" outlineLevel="1" ht="22.45" customFormat="1" customHeight="1" s="71">
      <c r="B1721" s="165" t="inlineStr">
        <is>
          <t>08.09.2024 10:03:59</t>
        </is>
      </c>
      <c r="C1721" s="165" t="inlineStr">
        <is>
          <t>Внутреннее перемещение ОМТС 222-050 от 08.09.2024 10:03:59</t>
        </is>
      </c>
      <c r="D1721" s="152" t="inlineStr">
        <is>
          <t>Внутренее перемещение ТМЦ</t>
        </is>
      </c>
      <c r="E1721" s="163" t="n">
        <v>1750</v>
      </c>
      <c r="F1721" s="164" t="n"/>
      <c r="G1721" s="163" t="n">
        <v>1750</v>
      </c>
      <c r="H1721" s="164" t="n"/>
      <c r="I1721" s="176" t="n">
        <v>486</v>
      </c>
      <c r="J1721" s="8" t="inlineStr">
        <is>
          <t>Склад Бозымчак № 7 СИЗ (/Касымов А,Адылбек у Э.</t>
        </is>
      </c>
      <c r="K1721" s="8" t="inlineStr">
        <is>
          <t>Алибаев Суванкул Пахырович( буровик)</t>
        </is>
      </c>
      <c r="L1721" s="12" t="n"/>
      <c r="M1721">
        <f>VLOOKUP(J1721,P$7:Q$4000,2,0)</f>
        <v/>
      </c>
      <c r="N1721">
        <f>VLOOKUP(K1721,P$7:R$4000,2,0)</f>
        <v/>
      </c>
      <c r="P1721" s="24" t="inlineStr">
        <is>
          <t>назарканов Бекберди Талантович</t>
        </is>
      </c>
      <c r="Q1721" s="24" t="inlineStr">
        <is>
          <t>109-Химлаборатория</t>
        </is>
      </c>
    </row>
    <row r="1722" hidden="1" outlineLevel="1" ht="22.45" customFormat="1" customHeight="1" s="71">
      <c r="B1722" s="166" t="n"/>
      <c r="C1722" s="166" t="n"/>
      <c r="D1722" s="153" t="n"/>
      <c r="E1722" s="10" t="n"/>
      <c r="F1722" s="11" t="n"/>
      <c r="G1722" s="10" t="n"/>
      <c r="H1722" s="11" t="n"/>
      <c r="I1722" s="12" t="n"/>
      <c r="J1722" s="13" t="inlineStr">
        <is>
          <t>001-001-0007 Жилет сигнальный</t>
        </is>
      </c>
      <c r="K1722" s="13" t="inlineStr">
        <is>
          <t>001-001-0007 Жилет сигнальный</t>
        </is>
      </c>
      <c r="L1722" s="135" t="n"/>
      <c r="M1722">
        <f>VLOOKUP(J1722,P$7:Q$4000,2,0)</f>
        <v/>
      </c>
      <c r="N1722">
        <f>VLOOKUP(K1722,P$7:R$4000,2,0)</f>
        <v/>
      </c>
      <c r="P1722" s="24" t="inlineStr">
        <is>
          <t>Назаркулова К. уборщица/комендант</t>
        </is>
      </c>
      <c r="Q1722" s="24" t="inlineStr">
        <is>
          <t>117-Перевалочная база</t>
        </is>
      </c>
    </row>
    <row r="1723" hidden="1" outlineLevel="1" ht="22.45" customHeight="1" s="171" thickBot="1">
      <c r="B1723" s="167" t="n"/>
      <c r="C1723" s="167" t="n"/>
      <c r="D1723" s="14" t="inlineStr">
        <is>
          <t>Количество</t>
        </is>
      </c>
      <c r="E1723" s="15" t="n"/>
      <c r="F1723" s="175" t="n">
        <v>1</v>
      </c>
      <c r="G1723" s="15" t="n"/>
      <c r="H1723" s="175" t="n">
        <v>1</v>
      </c>
      <c r="I1723" s="135" t="n"/>
      <c r="J1723" s="154" t="inlineStr">
        <is>
          <t>Поступление ТМЦ и услуг 0006085 от 03.04.2017 8:00:00</t>
        </is>
      </c>
      <c r="K1723" s="154" t="inlineStr">
        <is>
          <t>Поступление ТМЦ и услуг 0006085 от 03.04.2017 8:00:00</t>
        </is>
      </c>
      <c r="L1723" s="9" t="n"/>
      <c r="M1723">
        <f>VLOOKUP(J1723,P$7:Q$4000,2,0)</f>
        <v/>
      </c>
      <c r="N1723">
        <f>VLOOKUP(K1723,P$7:R$4000,2,0)</f>
        <v/>
      </c>
      <c r="P1723" s="24" t="inlineStr">
        <is>
          <t>Назарматов Анарбек Осконович (водитель)</t>
        </is>
      </c>
      <c r="Q1723" s="24" t="inlineStr">
        <is>
          <t>119-05-Автотранспортный цех - общепроизводственные</t>
        </is>
      </c>
    </row>
    <row r="1724" hidden="1" outlineLevel="1" ht="22.45" customFormat="1" customHeight="1" s="71">
      <c r="B1724" s="165" t="inlineStr">
        <is>
          <t>08.09.2024 10:03:59</t>
        </is>
      </c>
      <c r="C1724" s="165" t="inlineStr">
        <is>
          <t>Внутреннее перемещение ОМТС 222-050 от 08.09.2024 10:03:59</t>
        </is>
      </c>
      <c r="D1724" s="152" t="inlineStr">
        <is>
          <t>Внутренее перемещение ТМЦ</t>
        </is>
      </c>
      <c r="E1724" s="163" t="n">
        <v>1750</v>
      </c>
      <c r="F1724" s="164" t="n"/>
      <c r="G1724" s="163" t="n">
        <v>1750</v>
      </c>
      <c r="H1724" s="164" t="n"/>
      <c r="I1724" s="176" t="n">
        <v>267.86</v>
      </c>
      <c r="J1724" s="8" t="inlineStr">
        <is>
          <t>Склад Бозымчак № 7 СИЗ (/Касымов А,Адылбек у Э.</t>
        </is>
      </c>
      <c r="K1724" s="8" t="inlineStr">
        <is>
          <t>Алибаев Суванкул Пахырович( буровик)</t>
        </is>
      </c>
      <c r="L1724" s="12" t="n"/>
      <c r="M1724">
        <f>VLOOKUP(J1724,P$7:Q$4000,2,0)</f>
        <v/>
      </c>
      <c r="N1724">
        <f>VLOOKUP(K1724,P$7:R$4000,2,0)</f>
        <v/>
      </c>
      <c r="P1724" s="24" t="inlineStr">
        <is>
          <t>Назарматов Илиясбек Көчкөнович (Кузнец)</t>
        </is>
      </c>
      <c r="Q1724" s="24" t="inlineStr">
        <is>
          <t>100-09 РММ</t>
        </is>
      </c>
    </row>
    <row r="1725" hidden="1" outlineLevel="1" ht="22.45" customFormat="1" customHeight="1" s="71">
      <c r="B1725" s="166" t="n"/>
      <c r="C1725" s="166" t="n"/>
      <c r="D1725" s="153" t="n"/>
      <c r="E1725" s="10" t="n"/>
      <c r="F1725" s="11" t="n"/>
      <c r="G1725" s="10" t="n"/>
      <c r="H1725" s="11" t="n"/>
      <c r="I1725" s="12" t="n"/>
      <c r="J1725" s="13" t="inlineStr">
        <is>
          <t>010-004-0015 Каска  СОМ3-55 Favorit Hammer</t>
        </is>
      </c>
      <c r="K1725" s="13" t="inlineStr">
        <is>
          <t>010-004-0015 Каска  СОМ3-55 Favorit Hammer</t>
        </is>
      </c>
      <c r="L1725" s="135" t="n"/>
      <c r="M1725">
        <f>VLOOKUP(J1725,P$7:Q$4000,2,0)</f>
        <v/>
      </c>
      <c r="N1725">
        <f>VLOOKUP(K1725,P$7:R$4000,2,0)</f>
        <v/>
      </c>
      <c r="P1725" s="24" t="inlineStr">
        <is>
          <t>Назарматов Эрдинбек Замирбекович</t>
        </is>
      </c>
      <c r="Q1725" s="24" t="inlineStr">
        <is>
          <t>105-06- Энергохозяйство-ПС110</t>
        </is>
      </c>
    </row>
    <row r="1726" hidden="1" outlineLevel="1" ht="22.45" customHeight="1" s="171" thickBot="1">
      <c r="B1726" s="167" t="n"/>
      <c r="C1726" s="167" t="n"/>
      <c r="D1726" s="14" t="inlineStr">
        <is>
          <t>Количество</t>
        </is>
      </c>
      <c r="E1726" s="15" t="n"/>
      <c r="F1726" s="175" t="n">
        <v>1</v>
      </c>
      <c r="G1726" s="15" t="n"/>
      <c r="H1726" s="175" t="n">
        <v>1</v>
      </c>
      <c r="I1726" s="135" t="n"/>
      <c r="J1726" s="154" t="inlineStr">
        <is>
          <t>Поступление ТМЦ и услуг 0006993 от 06.06.2017 10:00:00</t>
        </is>
      </c>
      <c r="K1726" s="154" t="inlineStr">
        <is>
          <t>Поступление ТМЦ и услуг 0006993 от 06.06.2017 10:00:00</t>
        </is>
      </c>
      <c r="L1726" s="9" t="n"/>
      <c r="M1726">
        <f>VLOOKUP(J1726,P$7:Q$4000,2,0)</f>
        <v/>
      </c>
      <c r="N1726">
        <f>VLOOKUP(K1726,P$7:R$4000,2,0)</f>
        <v/>
      </c>
      <c r="P1726" s="24" t="inlineStr">
        <is>
          <t>Назаров Акылбек Жолдошбекович</t>
        </is>
      </c>
      <c r="Q1726" s="24" t="inlineStr">
        <is>
          <t>105-05-Общепроизводственные - Энергохозяйство</t>
        </is>
      </c>
    </row>
    <row r="1727" hidden="1" outlineLevel="1" ht="22.45" customFormat="1" customHeight="1" s="71" thickBot="1">
      <c r="B1727" s="165" t="inlineStr">
        <is>
          <t>08.09.2024 10:05:24</t>
        </is>
      </c>
      <c r="C1727" s="165" t="inlineStr">
        <is>
          <t>Внутреннее перемещение ОМТС 222-051 от 08.09.2024 10:05:24</t>
        </is>
      </c>
      <c r="D1727" s="152" t="inlineStr">
        <is>
          <t>Внутренее перемещение ТМЦ</t>
        </is>
      </c>
      <c r="E1727" s="163" t="n">
        <v>1750</v>
      </c>
      <c r="F1727" s="164" t="n"/>
      <c r="G1727" s="163" t="n">
        <v>1750</v>
      </c>
      <c r="H1727" s="164" t="n"/>
      <c r="I1727" s="7" t="n">
        <v>7000</v>
      </c>
      <c r="J1727" s="8" t="inlineStr">
        <is>
          <t>Усенов Заирбек Жаныкулович</t>
        </is>
      </c>
      <c r="K1727" s="8" t="inlineStr">
        <is>
          <t>Склад Бозымчак № 7 СИЗ (/Касымов А,Адылбек у Э.</t>
        </is>
      </c>
      <c r="L1727" s="12" t="n"/>
      <c r="M1727">
        <f>VLOOKUP(J1727,P$7:Q$4000,2,0)</f>
        <v/>
      </c>
      <c r="N1727">
        <f>VLOOKUP(K1727,P$7:R$4000,2,0)</f>
        <v/>
      </c>
      <c r="P1727" s="24" t="inlineStr">
        <is>
          <t>Назаров Жоомартбек Бердалиевич (Электрогазосварщик</t>
        </is>
      </c>
      <c r="Q1727" s="24" t="inlineStr">
        <is>
          <t>100-02 Главный корпус (флотация)</t>
        </is>
      </c>
    </row>
    <row r="1728" hidden="1" outlineLevel="1" ht="43.4" customFormat="1" customHeight="1" s="71">
      <c r="B1728" s="166" t="n"/>
      <c r="C1728" s="166" t="n"/>
      <c r="D1728" s="153" t="n"/>
      <c r="E1728" s="10" t="n"/>
      <c r="F1728" s="11" t="n"/>
      <c r="G1728" s="10" t="n"/>
      <c r="H1728" s="11" t="n"/>
      <c r="I1728" s="12" t="n"/>
      <c r="J1728" s="13" t="inlineStr">
        <is>
          <t>001-001-0198 Куртка демисезонная "KAZ Minerals Bozymchak" (ткань 65%ПЭ/35%ХБ, плотность 250 гр/м2, подкл.флис. 52-54)</t>
        </is>
      </c>
      <c r="K1728" s="13" t="inlineStr">
        <is>
          <t>001-001-0198 Куртка демисезонная "KAZ Minerals Bozymchak" (ткань 65%ПЭ/35%ХБ, плотность 250 гр/м2, подкл.флис. 52-54)</t>
        </is>
      </c>
      <c r="L1728" s="135" t="n"/>
      <c r="M1728">
        <f>VLOOKUP(J1728,P$7:Q$4000,2,0)</f>
        <v/>
      </c>
      <c r="N1728">
        <f>VLOOKUP(K1728,P$7:R$4000,2,0)</f>
        <v/>
      </c>
      <c r="P1728" s="24" t="inlineStr">
        <is>
          <t>Назаров Медетбек Атагелдиевич</t>
        </is>
      </c>
      <c r="Q1728" s="24" t="inlineStr">
        <is>
          <t>101-06-Общепроизводственные расходы - Карьер</t>
        </is>
      </c>
    </row>
    <row r="1729" hidden="1" outlineLevel="1" ht="22.45" customHeight="1" s="171" thickBot="1">
      <c r="B1729" s="167" t="n"/>
      <c r="C1729" s="167" t="n"/>
      <c r="D1729" s="14" t="inlineStr">
        <is>
          <t>Количество</t>
        </is>
      </c>
      <c r="E1729" s="15" t="n"/>
      <c r="F1729" s="175" t="n">
        <v>1</v>
      </c>
      <c r="G1729" s="15" t="n"/>
      <c r="H1729" s="175" t="n">
        <v>1</v>
      </c>
      <c r="I1729" s="135" t="n"/>
      <c r="J1729" s="154" t="inlineStr">
        <is>
          <t>Поступление ТМЦ и услуг 0003520 от 04.09.2024 10:00:00</t>
        </is>
      </c>
      <c r="K1729" s="154" t="inlineStr">
        <is>
          <t>Поступление ТМЦ и услуг 0003520 от 04.09.2024 10:00:00</t>
        </is>
      </c>
      <c r="L1729" s="9" t="n"/>
      <c r="M1729">
        <f>VLOOKUP(J1729,P$7:Q$4000,2,0)</f>
        <v/>
      </c>
      <c r="N1729">
        <f>VLOOKUP(K1729,P$7:R$4000,2,0)</f>
        <v/>
      </c>
      <c r="P1729" s="24" t="inlineStr">
        <is>
          <t>Назиров Гафуржан Юлдашали угли</t>
        </is>
      </c>
      <c r="Q1729" s="24" t="inlineStr">
        <is>
          <t>130-17 Механическая служба - РММ</t>
        </is>
      </c>
    </row>
    <row r="1730" hidden="1" outlineLevel="1" ht="22.45" customFormat="1" customHeight="1" s="71">
      <c r="B1730" s="165" t="inlineStr">
        <is>
          <t>08.09.2024 10:07:57</t>
        </is>
      </c>
      <c r="C1730" s="165" t="inlineStr">
        <is>
          <t>Внутреннее перемещение ОМТС 222-052 от 08.09.2024 10:07:57</t>
        </is>
      </c>
      <c r="D1730" s="152" t="inlineStr">
        <is>
          <t>Внутренее перемещение ТМЦ</t>
        </is>
      </c>
      <c r="E1730" s="163" t="n">
        <v>1750</v>
      </c>
      <c r="F1730" s="164" t="n"/>
      <c r="G1730" s="163" t="n">
        <v>1750</v>
      </c>
      <c r="H1730" s="164" t="n"/>
      <c r="I1730" s="7" t="n">
        <v>1000</v>
      </c>
      <c r="J1730" s="8" t="inlineStr">
        <is>
          <t>Склад Бозымчак № 7/1 СИЗ БУ</t>
        </is>
      </c>
      <c r="K1730" s="8" t="inlineStr">
        <is>
          <t>Токтобаев Кантемир Токтобаевич</t>
        </is>
      </c>
      <c r="L1730" s="12" t="n"/>
      <c r="M1730">
        <f>VLOOKUP(J1730,P$7:Q$4000,2,0)</f>
        <v/>
      </c>
      <c r="N1730">
        <f>VLOOKUP(K1730,P$7:R$4000,2,0)</f>
        <v/>
      </c>
      <c r="P1730" s="24" t="inlineStr">
        <is>
          <t>Найданов Олег Доржиевич</t>
        </is>
      </c>
      <c r="Q1730" s="24" t="inlineStr">
        <is>
          <t>100-07 Главные специалисты ИТР ОФ</t>
        </is>
      </c>
    </row>
    <row r="1731" hidden="1" outlineLevel="1" ht="22.45" customFormat="1" customHeight="1" s="71">
      <c r="B1731" s="166" t="n"/>
      <c r="C1731" s="166" t="n"/>
      <c r="D1731" s="153" t="n"/>
      <c r="E1731" s="10" t="n"/>
      <c r="F1731" s="11" t="n"/>
      <c r="G1731" s="10" t="n"/>
      <c r="H1731" s="11" t="n"/>
      <c r="I1731" s="12" t="n"/>
      <c r="J1731" s="13" t="inlineStr">
        <is>
          <t>001-003-0047 Постельное белье 100% Х/Б сатин/бязь (простынь 150*215см, пододеяльник 150*215см, наволочка 70*50 см</t>
        </is>
      </c>
      <c r="K1731" s="13" t="inlineStr">
        <is>
          <t>001-003-0047 Постельное белье 100% Х/Б сатин/бязь (простынь 150*215см, пододеяльник 150*215см, наволочка 70*50 см</t>
        </is>
      </c>
      <c r="L1731" s="135" t="n"/>
      <c r="M1731">
        <f>VLOOKUP(J1731,P$7:Q$4000,2,0)</f>
        <v/>
      </c>
      <c r="N1731">
        <f>VLOOKUP(K1731,P$7:R$4000,2,0)</f>
        <v/>
      </c>
      <c r="P1731" s="24" t="inlineStr">
        <is>
          <t>Наматбеков Андрей Анарбекович</t>
        </is>
      </c>
      <c r="Q1731" s="24" t="inlineStr">
        <is>
          <t>111-02-АУП</t>
        </is>
      </c>
    </row>
    <row r="1732" hidden="1" outlineLevel="1" ht="22.45" customHeight="1" s="171" thickBot="1">
      <c r="B1732" s="167" t="n"/>
      <c r="C1732" s="167" t="n"/>
      <c r="D1732" s="14" t="inlineStr">
        <is>
          <t>Количество</t>
        </is>
      </c>
      <c r="E1732" s="15" t="n"/>
      <c r="F1732" s="175" t="n">
        <v>1</v>
      </c>
      <c r="G1732" s="15" t="n"/>
      <c r="H1732" s="175" t="n">
        <v>1</v>
      </c>
      <c r="I1732" s="135" t="n"/>
      <c r="J1732" s="154" t="inlineStr">
        <is>
          <t>Поступление ТМЦ и услуг 0002512 от 04.07.2022 10:00:00</t>
        </is>
      </c>
      <c r="K1732" s="154" t="inlineStr">
        <is>
          <t>Поступление ТМЦ и услуг 0002512 от 04.07.2022 10:00:00</t>
        </is>
      </c>
      <c r="L1732" s="9" t="n"/>
      <c r="M1732">
        <f>VLOOKUP(J1732,P$7:Q$4000,2,0)</f>
        <v/>
      </c>
      <c r="N1732">
        <f>VLOOKUP(K1732,P$7:R$4000,2,0)</f>
        <v/>
      </c>
      <c r="P1732" s="24" t="inlineStr">
        <is>
          <t>Наншанло Рашид Чишерович</t>
        </is>
      </c>
      <c r="Q1732" s="24" t="inlineStr">
        <is>
          <t>113-Офис Управления Проектом - Бишкек</t>
        </is>
      </c>
    </row>
    <row r="1733" hidden="1" outlineLevel="1" ht="32.9" customFormat="1" customHeight="1" s="71">
      <c r="B1733" s="165" t="inlineStr">
        <is>
          <t>08.09.2024 10:07:57</t>
        </is>
      </c>
      <c r="C1733" s="165" t="inlineStr">
        <is>
          <t>Внутреннее перемещение ОМТС 222-052 от 08.09.2024 10:07:57</t>
        </is>
      </c>
      <c r="D1733" s="152" t="inlineStr">
        <is>
          <t>Внутренее перемещение ТМЦ</t>
        </is>
      </c>
      <c r="E1733" s="163" t="n">
        <v>1750</v>
      </c>
      <c r="F1733" s="164" t="n"/>
      <c r="G1733" s="163" t="n">
        <v>1750</v>
      </c>
      <c r="H1733" s="164" t="n"/>
      <c r="I1733" s="7" t="n">
        <v>4375</v>
      </c>
      <c r="J1733" s="8" t="inlineStr">
        <is>
          <t>Склад Бозымчак № 7/1 СИЗ БУ</t>
        </is>
      </c>
      <c r="K1733" s="8" t="inlineStr">
        <is>
          <t>Токтобаев Кантемир Токтобаевич</t>
        </is>
      </c>
      <c r="L1733" s="12" t="n"/>
      <c r="M1733">
        <f>VLOOKUP(J1733,P$7:Q$4000,2,0)</f>
        <v/>
      </c>
      <c r="N1733">
        <f>VLOOKUP(K1733,P$7:R$4000,2,0)</f>
        <v/>
      </c>
      <c r="P1733" s="24" t="inlineStr">
        <is>
          <t>Нарали уулу Сапарбек Слесарь КИП и А</t>
        </is>
      </c>
      <c r="Q1733" s="24" t="inlineStr">
        <is>
          <t>105-03-ЛЭП</t>
        </is>
      </c>
    </row>
    <row r="1734" hidden="1" outlineLevel="1" ht="22.45" customFormat="1" customHeight="1" s="71">
      <c r="B1734" s="166" t="n"/>
      <c r="C1734" s="166" t="n"/>
      <c r="D1734" s="153" t="n"/>
      <c r="E1734" s="10" t="n"/>
      <c r="F1734" s="11" t="n"/>
      <c r="G1734" s="10" t="n"/>
      <c r="H1734" s="11" t="n"/>
      <c r="I1734" s="12" t="n"/>
      <c r="J1734" s="13" t="inlineStr">
        <is>
          <t>001-001-0128 Костюм летний "KAZ Minerals Bozymchak" (100% ХБ, плотность 250-260гр/м2, логотип вышивка, 52р.)</t>
        </is>
      </c>
      <c r="K1734" s="13" t="inlineStr">
        <is>
          <t>001-001-0128 Костюм летний "KAZ Minerals Bozymchak" (100% ХБ, плотность 250-260гр/м2, логотип вышивка, 52р.)</t>
        </is>
      </c>
      <c r="L1734" s="135" t="n"/>
      <c r="M1734">
        <f>VLOOKUP(J1734,P$7:Q$4000,2,0)</f>
        <v/>
      </c>
      <c r="N1734">
        <f>VLOOKUP(K1734,P$7:R$4000,2,0)</f>
        <v/>
      </c>
      <c r="P1734" s="24" t="inlineStr">
        <is>
          <t>Нарбаев Абдыкерим Конушевич</t>
        </is>
      </c>
      <c r="Q1734" s="24" t="inlineStr">
        <is>
          <t>105-05-Общепроизводственные - Энергохозяйство</t>
        </is>
      </c>
    </row>
    <row r="1735" hidden="1" outlineLevel="1" ht="22.45" customHeight="1" s="171" thickBot="1">
      <c r="B1735" s="167" t="n"/>
      <c r="C1735" s="167" t="n"/>
      <c r="D1735" s="14" t="inlineStr">
        <is>
          <t>Количество</t>
        </is>
      </c>
      <c r="E1735" s="15" t="n"/>
      <c r="F1735" s="175" t="n">
        <v>1</v>
      </c>
      <c r="G1735" s="15" t="n"/>
      <c r="H1735" s="175" t="n">
        <v>1</v>
      </c>
      <c r="I1735" s="135" t="n"/>
      <c r="J1735" s="154" t="inlineStr">
        <is>
          <t>Поступление ТМЦ и услуг 0000379 от 07.02.2022 10:00:00</t>
        </is>
      </c>
      <c r="K1735" s="154" t="inlineStr">
        <is>
          <t>Поступление ТМЦ и услуг 0000379 от 07.02.2022 10:00:00</t>
        </is>
      </c>
      <c r="L1735" s="9" t="n"/>
      <c r="M1735">
        <f>VLOOKUP(J1735,P$7:Q$4000,2,0)</f>
        <v/>
      </c>
      <c r="N1735">
        <f>VLOOKUP(K1735,P$7:R$4000,2,0)</f>
        <v/>
      </c>
      <c r="P1735" s="24" t="inlineStr">
        <is>
          <t>Нарбаев Абдыразак Конушович(Водитель Белаз)</t>
        </is>
      </c>
      <c r="Q1735" s="24" t="inlineStr">
        <is>
          <t>101-01-Технологический участок</t>
        </is>
      </c>
    </row>
    <row r="1736" hidden="1" outlineLevel="1" ht="22.45" customFormat="1" customHeight="1" s="71">
      <c r="B1736" s="165" t="inlineStr">
        <is>
          <t>08.09.2024 10:07:57</t>
        </is>
      </c>
      <c r="C1736" s="165" t="inlineStr">
        <is>
          <t>Внутреннее перемещение ОМТС 222-052 от 08.09.2024 10:07:57</t>
        </is>
      </c>
      <c r="D1736" s="152" t="inlineStr">
        <is>
          <t>Внутренее перемещение ТМЦ</t>
        </is>
      </c>
      <c r="E1736" s="163" t="n">
        <v>1750</v>
      </c>
      <c r="F1736" s="164" t="n"/>
      <c r="G1736" s="163" t="n">
        <v>1750</v>
      </c>
      <c r="H1736" s="164" t="n"/>
      <c r="I1736" s="7" t="n">
        <v>7140</v>
      </c>
      <c r="J1736" s="8" t="inlineStr">
        <is>
          <t>Склад Бозымчак № 7/1 СИЗ БУ</t>
        </is>
      </c>
      <c r="K1736" s="8" t="inlineStr">
        <is>
          <t>Токтобаев Кантемир Токтобаевич</t>
        </is>
      </c>
      <c r="L1736" s="12" t="n"/>
      <c r="M1736">
        <f>VLOOKUP(J1736,P$7:Q$4000,2,0)</f>
        <v/>
      </c>
      <c r="N1736">
        <f>VLOOKUP(K1736,P$7:R$4000,2,0)</f>
        <v/>
      </c>
      <c r="P1736" s="24" t="inlineStr">
        <is>
          <t>Нарбаев Акжол Бекенович (Бункеровщик)</t>
        </is>
      </c>
      <c r="Q1736" s="24" t="inlineStr">
        <is>
          <t>100-01 Участок дробления</t>
        </is>
      </c>
    </row>
    <row r="1737" hidden="1" outlineLevel="1" ht="22.45" customFormat="1" customHeight="1" s="71">
      <c r="B1737" s="166" t="n"/>
      <c r="C1737" s="166" t="n"/>
      <c r="D1737" s="153" t="n"/>
      <c r="E1737" s="10" t="n"/>
      <c r="F1737" s="11" t="n"/>
      <c r="G1737" s="10" t="n"/>
      <c r="H1737" s="11" t="n"/>
      <c r="I1737" s="12" t="n"/>
      <c r="J1737" s="13" t="inlineStr">
        <is>
          <t>001-001-0128 Костюм летний "KAZ Minerals Bozymchak" (100% ХБ, плотность 250-260гр/м2, логотип вышивка, 52р.)</t>
        </is>
      </c>
      <c r="K1737" s="13" t="inlineStr">
        <is>
          <t>001-001-0128 Костюм летний "KAZ Minerals Bozymchak" (100% ХБ, плотность 250-260гр/м2, логотип вышивка, 52р.)</t>
        </is>
      </c>
      <c r="L1737" s="135" t="n"/>
      <c r="M1737">
        <f>VLOOKUP(J1737,P$7:Q$4000,2,0)</f>
        <v/>
      </c>
      <c r="N1737">
        <f>VLOOKUP(K1737,P$7:R$4000,2,0)</f>
        <v/>
      </c>
      <c r="P1737" s="24" t="inlineStr">
        <is>
          <t>Нарбаев Гульмамат Бердалиевич</t>
        </is>
      </c>
      <c r="Q1737" s="24" t="inlineStr">
        <is>
          <t>101-01-Технологический участок</t>
        </is>
      </c>
    </row>
    <row r="1738" hidden="1" outlineLevel="1" ht="22.45" customHeight="1" s="171" thickBot="1">
      <c r="B1738" s="167" t="n"/>
      <c r="C1738" s="167" t="n"/>
      <c r="D1738" s="14" t="inlineStr">
        <is>
          <t>Количество</t>
        </is>
      </c>
      <c r="E1738" s="15" t="n"/>
      <c r="F1738" s="175" t="n">
        <v>1</v>
      </c>
      <c r="G1738" s="15" t="n"/>
      <c r="H1738" s="175" t="n">
        <v>1</v>
      </c>
      <c r="I1738" s="135" t="n"/>
      <c r="J1738" s="154" t="inlineStr">
        <is>
          <t>Поступление ТМЦ и услуг 0003902 от 25.09.2023 10:00:00</t>
        </is>
      </c>
      <c r="K1738" s="154" t="inlineStr">
        <is>
          <t>Поступление ТМЦ и услуг 0003902 от 25.09.2023 10:00:00</t>
        </is>
      </c>
      <c r="L1738" s="9" t="n"/>
      <c r="M1738">
        <f>VLOOKUP(J1738,P$7:Q$4000,2,0)</f>
        <v/>
      </c>
      <c r="N1738">
        <f>VLOOKUP(K1738,P$7:R$4000,2,0)</f>
        <v/>
      </c>
      <c r="P1738" s="24" t="inlineStr">
        <is>
          <t>Нарбаев Кубанычбек Анарбекович</t>
        </is>
      </c>
      <c r="Q1738" s="24" t="inlineStr">
        <is>
          <t>119-03-Автотранспортный цех - ЭКБУ</t>
        </is>
      </c>
    </row>
    <row r="1739" hidden="1" outlineLevel="1" ht="22.45" customFormat="1" customHeight="1" s="71">
      <c r="B1739" s="165" t="inlineStr">
        <is>
          <t>08.09.2024 10:07:57</t>
        </is>
      </c>
      <c r="C1739" s="165" t="inlineStr">
        <is>
          <t>Внутреннее перемещение ОМТС 222-052 от 08.09.2024 10:07:57</t>
        </is>
      </c>
      <c r="D1739" s="152" t="inlineStr">
        <is>
          <t>Внутренее перемещение ТМЦ</t>
        </is>
      </c>
      <c r="E1739" s="163" t="n">
        <v>1750</v>
      </c>
      <c r="F1739" s="164" t="n"/>
      <c r="G1739" s="163" t="n">
        <v>1750</v>
      </c>
      <c r="H1739" s="164" t="n"/>
      <c r="I1739" s="7" t="n">
        <v>3288</v>
      </c>
      <c r="J1739" s="8" t="inlineStr">
        <is>
          <t>Склад Бозымчак № 7/1 СИЗ БУ</t>
        </is>
      </c>
      <c r="K1739" s="8" t="inlineStr">
        <is>
          <t>Токтобаев Кантемир Токтобаевич</t>
        </is>
      </c>
      <c r="L1739" s="12" t="n"/>
      <c r="M1739">
        <f>VLOOKUP(J1739,P$7:Q$4000,2,0)</f>
        <v/>
      </c>
      <c r="N1739">
        <f>VLOOKUP(K1739,P$7:R$4000,2,0)</f>
        <v/>
      </c>
      <c r="P1739" s="24" t="inlineStr">
        <is>
          <t>Нарбаев Кубанычбек Анарбекович</t>
        </is>
      </c>
      <c r="Q1739" s="24" t="inlineStr">
        <is>
          <t>119-05-Автотранспортный цех - общепроизводственные</t>
        </is>
      </c>
    </row>
    <row r="1740" hidden="1" outlineLevel="1" ht="22.45" customFormat="1" customHeight="1" s="71">
      <c r="B1740" s="166" t="n"/>
      <c r="C1740" s="166" t="n"/>
      <c r="D1740" s="153" t="n"/>
      <c r="E1740" s="10" t="n"/>
      <c r="F1740" s="11" t="n"/>
      <c r="G1740" s="10" t="n"/>
      <c r="H1740" s="11" t="n"/>
      <c r="I1740" s="12" t="n"/>
      <c r="J1740" s="13" t="inlineStr">
        <is>
          <t>001-001-0106 Термобелье (полиэстер, лайкра)</t>
        </is>
      </c>
      <c r="K1740" s="13" t="inlineStr">
        <is>
          <t>001-001-0106 Термобелье (полиэстер, лайкра)</t>
        </is>
      </c>
      <c r="L1740" s="135" t="n"/>
      <c r="M1740">
        <f>VLOOKUP(J1740,P$7:Q$4000,2,0)</f>
        <v/>
      </c>
      <c r="N1740">
        <f>VLOOKUP(K1740,P$7:R$4000,2,0)</f>
        <v/>
      </c>
      <c r="P1740" s="24" t="inlineStr">
        <is>
          <t>Нарбаев Мамбеталы Бердалыевич (водитель БЕлАЗа)</t>
        </is>
      </c>
      <c r="Q1740" s="24" t="inlineStr">
        <is>
          <t>101-01-Технологический участок</t>
        </is>
      </c>
    </row>
    <row r="1741" hidden="1" outlineLevel="1" ht="22.45" customHeight="1" s="171" thickBot="1">
      <c r="B1741" s="167" t="n"/>
      <c r="C1741" s="167" t="n"/>
      <c r="D1741" s="14" t="inlineStr">
        <is>
          <t>Количество</t>
        </is>
      </c>
      <c r="E1741" s="15" t="n"/>
      <c r="F1741" s="175" t="n">
        <v>2</v>
      </c>
      <c r="G1741" s="15" t="n"/>
      <c r="H1741" s="175" t="n">
        <v>2</v>
      </c>
      <c r="I1741" s="135" t="n"/>
      <c r="J1741" s="154" t="inlineStr">
        <is>
          <t>Поступление ТМЦ и услуг 0003623 от 08.10.2021 10:00:00</t>
        </is>
      </c>
      <c r="K1741" s="154" t="inlineStr">
        <is>
          <t>Поступление ТМЦ и услуг 0003623 от 08.10.2021 10:00:00</t>
        </is>
      </c>
      <c r="L1741" s="9" t="n"/>
      <c r="M1741">
        <f>VLOOKUP(J1741,P$7:Q$4000,2,0)</f>
        <v/>
      </c>
      <c r="N1741">
        <f>VLOOKUP(K1741,P$7:R$4000,2,0)</f>
        <v/>
      </c>
      <c r="P1741" s="24" t="inlineStr">
        <is>
          <t>Нарбаев Усувалы Мейманович</t>
        </is>
      </c>
      <c r="Q1741" s="24" t="inlineStr">
        <is>
          <t>128-01-Пожарное депо</t>
        </is>
      </c>
    </row>
    <row r="1742" hidden="1" outlineLevel="1" ht="22.45" customFormat="1" customHeight="1" s="71">
      <c r="B1742" s="165" t="inlineStr">
        <is>
          <t>08.09.2024 10:07:57</t>
        </is>
      </c>
      <c r="C1742" s="165" t="inlineStr">
        <is>
          <t>Внутреннее перемещение ОМТС 222-052 от 08.09.2024 10:07:57</t>
        </is>
      </c>
      <c r="D1742" s="152" t="inlineStr">
        <is>
          <t>Внутренее перемещение ТМЦ</t>
        </is>
      </c>
      <c r="E1742" s="163" t="n">
        <v>1750</v>
      </c>
      <c r="F1742" s="164" t="n"/>
      <c r="G1742" s="163" t="n">
        <v>1750</v>
      </c>
      <c r="H1742" s="164" t="n"/>
      <c r="I1742" s="7" t="n">
        <v>2175</v>
      </c>
      <c r="J1742" s="8" t="inlineStr">
        <is>
          <t>Склад Бозымчак № 7/1 СИЗ БУ</t>
        </is>
      </c>
      <c r="K1742" s="8" t="inlineStr">
        <is>
          <t>Токтобаев Кантемир Токтобаевич</t>
        </is>
      </c>
      <c r="L1742" s="12" t="n"/>
      <c r="M1742">
        <f>VLOOKUP(J1742,P$7:Q$4000,2,0)</f>
        <v/>
      </c>
      <c r="N1742">
        <f>VLOOKUP(K1742,P$7:R$4000,2,0)</f>
        <v/>
      </c>
      <c r="P1742" s="24" t="inlineStr">
        <is>
          <t>Нарбаева Назокат Эсановна (кух работник)</t>
        </is>
      </c>
      <c r="Q1742" s="24" t="inlineStr">
        <is>
          <t>123-02-АБК-АХО-Столовая</t>
        </is>
      </c>
    </row>
    <row r="1743" hidden="1" outlineLevel="1" ht="22.45" customFormat="1" customHeight="1" s="71">
      <c r="B1743" s="166" t="n"/>
      <c r="C1743" s="166" t="n"/>
      <c r="D1743" s="153" t="n"/>
      <c r="E1743" s="10" t="n"/>
      <c r="F1743" s="11" t="n"/>
      <c r="G1743" s="10" t="n"/>
      <c r="H1743" s="11" t="n"/>
      <c r="I1743" s="12" t="n"/>
      <c r="J1743" s="13" t="inlineStr">
        <is>
          <t>001-001-0106 Термобелье (полиэстер, лайкра)</t>
        </is>
      </c>
      <c r="K1743" s="13" t="inlineStr">
        <is>
          <t>001-001-0106 Термобелье (полиэстер, лайкра)</t>
        </is>
      </c>
      <c r="L1743" s="135" t="n"/>
      <c r="M1743">
        <f>VLOOKUP(J1743,P$7:Q$4000,2,0)</f>
        <v/>
      </c>
      <c r="N1743">
        <f>VLOOKUP(K1743,P$7:R$4000,2,0)</f>
        <v/>
      </c>
      <c r="P1743" s="24" t="inlineStr">
        <is>
          <t>Нарбеков Абдурашит Максымбекович (слесарь-ремонтни</t>
        </is>
      </c>
      <c r="Q1743" s="24" t="inlineStr">
        <is>
          <t>100-02 Главный корпус (флотация)</t>
        </is>
      </c>
    </row>
    <row r="1744" hidden="1" outlineLevel="1" ht="22.45" customHeight="1" s="171" thickBot="1">
      <c r="B1744" s="167" t="n"/>
      <c r="C1744" s="167" t="n"/>
      <c r="D1744" s="14" t="inlineStr">
        <is>
          <t>Количество</t>
        </is>
      </c>
      <c r="E1744" s="15" t="n"/>
      <c r="F1744" s="175" t="n">
        <v>1</v>
      </c>
      <c r="G1744" s="15" t="n"/>
      <c r="H1744" s="175" t="n">
        <v>1</v>
      </c>
      <c r="I1744" s="135" t="n"/>
      <c r="J1744" s="154" t="inlineStr">
        <is>
          <t>Поступление ТМЦ и услуг 0004253 от 12.10.2023 10:00:00</t>
        </is>
      </c>
      <c r="K1744" s="154" t="inlineStr">
        <is>
          <t>Поступление ТМЦ и услуг 0004253 от 12.10.2023 10:00:00</t>
        </is>
      </c>
      <c r="L1744" s="9" t="n"/>
      <c r="M1744">
        <f>VLOOKUP(J1744,P$7:Q$4000,2,0)</f>
        <v/>
      </c>
      <c r="N1744">
        <f>VLOOKUP(K1744,P$7:R$4000,2,0)</f>
        <v/>
      </c>
      <c r="P1744" s="8" t="inlineStr">
        <is>
          <t>Наргозиев Базарбай Каримбердиевич(И.О.аппаратчик</t>
        </is>
      </c>
      <c r="Q1744" s="24" t="inlineStr">
        <is>
          <t>100-06 Участок  измельчения</t>
        </is>
      </c>
    </row>
    <row r="1745" hidden="1" outlineLevel="1" ht="22.45" customFormat="1" customHeight="1" s="71">
      <c r="B1745" s="165" t="inlineStr">
        <is>
          <t>08.09.2024 10:07:57</t>
        </is>
      </c>
      <c r="C1745" s="165" t="inlineStr">
        <is>
          <t>Внутреннее перемещение ОМТС 222-052 от 08.09.2024 10:07:57</t>
        </is>
      </c>
      <c r="D1745" s="152" t="inlineStr">
        <is>
          <t>Внутренее перемещение ТМЦ</t>
        </is>
      </c>
      <c r="E1745" s="163" t="n">
        <v>1750</v>
      </c>
      <c r="F1745" s="164" t="n"/>
      <c r="G1745" s="163" t="n">
        <v>1750</v>
      </c>
      <c r="H1745" s="164" t="n"/>
      <c r="I1745" s="7" t="n">
        <v>3629.46</v>
      </c>
      <c r="J1745" s="8" t="inlineStr">
        <is>
          <t>Склад Бозымчак № 7/1 СИЗ БУ</t>
        </is>
      </c>
      <c r="K1745" s="8" t="inlineStr">
        <is>
          <t>Токтобаев Кантемир Токтобаевич</t>
        </is>
      </c>
      <c r="L1745" s="12" t="n"/>
      <c r="M1745">
        <f>VLOOKUP(J1745,P$7:Q$4000,2,0)</f>
        <v/>
      </c>
      <c r="N1745">
        <f>VLOOKUP(K1745,P$7:R$4000,2,0)</f>
        <v/>
      </c>
      <c r="P1745" s="24" t="inlineStr">
        <is>
          <t>Наргозуев Асан Иманалиевич(КонтролерСКК)</t>
        </is>
      </c>
      <c r="Q1745" s="24" t="inlineStr">
        <is>
          <t>126-001 ОТК Общепроизводственные расходы</t>
        </is>
      </c>
    </row>
    <row r="1746" hidden="1" outlineLevel="1" ht="22.45" customFormat="1" customHeight="1" s="71">
      <c r="B1746" s="166" t="n"/>
      <c r="C1746" s="166" t="n"/>
      <c r="D1746" s="153" t="n"/>
      <c r="E1746" s="10" t="n"/>
      <c r="F1746" s="11" t="n"/>
      <c r="G1746" s="10" t="n"/>
      <c r="H1746" s="11" t="n"/>
      <c r="I1746" s="12" t="n"/>
      <c r="J1746" s="13" t="inlineStr">
        <is>
          <t>001-002-0061 Ботинки Kynox Nomad 417E-064 (Италия)</t>
        </is>
      </c>
      <c r="K1746" s="13" t="inlineStr">
        <is>
          <t>001-002-0061 Ботинки Kynox Nomad 417E-064 (Италия)</t>
        </is>
      </c>
      <c r="L1746" s="135" t="n"/>
      <c r="M1746">
        <f>VLOOKUP(J1746,P$7:Q$4000,2,0)</f>
        <v/>
      </c>
      <c r="N1746">
        <f>VLOOKUP(K1746,P$7:R$4000,2,0)</f>
        <v/>
      </c>
      <c r="P1746" s="24" t="inlineStr">
        <is>
          <t>Наргозуев Үсөн Иманалиевич(Контролер СКК)</t>
        </is>
      </c>
      <c r="Q1746" s="24" t="inlineStr">
        <is>
          <t>126-001 ОТК Общепроизводственные расходы</t>
        </is>
      </c>
    </row>
    <row r="1747" hidden="1" outlineLevel="1" ht="22.45" customHeight="1" s="171" thickBot="1">
      <c r="B1747" s="167" t="n"/>
      <c r="C1747" s="167" t="n"/>
      <c r="D1747" s="14" t="inlineStr">
        <is>
          <t>Количество</t>
        </is>
      </c>
      <c r="E1747" s="15" t="n"/>
      <c r="F1747" s="175" t="n">
        <v>1</v>
      </c>
      <c r="G1747" s="15" t="n"/>
      <c r="H1747" s="175" t="n">
        <v>1</v>
      </c>
      <c r="I1747" s="135" t="n"/>
      <c r="J1747" s="154" t="inlineStr">
        <is>
          <t>Поступление ТМЦ и услуг 0000625 от 18.02.2022 10:00:00</t>
        </is>
      </c>
      <c r="K1747" s="154" t="inlineStr">
        <is>
          <t>Поступление ТМЦ и услуг 0000625 от 18.02.2022 10:00:00</t>
        </is>
      </c>
      <c r="L1747" s="9" t="n"/>
      <c r="M1747">
        <f>VLOOKUP(J1747,P$7:Q$4000,2,0)</f>
        <v/>
      </c>
      <c r="N1747">
        <f>VLOOKUP(K1747,P$7:R$4000,2,0)</f>
        <v/>
      </c>
      <c r="P1747" s="24" t="inlineStr">
        <is>
          <t>Наркеев Канатбек Алыевич</t>
        </is>
      </c>
      <c r="Q1747" s="24" t="inlineStr">
        <is>
          <t>101-06-Общепроизводственные расходы - Карьер</t>
        </is>
      </c>
    </row>
    <row r="1748" hidden="1" outlineLevel="1" ht="22.45" customFormat="1" customHeight="1" s="71">
      <c r="B1748" s="165" t="inlineStr">
        <is>
          <t>08.09.2024 10:12:18</t>
        </is>
      </c>
      <c r="C1748" s="165" t="inlineStr">
        <is>
          <t>Внутреннее перемещение ОМТС 222-053 от 08.09.2024 10:12:18</t>
        </is>
      </c>
      <c r="D1748" s="152" t="inlineStr">
        <is>
          <t>Внутренее перемещение ТМЦ</t>
        </is>
      </c>
      <c r="E1748" s="163" t="n">
        <v>1750</v>
      </c>
      <c r="F1748" s="164" t="n"/>
      <c r="G1748" s="163" t="n">
        <v>1750</v>
      </c>
      <c r="H1748" s="164" t="n"/>
      <c r="I1748" s="7" t="n">
        <v>4375</v>
      </c>
      <c r="J1748" s="8" t="inlineStr">
        <is>
          <t>Склад Бозымчак № 7/1 СИЗ БУ</t>
        </is>
      </c>
      <c r="K1748" s="8" t="inlineStr">
        <is>
          <t>Койчуев Уланкадыр Советбекович</t>
        </is>
      </c>
      <c r="L1748" s="12" t="n"/>
      <c r="M1748">
        <f>VLOOKUP(J1748,P$7:Q$4000,2,0)</f>
        <v/>
      </c>
      <c r="N1748">
        <f>VLOOKUP(K1748,P$7:R$4000,2,0)</f>
        <v/>
      </c>
      <c r="P1748" s="24" t="inlineStr">
        <is>
          <t>Наркозиев Имарбек Ашыркулович</t>
        </is>
      </c>
      <c r="Q1748" s="24" t="inlineStr">
        <is>
          <t>105-02-УТВС и НК</t>
        </is>
      </c>
    </row>
    <row r="1749" hidden="1" outlineLevel="1" ht="22.45" customFormat="1" customHeight="1" s="71">
      <c r="B1749" s="166" t="n"/>
      <c r="C1749" s="166" t="n"/>
      <c r="D1749" s="153" t="n"/>
      <c r="E1749" s="10" t="n"/>
      <c r="F1749" s="11" t="n"/>
      <c r="G1749" s="10" t="n"/>
      <c r="H1749" s="11" t="n"/>
      <c r="I1749" s="12" t="n"/>
      <c r="J1749" s="13" t="inlineStr">
        <is>
          <t>001-001-0127 Костюм летний "KAZ Minerals Bozymchak" (100% ХБ, плотность 250-260гр/м2, логотип вышивка, 50р.)</t>
        </is>
      </c>
      <c r="K1749" s="13" t="inlineStr">
        <is>
          <t>001-001-0127 Костюм летний "KAZ Minerals Bozymchak" (100% ХБ, плотность 250-260гр/м2, логотип вышивка, 50р.)</t>
        </is>
      </c>
      <c r="L1749" s="135" t="n"/>
      <c r="M1749">
        <f>VLOOKUP(J1749,P$7:Q$4000,2,0)</f>
        <v/>
      </c>
      <c r="N1749">
        <f>VLOOKUP(K1749,P$7:R$4000,2,0)</f>
        <v/>
      </c>
      <c r="P1749" s="24" t="inlineStr">
        <is>
          <t>Наркулов Абдимислам Токтогулович</t>
        </is>
      </c>
      <c r="Q1749" s="24" t="inlineStr">
        <is>
          <t>105-02-УТВС и НК</t>
        </is>
      </c>
    </row>
    <row r="1750" hidden="1" outlineLevel="1" ht="22.45" customHeight="1" s="171" thickBot="1">
      <c r="B1750" s="167" t="n"/>
      <c r="C1750" s="167" t="n"/>
      <c r="D1750" s="14" t="inlineStr">
        <is>
          <t>Количество</t>
        </is>
      </c>
      <c r="E1750" s="15" t="n"/>
      <c r="F1750" s="175" t="n">
        <v>1</v>
      </c>
      <c r="G1750" s="15" t="n"/>
      <c r="H1750" s="175" t="n">
        <v>1</v>
      </c>
      <c r="I1750" s="135" t="n"/>
      <c r="J1750" s="154" t="inlineStr">
        <is>
          <t>Поступление ТМЦ и услуг 0001346 от 13.04.2022 10:00:00</t>
        </is>
      </c>
      <c r="K1750" s="154" t="inlineStr">
        <is>
          <t>Поступление ТМЦ и услуг 0001346 от 13.04.2022 10:00:00</t>
        </is>
      </c>
      <c r="L1750" s="9" t="n"/>
      <c r="M1750">
        <f>VLOOKUP(J1750,P$7:Q$4000,2,0)</f>
        <v/>
      </c>
      <c r="N1750">
        <f>VLOOKUP(K1750,P$7:R$4000,2,0)</f>
        <v/>
      </c>
      <c r="P1750" s="24" t="inlineStr">
        <is>
          <t>Наркулов Кадырбек Нуралыевич (водитель БЕлАЗа)</t>
        </is>
      </c>
      <c r="Q1750" s="24" t="inlineStr">
        <is>
          <t>101-01-Технологический участок</t>
        </is>
      </c>
    </row>
    <row r="1751" hidden="1" outlineLevel="1" ht="22.45" customFormat="1" customHeight="1" s="71">
      <c r="B1751" s="165" t="inlineStr">
        <is>
          <t>08.09.2024 10:12:18</t>
        </is>
      </c>
      <c r="C1751" s="165" t="inlineStr">
        <is>
          <t>Внутреннее перемещение ОМТС 222-053 от 08.09.2024 10:12:18</t>
        </is>
      </c>
      <c r="D1751" s="152" t="inlineStr">
        <is>
          <t>Внутренее перемещение ТМЦ</t>
        </is>
      </c>
      <c r="E1751" s="163" t="n">
        <v>1750</v>
      </c>
      <c r="F1751" s="164" t="n"/>
      <c r="G1751" s="163" t="n">
        <v>1750</v>
      </c>
      <c r="H1751" s="164" t="n"/>
      <c r="I1751" s="7" t="n">
        <v>4839.28</v>
      </c>
      <c r="J1751" s="8" t="inlineStr">
        <is>
          <t>Склад Бозымчак № 7/1 СИЗ БУ</t>
        </is>
      </c>
      <c r="K1751" s="8" t="inlineStr">
        <is>
          <t>Койчуев Уланкадыр Советбекович</t>
        </is>
      </c>
      <c r="L1751" s="12" t="n"/>
      <c r="M1751">
        <f>VLOOKUP(J1751,P$7:Q$4000,2,0)</f>
        <v/>
      </c>
      <c r="N1751">
        <f>VLOOKUP(K1751,P$7:R$4000,2,0)</f>
        <v/>
      </c>
      <c r="P1751" s="24" t="inlineStr">
        <is>
          <t>Наркулов Медербек Жуманазарович Машинист эксковато</t>
        </is>
      </c>
      <c r="Q1751" s="24" t="inlineStr">
        <is>
          <t>119-03-Автотранспортный цех - ЭКБУ</t>
        </is>
      </c>
    </row>
    <row r="1752" hidden="1" outlineLevel="1" ht="22.45" customFormat="1" customHeight="1" s="71">
      <c r="B1752" s="166" t="n"/>
      <c r="C1752" s="166" t="n"/>
      <c r="D1752" s="153" t="n"/>
      <c r="E1752" s="10" t="n"/>
      <c r="F1752" s="11" t="n"/>
      <c r="G1752" s="10" t="n"/>
      <c r="H1752" s="11" t="n"/>
      <c r="I1752" s="12" t="n"/>
      <c r="J1752" s="13" t="inlineStr">
        <is>
          <t>001-002-0060 Сапоги Oslo 271E Husky (Италия)</t>
        </is>
      </c>
      <c r="K1752" s="13" t="inlineStr">
        <is>
          <t>001-002-0060 Сапоги Oslo 271E Husky (Италия)</t>
        </is>
      </c>
      <c r="L1752" s="135" t="n"/>
      <c r="M1752">
        <f>VLOOKUP(J1752,P$7:Q$4000,2,0)</f>
        <v/>
      </c>
      <c r="N1752">
        <f>VLOOKUP(K1752,P$7:R$4000,2,0)</f>
        <v/>
      </c>
      <c r="P1752" s="24" t="inlineStr">
        <is>
          <t>Наркулов Мыйзамбек Нурмаматович</t>
        </is>
      </c>
      <c r="Q1752" s="24" t="inlineStr">
        <is>
          <t>119-05-Автотранспортный цех - общепроизводственные</t>
        </is>
      </c>
    </row>
    <row r="1753" hidden="1" outlineLevel="1" ht="19.5" customHeight="1" s="171" thickBot="1">
      <c r="B1753" s="167" t="n"/>
      <c r="C1753" s="167" t="n"/>
      <c r="D1753" s="14" t="inlineStr">
        <is>
          <t>Количество</t>
        </is>
      </c>
      <c r="E1753" s="15" t="n"/>
      <c r="F1753" s="175" t="n">
        <v>1</v>
      </c>
      <c r="G1753" s="15" t="n"/>
      <c r="H1753" s="175" t="n">
        <v>1</v>
      </c>
      <c r="I1753" s="135" t="n"/>
      <c r="J1753" s="154" t="inlineStr">
        <is>
          <t>Поступление ТМЦ и услуг 0001351 от 18.04.2022 10:00:00</t>
        </is>
      </c>
      <c r="K1753" s="154" t="inlineStr">
        <is>
          <t>Поступление ТМЦ и услуг 0001351 от 18.04.2022 10:00:00</t>
        </is>
      </c>
      <c r="L1753" s="9" t="n"/>
      <c r="M1753">
        <f>VLOOKUP(J1753,P$7:Q$4000,2,0)</f>
        <v/>
      </c>
      <c r="N1753">
        <f>VLOOKUP(K1753,P$7:R$4000,2,0)</f>
        <v/>
      </c>
      <c r="P1753" s="24" t="inlineStr">
        <is>
          <t>Нармаматова Райхан Нурмаматовна(Уборщик служебных</t>
        </is>
      </c>
      <c r="Q1753" s="24" t="inlineStr">
        <is>
          <t>123-08-АБК-АХО-Строители</t>
        </is>
      </c>
    </row>
    <row r="1754" hidden="1" outlineLevel="1" ht="19.5" customFormat="1" customHeight="1" s="71">
      <c r="B1754" s="165" t="inlineStr">
        <is>
          <t>08.09.2024 10:12:18</t>
        </is>
      </c>
      <c r="C1754" s="165" t="inlineStr">
        <is>
          <t>Внутреннее перемещение ОМТС 222-053 от 08.09.2024 10:12:18</t>
        </is>
      </c>
      <c r="D1754" s="152" t="inlineStr">
        <is>
          <t>Внутренее перемещение ТМЦ</t>
        </is>
      </c>
      <c r="E1754" s="163" t="n">
        <v>1750</v>
      </c>
      <c r="F1754" s="164" t="n"/>
      <c r="G1754" s="163" t="n">
        <v>1750</v>
      </c>
      <c r="H1754" s="164" t="n"/>
      <c r="I1754" s="7" t="n">
        <v>1512</v>
      </c>
      <c r="J1754" s="8" t="inlineStr">
        <is>
          <t>Склад Бозымчак № 7/1 СИЗ БУ</t>
        </is>
      </c>
      <c r="K1754" s="8" t="inlineStr">
        <is>
          <t>Койчуев Уланкадыр Советбекович</t>
        </is>
      </c>
      <c r="L1754" s="12" t="n"/>
      <c r="M1754">
        <f>VLOOKUP(J1754,P$7:Q$4000,2,0)</f>
        <v/>
      </c>
      <c r="N1754">
        <f>VLOOKUP(K1754,P$7:R$4000,2,0)</f>
        <v/>
      </c>
      <c r="P1754" s="24" t="inlineStr">
        <is>
          <t>Нармырза кызы Динара(Уборщик служебных помещений)</t>
        </is>
      </c>
      <c r="Q1754" s="24" t="inlineStr">
        <is>
          <t>123-02-АБК-АХО-Столовая</t>
        </is>
      </c>
    </row>
    <row r="1755" hidden="1" outlineLevel="1" ht="19.5" customFormat="1" customHeight="1" s="71">
      <c r="B1755" s="166" t="n"/>
      <c r="C1755" s="166" t="n"/>
      <c r="D1755" s="153" t="n"/>
      <c r="E1755" s="10" t="n"/>
      <c r="F1755" s="11" t="n"/>
      <c r="G1755" s="10" t="n"/>
      <c r="H1755" s="11" t="n"/>
      <c r="I1755" s="12" t="n"/>
      <c r="J1755" s="13" t="inlineStr">
        <is>
          <t>001-002-0054 Сапоги резиновые шахтерские (МП) Россия</t>
        </is>
      </c>
      <c r="K1755" s="13" t="inlineStr">
        <is>
          <t>001-002-0054 Сапоги резиновые шахтерские (МП) Россия</t>
        </is>
      </c>
      <c r="L1755" s="135" t="n"/>
      <c r="M1755">
        <f>VLOOKUP(J1755,P$7:Q$4000,2,0)</f>
        <v/>
      </c>
      <c r="N1755">
        <f>VLOOKUP(K1755,P$7:R$4000,2,0)</f>
        <v/>
      </c>
      <c r="P1755" s="24" t="inlineStr">
        <is>
          <t>Нармырзаев Акжигит Абдырайымович (Слесарь ремонтни</t>
        </is>
      </c>
      <c r="Q1755" s="24" t="inlineStr">
        <is>
          <t>100-09 РММ</t>
        </is>
      </c>
    </row>
    <row r="1756" hidden="1" outlineLevel="1" ht="22.45" customHeight="1" s="171" thickBot="1">
      <c r="B1756" s="167" t="n"/>
      <c r="C1756" s="167" t="n"/>
      <c r="D1756" s="14" t="inlineStr">
        <is>
          <t>Количество</t>
        </is>
      </c>
      <c r="E1756" s="15" t="n"/>
      <c r="F1756" s="175" t="n">
        <v>1</v>
      </c>
      <c r="G1756" s="15" t="n"/>
      <c r="H1756" s="175" t="n">
        <v>1</v>
      </c>
      <c r="I1756" s="135" t="n"/>
      <c r="J1756" s="154" t="inlineStr">
        <is>
          <t>Поступление ТМЦ и услуг 0000263 от 30.01.2023 10:00:00</t>
        </is>
      </c>
      <c r="K1756" s="154" t="inlineStr">
        <is>
          <t>Поступление ТМЦ и услуг 0000263 от 30.01.2023 10:00:00</t>
        </is>
      </c>
      <c r="L1756" s="9" t="n"/>
      <c r="M1756">
        <f>VLOOKUP(J1756,P$7:Q$4000,2,0)</f>
        <v/>
      </c>
      <c r="N1756">
        <f>VLOOKUP(K1756,P$7:R$4000,2,0)</f>
        <v/>
      </c>
      <c r="P1756" s="24" t="inlineStr">
        <is>
          <t>Нармырзаев Давлеталы Абдираимович Машинист кочегар</t>
        </is>
      </c>
      <c r="Q1756" s="24" t="inlineStr">
        <is>
          <t>105-02-УТВС и НК</t>
        </is>
      </c>
    </row>
    <row r="1757" hidden="1" outlineLevel="1" ht="32.9" customFormat="1" customHeight="1" s="71" thickBot="1">
      <c r="B1757" s="165" t="inlineStr">
        <is>
          <t>08.09.2024 10:14:41</t>
        </is>
      </c>
      <c r="C1757" s="165" t="inlineStr">
        <is>
          <t>Внутреннее перемещение ОМТС 222-054 от 08.09.2024 10:14:41</t>
        </is>
      </c>
      <c r="D1757" s="152" t="inlineStr">
        <is>
          <t>Внутренее перемещение ТМЦ</t>
        </is>
      </c>
      <c r="E1757" s="163" t="n">
        <v>1750</v>
      </c>
      <c r="F1757" s="164" t="n"/>
      <c r="G1757" s="163" t="n">
        <v>1750</v>
      </c>
      <c r="H1757" s="164" t="n"/>
      <c r="I1757" s="7" t="n">
        <v>4950</v>
      </c>
      <c r="J1757" s="8" t="inlineStr">
        <is>
          <t>Койчуев Уланкадыр Советбекович</t>
        </is>
      </c>
      <c r="K1757" s="8" t="inlineStr">
        <is>
          <t>Склад Бозымчак № 7 СИЗ (/Касымов А,Адылбек у Э.</t>
        </is>
      </c>
      <c r="L1757" s="12" t="n"/>
      <c r="M1757">
        <f>VLOOKUP(J1757,P$7:Q$4000,2,0)</f>
        <v/>
      </c>
      <c r="N1757">
        <f>VLOOKUP(K1757,P$7:R$4000,2,0)</f>
        <v/>
      </c>
      <c r="P1757" s="24" t="inlineStr">
        <is>
          <t>Нармырзаев Мавлян Абдирайымович (машинист кочегар)</t>
        </is>
      </c>
      <c r="Q1757" s="24" t="inlineStr">
        <is>
          <t>105-02-УТВС и НК</t>
        </is>
      </c>
    </row>
    <row r="1758" hidden="1" outlineLevel="1" ht="22.45" customFormat="1" customHeight="1" s="71">
      <c r="B1758" s="166" t="n"/>
      <c r="C1758" s="166" t="n"/>
      <c r="D1758" s="153" t="n"/>
      <c r="E1758" s="10" t="n"/>
      <c r="F1758" s="11" t="n"/>
      <c r="G1758" s="10" t="n"/>
      <c r="H1758" s="11" t="n"/>
      <c r="I1758" s="12" t="n"/>
      <c r="J1758" s="13" t="inlineStr">
        <is>
          <t>001-002-0091 Сапоги ПВХ Dunlop Protomastor (МП, МБС)</t>
        </is>
      </c>
      <c r="K1758" s="13" t="inlineStr">
        <is>
          <t>001-002-0091 Сапоги ПВХ Dunlop Protomastor (МП, МБС)</t>
        </is>
      </c>
      <c r="L1758" s="135" t="n"/>
      <c r="M1758">
        <f>VLOOKUP(J1758,P$7:Q$4000,2,0)</f>
        <v/>
      </c>
      <c r="N1758">
        <f>VLOOKUP(K1758,P$7:R$4000,2,0)</f>
        <v/>
      </c>
      <c r="P1758" s="24" t="inlineStr">
        <is>
          <t>Нармырзаев Тагайбек Мавлянович Электросварщик</t>
        </is>
      </c>
      <c r="Q1758" s="24" t="inlineStr">
        <is>
          <t>105-02-УТВС и НК</t>
        </is>
      </c>
    </row>
    <row r="1759" hidden="1" outlineLevel="1" ht="22.45" customHeight="1" s="171" thickBot="1">
      <c r="B1759" s="167" t="n"/>
      <c r="C1759" s="167" t="n"/>
      <c r="D1759" s="14" t="inlineStr">
        <is>
          <t>Количество</t>
        </is>
      </c>
      <c r="E1759" s="15" t="n"/>
      <c r="F1759" s="175" t="n">
        <v>1</v>
      </c>
      <c r="G1759" s="15" t="n"/>
      <c r="H1759" s="175" t="n">
        <v>1</v>
      </c>
      <c r="I1759" s="135" t="n"/>
      <c r="J1759" s="154" t="inlineStr">
        <is>
          <t>Поступление ТМЦ и услуг 0001508 от 16.04.2024 10:00:00</t>
        </is>
      </c>
      <c r="K1759" s="154" t="inlineStr">
        <is>
          <t>Поступление ТМЦ и услуг 0001508 от 16.04.2024 10:00:00</t>
        </is>
      </c>
      <c r="L1759" s="9" t="n"/>
      <c r="M1759">
        <f>VLOOKUP(J1759,P$7:Q$4000,2,0)</f>
        <v/>
      </c>
      <c r="N1759">
        <f>VLOOKUP(K1759,P$7:R$4000,2,0)</f>
        <v/>
      </c>
      <c r="P1759" s="24" t="inlineStr">
        <is>
          <t>Насиров Бакытбек Жолдошович</t>
        </is>
      </c>
      <c r="Q1759" s="24" t="inlineStr">
        <is>
          <t>130-18 Технические службы</t>
        </is>
      </c>
    </row>
    <row r="1760" hidden="1" outlineLevel="1" ht="22.45" customFormat="1" customHeight="1" s="71" thickBot="1">
      <c r="B1760" s="165" t="inlineStr">
        <is>
          <t>08.09.2024 10:19:37</t>
        </is>
      </c>
      <c r="C1760" s="165" t="inlineStr">
        <is>
          <t>Внутреннее перемещение ОМТС 222-055 от 08.09.2024 10:19:37</t>
        </is>
      </c>
      <c r="D1760" s="152" t="inlineStr">
        <is>
          <t>Внутренее перемещение ТМЦ</t>
        </is>
      </c>
      <c r="E1760" s="163" t="n">
        <v>1750</v>
      </c>
      <c r="F1760" s="164" t="n"/>
      <c r="G1760" s="163" t="n">
        <v>1750</v>
      </c>
      <c r="H1760" s="164" t="n"/>
      <c r="I1760" s="7" t="n">
        <v>5500</v>
      </c>
      <c r="J1760" s="8" t="inlineStr">
        <is>
          <t>Абдыкерим уулу Лачынбек (Слесарь-ремонтник)</t>
        </is>
      </c>
      <c r="K1760" s="8" t="inlineStr">
        <is>
          <t>Склад Бозымчак № 7 СИЗ (/Касымов А,Адылбек у Э.</t>
        </is>
      </c>
      <c r="L1760" s="12" t="n"/>
      <c r="M1760">
        <f>VLOOKUP(J1760,P$7:Q$4000,2,0)</f>
        <v/>
      </c>
      <c r="N1760">
        <f>VLOOKUP(K1760,P$7:R$4000,2,0)</f>
        <v/>
      </c>
      <c r="P1760" s="24" t="inlineStr">
        <is>
          <t>Насиров Мыктыбек Жолдошович</t>
        </is>
      </c>
      <c r="Q1760" s="24" t="inlineStr">
        <is>
          <t>105-03-ЛЭП</t>
        </is>
      </c>
    </row>
    <row r="1761" hidden="1" outlineLevel="1" ht="22.45" customFormat="1" customHeight="1" s="71">
      <c r="B1761" s="166" t="n"/>
      <c r="C1761" s="166" t="n"/>
      <c r="D1761" s="153" t="n"/>
      <c r="E1761" s="10" t="n"/>
      <c r="F1761" s="11" t="n"/>
      <c r="G1761" s="10" t="n"/>
      <c r="H1761" s="11" t="n"/>
      <c r="I1761" s="12" t="n"/>
      <c r="J1761" s="13" t="inlineStr">
        <is>
          <t>001-001-0177 Куртка летняя "KAZ Minerals Bozymchak" (ткань 65%ПЭ/35%ХБ, плотность 250 гр/м2, разм.48-50)</t>
        </is>
      </c>
      <c r="K1761" s="13" t="inlineStr">
        <is>
          <t>001-001-0177 Куртка летняя "KAZ Minerals Bozymchak" (ткань 65%ПЭ/35%ХБ, плотность 250 гр/м2, разм.48-50)</t>
        </is>
      </c>
      <c r="L1761" s="135" t="n"/>
      <c r="M1761">
        <f>VLOOKUP(J1761,P$7:Q$4000,2,0)</f>
        <v/>
      </c>
      <c r="N1761">
        <f>VLOOKUP(K1761,P$7:R$4000,2,0)</f>
        <v/>
      </c>
      <c r="P1761" s="24" t="inlineStr">
        <is>
          <t>Насрамбеков Кайрат Куатбекович</t>
        </is>
      </c>
      <c r="Q1761" s="24" t="inlineStr">
        <is>
          <t>100-02 Главный корпус (флотация)</t>
        </is>
      </c>
    </row>
    <row r="1762" hidden="1" outlineLevel="1" ht="22.45" customHeight="1" s="171" thickBot="1">
      <c r="B1762" s="167" t="n"/>
      <c r="C1762" s="167" t="n"/>
      <c r="D1762" s="14" t="inlineStr">
        <is>
          <t>Количество</t>
        </is>
      </c>
      <c r="E1762" s="15" t="n"/>
      <c r="F1762" s="175" t="n">
        <v>1</v>
      </c>
      <c r="G1762" s="15" t="n"/>
      <c r="H1762" s="175" t="n">
        <v>1</v>
      </c>
      <c r="I1762" s="135" t="n"/>
      <c r="J1762" s="154" t="inlineStr">
        <is>
          <t>Поступление ТМЦ и услуг 0003521 от 04.09.2024 10:00:00</t>
        </is>
      </c>
      <c r="K1762" s="154" t="inlineStr">
        <is>
          <t>Поступление ТМЦ и услуг 0003521 от 04.09.2024 10:00:00</t>
        </is>
      </c>
      <c r="L1762" s="9" t="n"/>
      <c r="M1762">
        <f>VLOOKUP(J1762,P$7:Q$4000,2,0)</f>
        <v/>
      </c>
      <c r="N1762">
        <f>VLOOKUP(K1762,P$7:R$4000,2,0)</f>
        <v/>
      </c>
      <c r="P1762" s="24" t="inlineStr">
        <is>
          <t>Насырымбеков Ызатбек Жолчубекович (и.о оператор те</t>
        </is>
      </c>
      <c r="Q1762" s="24" t="inlineStr">
        <is>
          <t>100-08  ИТР Производство ОФ</t>
        </is>
      </c>
    </row>
    <row r="1763" hidden="1" outlineLevel="1" ht="32.9" customFormat="1" customHeight="1" s="71" thickBot="1">
      <c r="B1763" s="165" t="inlineStr">
        <is>
          <t>08.09.2024 10:28:42</t>
        </is>
      </c>
      <c r="C1763" s="165" t="inlineStr">
        <is>
          <t>Внутреннее перемещение ОМТС 222-056 от 08.09.2024 10:28:42</t>
        </is>
      </c>
      <c r="D1763" s="152" t="inlineStr">
        <is>
          <t>Внутренее перемещение ТМЦ</t>
        </is>
      </c>
      <c r="E1763" s="163" t="n">
        <v>1750</v>
      </c>
      <c r="F1763" s="164" t="n"/>
      <c r="G1763" s="163" t="n">
        <v>1750</v>
      </c>
      <c r="H1763" s="164" t="n"/>
      <c r="I1763" s="7" t="n">
        <v>5080</v>
      </c>
      <c r="J1763" s="8" t="inlineStr">
        <is>
          <t>Амиракулов Нуралы Усубалыевич</t>
        </is>
      </c>
      <c r="K1763" s="8" t="inlineStr">
        <is>
          <t>Склад Бозымчак № 9 ГОК (Нурмамбетов Н\Караев Ж.)</t>
        </is>
      </c>
      <c r="L1763" s="12" t="n"/>
      <c r="M1763">
        <f>VLOOKUP(J1763,P$7:Q$4000,2,0)</f>
        <v/>
      </c>
      <c r="N1763">
        <f>VLOOKUP(K1763,P$7:R$4000,2,0)</f>
        <v/>
      </c>
      <c r="P1763" s="24" t="inlineStr">
        <is>
          <t>Неверов Александр Сергеевич инженер связист</t>
        </is>
      </c>
      <c r="Q1763" s="24" t="inlineStr">
        <is>
          <t>105-05-Общепроизводственные - Энергохозяйство</t>
        </is>
      </c>
    </row>
    <row r="1764" hidden="1" outlineLevel="1" ht="22.45" customFormat="1" customHeight="1" s="71">
      <c r="B1764" s="166" t="n"/>
      <c r="C1764" s="166" t="n"/>
      <c r="D1764" s="153" t="n"/>
      <c r="E1764" s="10" t="n"/>
      <c r="F1764" s="11" t="n"/>
      <c r="G1764" s="10" t="n"/>
      <c r="H1764" s="11" t="n"/>
      <c r="I1764" s="12" t="n"/>
      <c r="J1764" s="13" t="inlineStr">
        <is>
          <t>100-010-6536 Замок навесной Ширина корпуса - 70мм (Китай)</t>
        </is>
      </c>
      <c r="K1764" s="13" t="inlineStr">
        <is>
          <t>100-010-6536 Замок навесной Ширина корпуса - 70мм (Китай)</t>
        </is>
      </c>
      <c r="L1764" s="135" t="n"/>
      <c r="M1764">
        <f>VLOOKUP(J1764,P$7:Q$4000,2,0)</f>
        <v/>
      </c>
      <c r="N1764">
        <f>VLOOKUP(K1764,P$7:R$4000,2,0)</f>
        <v/>
      </c>
      <c r="P1764" s="24" t="inlineStr">
        <is>
          <t>Неронова Таисия Ивановна</t>
        </is>
      </c>
      <c r="Q1764" s="24" t="inlineStr">
        <is>
          <t>113-Офис Управления Проектом - Бишкек</t>
        </is>
      </c>
    </row>
    <row r="1765" hidden="1" outlineLevel="1" ht="22.45" customHeight="1" s="171" thickBot="1">
      <c r="B1765" s="167" t="n"/>
      <c r="C1765" s="167" t="n"/>
      <c r="D1765" s="14" t="inlineStr">
        <is>
          <t>Количество</t>
        </is>
      </c>
      <c r="E1765" s="15" t="n"/>
      <c r="F1765" s="175" t="n">
        <v>20</v>
      </c>
      <c r="G1765" s="15" t="n"/>
      <c r="H1765" s="175" t="n">
        <v>20</v>
      </c>
      <c r="I1765" s="135" t="n"/>
      <c r="J1765" s="154" t="inlineStr">
        <is>
          <t>Поступление ТМЦ и услуг 0003303 от 29.08.2024 10:00:00</t>
        </is>
      </c>
      <c r="K1765" s="154" t="inlineStr">
        <is>
          <t>Поступление ТМЦ и услуг 0003303 от 29.08.2024 10:00:00</t>
        </is>
      </c>
      <c r="L1765" s="9" t="n"/>
      <c r="M1765">
        <f>VLOOKUP(J1765,P$7:Q$4000,2,0)</f>
        <v/>
      </c>
      <c r="N1765">
        <f>VLOOKUP(K1765,P$7:R$4000,2,0)</f>
        <v/>
      </c>
      <c r="P1765" s="24" t="inlineStr">
        <is>
          <t>Ниетбаев Эмиль Женисович</t>
        </is>
      </c>
      <c r="Q1765" s="24" t="inlineStr">
        <is>
          <t>123-01-АБК-АХО-вахтовый поселок</t>
        </is>
      </c>
    </row>
    <row r="1766" hidden="1" outlineLevel="1" ht="32.9" customFormat="1" customHeight="1" s="71" thickBot="1">
      <c r="B1766" s="165" t="inlineStr">
        <is>
          <t>08.09.2024 10:42:20</t>
        </is>
      </c>
      <c r="C1766" s="165" t="inlineStr">
        <is>
          <t>Внутреннее перемещение ОМТС 222-057 от 08.09.2024 10:42:20</t>
        </is>
      </c>
      <c r="D1766" s="152" t="inlineStr">
        <is>
          <t>Внутренее перемещение ТМЦ</t>
        </is>
      </c>
      <c r="E1766" s="163" t="n">
        <v>1750</v>
      </c>
      <c r="F1766" s="164" t="n"/>
      <c r="G1766" s="163" t="n">
        <v>1750</v>
      </c>
      <c r="H1766" s="164" t="n"/>
      <c r="I1766" s="7" t="n">
        <v>18900</v>
      </c>
      <c r="J1766" s="8" t="inlineStr">
        <is>
          <t>Суванов Джуманалы Турдубаевич</t>
        </is>
      </c>
      <c r="K1766" s="8" t="inlineStr">
        <is>
          <t>Склад Бозымчак № 7 СИЗ (/Касымов А,Адылбек у Э.</t>
        </is>
      </c>
      <c r="L1766" s="12" t="n"/>
      <c r="M1766">
        <f>VLOOKUP(J1766,P$7:Q$4000,2,0)</f>
        <v/>
      </c>
      <c r="N1766">
        <f>VLOOKUP(K1766,P$7:R$4000,2,0)</f>
        <v/>
      </c>
      <c r="P1766" s="24" t="inlineStr">
        <is>
          <t>Нижегородов Александр Александрович</t>
        </is>
      </c>
      <c r="Q1766" s="24" t="inlineStr">
        <is>
          <t>120-02  - Главные специалисты ИТР</t>
        </is>
      </c>
    </row>
    <row r="1767" hidden="1" outlineLevel="1" ht="22.45" customFormat="1" customHeight="1" s="71">
      <c r="B1767" s="166" t="n"/>
      <c r="C1767" s="166" t="n"/>
      <c r="D1767" s="153" t="n"/>
      <c r="E1767" s="10" t="n"/>
      <c r="F1767" s="11" t="n"/>
      <c r="G1767" s="10" t="n"/>
      <c r="H1767" s="11" t="n"/>
      <c r="I1767" s="12" t="n"/>
      <c r="J1767" s="13" t="inlineStr">
        <is>
          <t>010-002-0066 Респиратор фильтрующий Benehal FFP2 NR</t>
        </is>
      </c>
      <c r="K1767" s="13" t="inlineStr">
        <is>
          <t>010-002-0066 Респиратор фильтрующий Benehal FFP2 NR</t>
        </is>
      </c>
      <c r="L1767" s="135" t="n"/>
      <c r="M1767">
        <f>VLOOKUP(J1767,P$7:Q$4000,2,0)</f>
        <v/>
      </c>
      <c r="N1767">
        <f>VLOOKUP(K1767,P$7:R$4000,2,0)</f>
        <v/>
      </c>
      <c r="P1767" s="24" t="inlineStr">
        <is>
          <t>Никитенко Дмитрий Владимирович</t>
        </is>
      </c>
      <c r="Q1767" s="24" t="inlineStr">
        <is>
          <t>109-Химлаборатория</t>
        </is>
      </c>
    </row>
    <row r="1768" hidden="1" outlineLevel="1" ht="22.45" customHeight="1" s="171" thickBot="1">
      <c r="B1768" s="167" t="n"/>
      <c r="C1768" s="167" t="n"/>
      <c r="D1768" s="14" t="inlineStr">
        <is>
          <t>Количество</t>
        </is>
      </c>
      <c r="E1768" s="15" t="n"/>
      <c r="F1768" s="175" t="n">
        <v>225</v>
      </c>
      <c r="G1768" s="15" t="n"/>
      <c r="H1768" s="175" t="n">
        <v>225</v>
      </c>
      <c r="I1768" s="135" t="n"/>
      <c r="J1768" s="154" t="inlineStr">
        <is>
          <t>Поступление ТМЦ и услуг 0003131 от 06.08.2024 10:00:00</t>
        </is>
      </c>
      <c r="K1768" s="154" t="inlineStr">
        <is>
          <t>Поступление ТМЦ и услуг 0003131 от 06.08.2024 10:00:00</t>
        </is>
      </c>
      <c r="L1768" s="9" t="n"/>
      <c r="M1768">
        <f>VLOOKUP(J1768,P$7:Q$4000,2,0)</f>
        <v/>
      </c>
      <c r="N1768">
        <f>VLOOKUP(K1768,P$7:R$4000,2,0)</f>
        <v/>
      </c>
      <c r="P1768" s="24" t="inlineStr">
        <is>
          <t>Никлаус Александр Викторович</t>
        </is>
      </c>
      <c r="Q1768" s="24" t="inlineStr">
        <is>
          <t>100-08  ИТР Производство ОФ</t>
        </is>
      </c>
    </row>
    <row r="1769" hidden="1" outlineLevel="1" ht="22.45" customFormat="1" customHeight="1" s="71">
      <c r="B1769" s="165" t="inlineStr">
        <is>
          <t>08.09.2024 10:45:28</t>
        </is>
      </c>
      <c r="C1769" s="165" t="inlineStr">
        <is>
          <t>Внутреннее перемещение ОМТС 222-058 от 08.09.2024 10:45:28</t>
        </is>
      </c>
      <c r="D1769" s="152" t="inlineStr">
        <is>
          <t>Внутренее перемещение ТМЦ</t>
        </is>
      </c>
      <c r="E1769" s="163" t="n">
        <v>1750</v>
      </c>
      <c r="F1769" s="164" t="n"/>
      <c r="G1769" s="163" t="n">
        <v>1750</v>
      </c>
      <c r="H1769" s="164" t="n"/>
      <c r="I1769" s="7" t="n">
        <v>8035.71</v>
      </c>
      <c r="J1769" s="8" t="inlineStr">
        <is>
          <t>Склад Бозымчак № 7/1 СИЗ БУ</t>
        </is>
      </c>
      <c r="K1769" s="8" t="inlineStr">
        <is>
          <t>Таникулов Тимурлан Таштанович(растворщик реагентов</t>
        </is>
      </c>
      <c r="L1769" s="12" t="n"/>
      <c r="M1769">
        <f>VLOOKUP(J1769,P$7:Q$4000,2,0)</f>
        <v/>
      </c>
      <c r="N1769">
        <f>VLOOKUP(K1769,P$7:R$4000,2,0)</f>
        <v/>
      </c>
      <c r="P1769" s="24" t="inlineStr">
        <is>
          <t>Ниязалиев Алмаз Туголбаевич</t>
        </is>
      </c>
      <c r="Q1769" s="24" t="inlineStr">
        <is>
          <t>120-03-ОМТС</t>
        </is>
      </c>
    </row>
    <row r="1770" hidden="1" outlineLevel="1" ht="22.45" customFormat="1" customHeight="1" s="71">
      <c r="B1770" s="166" t="n"/>
      <c r="C1770" s="166" t="n"/>
      <c r="D1770" s="153" t="n"/>
      <c r="E1770" s="10" t="n"/>
      <c r="F1770" s="11" t="n"/>
      <c r="G1770" s="10" t="n"/>
      <c r="H1770" s="11" t="n"/>
      <c r="I1770" s="12" t="n"/>
      <c r="J1770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1770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1770" s="135" t="n"/>
      <c r="M1770">
        <f>VLOOKUP(J1770,P$7:Q$4000,2,0)</f>
        <v/>
      </c>
      <c r="N1770">
        <f>VLOOKUP(K1770,P$7:R$4000,2,0)</f>
        <v/>
      </c>
      <c r="P1770" s="24" t="inlineStr">
        <is>
          <t>Ниязалиев Сыймык Акынбекович</t>
        </is>
      </c>
      <c r="Q1770" s="24" t="inlineStr">
        <is>
          <t>126-001 ОТК Общепроизводственные расходы</t>
        </is>
      </c>
    </row>
    <row r="1771" hidden="1" outlineLevel="1" ht="22.45" customHeight="1" s="171" thickBot="1">
      <c r="B1771" s="167" t="n"/>
      <c r="C1771" s="167" t="n"/>
      <c r="D1771" s="14" t="inlineStr">
        <is>
          <t>Количество</t>
        </is>
      </c>
      <c r="E1771" s="15" t="n"/>
      <c r="F1771" s="175" t="n">
        <v>1</v>
      </c>
      <c r="G1771" s="15" t="n"/>
      <c r="H1771" s="175" t="n">
        <v>1</v>
      </c>
      <c r="I1771" s="135" t="n"/>
      <c r="J1771" s="154" t="inlineStr">
        <is>
          <t>Поступление ТМЦ и услуг 0002719 от 04.08.2021 10:00:00</t>
        </is>
      </c>
      <c r="K1771" s="154" t="inlineStr">
        <is>
          <t>Поступление ТМЦ и услуг 0002719 от 04.08.2021 10:00:00</t>
        </is>
      </c>
      <c r="L1771" s="9" t="n"/>
      <c r="M1771">
        <f>VLOOKUP(J1771,P$7:Q$4000,2,0)</f>
        <v/>
      </c>
      <c r="N1771">
        <f>VLOOKUP(K1771,P$7:R$4000,2,0)</f>
        <v/>
      </c>
      <c r="P1771" s="24" t="inlineStr">
        <is>
          <t>Ниязов Давлет Тургунович</t>
        </is>
      </c>
      <c r="Q1771" s="24" t="inlineStr">
        <is>
          <t>101-02-ЭКБУ - Карьер</t>
        </is>
      </c>
    </row>
    <row r="1772" hidden="1" outlineLevel="1" ht="22.45" customFormat="1" customHeight="1" s="71">
      <c r="B1772" s="165" t="inlineStr">
        <is>
          <t>08.09.2024 10:45:28</t>
        </is>
      </c>
      <c r="C1772" s="165" t="inlineStr">
        <is>
          <t>Внутреннее перемещение ОМТС 222-058 от 08.09.2024 10:45:28</t>
        </is>
      </c>
      <c r="D1772" s="152" t="inlineStr">
        <is>
          <t>Внутренее перемещение ТМЦ</t>
        </is>
      </c>
      <c r="E1772" s="163" t="n">
        <v>1750</v>
      </c>
      <c r="F1772" s="164" t="n"/>
      <c r="G1772" s="163" t="n">
        <v>1750</v>
      </c>
      <c r="H1772" s="164" t="n"/>
      <c r="I1772" s="7" t="n">
        <v>1790.52</v>
      </c>
      <c r="J1772" s="8" t="inlineStr">
        <is>
          <t>Склад Бозымчак № 7/1 СИЗ БУ</t>
        </is>
      </c>
      <c r="K1772" s="8" t="inlineStr">
        <is>
          <t>Таникулов Тимурлан Таштанович(растворщик реагентов</t>
        </is>
      </c>
      <c r="L1772" s="12" t="n"/>
      <c r="M1772">
        <f>VLOOKUP(J1772,P$7:Q$4000,2,0)</f>
        <v/>
      </c>
      <c r="N1772">
        <f>VLOOKUP(K1772,P$7:R$4000,2,0)</f>
        <v/>
      </c>
      <c r="P1772" s="24" t="inlineStr">
        <is>
          <t>Новоселов Виталий Павлович (горный матер)</t>
        </is>
      </c>
      <c r="Q1772" s="24" t="inlineStr">
        <is>
          <t>101-06-Общепроизводственные расходы - Карьер</t>
        </is>
      </c>
    </row>
    <row r="1773" hidden="1" outlineLevel="1" ht="22.45" customFormat="1" customHeight="1" s="71">
      <c r="B1773" s="166" t="n"/>
      <c r="C1773" s="166" t="n"/>
      <c r="D1773" s="153" t="n"/>
      <c r="E1773" s="10" t="n"/>
      <c r="F1773" s="11" t="n"/>
      <c r="G1773" s="10" t="n"/>
      <c r="H1773" s="11" t="n"/>
      <c r="I1773" s="12" t="n"/>
      <c r="J1773" s="13" t="inlineStr">
        <is>
          <t>001-001-0116 Рубашка  "KAZ Minerals Bozymchak) c длинным рукавом  (100% ХБ)</t>
        </is>
      </c>
      <c r="K1773" s="13" t="inlineStr">
        <is>
          <t>001-001-0116 Рубашка  "KAZ Minerals Bozymchak) c длинным рукавом  (100% ХБ)</t>
        </is>
      </c>
      <c r="L1773" s="135" t="n"/>
      <c r="M1773">
        <f>VLOOKUP(J1773,P$7:Q$4000,2,0)</f>
        <v/>
      </c>
      <c r="N1773">
        <f>VLOOKUP(K1773,P$7:R$4000,2,0)</f>
        <v/>
      </c>
      <c r="P1773" s="24" t="inlineStr">
        <is>
          <t>Новоселов Павел Юрьевич</t>
        </is>
      </c>
      <c r="Q1773" s="24" t="inlineStr">
        <is>
          <t>112-ИТР-офис</t>
        </is>
      </c>
    </row>
    <row r="1774" hidden="1" outlineLevel="1" ht="22.45" customHeight="1" s="171" thickBot="1">
      <c r="B1774" s="167" t="n"/>
      <c r="C1774" s="167" t="n"/>
      <c r="D1774" s="14" t="inlineStr">
        <is>
          <t>Количество</t>
        </is>
      </c>
      <c r="E1774" s="15" t="n"/>
      <c r="F1774" s="175" t="n">
        <v>1</v>
      </c>
      <c r="G1774" s="15" t="n"/>
      <c r="H1774" s="175" t="n">
        <v>1</v>
      </c>
      <c r="I1774" s="135" t="n"/>
      <c r="J1774" s="154" t="inlineStr">
        <is>
          <t>Поступление ТМЦ и услуг 0001176 от 16.04.2021 10:00:00</t>
        </is>
      </c>
      <c r="K1774" s="154" t="inlineStr">
        <is>
          <t>Поступление ТМЦ и услуг 0001176 от 16.04.2021 10:00:00</t>
        </is>
      </c>
      <c r="L1774" s="9" t="n"/>
      <c r="M1774">
        <f>VLOOKUP(J1774,P$7:Q$4000,2,0)</f>
        <v/>
      </c>
      <c r="N1774">
        <f>VLOOKUP(K1774,P$7:R$4000,2,0)</f>
        <v/>
      </c>
      <c r="P1774" s="24" t="inlineStr">
        <is>
          <t>Ногоев Адилет Шамшибекович</t>
        </is>
      </c>
      <c r="Q1774" s="24" t="inlineStr">
        <is>
          <t>101-01-Технологический участок</t>
        </is>
      </c>
    </row>
    <row r="1775" hidden="1" outlineLevel="1" ht="32.9" customFormat="1" customHeight="1" s="71" thickBot="1">
      <c r="B1775" s="165" t="inlineStr">
        <is>
          <t>08.09.2024 10:46:42</t>
        </is>
      </c>
      <c r="C1775" s="165" t="inlineStr">
        <is>
          <t>Внутреннее перемещение ОМТС 222-059 от 08.09.2024 10:46:42</t>
        </is>
      </c>
      <c r="D1775" s="152" t="inlineStr">
        <is>
          <t>Внутренее перемещение ТМЦ</t>
        </is>
      </c>
      <c r="E1775" s="163" t="n">
        <v>1750</v>
      </c>
      <c r="F1775" s="164" t="n"/>
      <c r="G1775" s="163" t="n">
        <v>1750</v>
      </c>
      <c r="H1775" s="164" t="n"/>
      <c r="I1775" s="7" t="n">
        <v>7000</v>
      </c>
      <c r="J1775" s="8" t="inlineStr">
        <is>
          <t>Касымов Михаил Баходирович (ХХ)</t>
        </is>
      </c>
      <c r="K1775" s="8" t="inlineStr">
        <is>
          <t>Склад Бозымчак № 7 СИЗ (/Касымов А,Адылбек у Э.</t>
        </is>
      </c>
      <c r="L1775" s="12" t="n"/>
      <c r="M1775">
        <f>VLOOKUP(J1775,P$7:Q$4000,2,0)</f>
        <v/>
      </c>
      <c r="N1775">
        <f>VLOOKUP(K1775,P$7:R$4000,2,0)</f>
        <v/>
      </c>
      <c r="P1775" s="24" t="inlineStr">
        <is>
          <t>Ногойбаева Асель Нуркалиевна</t>
        </is>
      </c>
      <c r="Q1775" s="24" t="inlineStr">
        <is>
          <t>111-02-АУП</t>
        </is>
      </c>
    </row>
    <row r="1776" hidden="1" outlineLevel="1" ht="22.45" customFormat="1" customHeight="1" s="71">
      <c r="B1776" s="166" t="n"/>
      <c r="C1776" s="166" t="n"/>
      <c r="D1776" s="153" t="n"/>
      <c r="E1776" s="10" t="n"/>
      <c r="F1776" s="11" t="n"/>
      <c r="G1776" s="10" t="n"/>
      <c r="H1776" s="11" t="n"/>
      <c r="I1776" s="12" t="n"/>
      <c r="J1776" s="13" t="inlineStr">
        <is>
          <t>001-001-0200 Куртка демисезонная "KAZ Minerals Bozymchak" (ткань 65%ПЭ/35%ХБ, плотность 250 гр/м2, подкл.флис. р60-62)</t>
        </is>
      </c>
      <c r="K1776" s="13" t="inlineStr">
        <is>
          <t>001-001-0200 Куртка демисезонная "KAZ Minerals Bozymchak" (ткань 65%ПЭ/35%ХБ, плотность 250 гр/м2, подкл.флис. р60-62)</t>
        </is>
      </c>
      <c r="L1776" s="135" t="n"/>
      <c r="M1776">
        <f>VLOOKUP(J1776,P$7:Q$4000,2,0)</f>
        <v/>
      </c>
      <c r="N1776">
        <f>VLOOKUP(K1776,P$7:R$4000,2,0)</f>
        <v/>
      </c>
      <c r="P1776" s="24" t="inlineStr">
        <is>
          <t>Норенко Юрий Анатольевич (ГАТЦ)</t>
        </is>
      </c>
      <c r="Q1776" s="24" t="inlineStr">
        <is>
          <t>119-05-Автотранспортный цех - общепроизводственные</t>
        </is>
      </c>
    </row>
    <row r="1777" hidden="1" outlineLevel="1" ht="22.45" customHeight="1" s="171" thickBot="1">
      <c r="B1777" s="167" t="n"/>
      <c r="C1777" s="167" t="n"/>
      <c r="D1777" s="14" t="inlineStr">
        <is>
          <t>Количество</t>
        </is>
      </c>
      <c r="E1777" s="15" t="n"/>
      <c r="F1777" s="175" t="n">
        <v>1</v>
      </c>
      <c r="G1777" s="15" t="n"/>
      <c r="H1777" s="175" t="n">
        <v>1</v>
      </c>
      <c r="I1777" s="135" t="n"/>
      <c r="J1777" s="154" t="inlineStr">
        <is>
          <t>Поступление ТМЦ и услуг 0002671 от 09.07.2024 10:00:00</t>
        </is>
      </c>
      <c r="K1777" s="154" t="inlineStr">
        <is>
          <t>Поступление ТМЦ и услуг 0002671 от 09.07.2024 10:00:00</t>
        </is>
      </c>
      <c r="L1777" s="9" t="n"/>
      <c r="M1777">
        <f>VLOOKUP(J1777,P$7:Q$4000,2,0)</f>
        <v/>
      </c>
      <c r="N1777">
        <f>VLOOKUP(K1777,P$7:R$4000,2,0)</f>
        <v/>
      </c>
      <c r="P1777" s="24" t="inlineStr">
        <is>
          <t>Нохрин Владимир Дмитриевич</t>
        </is>
      </c>
      <c r="Q1777" s="24" t="inlineStr">
        <is>
          <t>101-02-ЭКБУ - Карьер</t>
        </is>
      </c>
    </row>
    <row r="1778" hidden="1" outlineLevel="1" ht="22.45" customFormat="1" customHeight="1" s="71" thickBot="1">
      <c r="B1778" s="165" t="inlineStr">
        <is>
          <t>08.09.2024 10:56:00</t>
        </is>
      </c>
      <c r="C1778" s="165" t="inlineStr">
        <is>
          <t>Внутреннее перемещение ОМТС 222-061 от 08.09.2024 10:56:00</t>
        </is>
      </c>
      <c r="D1778" s="152" t="inlineStr">
        <is>
          <t>Внутренее перемещение ТМЦ</t>
        </is>
      </c>
      <c r="E1778" s="163" t="n">
        <v>1750</v>
      </c>
      <c r="F1778" s="164" t="n"/>
      <c r="G1778" s="163" t="n">
        <v>1750</v>
      </c>
      <c r="H1778" s="164" t="n"/>
      <c r="I1778" s="7" t="n">
        <v>5500</v>
      </c>
      <c r="J1778" s="8" t="inlineStr">
        <is>
          <t>Касымбеков Орозалым Турдалиевич Электрослесарь по</t>
        </is>
      </c>
      <c r="K1778" s="8" t="inlineStr">
        <is>
          <t>Склад Бозымчак № 7 СИЗ (/Касымов А,Адылбек у Э.</t>
        </is>
      </c>
      <c r="L1778" s="12" t="n"/>
      <c r="M1778">
        <f>VLOOKUP(J1778,P$7:Q$4000,2,0)</f>
        <v/>
      </c>
      <c r="N1778">
        <f>VLOOKUP(K1778,P$7:R$4000,2,0)</f>
        <v/>
      </c>
      <c r="P1778" s="24" t="inlineStr">
        <is>
          <t>Нуражиев Ильичбек Нурбаевич</t>
        </is>
      </c>
      <c r="Q1778" s="24" t="inlineStr">
        <is>
          <t>127-001- Служба охраны и режима</t>
        </is>
      </c>
    </row>
    <row r="1779" hidden="1" outlineLevel="1" ht="22.45" customFormat="1" customHeight="1" s="71">
      <c r="B1779" s="166" t="n"/>
      <c r="C1779" s="166" t="n"/>
      <c r="D1779" s="153" t="n"/>
      <c r="E1779" s="10" t="n"/>
      <c r="F1779" s="11" t="n"/>
      <c r="G1779" s="10" t="n"/>
      <c r="H1779" s="11" t="n"/>
      <c r="I1779" s="12" t="n"/>
      <c r="J1779" s="13" t="inlineStr">
        <is>
          <t>001-001-0177 Куртка летняя "KAZ Minerals Bozymchak" (ткань 65%ПЭ/35%ХБ, плотность 250 гр/м2, разм.48-50)</t>
        </is>
      </c>
      <c r="K1779" s="13" t="inlineStr">
        <is>
          <t>001-001-0177 Куртка летняя "KAZ Minerals Bozymchak" (ткань 65%ПЭ/35%ХБ, плотность 250 гр/м2, разм.48-50)</t>
        </is>
      </c>
      <c r="L1779" s="135" t="n"/>
      <c r="M1779">
        <f>VLOOKUP(J1779,P$7:Q$4000,2,0)</f>
        <v/>
      </c>
      <c r="N1779">
        <f>VLOOKUP(K1779,P$7:R$4000,2,0)</f>
        <v/>
      </c>
      <c r="P1779" s="24" t="inlineStr">
        <is>
          <t>Нуражиев Ильичбек Нурбаевич (СБ)</t>
        </is>
      </c>
      <c r="Q1779" s="24" t="inlineStr">
        <is>
          <t>111-02-АУП</t>
        </is>
      </c>
    </row>
    <row r="1780" hidden="1" outlineLevel="1" ht="22.45" customHeight="1" s="171" thickBot="1">
      <c r="B1780" s="167" t="n"/>
      <c r="C1780" s="167" t="n"/>
      <c r="D1780" s="14" t="inlineStr">
        <is>
          <t>Количество</t>
        </is>
      </c>
      <c r="E1780" s="15" t="n"/>
      <c r="F1780" s="175" t="n">
        <v>1</v>
      </c>
      <c r="G1780" s="15" t="n"/>
      <c r="H1780" s="175" t="n">
        <v>1</v>
      </c>
      <c r="I1780" s="135" t="n"/>
      <c r="J1780" s="154" t="inlineStr">
        <is>
          <t>Поступление ТМЦ и услуг 0003521 от 04.09.2024 10:00:00</t>
        </is>
      </c>
      <c r="K1780" s="154" t="inlineStr">
        <is>
          <t>Поступление ТМЦ и услуг 0003521 от 04.09.2024 10:00:00</t>
        </is>
      </c>
      <c r="L1780" s="9" t="n"/>
      <c r="M1780">
        <f>VLOOKUP(J1780,P$7:Q$4000,2,0)</f>
        <v/>
      </c>
      <c r="N1780">
        <f>VLOOKUP(K1780,P$7:R$4000,2,0)</f>
        <v/>
      </c>
      <c r="P1780" s="24" t="inlineStr">
        <is>
          <t>Нуракова Холида Умаровна (мойщик посуды)</t>
        </is>
      </c>
      <c r="Q1780" s="24" t="inlineStr">
        <is>
          <t>123-02-АБК-АХО-Столовая</t>
        </is>
      </c>
    </row>
    <row r="1781" hidden="1" outlineLevel="1" ht="32.9" customFormat="1" customHeight="1" s="71" thickBot="1">
      <c r="B1781" s="165" t="inlineStr">
        <is>
          <t>08.09.2024 10:58:39</t>
        </is>
      </c>
      <c r="C1781" s="165" t="inlineStr">
        <is>
          <t>Внутреннее перемещение ОМТС 222-060 от 08.09.2024 10:58:39</t>
        </is>
      </c>
      <c r="D1781" s="152" t="inlineStr">
        <is>
          <t>Внутренее перемещение ТМЦ</t>
        </is>
      </c>
      <c r="E1781" s="163" t="n">
        <v>1750</v>
      </c>
      <c r="F1781" s="164" t="n"/>
      <c r="G1781" s="163" t="n">
        <v>1750</v>
      </c>
      <c r="H1781" s="164" t="n"/>
      <c r="I1781" s="7" t="n">
        <v>4558.41</v>
      </c>
      <c r="J1781" s="8" t="inlineStr">
        <is>
          <t>Суванов Джуманалы Турдубаевич</t>
        </is>
      </c>
      <c r="K1781" s="8" t="inlineStr">
        <is>
          <t>Склад Бозымчак № 7 СИЗ (/Касымов А,Адылбек у Э.</t>
        </is>
      </c>
      <c r="L1781" s="12" t="n"/>
      <c r="M1781">
        <f>VLOOKUP(J1781,P$7:Q$4000,2,0)</f>
        <v/>
      </c>
      <c r="N1781">
        <f>VLOOKUP(K1781,P$7:R$4000,2,0)</f>
        <v/>
      </c>
      <c r="P1781" s="24" t="inlineStr">
        <is>
          <t>Нуралиев Алмаз Талантович</t>
        </is>
      </c>
      <c r="Q1781" s="24" t="inlineStr">
        <is>
          <t>119-03-Автотранспортный цех - ЭКБУ</t>
        </is>
      </c>
    </row>
    <row r="1782" hidden="1" outlineLevel="1" ht="22.45" customFormat="1" customHeight="1" s="71">
      <c r="B1782" s="166" t="n"/>
      <c r="C1782" s="166" t="n"/>
      <c r="D1782" s="153" t="n"/>
      <c r="E1782" s="10" t="n"/>
      <c r="F1782" s="11" t="n"/>
      <c r="G1782" s="10" t="n"/>
      <c r="H1782" s="11" t="n"/>
      <c r="I1782" s="12" t="n"/>
      <c r="J1782" s="13" t="inlineStr">
        <is>
          <t>001-002-0061 Ботинки Kynox Nomad 417E-064 (Италия)</t>
        </is>
      </c>
      <c r="K1782" s="13" t="inlineStr">
        <is>
          <t>001-002-0061 Ботинки Kynox Nomad 417E-064 (Италия)</t>
        </is>
      </c>
      <c r="L1782" s="135" t="n"/>
      <c r="M1782">
        <f>VLOOKUP(J1782,P$7:Q$4000,2,0)</f>
        <v/>
      </c>
      <c r="N1782">
        <f>VLOOKUP(K1782,P$7:R$4000,2,0)</f>
        <v/>
      </c>
      <c r="P1782" s="24" t="inlineStr">
        <is>
          <t>Нуралиев Бекжан Жолдубаевич инженер гидротехник ХХ</t>
        </is>
      </c>
      <c r="Q1782" s="24" t="inlineStr">
        <is>
          <t>100-08  ИТР Производство ОФ</t>
        </is>
      </c>
    </row>
    <row r="1783" hidden="1" outlineLevel="1" ht="22.45" customHeight="1" s="171" thickBot="1">
      <c r="B1783" s="167" t="n"/>
      <c r="C1783" s="167" t="n"/>
      <c r="D1783" s="14" t="inlineStr">
        <is>
          <t>Количество</t>
        </is>
      </c>
      <c r="E1783" s="15" t="n"/>
      <c r="F1783" s="175" t="n">
        <v>1</v>
      </c>
      <c r="G1783" s="15" t="n"/>
      <c r="H1783" s="175" t="n">
        <v>1</v>
      </c>
      <c r="I1783" s="135" t="n"/>
      <c r="J1783" s="154" t="inlineStr">
        <is>
          <t>Поступление ТМЦ и услуг 0001148 от 27.03.2024 10:00:00</t>
        </is>
      </c>
      <c r="K1783" s="154" t="inlineStr">
        <is>
          <t>Поступление ТМЦ и услуг 0001148 от 27.03.2024 10:00:00</t>
        </is>
      </c>
      <c r="L1783" s="9" t="n"/>
      <c r="M1783">
        <f>VLOOKUP(J1783,P$7:Q$4000,2,0)</f>
        <v/>
      </c>
      <c r="N1783">
        <f>VLOOKUP(K1783,P$7:R$4000,2,0)</f>
        <v/>
      </c>
      <c r="P1783" s="24" t="inlineStr">
        <is>
          <t>Нуралиев Таалайбек Адыбаевич (машинист мельниц)</t>
        </is>
      </c>
      <c r="Q1783" s="24" t="inlineStr">
        <is>
          <t>100-06 Участок  измельчения</t>
        </is>
      </c>
    </row>
    <row r="1784" hidden="1" outlineLevel="1" ht="22.45" customFormat="1" customHeight="1" s="71" thickBot="1">
      <c r="B1784" s="165" t="inlineStr">
        <is>
          <t>08.09.2024 10:58:39</t>
        </is>
      </c>
      <c r="C1784" s="165" t="inlineStr">
        <is>
          <t>Внутреннее перемещение ОМТС 222-060 от 08.09.2024 10:58:39</t>
        </is>
      </c>
      <c r="D1784" s="152" t="inlineStr">
        <is>
          <t>Внутренее перемещение ТМЦ</t>
        </is>
      </c>
      <c r="E1784" s="163" t="n">
        <v>1750</v>
      </c>
      <c r="F1784" s="164" t="n"/>
      <c r="G1784" s="163" t="n">
        <v>1750</v>
      </c>
      <c r="H1784" s="164" t="n"/>
      <c r="I1784" s="7" t="n">
        <v>7000</v>
      </c>
      <c r="J1784" s="8" t="inlineStr">
        <is>
          <t>Суванов Джуманалы Турдубаевич</t>
        </is>
      </c>
      <c r="K1784" s="8" t="inlineStr">
        <is>
          <t>Склад Бозымчак № 7 СИЗ (/Касымов А,Адылбек у Э.</t>
        </is>
      </c>
      <c r="L1784" s="12" t="n"/>
      <c r="M1784">
        <f>VLOOKUP(J1784,P$7:Q$4000,2,0)</f>
        <v/>
      </c>
      <c r="N1784">
        <f>VLOOKUP(K1784,P$7:R$4000,2,0)</f>
        <v/>
      </c>
      <c r="P1784" s="24" t="inlineStr">
        <is>
          <t>Нуралиева Дилшода Маруф кизи</t>
        </is>
      </c>
      <c r="Q1784" s="24" t="inlineStr">
        <is>
          <t>123-02-АБК-АХО-Столовая</t>
        </is>
      </c>
    </row>
    <row r="1785" hidden="1" outlineLevel="1" ht="22.45" customFormat="1" customHeight="1" s="71">
      <c r="B1785" s="166" t="n"/>
      <c r="C1785" s="166" t="n"/>
      <c r="D1785" s="153" t="n"/>
      <c r="E1785" s="10" t="n"/>
      <c r="F1785" s="11" t="n"/>
      <c r="G1785" s="10" t="n"/>
      <c r="H1785" s="11" t="n"/>
      <c r="I1785" s="12" t="n"/>
      <c r="J1785" s="13" t="inlineStr">
        <is>
          <t>001-001-0198 Куртка демисезонная "KAZ Minerals Bozymchak" (ткань 65%ПЭ/35%ХБ, плотность 250 гр/м2, подкл.флис. 52-54)</t>
        </is>
      </c>
      <c r="K1785" s="13" t="inlineStr">
        <is>
          <t>001-001-0198 Куртка демисезонная "KAZ Minerals Bozymchak" (ткань 65%ПЭ/35%ХБ, плотность 250 гр/м2, подкл.флис. 52-54)</t>
        </is>
      </c>
      <c r="L1785" s="135" t="n"/>
      <c r="M1785">
        <f>VLOOKUP(J1785,P$7:Q$4000,2,0)</f>
        <v/>
      </c>
      <c r="N1785">
        <f>VLOOKUP(K1785,P$7:R$4000,2,0)</f>
        <v/>
      </c>
      <c r="P1785" s="24" t="inlineStr">
        <is>
          <t>Нурбаев Маматкерим Сүйүнбаевич</t>
        </is>
      </c>
      <c r="Q1785" s="24" t="inlineStr">
        <is>
          <t>100-02 Главный корпус (флотация)</t>
        </is>
      </c>
    </row>
    <row r="1786" hidden="1" outlineLevel="1" ht="22.45" customHeight="1" s="171" thickBot="1">
      <c r="B1786" s="167" t="n"/>
      <c r="C1786" s="167" t="n"/>
      <c r="D1786" s="14" t="inlineStr">
        <is>
          <t>Количество</t>
        </is>
      </c>
      <c r="E1786" s="15" t="n"/>
      <c r="F1786" s="175" t="n">
        <v>1</v>
      </c>
      <c r="G1786" s="15" t="n"/>
      <c r="H1786" s="175" t="n">
        <v>1</v>
      </c>
      <c r="I1786" s="135" t="n"/>
      <c r="J1786" s="154" t="inlineStr">
        <is>
          <t>Поступление ТМЦ и услуг 0003520 от 04.09.2024 10:00:00</t>
        </is>
      </c>
      <c r="K1786" s="154" t="inlineStr">
        <is>
          <t>Поступление ТМЦ и услуг 0003520 от 04.09.2024 10:00:00</t>
        </is>
      </c>
      <c r="L1786" s="9" t="n"/>
      <c r="M1786">
        <f>VLOOKUP(J1786,P$7:Q$4000,2,0)</f>
        <v/>
      </c>
      <c r="N1786">
        <f>VLOOKUP(K1786,P$7:R$4000,2,0)</f>
        <v/>
      </c>
      <c r="P1786" s="139" t="inlineStr">
        <is>
          <t>Нурбаев Эмилбек Смаилович</t>
        </is>
      </c>
      <c r="Q1786" s="24" t="inlineStr">
        <is>
          <t>107-Отдел Капитального Строительства</t>
        </is>
      </c>
    </row>
    <row r="1787" hidden="1" outlineLevel="1" ht="22.45" customFormat="1" customHeight="1" s="71" thickBot="1">
      <c r="B1787" s="165" t="inlineStr">
        <is>
          <t>08.09.2024 11:04:19</t>
        </is>
      </c>
      <c r="C1787" s="165" t="inlineStr">
        <is>
          <t>Внутреннее перемещение ОМТС 222-062 от 08.09.2024 11:04:19</t>
        </is>
      </c>
      <c r="D1787" s="152" t="inlineStr">
        <is>
          <t>Внутренее перемещение ТМЦ</t>
        </is>
      </c>
      <c r="E1787" s="163" t="n">
        <v>1750</v>
      </c>
      <c r="F1787" s="164" t="n"/>
      <c r="G1787" s="163" t="n">
        <v>1750</v>
      </c>
      <c r="H1787" s="164" t="n"/>
      <c r="I1787" s="7" t="n">
        <v>7000</v>
      </c>
      <c r="J1787" s="8" t="inlineStr">
        <is>
          <t>Жумагалиев Ербол</t>
        </is>
      </c>
      <c r="K1787" s="8" t="inlineStr">
        <is>
          <t>Склад Бозымчак № 7 СИЗ (/Касымов А,Адылбек у Э.</t>
        </is>
      </c>
      <c r="L1787" s="12" t="n"/>
      <c r="M1787">
        <f>VLOOKUP(J1787,P$7:Q$4000,2,0)</f>
        <v/>
      </c>
      <c r="N1787">
        <f>VLOOKUP(K1787,P$7:R$4000,2,0)</f>
        <v/>
      </c>
      <c r="P1787" s="24" t="inlineStr">
        <is>
          <t>Нурбеков Адилет Нурбекович</t>
        </is>
      </c>
      <c r="Q1787" s="24" t="inlineStr">
        <is>
          <t>130-02 Бурение (Проходческие работы)</t>
        </is>
      </c>
    </row>
    <row r="1788" hidden="1" outlineLevel="1" ht="22.45" customFormat="1" customHeight="1" s="71">
      <c r="B1788" s="166" t="n"/>
      <c r="C1788" s="166" t="n"/>
      <c r="D1788" s="153" t="n"/>
      <c r="E1788" s="10" t="n"/>
      <c r="F1788" s="11" t="n"/>
      <c r="G1788" s="10" t="n"/>
      <c r="H1788" s="11" t="n"/>
      <c r="I1788" s="12" t="n"/>
      <c r="J1788" s="13" t="inlineStr">
        <is>
          <t>001-001-0198 Куртка демисезонная "KAZ Minerals Bozymchak" (ткань 65%ПЭ/35%ХБ, плотность 250 гр/м2, подкл.флис. 52-54)</t>
        </is>
      </c>
      <c r="K1788" s="13" t="inlineStr">
        <is>
          <t>001-001-0198 Куртка демисезонная "KAZ Minerals Bozymchak" (ткань 65%ПЭ/35%ХБ, плотность 250 гр/м2, подкл.флис. 52-54)</t>
        </is>
      </c>
      <c r="L1788" s="135" t="n"/>
      <c r="M1788">
        <f>VLOOKUP(J1788,P$7:Q$4000,2,0)</f>
        <v/>
      </c>
      <c r="N1788">
        <f>VLOOKUP(K1788,P$7:R$4000,2,0)</f>
        <v/>
      </c>
      <c r="P1788" s="24" t="inlineStr">
        <is>
          <t>Нурбушан уулу Санжарбек</t>
        </is>
      </c>
      <c r="Q1788" s="24" t="inlineStr">
        <is>
          <t>109-Химлаборатория</t>
        </is>
      </c>
    </row>
    <row r="1789" hidden="1" outlineLevel="1" ht="22.45" customHeight="1" s="171" thickBot="1">
      <c r="B1789" s="167" t="n"/>
      <c r="C1789" s="167" t="n"/>
      <c r="D1789" s="14" t="inlineStr">
        <is>
          <t>Количество</t>
        </is>
      </c>
      <c r="E1789" s="15" t="n"/>
      <c r="F1789" s="175" t="n">
        <v>1</v>
      </c>
      <c r="G1789" s="15" t="n"/>
      <c r="H1789" s="175" t="n">
        <v>1</v>
      </c>
      <c r="I1789" s="135" t="n"/>
      <c r="J1789" s="154" t="inlineStr">
        <is>
          <t>Поступление ТМЦ и услуг 0003520 от 04.09.2024 10:00:00</t>
        </is>
      </c>
      <c r="K1789" s="154" t="inlineStr">
        <is>
          <t>Поступление ТМЦ и услуг 0003520 от 04.09.2024 10:00:00</t>
        </is>
      </c>
      <c r="L1789" s="9" t="n"/>
      <c r="M1789">
        <f>VLOOKUP(J1789,P$7:Q$4000,2,0)</f>
        <v/>
      </c>
      <c r="N1789">
        <f>VLOOKUP(K1789,P$7:R$4000,2,0)</f>
        <v/>
      </c>
      <c r="P1789" s="24" t="inlineStr">
        <is>
          <t>Нургазы уулу Сонунбек стропальщик</t>
        </is>
      </c>
      <c r="Q1789" s="24" t="inlineStr">
        <is>
          <t>117-Перевалочная база</t>
        </is>
      </c>
    </row>
    <row r="1790" hidden="1" outlineLevel="1" ht="22.45" customFormat="1" customHeight="1" s="71" thickBot="1">
      <c r="B1790" s="165" t="inlineStr">
        <is>
          <t>08.09.2024 11:04:19</t>
        </is>
      </c>
      <c r="C1790" s="165" t="inlineStr">
        <is>
          <t>Внутреннее перемещение ОМТС 222-062 от 08.09.2024 11:04:19</t>
        </is>
      </c>
      <c r="D1790" s="152" t="inlineStr">
        <is>
          <t>Внутренее перемещение ТМЦ</t>
        </is>
      </c>
      <c r="E1790" s="163" t="n">
        <v>1750</v>
      </c>
      <c r="F1790" s="164" t="n"/>
      <c r="G1790" s="163" t="n">
        <v>1750</v>
      </c>
      <c r="H1790" s="164" t="n"/>
      <c r="I1790" s="7" t="n">
        <v>3000</v>
      </c>
      <c r="J1790" s="8" t="inlineStr">
        <is>
          <t>Жумагалиев Ербол</t>
        </is>
      </c>
      <c r="K1790" s="8" t="inlineStr">
        <is>
          <t>Склад Бозымчак № 7 СИЗ (/Касымов А,Адылбек у Э.</t>
        </is>
      </c>
      <c r="L1790" s="12" t="n"/>
      <c r="M1790">
        <f>VLOOKUP(J1790,P$7:Q$4000,2,0)</f>
        <v/>
      </c>
      <c r="N1790">
        <f>VLOOKUP(K1790,P$7:R$4000,2,0)</f>
        <v/>
      </c>
      <c r="P1790" s="24" t="inlineStr">
        <is>
          <t>Нуржадыев Адилет Канатбекович</t>
        </is>
      </c>
      <c r="Q1790" s="24" t="inlineStr">
        <is>
          <t>119-05-Автотранспортный цех - общепроизводственные</t>
        </is>
      </c>
    </row>
    <row r="1791" hidden="1" outlineLevel="1" ht="22.45" customFormat="1" customHeight="1" s="71">
      <c r="B1791" s="166" t="n"/>
      <c r="C1791" s="166" t="n"/>
      <c r="D1791" s="153" t="n"/>
      <c r="E1791" s="10" t="n"/>
      <c r="F1791" s="11" t="n"/>
      <c r="G1791" s="10" t="n"/>
      <c r="H1791" s="11" t="n"/>
      <c r="I1791" s="12" t="n"/>
      <c r="J1791" s="13" t="inlineStr">
        <is>
          <t>001-001-0182 Брюки летние "KAZ Minerals Bozymchak" (ткань 65%ПЭ/35%ХБ, плотность 250 гр/м2, разм.48-50)</t>
        </is>
      </c>
      <c r="K1791" s="13" t="inlineStr">
        <is>
          <t>001-001-0182 Брюки летние "KAZ Minerals Bozymchak" (ткань 65%ПЭ/35%ХБ, плотность 250 гр/м2, разм.48-50)</t>
        </is>
      </c>
      <c r="L1791" s="135" t="n"/>
      <c r="M1791">
        <f>VLOOKUP(J1791,P$7:Q$4000,2,0)</f>
        <v/>
      </c>
      <c r="N1791">
        <f>VLOOKUP(K1791,P$7:R$4000,2,0)</f>
        <v/>
      </c>
      <c r="P1791" s="24" t="inlineStr">
        <is>
          <t>Нуржанов Бегимкул Сатылганович  (подсобн рабочий)</t>
        </is>
      </c>
      <c r="Q1791" s="24" t="inlineStr">
        <is>
          <t>123-01-АБК-АХО-вахтовый поселок</t>
        </is>
      </c>
    </row>
    <row r="1792" hidden="1" outlineLevel="1" ht="22.45" customHeight="1" s="171" thickBot="1">
      <c r="B1792" s="167" t="n"/>
      <c r="C1792" s="167" t="n"/>
      <c r="D1792" s="14" t="inlineStr">
        <is>
          <t>Количество</t>
        </is>
      </c>
      <c r="E1792" s="15" t="n"/>
      <c r="F1792" s="175" t="n">
        <v>1</v>
      </c>
      <c r="G1792" s="15" t="n"/>
      <c r="H1792" s="175" t="n">
        <v>1</v>
      </c>
      <c r="I1792" s="135" t="n"/>
      <c r="J1792" s="154" t="inlineStr">
        <is>
          <t>Поступление ТМЦ и услуг 0002838 от 24.07.2024 10:00:00</t>
        </is>
      </c>
      <c r="K1792" s="154" t="inlineStr">
        <is>
          <t>Поступление ТМЦ и услуг 0002838 от 24.07.2024 10:00:00</t>
        </is>
      </c>
      <c r="L1792" s="9" t="n"/>
      <c r="M1792">
        <f>VLOOKUP(J1792,P$7:Q$4000,2,0)</f>
        <v/>
      </c>
      <c r="N1792">
        <f>VLOOKUP(K1792,P$7:R$4000,2,0)</f>
        <v/>
      </c>
      <c r="P1792" s="24" t="inlineStr">
        <is>
          <t>Нуржанов Бегимкул Сатылганович (Подсобный рабочий</t>
        </is>
      </c>
      <c r="Q1792" s="24" t="inlineStr">
        <is>
          <t>123-08-АБК-АХО-Строители</t>
        </is>
      </c>
    </row>
    <row r="1793" hidden="1" outlineLevel="1" ht="22.45" customFormat="1" customHeight="1" s="71" thickBot="1">
      <c r="B1793" s="165" t="inlineStr">
        <is>
          <t>08.09.2024 11:04:19</t>
        </is>
      </c>
      <c r="C1793" s="165" t="inlineStr">
        <is>
          <t>Внутреннее перемещение ОМТС 222-062 от 08.09.2024 11:04:19</t>
        </is>
      </c>
      <c r="D1793" s="152" t="inlineStr">
        <is>
          <t>Внутренее перемещение ТМЦ</t>
        </is>
      </c>
      <c r="E1793" s="163" t="n">
        <v>1750</v>
      </c>
      <c r="F1793" s="164" t="n"/>
      <c r="G1793" s="163" t="n">
        <v>1750</v>
      </c>
      <c r="H1793" s="164" t="n"/>
      <c r="I1793" s="7" t="n">
        <v>5500</v>
      </c>
      <c r="J1793" s="8" t="inlineStr">
        <is>
          <t>Жумагалиев Ербол</t>
        </is>
      </c>
      <c r="K1793" s="8" t="inlineStr">
        <is>
          <t>Склад Бозымчак № 7 СИЗ (/Касымов А,Адылбек у Э.</t>
        </is>
      </c>
      <c r="L1793" s="12" t="n"/>
      <c r="M1793">
        <f>VLOOKUP(J1793,P$7:Q$4000,2,0)</f>
        <v/>
      </c>
      <c r="N1793">
        <f>VLOOKUP(K1793,P$7:R$4000,2,0)</f>
        <v/>
      </c>
      <c r="P1793" s="24" t="inlineStr">
        <is>
          <t>Нуркамилов Уланбек Апсаматович</t>
        </is>
      </c>
      <c r="Q1793" s="24" t="inlineStr">
        <is>
          <t>119-05-Автотранспортный цех - общепроизводственные</t>
        </is>
      </c>
    </row>
    <row r="1794" hidden="1" outlineLevel="1" ht="22.45" customFormat="1" customHeight="1" s="71">
      <c r="B1794" s="166" t="n"/>
      <c r="C1794" s="166" t="n"/>
      <c r="D1794" s="153" t="n"/>
      <c r="E1794" s="10" t="n"/>
      <c r="F1794" s="11" t="n"/>
      <c r="G1794" s="10" t="n"/>
      <c r="H1794" s="11" t="n"/>
      <c r="I1794" s="12" t="n"/>
      <c r="J1794" s="13" t="inlineStr">
        <is>
          <t>001-001-0177 Куртка летняя "KAZ Minerals Bozymchak" (ткань 65%ПЭ/35%ХБ, плотность 250 гр/м2, разм.48-50)</t>
        </is>
      </c>
      <c r="K1794" s="13" t="inlineStr">
        <is>
          <t>001-001-0177 Куртка летняя "KAZ Minerals Bozymchak" (ткань 65%ПЭ/35%ХБ, плотность 250 гр/м2, разм.48-50)</t>
        </is>
      </c>
      <c r="L1794" s="135" t="n"/>
      <c r="M1794">
        <f>VLOOKUP(J1794,P$7:Q$4000,2,0)</f>
        <v/>
      </c>
      <c r="N1794">
        <f>VLOOKUP(K1794,P$7:R$4000,2,0)</f>
        <v/>
      </c>
      <c r="P1794" s="24" t="inlineStr">
        <is>
          <t>Нурлан уулу Алберт</t>
        </is>
      </c>
      <c r="Q1794" s="24" t="inlineStr">
        <is>
          <t>105-03-ЛЭП</t>
        </is>
      </c>
    </row>
    <row r="1795" hidden="1" outlineLevel="1" ht="22.45" customHeight="1" s="171" thickBot="1">
      <c r="B1795" s="167" t="n"/>
      <c r="C1795" s="167" t="n"/>
      <c r="D1795" s="14" t="inlineStr">
        <is>
          <t>Количество</t>
        </is>
      </c>
      <c r="E1795" s="15" t="n"/>
      <c r="F1795" s="175" t="n">
        <v>1</v>
      </c>
      <c r="G1795" s="15" t="n"/>
      <c r="H1795" s="175" t="n">
        <v>1</v>
      </c>
      <c r="I1795" s="135" t="n"/>
      <c r="J1795" s="154" t="inlineStr">
        <is>
          <t>Поступление ТМЦ и услуг 0003521 от 04.09.2024 10:00:00</t>
        </is>
      </c>
      <c r="K1795" s="154" t="inlineStr">
        <is>
          <t>Поступление ТМЦ и услуг 0003521 от 04.09.2024 10:00:00</t>
        </is>
      </c>
      <c r="L1795" s="9" t="n"/>
      <c r="M1795">
        <f>VLOOKUP(J1795,P$7:Q$4000,2,0)</f>
        <v/>
      </c>
      <c r="N1795">
        <f>VLOOKUP(K1795,P$7:R$4000,2,0)</f>
        <v/>
      </c>
      <c r="P1795" s="24" t="inlineStr">
        <is>
          <t>Нурмамат уулу Урматбек вед. инженер строитель</t>
        </is>
      </c>
      <c r="Q1795" s="24" t="inlineStr">
        <is>
          <t>107-Отдел Капитального Строительства</t>
        </is>
      </c>
    </row>
    <row r="1796" hidden="1" outlineLevel="1" ht="32.9" customFormat="1" customHeight="1" s="71" thickBot="1">
      <c r="B1796" s="165" t="inlineStr">
        <is>
          <t>08.09.2024 11:07:23</t>
        </is>
      </c>
      <c r="C1796" s="165" t="inlineStr">
        <is>
          <t>Внутреннее перемещение ОМТС 222-063 от 08.09.2024 11:07:23</t>
        </is>
      </c>
      <c r="D1796" s="152" t="inlineStr">
        <is>
          <t>Внутренее перемещение ТМЦ</t>
        </is>
      </c>
      <c r="E1796" s="163" t="n">
        <v>1750</v>
      </c>
      <c r="F1796" s="164" t="n"/>
      <c r="G1796" s="163" t="n">
        <v>1750</v>
      </c>
      <c r="H1796" s="164" t="n"/>
      <c r="I1796" s="7" t="n">
        <v>10600</v>
      </c>
      <c r="J1796" s="8" t="inlineStr">
        <is>
          <t>Тургуналиев Азамат Калилович Инженер - гидротехник</t>
        </is>
      </c>
      <c r="K1796" s="8" t="inlineStr">
        <is>
          <t>Склад Бозымчак № 7 СИЗ (/Касымов А,Адылбек у Э.</t>
        </is>
      </c>
      <c r="L1796" s="12" t="n"/>
      <c r="M1796">
        <f>VLOOKUP(J1796,P$7:Q$4000,2,0)</f>
        <v/>
      </c>
      <c r="N1796">
        <f>VLOOKUP(K1796,P$7:R$4000,2,0)</f>
        <v/>
      </c>
      <c r="P1796" s="24" t="inlineStr">
        <is>
          <t>Нурмаматов Бектур Сабирбекович (Обходчик)</t>
        </is>
      </c>
      <c r="Q1796" s="24" t="inlineStr">
        <is>
          <t>100-03 Участок фильтрации (хвосты)</t>
        </is>
      </c>
    </row>
    <row r="1797" hidden="1" outlineLevel="1" ht="22.45" customFormat="1" customHeight="1" s="71">
      <c r="B1797" s="166" t="n"/>
      <c r="C1797" s="166" t="n"/>
      <c r="D1797" s="153" t="n"/>
      <c r="E1797" s="10" t="n"/>
      <c r="F1797" s="11" t="n"/>
      <c r="G1797" s="10" t="n"/>
      <c r="H1797" s="11" t="n"/>
      <c r="I1797" s="12" t="n"/>
      <c r="J1797" s="13" t="inlineStr">
        <is>
          <t>001-001-0190 Куртка зимняя "KAZ Minerals Bozymchak" (ткань 65%ПЭ/35%ХБ, плотность 250 гр/м2, 60-62)</t>
        </is>
      </c>
      <c r="K1797" s="13" t="inlineStr">
        <is>
          <t>001-001-0190 Куртка зимняя "KAZ Minerals Bozymchak" (ткань 65%ПЭ/35%ХБ, плотность 250 гр/м2, 60-62)</t>
        </is>
      </c>
      <c r="L1797" s="135" t="n"/>
      <c r="M1797">
        <f>VLOOKUP(J1797,P$7:Q$4000,2,0)</f>
        <v/>
      </c>
      <c r="N1797">
        <f>VLOOKUP(K1797,P$7:R$4000,2,0)</f>
        <v/>
      </c>
      <c r="P1797" s="24" t="inlineStr">
        <is>
          <t>Нурмамбетов Нурдин Аликович</t>
        </is>
      </c>
      <c r="Q1797" s="24" t="inlineStr">
        <is>
          <t>120-03-ОМТС</t>
        </is>
      </c>
    </row>
    <row r="1798" hidden="1" outlineLevel="1" ht="22.45" customHeight="1" s="171" thickBot="1">
      <c r="B1798" s="167" t="n"/>
      <c r="C1798" s="167" t="n"/>
      <c r="D1798" s="14" t="inlineStr">
        <is>
          <t>Количество</t>
        </is>
      </c>
      <c r="E1798" s="15" t="n"/>
      <c r="F1798" s="175" t="n">
        <v>1</v>
      </c>
      <c r="G1798" s="15" t="n"/>
      <c r="H1798" s="175" t="n">
        <v>1</v>
      </c>
      <c r="I1798" s="135" t="n"/>
      <c r="J1798" s="154" t="inlineStr">
        <is>
          <t>Поступление ТМЦ и услуг 0001041 от 19.03.2024 10:00:00</t>
        </is>
      </c>
      <c r="K1798" s="154" t="inlineStr">
        <is>
          <t>Поступление ТМЦ и услуг 0001041 от 19.03.2024 10:00:00</t>
        </is>
      </c>
      <c r="L1798" s="9" t="n"/>
      <c r="M1798">
        <f>VLOOKUP(J1798,P$7:Q$4000,2,0)</f>
        <v/>
      </c>
      <c r="N1798">
        <f>VLOOKUP(K1798,P$7:R$4000,2,0)</f>
        <v/>
      </c>
      <c r="P1798" s="24" t="inlineStr">
        <is>
          <t>Нурмамбетов Рашид Макенович</t>
        </is>
      </c>
      <c r="Q1798" s="24" t="inlineStr">
        <is>
          <t>111-01-АУП - Гараж</t>
        </is>
      </c>
    </row>
    <row r="1799" hidden="1" outlineLevel="1" ht="32.9" customFormat="1" customHeight="1" s="71" thickBot="1">
      <c r="B1799" s="165" t="inlineStr">
        <is>
          <t>08.09.2024 11:07:23</t>
        </is>
      </c>
      <c r="C1799" s="165" t="inlineStr">
        <is>
          <t>Внутреннее перемещение ОМТС 222-063 от 08.09.2024 11:07:23</t>
        </is>
      </c>
      <c r="D1799" s="152" t="inlineStr">
        <is>
          <t>Внутренее перемещение ТМЦ</t>
        </is>
      </c>
      <c r="E1799" s="163" t="n">
        <v>1750</v>
      </c>
      <c r="F1799" s="164" t="n"/>
      <c r="G1799" s="163" t="n">
        <v>1750</v>
      </c>
      <c r="H1799" s="164" t="n"/>
      <c r="I1799" s="7" t="n">
        <v>3000</v>
      </c>
      <c r="J1799" s="8" t="inlineStr">
        <is>
          <t>Тургуналиев Азамат Калилович Инженер - гидротехник</t>
        </is>
      </c>
      <c r="K1799" s="8" t="inlineStr">
        <is>
          <t>Склад Бозымчак № 7 СИЗ (/Касымов А,Адылбек у Э.</t>
        </is>
      </c>
      <c r="L1799" s="12" t="n"/>
      <c r="M1799">
        <f>VLOOKUP(J1799,P$7:Q$4000,2,0)</f>
        <v/>
      </c>
      <c r="N1799">
        <f>VLOOKUP(K1799,P$7:R$4000,2,0)</f>
        <v/>
      </c>
      <c r="P1799" s="24" t="inlineStr">
        <is>
          <t>Нурманбетов Талантбек Сыдыкович (маркшейдер)</t>
        </is>
      </c>
      <c r="Q1799" s="24" t="inlineStr">
        <is>
          <t>120-01-Геолого-маркшейдерская служба. отдел</t>
        </is>
      </c>
    </row>
    <row r="1800" hidden="1" outlineLevel="1" ht="22.45" customFormat="1" customHeight="1" s="71">
      <c r="B1800" s="166" t="n"/>
      <c r="C1800" s="166" t="n"/>
      <c r="D1800" s="153" t="n"/>
      <c r="E1800" s="10" t="n"/>
      <c r="F1800" s="11" t="n"/>
      <c r="G1800" s="10" t="n"/>
      <c r="H1800" s="11" t="n"/>
      <c r="I1800" s="12" t="n"/>
      <c r="J1800" s="13" t="inlineStr">
        <is>
          <t>001-001-0183 Брюки летние "KAZ Minerals Bozymchak" (ткань 65%ПЭ/35%ХБ, плотность 250 гр/м2, разм.52-54)</t>
        </is>
      </c>
      <c r="K1800" s="13" t="inlineStr">
        <is>
          <t>001-001-0183 Брюки летние "KAZ Minerals Bozymchak" (ткань 65%ПЭ/35%ХБ, плотность 250 гр/м2, разм.52-54)</t>
        </is>
      </c>
      <c r="L1800" s="135" t="n"/>
      <c r="M1800">
        <f>VLOOKUP(J1800,P$7:Q$4000,2,0)</f>
        <v/>
      </c>
      <c r="N1800">
        <f>VLOOKUP(K1800,P$7:R$4000,2,0)</f>
        <v/>
      </c>
      <c r="P1800" s="24" t="inlineStr">
        <is>
          <t>Нурматов Абдыгапар Бабакулович</t>
        </is>
      </c>
      <c r="Q1800" s="24" t="inlineStr">
        <is>
          <t>105-02-УТВС и НК</t>
        </is>
      </c>
    </row>
    <row r="1801" hidden="1" outlineLevel="1" ht="22.45" customHeight="1" s="171" thickBot="1">
      <c r="B1801" s="167" t="n"/>
      <c r="C1801" s="167" t="n"/>
      <c r="D1801" s="14" t="inlineStr">
        <is>
          <t>Количество</t>
        </is>
      </c>
      <c r="E1801" s="15" t="n"/>
      <c r="F1801" s="175" t="n">
        <v>1</v>
      </c>
      <c r="G1801" s="15" t="n"/>
      <c r="H1801" s="175" t="n">
        <v>1</v>
      </c>
      <c r="I1801" s="135" t="n"/>
      <c r="J1801" s="154" t="inlineStr">
        <is>
          <t>Поступление ТМЦ и услуг 0001494 от 19.04.2024 10:00:00</t>
        </is>
      </c>
      <c r="K1801" s="154" t="inlineStr">
        <is>
          <t>Поступление ТМЦ и услуг 0001494 от 19.04.2024 10:00:00</t>
        </is>
      </c>
      <c r="L1801" s="9" t="n"/>
      <c r="M1801">
        <f>VLOOKUP(J1801,P$7:Q$4000,2,0)</f>
        <v/>
      </c>
      <c r="N1801">
        <f>VLOOKUP(K1801,P$7:R$4000,2,0)</f>
        <v/>
      </c>
      <c r="P1801" s="24" t="inlineStr">
        <is>
          <t>Нурматов Абдыгапар Бабакулович Машин.кочегар.кот.</t>
        </is>
      </c>
      <c r="Q1801" s="24" t="inlineStr">
        <is>
          <t>105-02-УТВС и НК</t>
        </is>
      </c>
    </row>
    <row r="1802" hidden="1" outlineLevel="1" ht="32.9" customFormat="1" customHeight="1" s="71" thickBot="1">
      <c r="B1802" s="165" t="inlineStr">
        <is>
          <t>08.09.2024 11:09:52</t>
        </is>
      </c>
      <c r="C1802" s="165" t="inlineStr">
        <is>
          <t>Внутреннее перемещение ОМТС 222-064 от 08.09.2024 11:09:52</t>
        </is>
      </c>
      <c r="D1802" s="152" t="inlineStr">
        <is>
          <t>Внутренее перемещение ТМЦ</t>
        </is>
      </c>
      <c r="E1802" s="163" t="n">
        <v>1750</v>
      </c>
      <c r="F1802" s="164" t="n"/>
      <c r="G1802" s="163" t="n">
        <v>1750</v>
      </c>
      <c r="H1802" s="164" t="n"/>
      <c r="I1802" s="7" t="n">
        <v>5500</v>
      </c>
      <c r="J1802" s="8" t="inlineStr">
        <is>
          <t>Кочкоров Алибек Шаматович (рабочий склада)</t>
        </is>
      </c>
      <c r="K1802" s="8" t="inlineStr">
        <is>
          <t>Склад Бозымчак № 7 СИЗ (/Касымов А,Адылбек у Э.</t>
        </is>
      </c>
      <c r="L1802" s="12" t="n"/>
      <c r="M1802">
        <f>VLOOKUP(J1802,P$7:Q$4000,2,0)</f>
        <v/>
      </c>
      <c r="N1802">
        <f>VLOOKUP(K1802,P$7:R$4000,2,0)</f>
        <v/>
      </c>
      <c r="P1802" s="24" t="inlineStr">
        <is>
          <t>Нурматов Медербек Омурбекович (подсобный рабочий)</t>
        </is>
      </c>
      <c r="Q1802" s="24" t="inlineStr">
        <is>
          <t>123-01-АБК-АХО-вахтовый поселок</t>
        </is>
      </c>
    </row>
    <row r="1803" hidden="1" outlineLevel="1" ht="22.45" customFormat="1" customHeight="1" s="71">
      <c r="B1803" s="166" t="n"/>
      <c r="C1803" s="166" t="n"/>
      <c r="D1803" s="153" t="n"/>
      <c r="E1803" s="10" t="n"/>
      <c r="F1803" s="11" t="n"/>
      <c r="G1803" s="10" t="n"/>
      <c r="H1803" s="11" t="n"/>
      <c r="I1803" s="12" t="n"/>
      <c r="J1803" s="13" t="inlineStr">
        <is>
          <t>001-001-0177 Куртка летняя "KAZ Minerals Bozymchak" (ткань 65%ПЭ/35%ХБ, плотность 250 гр/м2, разм.48-50)</t>
        </is>
      </c>
      <c r="K1803" s="13" t="inlineStr">
        <is>
          <t>001-001-0177 Куртка летняя "KAZ Minerals Bozymchak" (ткань 65%ПЭ/35%ХБ, плотность 250 гр/м2, разм.48-50)</t>
        </is>
      </c>
      <c r="L1803" s="135" t="n"/>
      <c r="M1803">
        <f>VLOOKUP(J1803,P$7:Q$4000,2,0)</f>
        <v/>
      </c>
      <c r="N1803">
        <f>VLOOKUP(K1803,P$7:R$4000,2,0)</f>
        <v/>
      </c>
      <c r="P1803" s="24" t="inlineStr">
        <is>
          <t>Нурматов Нуралы Шерович</t>
        </is>
      </c>
      <c r="Q1803" s="24" t="inlineStr">
        <is>
          <t>101-02-ЭКБУ - Карьер</t>
        </is>
      </c>
    </row>
    <row r="1804" hidden="1" outlineLevel="1" ht="22.45" customHeight="1" s="171" thickBot="1">
      <c r="B1804" s="167" t="n"/>
      <c r="C1804" s="167" t="n"/>
      <c r="D1804" s="14" t="inlineStr">
        <is>
          <t>Количество</t>
        </is>
      </c>
      <c r="E1804" s="15" t="n"/>
      <c r="F1804" s="175" t="n">
        <v>1</v>
      </c>
      <c r="G1804" s="15" t="n"/>
      <c r="H1804" s="175" t="n">
        <v>1</v>
      </c>
      <c r="I1804" s="135" t="n"/>
      <c r="J1804" s="154" t="inlineStr">
        <is>
          <t>Поступление ТМЦ и услуг 0003521 от 04.09.2024 10:00:00</t>
        </is>
      </c>
      <c r="K1804" s="154" t="inlineStr">
        <is>
          <t>Поступление ТМЦ и услуг 0003521 от 04.09.2024 10:00:00</t>
        </is>
      </c>
      <c r="L1804" s="9" t="n"/>
      <c r="M1804">
        <f>VLOOKUP(J1804,P$7:Q$4000,2,0)</f>
        <v/>
      </c>
      <c r="N1804">
        <f>VLOOKUP(K1804,P$7:R$4000,2,0)</f>
        <v/>
      </c>
      <c r="P1804" s="24" t="inlineStr">
        <is>
          <t>Нурматов Үсөн Тургунович</t>
        </is>
      </c>
      <c r="Q1804" s="24" t="inlineStr">
        <is>
          <t>123-08-АБК-АХО-Строители</t>
        </is>
      </c>
    </row>
    <row r="1805" hidden="1" outlineLevel="1" ht="22.45" customFormat="1" customHeight="1" s="71" thickBot="1">
      <c r="B1805" s="165" t="inlineStr">
        <is>
          <t>08.09.2024 11:09:52</t>
        </is>
      </c>
      <c r="C1805" s="165" t="inlineStr">
        <is>
          <t>Внутреннее перемещение ОМТС 222-064 от 08.09.2024 11:09:52</t>
        </is>
      </c>
      <c r="D1805" s="152" t="inlineStr">
        <is>
          <t>Внутренее перемещение ТМЦ</t>
        </is>
      </c>
      <c r="E1805" s="163" t="n">
        <v>1750</v>
      </c>
      <c r="F1805" s="164" t="n"/>
      <c r="G1805" s="163" t="n">
        <v>1750</v>
      </c>
      <c r="H1805" s="164" t="n"/>
      <c r="I1805" s="7" t="n">
        <v>3000</v>
      </c>
      <c r="J1805" s="8" t="inlineStr">
        <is>
          <t>Кочкоров Алибек Шаматович (рабочий склада)</t>
        </is>
      </c>
      <c r="K1805" s="8" t="inlineStr">
        <is>
          <t>Склад Бозымчак № 7 СИЗ (/Касымов А,Адылбек у Э.</t>
        </is>
      </c>
      <c r="L1805" s="12" t="n"/>
      <c r="M1805">
        <f>VLOOKUP(J1805,P$7:Q$4000,2,0)</f>
        <v/>
      </c>
      <c r="N1805">
        <f>VLOOKUP(K1805,P$7:R$4000,2,0)</f>
        <v/>
      </c>
      <c r="P1805" s="24" t="inlineStr">
        <is>
          <t>Нурматов Чынгыз Жоробекович</t>
        </is>
      </c>
      <c r="Q1805" s="24" t="inlineStr">
        <is>
          <t>107-Отдел Капитального Строительства</t>
        </is>
      </c>
    </row>
    <row r="1806" hidden="1" outlineLevel="1" ht="22.45" customFormat="1" customHeight="1" s="71">
      <c r="B1806" s="166" t="n"/>
      <c r="C1806" s="166" t="n"/>
      <c r="D1806" s="153" t="n"/>
      <c r="E1806" s="10" t="n"/>
      <c r="F1806" s="11" t="n"/>
      <c r="G1806" s="10" t="n"/>
      <c r="H1806" s="11" t="n"/>
      <c r="I1806" s="12" t="n"/>
      <c r="J1806" s="13" t="inlineStr">
        <is>
          <t>001-001-0182 Брюки летние "KAZ Minerals Bozymchak" (ткань 65%ПЭ/35%ХБ, плотность 250 гр/м2, разм.48-50)</t>
        </is>
      </c>
      <c r="K1806" s="13" t="inlineStr">
        <is>
          <t>001-001-0182 Брюки летние "KAZ Minerals Bozymchak" (ткань 65%ПЭ/35%ХБ, плотность 250 гр/м2, разм.48-50)</t>
        </is>
      </c>
      <c r="L1806" s="135" t="n"/>
      <c r="M1806">
        <f>VLOOKUP(J1806,P$7:Q$4000,2,0)</f>
        <v/>
      </c>
      <c r="N1806">
        <f>VLOOKUP(K1806,P$7:R$4000,2,0)</f>
        <v/>
      </c>
      <c r="P1806" s="24" t="inlineStr">
        <is>
          <t>Нурматов Эмилбек Абдыгапарович</t>
        </is>
      </c>
      <c r="Q1806" s="24" t="inlineStr">
        <is>
          <t>111-01-АУП - Гараж</t>
        </is>
      </c>
    </row>
    <row r="1807" hidden="1" outlineLevel="1" ht="22.45" customHeight="1" s="171" thickBot="1">
      <c r="B1807" s="167" t="n"/>
      <c r="C1807" s="167" t="n"/>
      <c r="D1807" s="14" t="inlineStr">
        <is>
          <t>Количество</t>
        </is>
      </c>
      <c r="E1807" s="15" t="n"/>
      <c r="F1807" s="175" t="n">
        <v>1</v>
      </c>
      <c r="G1807" s="15" t="n"/>
      <c r="H1807" s="175" t="n">
        <v>1</v>
      </c>
      <c r="I1807" s="135" t="n"/>
      <c r="J1807" s="154" t="inlineStr">
        <is>
          <t>Поступление ТМЦ и услуг 0002838 от 24.07.2024 10:00:00</t>
        </is>
      </c>
      <c r="K1807" s="154" t="inlineStr">
        <is>
          <t>Поступление ТМЦ и услуг 0002838 от 24.07.2024 10:00:00</t>
        </is>
      </c>
      <c r="L1807" s="9" t="n"/>
      <c r="M1807">
        <f>VLOOKUP(J1807,P$7:Q$4000,2,0)</f>
        <v/>
      </c>
      <c r="N1807">
        <f>VLOOKUP(K1807,P$7:R$4000,2,0)</f>
        <v/>
      </c>
      <c r="P1807" s="24" t="inlineStr">
        <is>
          <t>Нурматов Эмилбек Абдыгапарович</t>
        </is>
      </c>
      <c r="Q1807" s="24" t="inlineStr">
        <is>
          <t>111-01-АУП - Гараж</t>
        </is>
      </c>
    </row>
    <row r="1808" hidden="1" outlineLevel="1" ht="32.9" customFormat="1" customHeight="1" s="71" thickBot="1">
      <c r="B1808" s="165" t="inlineStr">
        <is>
          <t>08.09.2024 11:09:52</t>
        </is>
      </c>
      <c r="C1808" s="165" t="inlineStr">
        <is>
          <t>Внутреннее перемещение ОМТС 222-064 от 08.09.2024 11:09:52</t>
        </is>
      </c>
      <c r="D1808" s="152" t="inlineStr">
        <is>
          <t>Внутренее перемещение ТМЦ</t>
        </is>
      </c>
      <c r="E1808" s="163" t="n">
        <v>1750</v>
      </c>
      <c r="F1808" s="164" t="n"/>
      <c r="G1808" s="163" t="n">
        <v>1750</v>
      </c>
      <c r="H1808" s="164" t="n"/>
      <c r="I1808" s="7" t="n">
        <v>12137.87</v>
      </c>
      <c r="J1808" s="8" t="inlineStr">
        <is>
          <t>Кочкоров Алибек Шаматович (рабочий склада)</t>
        </is>
      </c>
      <c r="K1808" s="8" t="inlineStr">
        <is>
          <t>Склад Бозымчак № 7 СИЗ (/Касымов А,Адылбек у Э.</t>
        </is>
      </c>
      <c r="L1808" s="12" t="n"/>
      <c r="M1808">
        <f>VLOOKUP(J1808,P$7:Q$4000,2,0)</f>
        <v/>
      </c>
      <c r="N1808">
        <f>VLOOKUP(K1808,P$7:R$4000,2,0)</f>
        <v/>
      </c>
      <c r="P1808" s="24" t="inlineStr">
        <is>
          <t>Нурмухамбетов Самат МурзахмедовичОбходчик)</t>
        </is>
      </c>
      <c r="Q1808" s="24" t="inlineStr">
        <is>
          <t>100-03-03 Фильтрация хвостов</t>
        </is>
      </c>
    </row>
    <row r="1809" hidden="1" outlineLevel="1" ht="22.45" customFormat="1" customHeight="1" s="71">
      <c r="B1809" s="166" t="n"/>
      <c r="C1809" s="166" t="n"/>
      <c r="D1809" s="153" t="n"/>
      <c r="E1809" s="10" t="n"/>
      <c r="F1809" s="11" t="n"/>
      <c r="G1809" s="10" t="n"/>
      <c r="H1809" s="11" t="n"/>
      <c r="I1809" s="12" t="n"/>
      <c r="J1809" s="13" t="inlineStr">
        <is>
          <t>001-002-0085 Сапоги Pezzol Artic 271E-050</t>
        </is>
      </c>
      <c r="K1809" s="13" t="inlineStr">
        <is>
          <t>001-002-0085 Сапоги Pezzol Artic 271E-050</t>
        </is>
      </c>
      <c r="L1809" s="135" t="n"/>
      <c r="M1809">
        <f>VLOOKUP(J1809,P$7:Q$4000,2,0)</f>
        <v/>
      </c>
      <c r="N1809">
        <f>VLOOKUP(K1809,P$7:R$4000,2,0)</f>
        <v/>
      </c>
      <c r="P1809" s="24" t="inlineStr">
        <is>
          <t>Нуротов Токтомат Мырзаевич</t>
        </is>
      </c>
      <c r="Q1809" s="24" t="inlineStr">
        <is>
          <t>105-02-УТВС и НК</t>
        </is>
      </c>
    </row>
    <row r="1810" hidden="1" outlineLevel="1" ht="22.45" customHeight="1" s="171" thickBot="1">
      <c r="B1810" s="167" t="n"/>
      <c r="C1810" s="167" t="n"/>
      <c r="D1810" s="14" t="inlineStr">
        <is>
          <t>Количество</t>
        </is>
      </c>
      <c r="E1810" s="15" t="n"/>
      <c r="F1810" s="175" t="n">
        <v>2</v>
      </c>
      <c r="G1810" s="15" t="n"/>
      <c r="H1810" s="175" t="n">
        <v>2</v>
      </c>
      <c r="I1810" s="135" t="n"/>
      <c r="J1810" s="154" t="inlineStr">
        <is>
          <t>Поступление ТМЦ и услуг 0000155 от 17.01.2024 10:00:00</t>
        </is>
      </c>
      <c r="K1810" s="154" t="inlineStr">
        <is>
          <t>Поступление ТМЦ и услуг 0000155 от 17.01.2024 10:00:00</t>
        </is>
      </c>
      <c r="L1810" s="9" t="n"/>
      <c r="M1810">
        <f>VLOOKUP(J1810,P$7:Q$4000,2,0)</f>
        <v/>
      </c>
      <c r="N1810">
        <f>VLOOKUP(K1810,P$7:R$4000,2,0)</f>
        <v/>
      </c>
      <c r="P1810" s="24" t="inlineStr">
        <is>
          <t>Нурпазыл уулу Нургазы( слесарь рем. по горному обо</t>
        </is>
      </c>
      <c r="Q1810" s="24" t="inlineStr">
        <is>
          <t>101-06-Общепроизводственные расходы - Карьер</t>
        </is>
      </c>
    </row>
    <row r="1811" hidden="1" outlineLevel="1" ht="32.9" customFormat="1" customHeight="1" s="71" thickBot="1">
      <c r="B1811" s="165" t="inlineStr">
        <is>
          <t>08.09.2024 11:13:57</t>
        </is>
      </c>
      <c r="C1811" s="165" t="inlineStr">
        <is>
          <t>Внутреннее перемещение ОМТС 222-065 от 08.09.2024 11:13:57</t>
        </is>
      </c>
      <c r="D1811" s="152" t="inlineStr">
        <is>
          <t>Внутренее перемещение ТМЦ</t>
        </is>
      </c>
      <c r="E1811" s="163" t="n">
        <v>1750</v>
      </c>
      <c r="F1811" s="164" t="n"/>
      <c r="G1811" s="163" t="n">
        <v>1750</v>
      </c>
      <c r="H1811" s="164" t="n"/>
      <c r="I1811" s="7" t="n">
        <v>29190</v>
      </c>
      <c r="J1811" s="8" t="inlineStr">
        <is>
          <t>Адылбек уулу Эрлан( кладовщик)</t>
        </is>
      </c>
      <c r="K1811" s="8" t="inlineStr">
        <is>
          <t>Склад Бозымчак № 7 СИЗ (/Касымов А,Адылбек у Э.</t>
        </is>
      </c>
      <c r="L1811" s="12" t="n"/>
      <c r="M1811">
        <f>VLOOKUP(J1811,P$7:Q$4000,2,0)</f>
        <v/>
      </c>
      <c r="N1811">
        <f>VLOOKUP(K1811,P$7:R$4000,2,0)</f>
        <v/>
      </c>
      <c r="P1811" s="24" t="inlineStr">
        <is>
          <t>Нусуроталы уулу Бекболсун</t>
        </is>
      </c>
      <c r="Q1811" s="24" t="inlineStr">
        <is>
          <t>100-02 Главный корпус (флотация)</t>
        </is>
      </c>
    </row>
    <row r="1812" hidden="1" outlineLevel="1" ht="22.45" customFormat="1" customHeight="1" s="71">
      <c r="B1812" s="166" t="n"/>
      <c r="C1812" s="166" t="n"/>
      <c r="D1812" s="153" t="n"/>
      <c r="E1812" s="10" t="n"/>
      <c r="F1812" s="11" t="n"/>
      <c r="G1812" s="10" t="n"/>
      <c r="H1812" s="11" t="n"/>
      <c r="I1812" s="12" t="n"/>
      <c r="J1812" s="13" t="inlineStr">
        <is>
          <t>001-001-0144 Комбинезон сварщика огнезащитный Dimex 646 (размер L)</t>
        </is>
      </c>
      <c r="K1812" s="13" t="inlineStr">
        <is>
          <t>001-001-0144 Комбинезон сварщика огнезащитный Dimex 646 (размер L)</t>
        </is>
      </c>
      <c r="L1812" s="135" t="n"/>
      <c r="M1812">
        <f>VLOOKUP(J1812,P$7:Q$4000,2,0)</f>
        <v/>
      </c>
      <c r="N1812">
        <f>VLOOKUP(K1812,P$7:R$4000,2,0)</f>
        <v/>
      </c>
      <c r="P1812" s="24" t="inlineStr">
        <is>
          <t>Нусуроталы уулу Нурдөөлөт</t>
        </is>
      </c>
      <c r="Q1812" s="24" t="inlineStr">
        <is>
          <t>100-02 Главный корпус (флотация)</t>
        </is>
      </c>
    </row>
    <row r="1813" hidden="1" outlineLevel="1" ht="22.45" customHeight="1" s="171" thickBot="1">
      <c r="B1813" s="167" t="n"/>
      <c r="C1813" s="167" t="n"/>
      <c r="D1813" s="14" t="inlineStr">
        <is>
          <t>Количество</t>
        </is>
      </c>
      <c r="E1813" s="15" t="n"/>
      <c r="F1813" s="175" t="n">
        <v>1</v>
      </c>
      <c r="G1813" s="15" t="n"/>
      <c r="H1813" s="175" t="n">
        <v>1</v>
      </c>
      <c r="I1813" s="135" t="n"/>
      <c r="J1813" s="154" t="inlineStr">
        <is>
          <t>Поступление ТМЦ и услуг 0000556 от 07.02.2024 10:00:00</t>
        </is>
      </c>
      <c r="K1813" s="154" t="inlineStr">
        <is>
          <t>Поступление ТМЦ и услуг 0000556 от 07.02.2024 10:00:00</t>
        </is>
      </c>
      <c r="L1813" s="9" t="n"/>
      <c r="M1813">
        <f>VLOOKUP(J1813,P$7:Q$4000,2,0)</f>
        <v/>
      </c>
      <c r="N1813">
        <f>VLOOKUP(K1813,P$7:R$4000,2,0)</f>
        <v/>
      </c>
      <c r="P1813" s="24" t="inlineStr">
        <is>
          <t>Нышанбай уулу Таттуубек( обходчик)</t>
        </is>
      </c>
      <c r="Q1813" s="24" t="inlineStr">
        <is>
          <t>100-03-04 Транспортировка обезвоженных кеков</t>
        </is>
      </c>
    </row>
    <row r="1814" hidden="1" outlineLevel="1" ht="22.45" customFormat="1" customHeight="1" s="71" thickBot="1">
      <c r="B1814" s="165" t="inlineStr">
        <is>
          <t>08.09.2024 11:13:57</t>
        </is>
      </c>
      <c r="C1814" s="165" t="inlineStr">
        <is>
          <t>Внутреннее перемещение ОМТС 222-065 от 08.09.2024 11:13:57</t>
        </is>
      </c>
      <c r="D1814" s="152" t="inlineStr">
        <is>
          <t>Внутренее перемещение ТМЦ</t>
        </is>
      </c>
      <c r="E1814" s="163" t="n">
        <v>1750</v>
      </c>
      <c r="F1814" s="164" t="n"/>
      <c r="G1814" s="163" t="n">
        <v>1750</v>
      </c>
      <c r="H1814" s="164" t="n"/>
      <c r="I1814" s="7" t="n">
        <v>6068.94</v>
      </c>
      <c r="J1814" s="8" t="inlineStr">
        <is>
          <t>Адылбек уулу Эрлан( кладовщик)</t>
        </is>
      </c>
      <c r="K1814" s="8" t="inlineStr">
        <is>
          <t>Склад Бозымчак № 7 СИЗ (/Касымов А,Адылбек у Э.</t>
        </is>
      </c>
      <c r="L1814" s="12" t="n"/>
      <c r="M1814">
        <f>VLOOKUP(J1814,P$7:Q$4000,2,0)</f>
        <v/>
      </c>
      <c r="N1814">
        <f>VLOOKUP(K1814,P$7:R$4000,2,0)</f>
        <v/>
      </c>
      <c r="P1814" s="24" t="inlineStr">
        <is>
          <t>Нышанов Абдиманап Суйунбаевич Водитель Тайота хайл</t>
        </is>
      </c>
      <c r="Q1814" s="24" t="inlineStr">
        <is>
          <t>119-01-автотранспортный  цех - легковой транспорт</t>
        </is>
      </c>
    </row>
    <row r="1815" hidden="1" outlineLevel="1" ht="22.45" customFormat="1" customHeight="1" s="71">
      <c r="B1815" s="166" t="n"/>
      <c r="C1815" s="166" t="n"/>
      <c r="D1815" s="153" t="n"/>
      <c r="E1815" s="10" t="n"/>
      <c r="F1815" s="11" t="n"/>
      <c r="G1815" s="10" t="n"/>
      <c r="H1815" s="11" t="n"/>
      <c r="I1815" s="12" t="n"/>
      <c r="J1815" s="13" t="inlineStr">
        <is>
          <t>001-002-0085 Сапоги Pezzol Artic 271E-050</t>
        </is>
      </c>
      <c r="K1815" s="13" t="inlineStr">
        <is>
          <t>001-002-0085 Сапоги Pezzol Artic 271E-050</t>
        </is>
      </c>
      <c r="L1815" s="135" t="n"/>
      <c r="M1815">
        <f>VLOOKUP(J1815,P$7:Q$4000,2,0)</f>
        <v/>
      </c>
      <c r="N1815">
        <f>VLOOKUP(K1815,P$7:R$4000,2,0)</f>
        <v/>
      </c>
      <c r="P1815" s="24" t="inlineStr">
        <is>
          <t>Нышанов Бекболот Молдоакунович</t>
        </is>
      </c>
      <c r="Q1815" s="24" t="inlineStr">
        <is>
          <t>119-05-Автотранспортный цех - общепроизводственные</t>
        </is>
      </c>
    </row>
    <row r="1816" hidden="1" outlineLevel="1" ht="22.45" customHeight="1" s="171" thickBot="1">
      <c r="B1816" s="167" t="n"/>
      <c r="C1816" s="167" t="n"/>
      <c r="D1816" s="14" t="inlineStr">
        <is>
          <t>Количество</t>
        </is>
      </c>
      <c r="E1816" s="15" t="n"/>
      <c r="F1816" s="175" t="n">
        <v>1</v>
      </c>
      <c r="G1816" s="15" t="n"/>
      <c r="H1816" s="175" t="n">
        <v>1</v>
      </c>
      <c r="I1816" s="135" t="n"/>
      <c r="J1816" s="154" t="inlineStr">
        <is>
          <t>Поступление ТМЦ и услуг 0000155 от 17.01.2024 10:00:00</t>
        </is>
      </c>
      <c r="K1816" s="154" t="inlineStr">
        <is>
          <t>Поступление ТМЦ и услуг 0000155 от 17.01.2024 10:00:00</t>
        </is>
      </c>
      <c r="L1816" s="9" t="n"/>
      <c r="M1816">
        <f>VLOOKUP(J1816,P$7:Q$4000,2,0)</f>
        <v/>
      </c>
      <c r="N1816">
        <f>VLOOKUP(K1816,P$7:R$4000,2,0)</f>
        <v/>
      </c>
      <c r="P1816" s="24" t="inlineStr">
        <is>
          <t>Нышанов Замирбек Таштемирович ПМБУ-ГРР</t>
        </is>
      </c>
      <c r="Q1816" s="24" t="inlineStr">
        <is>
          <t>105-05-Общепроизводственные - Энергохозяйство</t>
        </is>
      </c>
    </row>
    <row r="1817" hidden="1" outlineLevel="1" ht="22.45" customFormat="1" customHeight="1" s="71" thickBot="1">
      <c r="B1817" s="165" t="inlineStr">
        <is>
          <t>08.09.2024 11:13:57</t>
        </is>
      </c>
      <c r="C1817" s="165" t="inlineStr">
        <is>
          <t>Внутреннее перемещение ОМТС 222-065 от 08.09.2024 11:13:57</t>
        </is>
      </c>
      <c r="D1817" s="152" t="inlineStr">
        <is>
          <t>Внутренее перемещение ТМЦ</t>
        </is>
      </c>
      <c r="E1817" s="163" t="n">
        <v>1750</v>
      </c>
      <c r="F1817" s="164" t="n"/>
      <c r="G1817" s="163" t="n">
        <v>1750</v>
      </c>
      <c r="H1817" s="164" t="n"/>
      <c r="I1817" s="7" t="n">
        <v>7000</v>
      </c>
      <c r="J1817" s="8" t="inlineStr">
        <is>
          <t>Адылбек уулу Эрлан( кладовщик)</t>
        </is>
      </c>
      <c r="K1817" s="8" t="inlineStr">
        <is>
          <t>Склад Бозымчак № 7 СИЗ (/Касымов А,Адылбек у Э.</t>
        </is>
      </c>
      <c r="L1817" s="12" t="n"/>
      <c r="M1817">
        <f>VLOOKUP(J1817,P$7:Q$4000,2,0)</f>
        <v/>
      </c>
      <c r="N1817">
        <f>VLOOKUP(K1817,P$7:R$4000,2,0)</f>
        <v/>
      </c>
      <c r="P1817" s="24" t="inlineStr">
        <is>
          <t>Нышанов Сабырбек Таштемирович (Обходчик)</t>
        </is>
      </c>
      <c r="Q1817" s="24" t="inlineStr">
        <is>
          <t>100-03-03 Фильтрация хвостов</t>
        </is>
      </c>
    </row>
    <row r="1818" hidden="1" outlineLevel="1" ht="22.45" customFormat="1" customHeight="1" s="71">
      <c r="B1818" s="166" t="n"/>
      <c r="C1818" s="166" t="n"/>
      <c r="D1818" s="153" t="n"/>
      <c r="E1818" s="10" t="n"/>
      <c r="F1818" s="11" t="n"/>
      <c r="G1818" s="10" t="n"/>
      <c r="H1818" s="11" t="n"/>
      <c r="I1818" s="12" t="n"/>
      <c r="J1818" s="13" t="inlineStr">
        <is>
          <t>001-001-0198 Куртка демисезонная "KAZ Minerals Bozymchak" (ткань 65%ПЭ/35%ХБ, плотность 250 гр/м2, подкл.флис. 52-54)</t>
        </is>
      </c>
      <c r="K1818" s="13" t="inlineStr">
        <is>
          <t>001-001-0198 Куртка демисезонная "KAZ Minerals Bozymchak" (ткань 65%ПЭ/35%ХБ, плотность 250 гр/м2, подкл.флис. 52-54)</t>
        </is>
      </c>
      <c r="L1818" s="135" t="n"/>
      <c r="M1818">
        <f>VLOOKUP(J1818,P$7:Q$4000,2,0)</f>
        <v/>
      </c>
      <c r="N1818">
        <f>VLOOKUP(K1818,P$7:R$4000,2,0)</f>
        <v/>
      </c>
      <c r="P1818" s="24" t="inlineStr">
        <is>
          <t>Ныязбеков Каныбек Дуйшебаевич Водитель УРАЛ</t>
        </is>
      </c>
      <c r="Q1818" s="24" t="inlineStr">
        <is>
          <t>119-04-Автотранспортный цех - спецтранспорт</t>
        </is>
      </c>
    </row>
    <row r="1819" hidden="1" outlineLevel="1" ht="22.45" customHeight="1" s="171" thickBot="1">
      <c r="B1819" s="167" t="n"/>
      <c r="C1819" s="167" t="n"/>
      <c r="D1819" s="14" t="inlineStr">
        <is>
          <t>Количество</t>
        </is>
      </c>
      <c r="E1819" s="15" t="n"/>
      <c r="F1819" s="175" t="n">
        <v>1</v>
      </c>
      <c r="G1819" s="15" t="n"/>
      <c r="H1819" s="175" t="n">
        <v>1</v>
      </c>
      <c r="I1819" s="135" t="n"/>
      <c r="J1819" s="154" t="inlineStr">
        <is>
          <t>Поступление ТМЦ и услуг 0003520 от 04.09.2024 10:00:00</t>
        </is>
      </c>
      <c r="K1819" s="154" t="inlineStr">
        <is>
          <t>Поступление ТМЦ и услуг 0003520 от 04.09.2024 10:00:00</t>
        </is>
      </c>
      <c r="L1819" s="9" t="n"/>
      <c r="M1819">
        <f>VLOOKUP(J1819,P$7:Q$4000,2,0)</f>
        <v/>
      </c>
      <c r="N1819">
        <f>VLOOKUP(K1819,P$7:R$4000,2,0)</f>
        <v/>
      </c>
      <c r="P1819" s="24" t="inlineStr">
        <is>
          <t>ОАО "СУ-93"</t>
        </is>
      </c>
      <c r="Q1819" s="24" t="n"/>
    </row>
    <row r="1820" hidden="1" outlineLevel="1" ht="22.45" customFormat="1" customHeight="1" s="71" thickBot="1">
      <c r="B1820" s="165" t="inlineStr">
        <is>
          <t>08.09.2024 11:24:09</t>
        </is>
      </c>
      <c r="C1820" s="165" t="inlineStr">
        <is>
          <t>Внутреннее перемещение ОМТС 222-068 от 08.09.2024 11:24:09</t>
        </is>
      </c>
      <c r="D1820" s="152" t="inlineStr">
        <is>
          <t>Внутренее перемещение ТМЦ</t>
        </is>
      </c>
      <c r="E1820" s="163" t="n">
        <v>1750</v>
      </c>
      <c r="F1820" s="164" t="n"/>
      <c r="G1820" s="163" t="n">
        <v>1750</v>
      </c>
      <c r="H1820" s="164" t="n"/>
      <c r="I1820" s="7" t="n">
        <v>7000</v>
      </c>
      <c r="J1820" s="8" t="inlineStr">
        <is>
          <t>Умарова Зулпу Жолдошбаевна (уборщица)</t>
        </is>
      </c>
      <c r="K1820" s="8" t="inlineStr">
        <is>
          <t>Склад Бозымчак № 7 СИЗ (/Касымов А,Адылбек у Э.</t>
        </is>
      </c>
      <c r="L1820" s="12" t="n"/>
      <c r="M1820">
        <f>VLOOKUP(J1820,P$7:Q$4000,2,0)</f>
        <v/>
      </c>
      <c r="N1820">
        <f>VLOOKUP(K1820,P$7:R$4000,2,0)</f>
        <v/>
      </c>
      <c r="P1820" s="24" t="inlineStr">
        <is>
          <t>Оглов Роман Вадимович</t>
        </is>
      </c>
      <c r="Q1820" s="24" t="inlineStr">
        <is>
          <t>112-ИТР-офис</t>
        </is>
      </c>
    </row>
    <row r="1821" hidden="1" outlineLevel="1" ht="22.45" customFormat="1" customHeight="1" s="71">
      <c r="B1821" s="166" t="n"/>
      <c r="C1821" s="166" t="n"/>
      <c r="D1821" s="153" t="n"/>
      <c r="E1821" s="10" t="n"/>
      <c r="F1821" s="11" t="n"/>
      <c r="G1821" s="10" t="n"/>
      <c r="H1821" s="11" t="n"/>
      <c r="I1821" s="12" t="n"/>
      <c r="J1821" s="13" t="inlineStr">
        <is>
          <t>001-001-0196 Куртка демисезонная "KAZ Minerals Bozymchak" (ткань 65%ПЭ/35%ХБ, плотность 250 гр/м2, подкл.флис. 44-46)</t>
        </is>
      </c>
      <c r="K1821" s="13" t="inlineStr">
        <is>
          <t>001-001-0196 Куртка демисезонная "KAZ Minerals Bozymchak" (ткань 65%ПЭ/35%ХБ, плотность 250 гр/м2, подкл.флис. 44-46)</t>
        </is>
      </c>
      <c r="L1821" s="135" t="n"/>
      <c r="M1821">
        <f>VLOOKUP(J1821,P$7:Q$4000,2,0)</f>
        <v/>
      </c>
      <c r="N1821">
        <f>VLOOKUP(K1821,P$7:R$4000,2,0)</f>
        <v/>
      </c>
      <c r="P1821" s="24" t="inlineStr">
        <is>
          <t>Одилжан кызы Айзат</t>
        </is>
      </c>
      <c r="Q1821" s="24" t="inlineStr">
        <is>
          <t>123-01-АБК-АХО-вахтовый поселок</t>
        </is>
      </c>
    </row>
    <row r="1822" hidden="1" outlineLevel="1" ht="22.45" customHeight="1" s="171" thickBot="1">
      <c r="B1822" s="167" t="n"/>
      <c r="C1822" s="167" t="n"/>
      <c r="D1822" s="14" t="inlineStr">
        <is>
          <t>Количество</t>
        </is>
      </c>
      <c r="E1822" s="15" t="n"/>
      <c r="F1822" s="175" t="n">
        <v>1</v>
      </c>
      <c r="G1822" s="15" t="n"/>
      <c r="H1822" s="175" t="n">
        <v>1</v>
      </c>
      <c r="I1822" s="135" t="n"/>
      <c r="J1822" s="154" t="inlineStr">
        <is>
          <t>Поступление ТМЦ и услуг 0003520 от 04.09.2024 10:00:00</t>
        </is>
      </c>
      <c r="K1822" s="154" t="inlineStr">
        <is>
          <t>Поступление ТМЦ и услуг 0003520 от 04.09.2024 10:00:00</t>
        </is>
      </c>
      <c r="L1822" s="9" t="n"/>
      <c r="M1822">
        <f>VLOOKUP(J1822,P$7:Q$4000,2,0)</f>
        <v/>
      </c>
      <c r="N1822">
        <f>VLOOKUP(K1822,P$7:R$4000,2,0)</f>
        <v/>
      </c>
      <c r="P1822" s="24" t="inlineStr">
        <is>
          <t>Озгонбаев Нурлан Сагынбаевич</t>
        </is>
      </c>
      <c r="Q1822" s="24" t="inlineStr">
        <is>
          <t>112-01-ИТР-производство</t>
        </is>
      </c>
    </row>
    <row r="1823" outlineLevel="1" ht="32.9" customFormat="1" customHeight="1" s="71" thickBot="1">
      <c r="B1823" s="165" t="inlineStr">
        <is>
          <t>08.09.2024 11:25:19</t>
        </is>
      </c>
      <c r="C1823" s="165" t="inlineStr">
        <is>
          <t>Внутреннее перемещение ОМТС 222-069 от 08.09.2024 11:25:19</t>
        </is>
      </c>
      <c r="D1823" s="152" t="inlineStr">
        <is>
          <t>Внутренее перемещение ТМЦ</t>
        </is>
      </c>
      <c r="E1823" s="163" t="n">
        <v>1750</v>
      </c>
      <c r="F1823" s="164" t="n"/>
      <c r="G1823" s="163" t="n">
        <v>1750</v>
      </c>
      <c r="H1823" s="164" t="n"/>
      <c r="I1823" s="7" t="n">
        <v>7000</v>
      </c>
      <c r="J1823" s="8" t="inlineStr">
        <is>
          <t>Кадымаев Максат Тенисович</t>
        </is>
      </c>
      <c r="K1823" s="8" t="inlineStr">
        <is>
          <t>Склад Бозымчак № 7 СИЗ (/Касымов А,Адылбек у Э.</t>
        </is>
      </c>
      <c r="L1823" s="12" t="n"/>
      <c r="M1823">
        <f>VLOOKUP(J1823,P$7:Q$4000,2,0)</f>
        <v/>
      </c>
      <c r="N1823">
        <f>VLOOKUP(K1823,P$7:R$4000,2,0)</f>
        <v/>
      </c>
      <c r="P1823" s="24" t="inlineStr">
        <is>
          <t>Озеров Александр Сергеевич</t>
        </is>
      </c>
      <c r="Q1823" s="24" t="inlineStr">
        <is>
          <t>100-08  ИТР Производство ОФ</t>
        </is>
      </c>
    </row>
    <row r="1824" hidden="1" outlineLevel="1" ht="22.45" customFormat="1" customHeight="1" s="71">
      <c r="B1824" s="166" t="n"/>
      <c r="C1824" s="166" t="n"/>
      <c r="D1824" s="153" t="n"/>
      <c r="E1824" s="10" t="n"/>
      <c r="F1824" s="11" t="n"/>
      <c r="G1824" s="10" t="n"/>
      <c r="H1824" s="11" t="n"/>
      <c r="I1824" s="12" t="n"/>
      <c r="J1824" s="13" t="inlineStr">
        <is>
          <t>001-001-0196 Куртка демисезонная "KAZ Minerals Bozymchak" (ткань 65%ПЭ/35%ХБ, плотность 250 гр/м2, подкл.флис. 44-46)</t>
        </is>
      </c>
      <c r="K1824" s="13" t="inlineStr">
        <is>
          <t>001-001-0196 Куртка демисезонная "KAZ Minerals Bozymchak" (ткань 65%ПЭ/35%ХБ, плотность 250 гр/м2, подкл.флис. 44-46)</t>
        </is>
      </c>
      <c r="L1824" s="135" t="n"/>
      <c r="M1824">
        <f>VLOOKUP(J1824,P$7:Q$4000,2,0)</f>
        <v/>
      </c>
      <c r="N1824">
        <f>VLOOKUP(K1824,P$7:R$4000,2,0)</f>
        <v/>
      </c>
      <c r="P1824" s="24" t="inlineStr">
        <is>
          <t>Окенова Наргиза Жумадыловна</t>
        </is>
      </c>
      <c r="Q1824" s="24" t="inlineStr">
        <is>
          <t>111-02-АУП</t>
        </is>
      </c>
    </row>
    <row r="1825" hidden="1" outlineLevel="1" ht="22.45" customHeight="1" s="171" thickBot="1">
      <c r="B1825" s="167" t="n"/>
      <c r="C1825" s="167" t="n"/>
      <c r="D1825" s="14" t="inlineStr">
        <is>
          <t>Количество</t>
        </is>
      </c>
      <c r="E1825" s="15" t="n"/>
      <c r="F1825" s="175" t="n">
        <v>1</v>
      </c>
      <c r="G1825" s="15" t="n"/>
      <c r="H1825" s="175" t="n">
        <v>1</v>
      </c>
      <c r="I1825" s="135" t="n"/>
      <c r="J1825" s="154" t="inlineStr">
        <is>
          <t>Поступление ТМЦ и услуг 0003520 от 04.09.2024 10:00:00</t>
        </is>
      </c>
      <c r="K1825" s="154" t="inlineStr">
        <is>
          <t>Поступление ТМЦ и услуг 0003520 от 04.09.2024 10:00:00</t>
        </is>
      </c>
      <c r="L1825" s="9" t="n"/>
      <c r="M1825">
        <f>VLOOKUP(J1825,P$7:Q$4000,2,0)</f>
        <v/>
      </c>
      <c r="N1825">
        <f>VLOOKUP(K1825,P$7:R$4000,2,0)</f>
        <v/>
      </c>
      <c r="P1825" s="24" t="inlineStr">
        <is>
          <t>Олжобаев Алмазбек Кадышевич (кладовщик ГП)</t>
        </is>
      </c>
      <c r="Q1825" s="24" t="inlineStr">
        <is>
          <t>100-02 Главный корпус (флотация)</t>
        </is>
      </c>
    </row>
    <row r="1826" hidden="1" outlineLevel="1" ht="22.45" customFormat="1" customHeight="1" s="71" thickBot="1">
      <c r="B1826" s="165" t="inlineStr">
        <is>
          <t>08.09.2024 12:32:09</t>
        </is>
      </c>
      <c r="C1826" s="165" t="inlineStr">
        <is>
          <t>Внутреннее перемещение ОМТС 222-070 от 08.09.2024 12:32:09</t>
        </is>
      </c>
      <c r="D1826" s="152" t="inlineStr">
        <is>
          <t>Внутренее перемещение ТМЦ</t>
        </is>
      </c>
      <c r="E1826" s="163" t="n">
        <v>1750</v>
      </c>
      <c r="F1826" s="164" t="n"/>
      <c r="G1826" s="163" t="n">
        <v>1750</v>
      </c>
      <c r="H1826" s="164" t="n"/>
      <c r="I1826" s="7" t="n">
        <v>7000</v>
      </c>
      <c r="J1826" s="8" t="inlineStr">
        <is>
          <t>Толошев Абдижалил Эшенкулович (маш.бур.установки)</t>
        </is>
      </c>
      <c r="K1826" s="8" t="inlineStr">
        <is>
          <t>Склад Бозымчак № 7 СИЗ (/Касымов А,Адылбек у Э.</t>
        </is>
      </c>
      <c r="L1826" s="12" t="n"/>
      <c r="M1826">
        <f>VLOOKUP(J1826,P$7:Q$4000,2,0)</f>
        <v/>
      </c>
      <c r="N1826">
        <f>VLOOKUP(K1826,P$7:R$4000,2,0)</f>
        <v/>
      </c>
      <c r="P1826" s="24" t="inlineStr">
        <is>
          <t>Олжобаев Медетбек Кылычбекович</t>
        </is>
      </c>
      <c r="Q1826" s="24" t="inlineStr">
        <is>
          <t>109-Химлаборатория</t>
        </is>
      </c>
    </row>
    <row r="1827" hidden="1" outlineLevel="1" ht="22.45" customFormat="1" customHeight="1" s="71">
      <c r="B1827" s="166" t="n"/>
      <c r="C1827" s="166" t="n"/>
      <c r="D1827" s="153" t="n"/>
      <c r="E1827" s="10" t="n"/>
      <c r="F1827" s="11" t="n"/>
      <c r="G1827" s="10" t="n"/>
      <c r="H1827" s="11" t="n"/>
      <c r="I1827" s="12" t="n"/>
      <c r="J1827" s="13" t="inlineStr">
        <is>
          <t>001-001-0198 Куртка демисезонная "KAZ Minerals Bozymchak" (ткань 65%ПЭ/35%ХБ, плотность 250 гр/м2, подкл.флис. 52-54)</t>
        </is>
      </c>
      <c r="K1827" s="13" t="inlineStr">
        <is>
          <t>001-001-0198 Куртка демисезонная "KAZ Minerals Bozymchak" (ткань 65%ПЭ/35%ХБ, плотность 250 гр/м2, подкл.флис. 52-54)</t>
        </is>
      </c>
      <c r="L1827" s="135" t="n"/>
      <c r="M1827">
        <f>VLOOKUP(J1827,P$7:Q$4000,2,0)</f>
        <v/>
      </c>
      <c r="N1827">
        <f>VLOOKUP(K1827,P$7:R$4000,2,0)</f>
        <v/>
      </c>
      <c r="P1827" s="139" t="inlineStr">
        <is>
          <t>Олжобай уулу Усон</t>
        </is>
      </c>
      <c r="Q1827" s="24" t="inlineStr">
        <is>
          <t>101-03-участок БВР</t>
        </is>
      </c>
    </row>
    <row r="1828" hidden="1" outlineLevel="1" ht="22.45" customHeight="1" s="171" thickBot="1">
      <c r="B1828" s="167" t="n"/>
      <c r="C1828" s="167" t="n"/>
      <c r="D1828" s="14" t="inlineStr">
        <is>
          <t>Количество</t>
        </is>
      </c>
      <c r="E1828" s="15" t="n"/>
      <c r="F1828" s="175" t="n">
        <v>1</v>
      </c>
      <c r="G1828" s="15" t="n"/>
      <c r="H1828" s="175" t="n">
        <v>1</v>
      </c>
      <c r="I1828" s="135" t="n"/>
      <c r="J1828" s="154" t="inlineStr">
        <is>
          <t>Поступление ТМЦ и услуг 0003520 от 04.09.2024 10:00:00</t>
        </is>
      </c>
      <c r="K1828" s="154" t="inlineStr">
        <is>
          <t>Поступление ТМЦ и услуг 0003520 от 04.09.2024 10:00:00</t>
        </is>
      </c>
      <c r="L1828" s="9" t="n"/>
      <c r="M1828">
        <f>VLOOKUP(J1828,P$7:Q$4000,2,0)</f>
        <v/>
      </c>
      <c r="N1828">
        <f>VLOOKUP(K1828,P$7:R$4000,2,0)</f>
        <v/>
      </c>
      <c r="P1828" s="24" t="inlineStr">
        <is>
          <t>Олимова Саида Солиевоевна</t>
        </is>
      </c>
      <c r="Q1828" s="24" t="inlineStr">
        <is>
          <t>123-01-АБК-АХО-вахтовый поселок</t>
        </is>
      </c>
    </row>
    <row r="1829" hidden="1" outlineLevel="1" ht="22.45" customFormat="1" customHeight="1" s="71" thickBot="1">
      <c r="B1829" s="165" t="inlineStr">
        <is>
          <t>08.09.2024 12:35:48</t>
        </is>
      </c>
      <c r="C1829" s="165" t="inlineStr">
        <is>
          <t>Внутреннее перемещение ОМТС 222-071 от 08.09.2024 12:35:48</t>
        </is>
      </c>
      <c r="D1829" s="152" t="inlineStr">
        <is>
          <t>Внутренее перемещение ТМЦ</t>
        </is>
      </c>
      <c r="E1829" s="163" t="n">
        <v>1750</v>
      </c>
      <c r="F1829" s="164" t="n"/>
      <c r="G1829" s="163" t="n">
        <v>1750</v>
      </c>
      <c r="H1829" s="164" t="n"/>
      <c r="I1829" s="7" t="n">
        <v>7000</v>
      </c>
      <c r="J1829" s="8" t="inlineStr">
        <is>
          <t>Матиев Акималы Арзимаматович(газоэлектросварщик)</t>
        </is>
      </c>
      <c r="K1829" s="8" t="inlineStr">
        <is>
          <t>Склад Бозымчак № 7 СИЗ (/Касымов А,Адылбек у Э.</t>
        </is>
      </c>
      <c r="L1829" s="12" t="n"/>
      <c r="M1829">
        <f>VLOOKUP(J1829,P$7:Q$4000,2,0)</f>
        <v/>
      </c>
      <c r="N1829">
        <f>VLOOKUP(K1829,P$7:R$4000,2,0)</f>
        <v/>
      </c>
      <c r="P1829" s="24" t="inlineStr">
        <is>
          <t>Олуев Алмаз Джумаканович</t>
        </is>
      </c>
      <c r="Q1829" s="24" t="inlineStr">
        <is>
          <t>100-08  ИТР Производство ОФ</t>
        </is>
      </c>
    </row>
    <row r="1830" hidden="1" outlineLevel="1" ht="22.45" customFormat="1" customHeight="1" s="71">
      <c r="B1830" s="166" t="n"/>
      <c r="C1830" s="166" t="n"/>
      <c r="D1830" s="153" t="n"/>
      <c r="E1830" s="10" t="n"/>
      <c r="F1830" s="11" t="n"/>
      <c r="G1830" s="10" t="n"/>
      <c r="H1830" s="11" t="n"/>
      <c r="I1830" s="12" t="n"/>
      <c r="J1830" s="13" t="inlineStr">
        <is>
          <t>001-001-0198 Куртка демисезонная "KAZ Minerals Bozymchak" (ткань 65%ПЭ/35%ХБ, плотность 250 гр/м2, подкл.флис. 52-54)</t>
        </is>
      </c>
      <c r="K1830" s="13" t="inlineStr">
        <is>
          <t>001-001-0198 Куртка демисезонная "KAZ Minerals Bozymchak" (ткань 65%ПЭ/35%ХБ, плотность 250 гр/м2, подкл.флис. 52-54)</t>
        </is>
      </c>
      <c r="L1830" s="135" t="n"/>
      <c r="M1830">
        <f>VLOOKUP(J1830,P$7:Q$4000,2,0)</f>
        <v/>
      </c>
      <c r="N1830">
        <f>VLOOKUP(K1830,P$7:R$4000,2,0)</f>
        <v/>
      </c>
      <c r="P1830" s="24" t="inlineStr">
        <is>
          <t>Оморов Нарынбек Оморбекович</t>
        </is>
      </c>
      <c r="Q1830" s="24" t="inlineStr">
        <is>
          <t>114-Офис Управления Проектом - Бозымчак</t>
        </is>
      </c>
    </row>
    <row r="1831" hidden="1" outlineLevel="1" ht="22.45" customHeight="1" s="171" thickBot="1">
      <c r="B1831" s="167" t="n"/>
      <c r="C1831" s="167" t="n"/>
      <c r="D1831" s="14" t="inlineStr">
        <is>
          <t>Количество</t>
        </is>
      </c>
      <c r="E1831" s="15" t="n"/>
      <c r="F1831" s="175" t="n">
        <v>1</v>
      </c>
      <c r="G1831" s="15" t="n"/>
      <c r="H1831" s="175" t="n">
        <v>1</v>
      </c>
      <c r="I1831" s="135" t="n"/>
      <c r="J1831" s="154" t="inlineStr">
        <is>
          <t>Поступление ТМЦ и услуг 0003520 от 04.09.2024 10:00:00</t>
        </is>
      </c>
      <c r="K1831" s="154" t="inlineStr">
        <is>
          <t>Поступление ТМЦ и услуг 0003520 от 04.09.2024 10:00:00</t>
        </is>
      </c>
      <c r="L1831" s="9" t="n"/>
      <c r="M1831">
        <f>VLOOKUP(J1831,P$7:Q$4000,2,0)</f>
        <v/>
      </c>
      <c r="N1831">
        <f>VLOOKUP(K1831,P$7:R$4000,2,0)</f>
        <v/>
      </c>
      <c r="P1831" s="24" t="inlineStr">
        <is>
          <t>Омуралиев Аманбай Турдубаевич (Энергетик)</t>
        </is>
      </c>
      <c r="Q1831" s="24" t="inlineStr">
        <is>
          <t>100-08  ИТР Производство ОФ</t>
        </is>
      </c>
    </row>
    <row r="1832" hidden="1" outlineLevel="1" ht="22.45" customFormat="1" customHeight="1" s="71" thickBot="1">
      <c r="B1832" s="165" t="inlineStr">
        <is>
          <t>08.09.2024 12:35:48</t>
        </is>
      </c>
      <c r="C1832" s="165" t="inlineStr">
        <is>
          <t>Внутреннее перемещение ОМТС 222-071 от 08.09.2024 12:35:48</t>
        </is>
      </c>
      <c r="D1832" s="152" t="inlineStr">
        <is>
          <t>Внутренее перемещение ТМЦ</t>
        </is>
      </c>
      <c r="E1832" s="163" t="n">
        <v>1750</v>
      </c>
      <c r="F1832" s="164" t="n"/>
      <c r="G1832" s="163" t="n">
        <v>1750</v>
      </c>
      <c r="H1832" s="164" t="n"/>
      <c r="I1832" s="7" t="n">
        <v>4558.41</v>
      </c>
      <c r="J1832" s="8" t="inlineStr">
        <is>
          <t>Матиев Акималы Арзимаматович(газоэлектросварщик)</t>
        </is>
      </c>
      <c r="K1832" s="8" t="inlineStr">
        <is>
          <t>Склад Бозымчак № 7 СИЗ (/Касымов А,Адылбек у Э.</t>
        </is>
      </c>
      <c r="L1832" s="12" t="n"/>
      <c r="M1832">
        <f>VLOOKUP(J1832,P$7:Q$4000,2,0)</f>
        <v/>
      </c>
      <c r="N1832">
        <f>VLOOKUP(K1832,P$7:R$4000,2,0)</f>
        <v/>
      </c>
      <c r="P1832" s="24" t="inlineStr">
        <is>
          <t>Омуралиев Асанбек Сагалиевич</t>
        </is>
      </c>
      <c r="Q1832" s="24" t="inlineStr">
        <is>
          <t>112-ИТР-офис</t>
        </is>
      </c>
    </row>
    <row r="1833" hidden="1" outlineLevel="1" ht="22.45" customFormat="1" customHeight="1" s="71">
      <c r="B1833" s="166" t="n"/>
      <c r="C1833" s="166" t="n"/>
      <c r="D1833" s="153" t="n"/>
      <c r="E1833" s="10" t="n"/>
      <c r="F1833" s="11" t="n"/>
      <c r="G1833" s="10" t="n"/>
      <c r="H1833" s="11" t="n"/>
      <c r="I1833" s="12" t="n"/>
      <c r="J1833" s="13" t="inlineStr">
        <is>
          <t>001-002-0061 Ботинки Kynox Nomad 417E-064 (Италия)</t>
        </is>
      </c>
      <c r="K1833" s="13" t="inlineStr">
        <is>
          <t>001-002-0061 Ботинки Kynox Nomad 417E-064 (Италия)</t>
        </is>
      </c>
      <c r="L1833" s="135" t="n"/>
      <c r="M1833">
        <f>VLOOKUP(J1833,P$7:Q$4000,2,0)</f>
        <v/>
      </c>
      <c r="N1833">
        <f>VLOOKUP(K1833,P$7:R$4000,2,0)</f>
        <v/>
      </c>
      <c r="P1833" s="24" t="inlineStr">
        <is>
          <t>Омуралиев Жалил Иманбекович</t>
        </is>
      </c>
      <c r="Q1833" s="24" t="inlineStr">
        <is>
          <t>130-12 Общепроизводственные расходы</t>
        </is>
      </c>
    </row>
    <row r="1834" hidden="1" outlineLevel="1" ht="22.45" customHeight="1" s="171" thickBot="1">
      <c r="B1834" s="167" t="n"/>
      <c r="C1834" s="167" t="n"/>
      <c r="D1834" s="14" t="inlineStr">
        <is>
          <t>Количество</t>
        </is>
      </c>
      <c r="E1834" s="15" t="n"/>
      <c r="F1834" s="175" t="n">
        <v>1</v>
      </c>
      <c r="G1834" s="15" t="n"/>
      <c r="H1834" s="175" t="n">
        <v>1</v>
      </c>
      <c r="I1834" s="135" t="n"/>
      <c r="J1834" s="154" t="inlineStr">
        <is>
          <t>Поступление ТМЦ и услуг 0001148 от 27.03.2024 10:00:00</t>
        </is>
      </c>
      <c r="K1834" s="154" t="inlineStr">
        <is>
          <t>Поступление ТМЦ и услуг 0001148 от 27.03.2024 10:00:00</t>
        </is>
      </c>
      <c r="L1834" s="9" t="n"/>
      <c r="M1834">
        <f>VLOOKUP(J1834,P$7:Q$4000,2,0)</f>
        <v/>
      </c>
      <c r="N1834">
        <f>VLOOKUP(K1834,P$7:R$4000,2,0)</f>
        <v/>
      </c>
      <c r="P1834" s="24" t="inlineStr">
        <is>
          <t>Омуралиева Альфия Нурбековна</t>
        </is>
      </c>
      <c r="Q1834" s="24" t="inlineStr">
        <is>
          <t>113-Офис Управления Проектом - Бишкек</t>
        </is>
      </c>
    </row>
    <row r="1835" hidden="1" outlineLevel="1" ht="32.9" customFormat="1" customHeight="1" s="71" thickBot="1">
      <c r="B1835" s="165" t="inlineStr">
        <is>
          <t>08.09.2024 12:41:33</t>
        </is>
      </c>
      <c r="C1835" s="165" t="inlineStr">
        <is>
          <t>Внутреннее перемещение ОМТС 222-072 от 08.09.2024 12:41:33</t>
        </is>
      </c>
      <c r="D1835" s="152" t="inlineStr">
        <is>
          <t>Внутренее перемещение ТМЦ</t>
        </is>
      </c>
      <c r="E1835" s="163" t="n">
        <v>1750</v>
      </c>
      <c r="F1835" s="164" t="n"/>
      <c r="G1835" s="163" t="n">
        <v>1750</v>
      </c>
      <c r="H1835" s="164" t="n"/>
      <c r="I1835" s="7" t="n">
        <v>7000</v>
      </c>
      <c r="J1835" s="8" t="inlineStr">
        <is>
          <t>Матиев Азизалы Акималиевич</t>
        </is>
      </c>
      <c r="K1835" s="8" t="inlineStr">
        <is>
          <t>Склад Бозымчак № 7 СИЗ (/Касымов А,Адылбек у Э.</t>
        </is>
      </c>
      <c r="L1835" s="12" t="n"/>
      <c r="M1835">
        <f>VLOOKUP(J1835,P$7:Q$4000,2,0)</f>
        <v/>
      </c>
      <c r="N1835">
        <f>VLOOKUP(K1835,P$7:R$4000,2,0)</f>
        <v/>
      </c>
      <c r="P1835" s="24" t="inlineStr">
        <is>
          <t>Омурбаев Шаршенбек Сыйдалиевич Электромонтер</t>
        </is>
      </c>
      <c r="Q1835" s="24" t="inlineStr">
        <is>
          <t>105-03-ЛЭП</t>
        </is>
      </c>
    </row>
    <row r="1836" hidden="1" outlineLevel="1" ht="22.45" customFormat="1" customHeight="1" s="71">
      <c r="B1836" s="166" t="n"/>
      <c r="C1836" s="166" t="n"/>
      <c r="D1836" s="153" t="n"/>
      <c r="E1836" s="10" t="n"/>
      <c r="F1836" s="11" t="n"/>
      <c r="G1836" s="10" t="n"/>
      <c r="H1836" s="11" t="n"/>
      <c r="I1836" s="12" t="n"/>
      <c r="J1836" s="13" t="inlineStr">
        <is>
          <t>001-001-0198 Куртка демисезонная "KAZ Minerals Bozymchak" (ткань 65%ПЭ/35%ХБ, плотность 250 гр/м2, подкл.флис. 52-54)</t>
        </is>
      </c>
      <c r="K1836" s="13" t="inlineStr">
        <is>
          <t>001-001-0198 Куртка демисезонная "KAZ Minerals Bozymchak" (ткань 65%ПЭ/35%ХБ, плотность 250 гр/м2, подкл.флис. 52-54)</t>
        </is>
      </c>
      <c r="L1836" s="135" t="n"/>
      <c r="M1836">
        <f>VLOOKUP(J1836,P$7:Q$4000,2,0)</f>
        <v/>
      </c>
      <c r="N1836">
        <f>VLOOKUP(K1836,P$7:R$4000,2,0)</f>
        <v/>
      </c>
      <c r="P1836" s="24" t="inlineStr">
        <is>
          <t>Омурбай уулу Улукмырза</t>
        </is>
      </c>
      <c r="Q1836" s="24" t="inlineStr">
        <is>
          <t>111-02-АУП</t>
        </is>
      </c>
    </row>
    <row r="1837" hidden="1" outlineLevel="1" ht="22.45" customHeight="1" s="171" thickBot="1">
      <c r="B1837" s="167" t="n"/>
      <c r="C1837" s="167" t="n"/>
      <c r="D1837" s="14" t="inlineStr">
        <is>
          <t>Количество</t>
        </is>
      </c>
      <c r="E1837" s="15" t="n"/>
      <c r="F1837" s="175" t="n">
        <v>1</v>
      </c>
      <c r="G1837" s="15" t="n"/>
      <c r="H1837" s="175" t="n">
        <v>1</v>
      </c>
      <c r="I1837" s="135" t="n"/>
      <c r="J1837" s="154" t="inlineStr">
        <is>
          <t>Поступление ТМЦ и услуг 0003520 от 04.09.2024 10:00:00</t>
        </is>
      </c>
      <c r="K1837" s="154" t="inlineStr">
        <is>
          <t>Поступление ТМЦ и услуг 0003520 от 04.09.2024 10:00:00</t>
        </is>
      </c>
      <c r="L1837" s="9" t="n"/>
      <c r="M1837">
        <f>VLOOKUP(J1837,P$7:Q$4000,2,0)</f>
        <v/>
      </c>
      <c r="N1837">
        <f>VLOOKUP(K1837,P$7:R$4000,2,0)</f>
        <v/>
      </c>
      <c r="P1837" s="24" t="inlineStr">
        <is>
          <t>Омурбеков Тилек Омурбекович (геолого рабочий)</t>
        </is>
      </c>
      <c r="Q1837" s="24" t="inlineStr">
        <is>
          <t>120-01-Геолого-маркшейдерская служба. отдел</t>
        </is>
      </c>
    </row>
    <row r="1838" hidden="1" outlineLevel="1" ht="32.9" customFormat="1" customHeight="1" s="71" thickBot="1">
      <c r="B1838" s="165" t="inlineStr">
        <is>
          <t>08.09.2024 12:41:33</t>
        </is>
      </c>
      <c r="C1838" s="165" t="inlineStr">
        <is>
          <t>Внутреннее перемещение ОМТС 222-072 от 08.09.2024 12:41:33</t>
        </is>
      </c>
      <c r="D1838" s="152" t="inlineStr">
        <is>
          <t>Внутренее перемещение ТМЦ</t>
        </is>
      </c>
      <c r="E1838" s="163" t="n">
        <v>1750</v>
      </c>
      <c r="F1838" s="164" t="n"/>
      <c r="G1838" s="163" t="n">
        <v>1750</v>
      </c>
      <c r="H1838" s="164" t="n"/>
      <c r="I1838" s="7" t="n">
        <v>10600</v>
      </c>
      <c r="J1838" s="8" t="inlineStr">
        <is>
          <t>Матиев Азизалы Акималиевич</t>
        </is>
      </c>
      <c r="K1838" s="8" t="inlineStr">
        <is>
          <t>Склад Бозымчак № 7 СИЗ (/Касымов А,Адылбек у Э.</t>
        </is>
      </c>
      <c r="L1838" s="12" t="n"/>
      <c r="M1838">
        <f>VLOOKUP(J1838,P$7:Q$4000,2,0)</f>
        <v/>
      </c>
      <c r="N1838">
        <f>VLOOKUP(K1838,P$7:R$4000,2,0)</f>
        <v/>
      </c>
      <c r="P1838" s="24" t="inlineStr">
        <is>
          <t>Омурбеков Элмурат Омурбекович (и.о.вед.механик)</t>
        </is>
      </c>
      <c r="Q1838" s="24" t="inlineStr">
        <is>
          <t>100-08  ИТР Производство ОФ</t>
        </is>
      </c>
    </row>
    <row r="1839" hidden="1" outlineLevel="1" ht="22.45" customFormat="1" customHeight="1" s="71">
      <c r="B1839" s="166" t="n"/>
      <c r="C1839" s="166" t="n"/>
      <c r="D1839" s="153" t="n"/>
      <c r="E1839" s="10" t="n"/>
      <c r="F1839" s="11" t="n"/>
      <c r="G1839" s="10" t="n"/>
      <c r="H1839" s="11" t="n"/>
      <c r="I1839" s="12" t="n"/>
      <c r="J1839" s="13" t="inlineStr">
        <is>
          <t>001-001-0186 Куртка зимняя "KAZ Minerals Bozymchak" (ткань 65%ПЭ/35%ХБ, плотность 250 гр/м2, 44-46)</t>
        </is>
      </c>
      <c r="K1839" s="13" t="inlineStr">
        <is>
          <t>001-001-0186 Куртка зимняя "KAZ Minerals Bozymchak" (ткань 65%ПЭ/35%ХБ, плотность 250 гр/м2, 44-46)</t>
        </is>
      </c>
      <c r="L1839" s="135" t="n"/>
      <c r="M1839">
        <f>VLOOKUP(J1839,P$7:Q$4000,2,0)</f>
        <v/>
      </c>
      <c r="N1839">
        <f>VLOOKUP(K1839,P$7:R$4000,2,0)</f>
        <v/>
      </c>
      <c r="P1839" s="24" t="inlineStr">
        <is>
          <t>Омурзакова</t>
        </is>
      </c>
      <c r="Q1839" s="24" t="n"/>
    </row>
    <row r="1840" hidden="1" outlineLevel="1" ht="22.45" customHeight="1" s="171" thickBot="1">
      <c r="B1840" s="167" t="n"/>
      <c r="C1840" s="167" t="n"/>
      <c r="D1840" s="14" t="inlineStr">
        <is>
          <t>Количество</t>
        </is>
      </c>
      <c r="E1840" s="15" t="n"/>
      <c r="F1840" s="175" t="n">
        <v>1</v>
      </c>
      <c r="G1840" s="15" t="n"/>
      <c r="H1840" s="175" t="n">
        <v>1</v>
      </c>
      <c r="I1840" s="135" t="n"/>
      <c r="J1840" s="154" t="inlineStr">
        <is>
          <t>Поступление ТМЦ и услуг 0003061 от 02.08.2024 10:00:00</t>
        </is>
      </c>
      <c r="K1840" s="154" t="inlineStr">
        <is>
          <t>Поступление ТМЦ и услуг 0003061 от 02.08.2024 10:00:00</t>
        </is>
      </c>
      <c r="L1840" s="9" t="n"/>
      <c r="M1840">
        <f>VLOOKUP(J1840,P$7:Q$4000,2,0)</f>
        <v/>
      </c>
      <c r="N1840">
        <f>VLOOKUP(K1840,P$7:R$4000,2,0)</f>
        <v/>
      </c>
      <c r="P1840" s="24" t="inlineStr">
        <is>
          <t>Омурзакова Ы.Т</t>
        </is>
      </c>
      <c r="Q1840" s="24" t="n"/>
    </row>
    <row r="1841" hidden="1" outlineLevel="1" ht="32.9" customFormat="1" customHeight="1" s="71" thickBot="1">
      <c r="B1841" s="165" t="inlineStr">
        <is>
          <t>08.09.2024 12:41:33</t>
        </is>
      </c>
      <c r="C1841" s="165" t="inlineStr">
        <is>
          <t>Внутреннее перемещение ОМТС 222-072 от 08.09.2024 12:41:33</t>
        </is>
      </c>
      <c r="D1841" s="152" t="inlineStr">
        <is>
          <t>Внутренее перемещение ТМЦ</t>
        </is>
      </c>
      <c r="E1841" s="163" t="n">
        <v>1750</v>
      </c>
      <c r="F1841" s="164" t="n"/>
      <c r="G1841" s="163" t="n">
        <v>1750</v>
      </c>
      <c r="H1841" s="164" t="n"/>
      <c r="I1841" s="7" t="n">
        <v>3900</v>
      </c>
      <c r="J1841" s="8" t="inlineStr">
        <is>
          <t>Матиев Азизалы Акималиевич</t>
        </is>
      </c>
      <c r="K1841" s="8" t="inlineStr">
        <is>
          <t>Склад Бозымчак № 7 СИЗ (/Касымов А,Адылбек у Э.</t>
        </is>
      </c>
      <c r="L1841" s="12" t="n"/>
      <c r="M1841">
        <f>VLOOKUP(J1841,P$7:Q$4000,2,0)</f>
        <v/>
      </c>
      <c r="N1841">
        <f>VLOOKUP(K1841,P$7:R$4000,2,0)</f>
        <v/>
      </c>
      <c r="P1841" s="24" t="inlineStr">
        <is>
          <t>Омуркулов Азамат Алмасбекович (Электрогазосварщик)</t>
        </is>
      </c>
      <c r="Q1841" s="24" t="inlineStr">
        <is>
          <t>100-09 РММ</t>
        </is>
      </c>
    </row>
    <row r="1842" hidden="1" outlineLevel="1" ht="32.9" customFormat="1" customHeight="1" s="71">
      <c r="B1842" s="166" t="n"/>
      <c r="C1842" s="166" t="n"/>
      <c r="D1842" s="153" t="n"/>
      <c r="E1842" s="10" t="n"/>
      <c r="F1842" s="11" t="n"/>
      <c r="G1842" s="10" t="n"/>
      <c r="H1842" s="11" t="n"/>
      <c r="I1842" s="12" t="n"/>
      <c r="J1842" s="13" t="inlineStr">
        <is>
          <t>001-001-0191 Брюки зимние "KAZ Minerals Bozymchak" (ткань 65%ПЭ/35%ХБ, плотность 250 гр/м2, утепл.синтеп, разм.44-46)</t>
        </is>
      </c>
      <c r="K1842" s="13" t="inlineStr">
        <is>
          <t>001-001-0191 Брюки зимние "KAZ Minerals Bozymchak" (ткань 65%ПЭ/35%ХБ, плотность 250 гр/м2, утепл.синтеп, разм.44-46)</t>
        </is>
      </c>
      <c r="L1842" s="135" t="n"/>
      <c r="M1842">
        <f>VLOOKUP(J1842,P$7:Q$4000,2,0)</f>
        <v/>
      </c>
      <c r="N1842">
        <f>VLOOKUP(K1842,P$7:R$4000,2,0)</f>
        <v/>
      </c>
      <c r="P1842" s="24" t="inlineStr">
        <is>
          <t>Омуркулов Алмазбек Сапаркутуевич</t>
        </is>
      </c>
      <c r="Q1842" s="24" t="inlineStr">
        <is>
          <t>111-02-АУП</t>
        </is>
      </c>
    </row>
    <row r="1843" hidden="1" outlineLevel="1" ht="22.45" customFormat="1" customHeight="1" s="71" thickBot="1">
      <c r="B1843" s="167" t="n"/>
      <c r="C1843" s="167" t="n"/>
      <c r="D1843" s="14" t="inlineStr">
        <is>
          <t>Количество</t>
        </is>
      </c>
      <c r="E1843" s="15" t="n"/>
      <c r="F1843" s="175" t="n">
        <v>1</v>
      </c>
      <c r="G1843" s="15" t="n"/>
      <c r="H1843" s="175" t="n">
        <v>1</v>
      </c>
      <c r="I1843" s="135" t="n"/>
      <c r="J1843" s="154" t="inlineStr">
        <is>
          <t>Поступление ТМЦ и услуг 0003124 от 08.08.2024 10:00:00</t>
        </is>
      </c>
      <c r="K1843" s="154" t="inlineStr">
        <is>
          <t>Поступление ТМЦ и услуг 0003124 от 08.08.2024 10:00:00</t>
        </is>
      </c>
      <c r="L1843" s="9" t="n"/>
      <c r="M1843">
        <f>VLOOKUP(J1843,P$7:Q$4000,2,0)</f>
        <v/>
      </c>
      <c r="N1843">
        <f>VLOOKUP(K1843,P$7:R$4000,2,0)</f>
        <v/>
      </c>
      <c r="P1843" s="24" t="inlineStr">
        <is>
          <t>Омурова Курманжан Турдубаевна</t>
        </is>
      </c>
      <c r="Q1843" s="24" t="inlineStr">
        <is>
          <t>111-02-АУП</t>
        </is>
      </c>
    </row>
    <row r="1844" hidden="1" outlineLevel="1" ht="22.45" customHeight="1" s="171" thickBot="1">
      <c r="B1844" s="165" t="inlineStr">
        <is>
          <t>08.09.2024 12:44:14</t>
        </is>
      </c>
      <c r="C1844" s="165" t="inlineStr">
        <is>
          <t>Внутреннее перемещение ОМТС 222-073 от 08.09.2024 12:44:14</t>
        </is>
      </c>
      <c r="D1844" s="152" t="inlineStr">
        <is>
          <t>Внутренее перемещение ТМЦ</t>
        </is>
      </c>
      <c r="E1844" s="163" t="n">
        <v>1750</v>
      </c>
      <c r="F1844" s="164" t="n"/>
      <c r="G1844" s="163" t="n">
        <v>1750</v>
      </c>
      <c r="H1844" s="164" t="n"/>
      <c r="I1844" s="7" t="n">
        <v>7000</v>
      </c>
      <c r="J1844" s="8" t="inlineStr">
        <is>
          <t>Курманбек уулу Кадыркул слесарь ремонтник</t>
        </is>
      </c>
      <c r="K1844" s="8" t="inlineStr">
        <is>
          <t>Склад Бозымчак № 7 СИЗ (/Касымов А,Адылбек у Э.</t>
        </is>
      </c>
      <c r="L1844" s="12" t="n"/>
      <c r="M1844">
        <f>VLOOKUP(J1844,P$7:Q$4000,2,0)</f>
        <v/>
      </c>
      <c r="N1844">
        <f>VLOOKUP(K1844,P$7:R$4000,2,0)</f>
        <v/>
      </c>
      <c r="P1844" s="24" t="inlineStr">
        <is>
          <t>Онисенко Максим Михайлович (ИТ)</t>
        </is>
      </c>
      <c r="Q1844" s="24" t="inlineStr">
        <is>
          <t>111-02-АУП</t>
        </is>
      </c>
    </row>
    <row r="1845" hidden="1" outlineLevel="1" ht="22.45" customFormat="1" customHeight="1" s="71">
      <c r="B1845" s="166" t="n"/>
      <c r="C1845" s="166" t="n"/>
      <c r="D1845" s="153" t="n"/>
      <c r="E1845" s="10" t="n"/>
      <c r="F1845" s="11" t="n"/>
      <c r="G1845" s="10" t="n"/>
      <c r="H1845" s="11" t="n"/>
      <c r="I1845" s="12" t="n"/>
      <c r="J1845" s="13" t="inlineStr">
        <is>
          <t>001-001-0198 Куртка демисезонная "KAZ Minerals Bozymchak" (ткань 65%ПЭ/35%ХБ, плотность 250 гр/м2, подкл.флис. 52-54)</t>
        </is>
      </c>
      <c r="K1845" s="13" t="inlineStr">
        <is>
          <t>001-001-0198 Куртка демисезонная "KAZ Minerals Bozymchak" (ткань 65%ПЭ/35%ХБ, плотность 250 гр/м2, подкл.флис. 52-54)</t>
        </is>
      </c>
      <c r="L1845" s="135" t="n"/>
      <c r="M1845">
        <f>VLOOKUP(J1845,P$7:Q$4000,2,0)</f>
        <v/>
      </c>
      <c r="N1845">
        <f>VLOOKUP(K1845,P$7:R$4000,2,0)</f>
        <v/>
      </c>
      <c r="P1845" s="24" t="inlineStr">
        <is>
          <t>Орматов Хусан Райимбердиевич (машинист Хитачи)</t>
        </is>
      </c>
      <c r="Q1845" s="24" t="inlineStr">
        <is>
          <t>101-02-ЭКБУ - Карьер</t>
        </is>
      </c>
    </row>
    <row r="1846" hidden="1" outlineLevel="1" ht="22.45" customFormat="1" customHeight="1" s="71" thickBot="1">
      <c r="B1846" s="167" t="n"/>
      <c r="C1846" s="167" t="n"/>
      <c r="D1846" s="14" t="inlineStr">
        <is>
          <t>Количество</t>
        </is>
      </c>
      <c r="E1846" s="15" t="n"/>
      <c r="F1846" s="175" t="n">
        <v>1</v>
      </c>
      <c r="G1846" s="15" t="n"/>
      <c r="H1846" s="175" t="n">
        <v>1</v>
      </c>
      <c r="I1846" s="135" t="n"/>
      <c r="J1846" s="154" t="inlineStr">
        <is>
          <t>Поступление ТМЦ и услуг 0003520 от 04.09.2024 10:00:00</t>
        </is>
      </c>
      <c r="K1846" s="154" t="inlineStr">
        <is>
          <t>Поступление ТМЦ и услуг 0003520 от 04.09.2024 10:00:00</t>
        </is>
      </c>
      <c r="L1846" s="9" t="n"/>
      <c r="M1846">
        <f>VLOOKUP(J1846,P$7:Q$4000,2,0)</f>
        <v/>
      </c>
      <c r="N1846">
        <f>VLOOKUP(K1846,P$7:R$4000,2,0)</f>
        <v/>
      </c>
      <c r="P1846" s="24" t="inlineStr">
        <is>
          <t>Ормоков Омурбек Айылчиевич (Нач.ЦОР)</t>
        </is>
      </c>
      <c r="Q1846" s="24" t="inlineStr">
        <is>
          <t>100-02 Главный корпус (флотация)</t>
        </is>
      </c>
    </row>
    <row r="1847" hidden="1" outlineLevel="1" ht="22.45" customHeight="1" s="171" thickBot="1">
      <c r="B1847" s="165" t="inlineStr">
        <is>
          <t>08.09.2024 14:44:30</t>
        </is>
      </c>
      <c r="C1847" s="165" t="inlineStr">
        <is>
          <t>Внутреннее перемещение ОМТС 222-074 от 08.09.2024 14:44:30</t>
        </is>
      </c>
      <c r="D1847" s="152" t="inlineStr">
        <is>
          <t>Внутренее перемещение ТМЦ</t>
        </is>
      </c>
      <c r="E1847" s="163" t="n">
        <v>1750</v>
      </c>
      <c r="F1847" s="164" t="n"/>
      <c r="G1847" s="163" t="n">
        <v>1750</v>
      </c>
      <c r="H1847" s="164" t="n"/>
      <c r="I1847" s="7" t="n">
        <v>21000</v>
      </c>
      <c r="J1847" s="8" t="inlineStr">
        <is>
          <t>Шабданов Абдиманап Касымович(Аппаратчик обезвожива</t>
        </is>
      </c>
      <c r="K1847" s="8" t="inlineStr">
        <is>
          <t>Склад Бозымчак №12 ОФ (/Касымов А. Адылбек у Э.)</t>
        </is>
      </c>
      <c r="L1847" s="12" t="n"/>
      <c r="M1847">
        <f>VLOOKUP(J1847,P$7:Q$4000,2,0)</f>
        <v/>
      </c>
      <c r="N1847">
        <f>VLOOKUP(K1847,P$7:R$4000,2,0)</f>
        <v/>
      </c>
      <c r="P1847" s="24" t="inlineStr">
        <is>
          <t>Ормокоев Тимур Рыспекович (Видеонаблюдение)</t>
        </is>
      </c>
      <c r="Q1847" s="24" t="inlineStr">
        <is>
          <t>111-02-АУП</t>
        </is>
      </c>
    </row>
    <row r="1848" hidden="1" outlineLevel="1" ht="22.45" customFormat="1" customHeight="1" s="71">
      <c r="B1848" s="166" t="n"/>
      <c r="C1848" s="166" t="n"/>
      <c r="D1848" s="153" t="n"/>
      <c r="E1848" s="10" t="n"/>
      <c r="F1848" s="11" t="n"/>
      <c r="G1848" s="10" t="n"/>
      <c r="H1848" s="11" t="n"/>
      <c r="I1848" s="12" t="n"/>
      <c r="J1848" s="13" t="inlineStr">
        <is>
          <t>051-001-5601 Стул на металлокаркасе (черный)</t>
        </is>
      </c>
      <c r="K1848" s="13" t="inlineStr">
        <is>
          <t>051-001-5601 Стул на металлокаркасе (черный)</t>
        </is>
      </c>
      <c r="L1848" s="135" t="n"/>
      <c r="M1848">
        <f>VLOOKUP(J1848,P$7:Q$4000,2,0)</f>
        <v/>
      </c>
      <c r="N1848">
        <f>VLOOKUP(K1848,P$7:R$4000,2,0)</f>
        <v/>
      </c>
      <c r="P1848" s="24" t="inlineStr">
        <is>
          <t>Ормоналиев Назарбай Таевич</t>
        </is>
      </c>
      <c r="Q1848" s="24" t="inlineStr">
        <is>
          <t>114-Офис Управления Проектом - Бозымчак</t>
        </is>
      </c>
    </row>
    <row r="1849" hidden="1" outlineLevel="1" ht="22.45" customFormat="1" customHeight="1" s="71" thickBot="1">
      <c r="B1849" s="167" t="n"/>
      <c r="C1849" s="167" t="n"/>
      <c r="D1849" s="14" t="inlineStr">
        <is>
          <t>Количество</t>
        </is>
      </c>
      <c r="E1849" s="15" t="n"/>
      <c r="F1849" s="175" t="n">
        <v>10</v>
      </c>
      <c r="G1849" s="15" t="n"/>
      <c r="H1849" s="175" t="n">
        <v>10</v>
      </c>
      <c r="I1849" s="135" t="n"/>
      <c r="J1849" s="154" t="inlineStr">
        <is>
          <t>Поступление ТМЦ и услуг 0002200 от 07.06.2024 11:10:22</t>
        </is>
      </c>
      <c r="K1849" s="154" t="inlineStr">
        <is>
          <t>Поступление ТМЦ и услуг 0002200 от 07.06.2024 11:10:22</t>
        </is>
      </c>
      <c r="L1849" s="9" t="n"/>
      <c r="M1849">
        <f>VLOOKUP(J1849,P$7:Q$4000,2,0)</f>
        <v/>
      </c>
      <c r="N1849">
        <f>VLOOKUP(K1849,P$7:R$4000,2,0)</f>
        <v/>
      </c>
      <c r="P1849" s="24" t="inlineStr">
        <is>
          <t>Ормонов Манас Жайлообаевич</t>
        </is>
      </c>
      <c r="Q1849" s="24" t="inlineStr">
        <is>
          <t>101-03-участок БВР</t>
        </is>
      </c>
    </row>
    <row r="1850" hidden="1" outlineLevel="1" ht="22.45" customHeight="1" s="171" thickBot="1">
      <c r="B1850" s="165" t="inlineStr">
        <is>
          <t>08.09.2024 14:55:03</t>
        </is>
      </c>
      <c r="C1850" s="165" t="inlineStr">
        <is>
          <t>Внутреннее перемещение ОМТС 222-075 от 08.09.2024 14:55:03</t>
        </is>
      </c>
      <c r="D1850" s="152" t="inlineStr">
        <is>
          <t>Внутренее перемещение ТМЦ</t>
        </is>
      </c>
      <c r="E1850" s="163" t="n">
        <v>1750</v>
      </c>
      <c r="F1850" s="164" t="n"/>
      <c r="G1850" s="163" t="n">
        <v>1750</v>
      </c>
      <c r="H1850" s="164" t="n"/>
      <c r="I1850" s="7" t="n">
        <v>5071</v>
      </c>
      <c r="J1850" s="8" t="inlineStr">
        <is>
          <t>Топиволдиев Дилмурод Исмонжонович(Инженер КИП и А</t>
        </is>
      </c>
      <c r="K1850" s="8" t="inlineStr">
        <is>
          <t>Склад Бозымчак №12 ОФ (/Касымов А. Адылбек у Э.)</t>
        </is>
      </c>
      <c r="L1850" s="12" t="n"/>
      <c r="M1850">
        <f>VLOOKUP(J1850,P$7:Q$4000,2,0)</f>
        <v/>
      </c>
      <c r="N1850">
        <f>VLOOKUP(K1850,P$7:R$4000,2,0)</f>
        <v/>
      </c>
      <c r="P1850" s="24" t="inlineStr">
        <is>
          <t>Ормукова Алтынбубу Тулкубаевна</t>
        </is>
      </c>
      <c r="Q1850" s="24" t="inlineStr">
        <is>
          <t>113-Офис Управления Проектом - Бишкек</t>
        </is>
      </c>
    </row>
    <row r="1851" hidden="1" outlineLevel="1" ht="22.45" customFormat="1" customHeight="1" s="71">
      <c r="B1851" s="166" t="n"/>
      <c r="C1851" s="166" t="n"/>
      <c r="D1851" s="153" t="n"/>
      <c r="E1851" s="10" t="n"/>
      <c r="F1851" s="11" t="n"/>
      <c r="G1851" s="10" t="n"/>
      <c r="H1851" s="11" t="n"/>
      <c r="I1851" s="12" t="n"/>
      <c r="J1851" s="13" t="inlineStr">
        <is>
          <t>105-001-4526 Реле давления STNC HLP110E</t>
        </is>
      </c>
      <c r="K1851" s="13" t="inlineStr">
        <is>
          <t>105-001-4526 Реле давления STNC HLP110E</t>
        </is>
      </c>
      <c r="L1851" s="135" t="n"/>
      <c r="M1851">
        <f>VLOOKUP(J1851,P$7:Q$4000,2,0)</f>
        <v/>
      </c>
      <c r="N1851">
        <f>VLOOKUP(K1851,P$7:R$4000,2,0)</f>
        <v/>
      </c>
      <c r="O1851" s="8" t="n"/>
      <c r="P1851" s="24" t="inlineStr">
        <is>
          <t>Орозалиев Жуман Чотбаевич</t>
        </is>
      </c>
      <c r="Q1851" s="24" t="n"/>
    </row>
    <row r="1852" hidden="1" outlineLevel="1" ht="22.45" customFormat="1" customHeight="1" s="71" thickBot="1">
      <c r="B1852" s="167" t="n"/>
      <c r="C1852" s="167" t="n"/>
      <c r="D1852" s="14" t="inlineStr">
        <is>
          <t>Количество</t>
        </is>
      </c>
      <c r="E1852" s="15" t="n"/>
      <c r="F1852" s="175" t="n">
        <v>1</v>
      </c>
      <c r="G1852" s="15" t="n"/>
      <c r="H1852" s="175" t="n">
        <v>1</v>
      </c>
      <c r="I1852" s="135" t="n"/>
      <c r="J1852" s="154" t="inlineStr">
        <is>
          <t>Поступление ТМЦ и услуг 0002105 от 13.06.2022 10:00:00</t>
        </is>
      </c>
      <c r="K1852" s="154" t="inlineStr">
        <is>
          <t>Поступление ТМЦ и услуг 0002105 от 13.06.2022 10:00:00</t>
        </is>
      </c>
      <c r="L1852" s="9" t="n"/>
      <c r="M1852">
        <f>VLOOKUP(J1852,P$7:Q$4000,2,0)</f>
        <v/>
      </c>
      <c r="N1852">
        <f>VLOOKUP(K1852,P$7:R$4000,2,0)</f>
        <v/>
      </c>
      <c r="P1852" s="24" t="inlineStr">
        <is>
          <t>Орозалиев Кемель Бердигулович СБ</t>
        </is>
      </c>
      <c r="Q1852" s="24" t="inlineStr">
        <is>
          <t>117-Перевалочная база</t>
        </is>
      </c>
    </row>
    <row r="1853" hidden="1" outlineLevel="1" ht="22.45" customHeight="1" s="171" thickBot="1">
      <c r="B1853" s="165" t="inlineStr">
        <is>
          <t>08.09.2024 14:55:03</t>
        </is>
      </c>
      <c r="C1853" s="165" t="inlineStr">
        <is>
          <t>Внутреннее перемещение ОМТС 222-075 от 08.09.2024 14:55:03</t>
        </is>
      </c>
      <c r="D1853" s="152" t="inlineStr">
        <is>
          <t>Внутренее перемещение ТМЦ</t>
        </is>
      </c>
      <c r="E1853" s="163" t="n">
        <v>1750</v>
      </c>
      <c r="F1853" s="164" t="n"/>
      <c r="G1853" s="163" t="n">
        <v>1750</v>
      </c>
      <c r="H1853" s="164" t="n"/>
      <c r="I1853" s="7" t="n">
        <v>4857.14</v>
      </c>
      <c r="J1853" s="8" t="inlineStr">
        <is>
          <t>Топиволдиев Дилмурод Исмонжонович(Инженер КИП и А</t>
        </is>
      </c>
      <c r="K1853" s="8" t="inlineStr">
        <is>
          <t>Склад Бозымчак №12 ОФ (/Касымов А. Адылбек у Э.)</t>
        </is>
      </c>
      <c r="L1853" s="12" t="n"/>
      <c r="M1853">
        <f>VLOOKUP(J1853,P$7:Q$4000,2,0)</f>
        <v/>
      </c>
      <c r="N1853">
        <f>VLOOKUP(K1853,P$7:R$4000,2,0)</f>
        <v/>
      </c>
      <c r="P1853" s="24" t="inlineStr">
        <is>
          <t>Орозалиев Салмоорбек Шералиевич</t>
        </is>
      </c>
      <c r="Q1853" s="24" t="inlineStr">
        <is>
          <t>112-ИТР-офис</t>
        </is>
      </c>
    </row>
    <row r="1854" hidden="1" outlineLevel="1" ht="32.9" customFormat="1" customHeight="1" s="71">
      <c r="B1854" s="166" t="n"/>
      <c r="C1854" s="166" t="n"/>
      <c r="D1854" s="153" t="n"/>
      <c r="E1854" s="10" t="n"/>
      <c r="F1854" s="11" t="n"/>
      <c r="G1854" s="10" t="n"/>
      <c r="H1854" s="11" t="n"/>
      <c r="I1854" s="12" t="n"/>
      <c r="J1854" s="13" t="inlineStr">
        <is>
          <t>105-002-5625 Манометр 0-40MPa (наполнитель глицерин)</t>
        </is>
      </c>
      <c r="K1854" s="13" t="inlineStr">
        <is>
          <t>105-002-5625 Манометр 0-40MPa (наполнитель глицерин)</t>
        </is>
      </c>
      <c r="L1854" s="135" t="n"/>
      <c r="M1854">
        <f>VLOOKUP(J1854,P$7:Q$4000,2,0)</f>
        <v/>
      </c>
      <c r="N1854">
        <f>VLOOKUP(K1854,P$7:R$4000,2,0)</f>
        <v/>
      </c>
      <c r="P1854" s="24" t="inlineStr">
        <is>
          <t>Орозбаев Сыймык Каниметович</t>
        </is>
      </c>
      <c r="Q1854" s="24" t="inlineStr">
        <is>
          <t>112-01-ИТР-производство</t>
        </is>
      </c>
    </row>
    <row r="1855" hidden="1" outlineLevel="1" ht="22.45" customFormat="1" customHeight="1" s="71" thickBot="1">
      <c r="B1855" s="167" t="n"/>
      <c r="C1855" s="167" t="n"/>
      <c r="D1855" s="14" t="inlineStr">
        <is>
          <t>Количество</t>
        </is>
      </c>
      <c r="E1855" s="15" t="n"/>
      <c r="F1855" s="175" t="n">
        <v>2</v>
      </c>
      <c r="G1855" s="15" t="n"/>
      <c r="H1855" s="175" t="n">
        <v>2</v>
      </c>
      <c r="I1855" s="135" t="n"/>
      <c r="J1855" s="154" t="inlineStr">
        <is>
          <t>Поступление ТМЦ и услуг 0110412 от 06.11.2019 10:00:00</t>
        </is>
      </c>
      <c r="K1855" s="154" t="inlineStr">
        <is>
          <t>Поступление ТМЦ и услуг 0110412 от 06.11.2019 10:00:00</t>
        </is>
      </c>
      <c r="L1855" s="9" t="n"/>
      <c r="M1855">
        <f>VLOOKUP(J1855,P$7:Q$4000,2,0)</f>
        <v/>
      </c>
      <c r="N1855">
        <f>VLOOKUP(K1855,P$7:R$4000,2,0)</f>
        <v/>
      </c>
      <c r="P1855" s="24" t="inlineStr">
        <is>
          <t>Орозбек уулу Мирлан</t>
        </is>
      </c>
      <c r="Q1855" s="24" t="inlineStr">
        <is>
          <t>114-Офис Управления Проектом - Бозымчак</t>
        </is>
      </c>
    </row>
    <row r="1856" hidden="1" outlineLevel="1" ht="22.45" customHeight="1" s="171" thickBot="1">
      <c r="B1856" s="165" t="inlineStr">
        <is>
          <t>09.09.2024 0:00:00</t>
        </is>
      </c>
      <c r="C1856" s="165" t="inlineStr">
        <is>
          <t>Внутреннее перемещение ОМТС 221-897 от 09.09.2024 0:00:00</t>
        </is>
      </c>
      <c r="D1856" s="152" t="inlineStr">
        <is>
          <t>Внутренее перемещение ТМЦ</t>
        </is>
      </c>
      <c r="E1856" s="163" t="n">
        <v>1750</v>
      </c>
      <c r="F1856" s="164" t="n"/>
      <c r="G1856" s="163" t="n">
        <v>1750</v>
      </c>
      <c r="H1856" s="164" t="n"/>
      <c r="I1856" s="7" t="n">
        <v>54850</v>
      </c>
      <c r="J1856" s="8" t="inlineStr">
        <is>
          <t>Склад МОЛ №25 Подземный рудник (ИсаковС/АсанбековК</t>
        </is>
      </c>
      <c r="K1856" s="8" t="inlineStr">
        <is>
          <t>Склад Бозымчак № 9 ГОК (Нурмамбетов Н\Караев Ж.)</t>
        </is>
      </c>
      <c r="L1856" s="12" t="n"/>
      <c r="M1856">
        <f>VLOOKUP(J1856,P$7:Q$4000,2,0)</f>
        <v/>
      </c>
      <c r="N1856">
        <f>VLOOKUP(K1856,P$7:R$4000,2,0)</f>
        <v/>
      </c>
      <c r="P1856" s="24" t="inlineStr">
        <is>
          <t>Орозматов Анарбай Анаралиевич</t>
        </is>
      </c>
      <c r="Q1856" s="24" t="inlineStr">
        <is>
          <t>111-01-АУП - Гараж</t>
        </is>
      </c>
    </row>
    <row r="1857" hidden="1" outlineLevel="1" ht="32.9" customFormat="1" customHeight="1" s="71">
      <c r="B1857" s="166" t="n"/>
      <c r="C1857" s="166" t="n"/>
      <c r="D1857" s="153" t="n"/>
      <c r="E1857" s="10" t="n"/>
      <c r="F1857" s="11" t="n"/>
      <c r="G1857" s="10" t="n"/>
      <c r="H1857" s="11" t="n"/>
      <c r="I1857" s="12" t="n"/>
      <c r="J1857" s="13" t="inlineStr">
        <is>
          <t>100-024-0078 Латки универсальныеROSSVIK, d-50мм. артикул Umid</t>
        </is>
      </c>
      <c r="K1857" s="13" t="inlineStr">
        <is>
          <t>100-024-0078 Латки универсальныеROSSVIK, d-50мм. артикул Umid</t>
        </is>
      </c>
      <c r="L1857" s="135" t="n"/>
      <c r="M1857">
        <f>VLOOKUP(J1857,P$7:Q$4000,2,0)</f>
        <v/>
      </c>
      <c r="N1857">
        <f>VLOOKUP(K1857,P$7:R$4000,2,0)</f>
        <v/>
      </c>
      <c r="P1857" s="24" t="inlineStr">
        <is>
          <t>Орозобеков Таалайбек Айталиевич</t>
        </is>
      </c>
      <c r="Q1857" s="24" t="inlineStr">
        <is>
          <t>105-02-УТВС и НК</t>
        </is>
      </c>
    </row>
    <row r="1858" hidden="1" outlineLevel="1" ht="22.45" customFormat="1" customHeight="1" s="71" thickBot="1">
      <c r="B1858" s="167" t="n"/>
      <c r="C1858" s="167" t="n"/>
      <c r="D1858" s="14" t="inlineStr">
        <is>
          <t>Количество</t>
        </is>
      </c>
      <c r="E1858" s="15" t="n"/>
      <c r="F1858" s="175" t="n">
        <v>50</v>
      </c>
      <c r="G1858" s="15" t="n"/>
      <c r="H1858" s="175" t="n">
        <v>50</v>
      </c>
      <c r="I1858" s="135" t="n"/>
      <c r="J1858" s="154" t="inlineStr">
        <is>
          <t>Поступление ТМЦ и услуг 0003056 от 01.08.2024 10:00:00</t>
        </is>
      </c>
      <c r="K1858" s="154" t="inlineStr">
        <is>
          <t>Поступление ТМЦ и услуг 0003056 от 01.08.2024 10:00:00</t>
        </is>
      </c>
      <c r="L1858" s="9" t="n"/>
      <c r="M1858">
        <f>VLOOKUP(J1858,P$7:Q$4000,2,0)</f>
        <v/>
      </c>
      <c r="N1858">
        <f>VLOOKUP(K1858,P$7:R$4000,2,0)</f>
        <v/>
      </c>
      <c r="P1858" s="24" t="inlineStr">
        <is>
          <t>Орозов Арген Жороевич</t>
        </is>
      </c>
      <c r="Q1858" s="24" t="inlineStr">
        <is>
          <t>105-02-УТВС и НК</t>
        </is>
      </c>
    </row>
    <row r="1859" hidden="1" outlineLevel="1" ht="22.45" customHeight="1" s="171" thickBot="1">
      <c r="B1859" s="165" t="inlineStr">
        <is>
          <t>09.09.2024 0:00:00</t>
        </is>
      </c>
      <c r="C1859" s="165" t="inlineStr">
        <is>
          <t>Внутреннее перемещение ОМТС 221-897 от 09.09.2024 0:00:00</t>
        </is>
      </c>
      <c r="D1859" s="152" t="inlineStr">
        <is>
          <t>Внутренее перемещение ТМЦ</t>
        </is>
      </c>
      <c r="E1859" s="163" t="n">
        <v>1750</v>
      </c>
      <c r="F1859" s="164" t="n"/>
      <c r="G1859" s="163" t="n">
        <v>1750</v>
      </c>
      <c r="H1859" s="164" t="n"/>
      <c r="I1859" s="7" t="n">
        <v>179880</v>
      </c>
      <c r="J1859" s="8" t="inlineStr">
        <is>
          <t>Склад МОЛ №25 Подземный рудник (ИсаковС/АсанбековК</t>
        </is>
      </c>
      <c r="K1859" s="8" t="inlineStr">
        <is>
          <t>Склад Бозымчак № 9 ГОК (Нурмамбетов Н\Караев Ж.)</t>
        </is>
      </c>
      <c r="L1859" s="12" t="n"/>
      <c r="M1859">
        <f>VLOOKUP(J1859,P$7:Q$4000,2,0)</f>
        <v/>
      </c>
      <c r="N1859">
        <f>VLOOKUP(K1859,P$7:R$4000,2,0)</f>
        <v/>
      </c>
      <c r="P1859" s="24" t="inlineStr">
        <is>
          <t>Орозов Берк Советбекович</t>
        </is>
      </c>
      <c r="Q1859" s="24" t="inlineStr">
        <is>
          <t>100-03-06 Укладка хвостов техникой ГАТЦ</t>
        </is>
      </c>
    </row>
    <row r="1860" hidden="1" outlineLevel="1" ht="22.45" customFormat="1" customHeight="1" s="71">
      <c r="B1860" s="166" t="n"/>
      <c r="C1860" s="166" t="n"/>
      <c r="D1860" s="153" t="n"/>
      <c r="E1860" s="10" t="n"/>
      <c r="F1860" s="11" t="n"/>
      <c r="G1860" s="10" t="n"/>
      <c r="H1860" s="11" t="n"/>
      <c r="I1860" s="12" t="n"/>
      <c r="J1860" s="13" t="inlineStr">
        <is>
          <t>100-024-0220 Пластырь металлокордовый 115х145мм, 1 слойный, ROSSVIK, артикул RS-25</t>
        </is>
      </c>
      <c r="K1860" s="13" t="inlineStr">
        <is>
          <t>100-024-0220 Пластырь металлокордовый 115х145мм, 1 слойный, ROSSVIK, артикул RS-25</t>
        </is>
      </c>
      <c r="L1860" s="135" t="n"/>
      <c r="M1860">
        <f>VLOOKUP(J1860,P$7:Q$4000,2,0)</f>
        <v/>
      </c>
      <c r="N1860">
        <f>VLOOKUP(K1860,P$7:R$4000,2,0)</f>
        <v/>
      </c>
      <c r="P1860" s="24" t="inlineStr">
        <is>
          <t>Орозов Куланжан Сарсанович (машинист ТД-25)</t>
        </is>
      </c>
      <c r="Q1860" s="24" t="inlineStr">
        <is>
          <t>101-02-ЭКБУ - Карьер</t>
        </is>
      </c>
    </row>
    <row r="1861" hidden="1" outlineLevel="1" ht="22.45" customFormat="1" customHeight="1" s="71" thickBot="1">
      <c r="B1861" s="167" t="n"/>
      <c r="C1861" s="167" t="n"/>
      <c r="D1861" s="14" t="inlineStr">
        <is>
          <t>Количество</t>
        </is>
      </c>
      <c r="E1861" s="15" t="n"/>
      <c r="F1861" s="175" t="n">
        <v>30</v>
      </c>
      <c r="G1861" s="15" t="n"/>
      <c r="H1861" s="175" t="n">
        <v>30</v>
      </c>
      <c r="I1861" s="135" t="n"/>
      <c r="J1861" s="154" t="inlineStr">
        <is>
          <t>Поступление ТМЦ и услуг 0003056 от 01.08.2024 10:00:00</t>
        </is>
      </c>
      <c r="K1861" s="154" t="inlineStr">
        <is>
          <t>Поступление ТМЦ и услуг 0003056 от 01.08.2024 10:00:00</t>
        </is>
      </c>
      <c r="L1861" s="9" t="n"/>
      <c r="M1861">
        <f>VLOOKUP(J1861,P$7:Q$4000,2,0)</f>
        <v/>
      </c>
      <c r="N1861">
        <f>VLOOKUP(K1861,P$7:R$4000,2,0)</f>
        <v/>
      </c>
      <c r="P1861" s="24" t="inlineStr">
        <is>
          <t>Орозов Шайымкул Абдыжапарович (водитель вилочного)</t>
        </is>
      </c>
      <c r="Q1861" s="24" t="inlineStr">
        <is>
          <t>120-03-ОМТС</t>
        </is>
      </c>
    </row>
    <row r="1862" hidden="1" outlineLevel="1" ht="22.45" customHeight="1" s="171" thickBot="1">
      <c r="B1862" s="165" t="inlineStr">
        <is>
          <t>09.09.2024 0:00:00</t>
        </is>
      </c>
      <c r="C1862" s="165" t="inlineStr">
        <is>
          <t>Внутреннее перемещение ОМТС 221-897 от 09.09.2024 0:00:00</t>
        </is>
      </c>
      <c r="D1862" s="152" t="inlineStr">
        <is>
          <t>Внутренее перемещение ТМЦ</t>
        </is>
      </c>
      <c r="E1862" s="163" t="n">
        <v>1750</v>
      </c>
      <c r="F1862" s="164" t="n"/>
      <c r="G1862" s="163" t="n">
        <v>1750</v>
      </c>
      <c r="H1862" s="164" t="n"/>
      <c r="I1862" s="7" t="n">
        <v>35480</v>
      </c>
      <c r="J1862" s="8" t="inlineStr">
        <is>
          <t>Склад МОЛ №25 Подземный рудник (ИсаковС/АсанбековК</t>
        </is>
      </c>
      <c r="K1862" s="8" t="inlineStr">
        <is>
          <t>Склад Бозымчак № 9 ГОК (Нурмамбетов Н\Караев Ж.)</t>
        </is>
      </c>
      <c r="L1862" s="12" t="n"/>
      <c r="M1862">
        <f>VLOOKUP(J1862,P$7:Q$4000,2,0)</f>
        <v/>
      </c>
      <c r="N1862">
        <f>VLOOKUP(K1862,P$7:R$4000,2,0)</f>
        <v/>
      </c>
      <c r="P1862" s="24" t="inlineStr">
        <is>
          <t>Оролов Каримберди Хусанович(Водитель бензовоза)</t>
        </is>
      </c>
      <c r="Q1862" s="24" t="inlineStr">
        <is>
          <t>119-04-Автотранспортный цех - спецтранспорт</t>
        </is>
      </c>
    </row>
    <row r="1863" hidden="1" outlineLevel="1" ht="22.45" customFormat="1" customHeight="1" s="71">
      <c r="B1863" s="166" t="n"/>
      <c r="C1863" s="166" t="n"/>
      <c r="D1863" s="153" t="n"/>
      <c r="E1863" s="10" t="n"/>
      <c r="F1863" s="11" t="n"/>
      <c r="G1863" s="10" t="n"/>
      <c r="H1863" s="11" t="n"/>
      <c r="I1863" s="12" t="n"/>
      <c r="J1863" s="13" t="inlineStr">
        <is>
          <t>100-024-0272 ЛАТКИ КРУГЛЫЕ Ф52, ROSSVIK, 100 ШТ. пакет. Артикул: F.52.P.100.</t>
        </is>
      </c>
      <c r="K1863" s="13" t="inlineStr">
        <is>
          <t>100-024-0272 ЛАТКИ КРУГЛЫЕ Ф52, ROSSVIK, 100 ШТ. пакет. Артикул: F.52.P.100.</t>
        </is>
      </c>
      <c r="L1863" s="135" t="n"/>
      <c r="M1863">
        <f>VLOOKUP(J1863,P$7:Q$4000,2,0)</f>
        <v/>
      </c>
      <c r="N1863">
        <f>VLOOKUP(K1863,P$7:R$4000,2,0)</f>
        <v/>
      </c>
      <c r="P1863" s="24" t="inlineStr">
        <is>
          <t>Оросулбаев Марат Касымкулович</t>
        </is>
      </c>
      <c r="Q1863" s="24" t="inlineStr">
        <is>
          <t>114-Офис Управления Проектом - Бозымчак</t>
        </is>
      </c>
    </row>
    <row r="1864" hidden="1" outlineLevel="1" ht="22.45" customFormat="1" customHeight="1" s="71" thickBot="1">
      <c r="B1864" s="167" t="n"/>
      <c r="C1864" s="167" t="n"/>
      <c r="D1864" s="14" t="inlineStr">
        <is>
          <t>Количество</t>
        </is>
      </c>
      <c r="E1864" s="15" t="n"/>
      <c r="F1864" s="175" t="n">
        <v>20</v>
      </c>
      <c r="G1864" s="15" t="n"/>
      <c r="H1864" s="175" t="n">
        <v>20</v>
      </c>
      <c r="I1864" s="135" t="n"/>
      <c r="J1864" s="154" t="inlineStr">
        <is>
          <t>Поступление ТМЦ и услуг 0003056 от 01.08.2024 10:00:00</t>
        </is>
      </c>
      <c r="K1864" s="154" t="inlineStr">
        <is>
          <t>Поступление ТМЦ и услуг 0003056 от 01.08.2024 10:00:00</t>
        </is>
      </c>
      <c r="L1864" s="9" t="n"/>
      <c r="M1864">
        <f>VLOOKUP(J1864,P$7:Q$4000,2,0)</f>
        <v/>
      </c>
      <c r="N1864">
        <f>VLOOKUP(K1864,P$7:R$4000,2,0)</f>
        <v/>
      </c>
      <c r="P1864" s="24" t="inlineStr">
        <is>
          <t>Орунбаев Динмухамет Салиевич (Контролер СКК)</t>
        </is>
      </c>
      <c r="Q1864" s="24" t="inlineStr">
        <is>
          <t>126-001 ОТК Общепроизводственные расходы</t>
        </is>
      </c>
    </row>
    <row r="1865" hidden="1" outlineLevel="1" ht="22.45" customHeight="1" s="171" thickBot="1">
      <c r="B1865" s="165" t="inlineStr">
        <is>
          <t>09.09.2024 8:09:36</t>
        </is>
      </c>
      <c r="C1865" s="165" t="inlineStr">
        <is>
          <t>Внутреннее перемещение ОМТС 222-078 от 09.09.2024 8:09:36</t>
        </is>
      </c>
      <c r="D1865" s="152" t="inlineStr">
        <is>
          <t>Внутренее перемещение ТМЦ</t>
        </is>
      </c>
      <c r="E1865" s="163" t="n">
        <v>1750</v>
      </c>
      <c r="F1865" s="164" t="n"/>
      <c r="G1865" s="163" t="n">
        <v>1750</v>
      </c>
      <c r="H1865" s="164" t="n"/>
      <c r="I1865" s="7" t="n">
        <v>42300</v>
      </c>
      <c r="J1865" s="8" t="inlineStr">
        <is>
          <t>Склад МОЛ №14 АХО (Мамажунусова М/Маматова С.)</t>
        </is>
      </c>
      <c r="K1865" s="8" t="inlineStr">
        <is>
          <t>Склад Бозымчак № 9 ГОК (Нурмамбетов Н\Караев Ж.)</t>
        </is>
      </c>
      <c r="L1865" s="12" t="n"/>
      <c r="M1865">
        <f>VLOOKUP(J1865,P$7:Q$4000,2,0)</f>
        <v/>
      </c>
      <c r="N1865">
        <f>VLOOKUP(K1865,P$7:R$4000,2,0)</f>
        <v/>
      </c>
      <c r="P1865" s="24" t="inlineStr">
        <is>
          <t>Оселедько Леонид Анатольевич</t>
        </is>
      </c>
      <c r="Q1865" s="24" t="inlineStr">
        <is>
          <t>112-ИТР-офис</t>
        </is>
      </c>
    </row>
    <row r="1866" hidden="1" outlineLevel="1" ht="22.45" customFormat="1" customHeight="1" s="71">
      <c r="B1866" s="166" t="n"/>
      <c r="C1866" s="166" t="n"/>
      <c r="D1866" s="153" t="n"/>
      <c r="E1866" s="10" t="n"/>
      <c r="F1866" s="11" t="n"/>
      <c r="G1866" s="10" t="n"/>
      <c r="H1866" s="11" t="n"/>
      <c r="I1866" s="12" t="n"/>
      <c r="J1866" s="13" t="inlineStr">
        <is>
          <t>051-001-5350 Тумба подкатная (2 ящика) 400*450*500 (про-во Кыргызстан)</t>
        </is>
      </c>
      <c r="K1866" s="13" t="inlineStr">
        <is>
          <t>051-001-5350 Тумба подкатная (2 ящика) 400*450*500 (про-во Кыргызстан)</t>
        </is>
      </c>
      <c r="L1866" s="135" t="n"/>
      <c r="M1866">
        <f>VLOOKUP(J1866,P$7:Q$4000,2,0)</f>
        <v/>
      </c>
      <c r="N1866">
        <f>VLOOKUP(K1866,P$7:R$4000,2,0)</f>
        <v/>
      </c>
      <c r="P1866" s="24" t="inlineStr">
        <is>
          <t>Осконова Канымгул Суюновна (маш стир машины)</t>
        </is>
      </c>
      <c r="Q1866" s="24" t="inlineStr">
        <is>
          <t>123-01-АБК-АХО-вахтовый поселок</t>
        </is>
      </c>
    </row>
    <row r="1867" hidden="1" outlineLevel="1" ht="22.45" customFormat="1" customHeight="1" s="71" thickBot="1">
      <c r="B1867" s="167" t="n"/>
      <c r="C1867" s="167" t="n"/>
      <c r="D1867" s="14" t="inlineStr">
        <is>
          <t>Количество</t>
        </is>
      </c>
      <c r="E1867" s="15" t="n"/>
      <c r="F1867" s="175" t="n">
        <v>10</v>
      </c>
      <c r="G1867" s="15" t="n"/>
      <c r="H1867" s="175" t="n">
        <v>10</v>
      </c>
      <c r="I1867" s="135" t="n"/>
      <c r="J1867" s="154" t="inlineStr">
        <is>
          <t>Поступление ТМЦ и услуг 0001621 от 24.04.2024 18:48:21</t>
        </is>
      </c>
      <c r="K1867" s="154" t="inlineStr">
        <is>
          <t>Поступление ТМЦ и услуг 0001621 от 24.04.2024 18:48:21</t>
        </is>
      </c>
      <c r="L1867" s="9" t="n"/>
      <c r="M1867">
        <f>VLOOKUP(J1867,P$7:Q$4000,2,0)</f>
        <v/>
      </c>
      <c r="N1867">
        <f>VLOOKUP(K1867,P$7:R$4000,2,0)</f>
        <v/>
      </c>
      <c r="P1867" s="24" t="inlineStr">
        <is>
          <t>Осконова Нурила Суйоркуловна(Уборщица)</t>
        </is>
      </c>
      <c r="Q1867" s="24" t="inlineStr">
        <is>
          <t>123-01-АБК-АХО-вахтовый поселок</t>
        </is>
      </c>
    </row>
    <row r="1868" hidden="1" outlineLevel="1" ht="22.45" customHeight="1" s="171" thickBot="1">
      <c r="B1868" s="165" t="inlineStr">
        <is>
          <t>09.09.2024 9:25:34</t>
        </is>
      </c>
      <c r="C1868" s="165" t="inlineStr">
        <is>
          <t>Внутреннее перемещение ОМТС 222-079 от 09.09.2024 9:25:34</t>
        </is>
      </c>
      <c r="D1868" s="152" t="inlineStr">
        <is>
          <t>Внутренее перемещение ТМЦ</t>
        </is>
      </c>
      <c r="E1868" s="163" t="n">
        <v>1750</v>
      </c>
      <c r="F1868" s="164" t="n"/>
      <c r="G1868" s="163" t="n">
        <v>1750</v>
      </c>
      <c r="H1868" s="164" t="n"/>
      <c r="I1868" s="7" t="n">
        <v>17640</v>
      </c>
      <c r="J1868" s="8" t="inlineStr">
        <is>
          <t>Нусуроталы уулу Бекболсун</t>
        </is>
      </c>
      <c r="K1868" s="8" t="inlineStr">
        <is>
          <t>Склад Бозымчак № 7 СИЗ (/Касымов А,Адылбек у Э.</t>
        </is>
      </c>
      <c r="L1868" s="12" t="n"/>
      <c r="M1868">
        <f>VLOOKUP(J1868,P$7:Q$4000,2,0)</f>
        <v/>
      </c>
      <c r="N1868">
        <f>VLOOKUP(K1868,P$7:R$4000,2,0)</f>
        <v/>
      </c>
      <c r="P1868" s="24" t="inlineStr">
        <is>
          <t>Осмоналиев Нурбек Байышович</t>
        </is>
      </c>
      <c r="Q1868" s="24" t="inlineStr">
        <is>
          <t>127-001- Служба охраны и режима</t>
        </is>
      </c>
    </row>
    <row r="1869" hidden="1" outlineLevel="1" ht="32.9" customFormat="1" customHeight="1" s="71">
      <c r="B1869" s="166" t="n"/>
      <c r="C1869" s="166" t="n"/>
      <c r="D1869" s="153" t="n"/>
      <c r="E1869" s="10" t="n"/>
      <c r="F1869" s="11" t="n"/>
      <c r="G1869" s="10" t="n"/>
      <c r="H1869" s="11" t="n"/>
      <c r="I1869" s="12" t="n"/>
      <c r="J1869" s="13" t="inlineStr">
        <is>
          <t>010-002-0066 Респиратор фильтрующий Benehal FFP2 NR</t>
        </is>
      </c>
      <c r="K1869" s="13" t="inlineStr">
        <is>
          <t>010-002-0066 Респиратор фильтрующий Benehal FFP2 NR</t>
        </is>
      </c>
      <c r="L1869" s="135" t="n"/>
      <c r="M1869">
        <f>VLOOKUP(J1869,P$7:Q$4000,2,0)</f>
        <v/>
      </c>
      <c r="N1869">
        <f>VLOOKUP(K1869,P$7:R$4000,2,0)</f>
        <v/>
      </c>
      <c r="P1869" s="24" t="inlineStr">
        <is>
          <t>Осмонбеков Нурлан Курманбекович (маш.бур.установки</t>
        </is>
      </c>
      <c r="Q1869" s="24" t="inlineStr">
        <is>
          <t>101-03-участок БВР</t>
        </is>
      </c>
    </row>
    <row r="1870" hidden="1" outlineLevel="1" ht="22.45" customFormat="1" customHeight="1" s="71" thickBot="1">
      <c r="B1870" s="167" t="n"/>
      <c r="C1870" s="167" t="n"/>
      <c r="D1870" s="14" t="inlineStr">
        <is>
          <t>Количество</t>
        </is>
      </c>
      <c r="E1870" s="15" t="n"/>
      <c r="F1870" s="175" t="n">
        <v>210</v>
      </c>
      <c r="G1870" s="15" t="n"/>
      <c r="H1870" s="175" t="n">
        <v>210</v>
      </c>
      <c r="I1870" s="135" t="n"/>
      <c r="J1870" s="154" t="inlineStr">
        <is>
          <t>Поступление ТМЦ и услуг 0003131 от 06.08.2024 10:00:00</t>
        </is>
      </c>
      <c r="K1870" s="154" t="inlineStr">
        <is>
          <t>Поступление ТМЦ и услуг 0003131 от 06.08.2024 10:00:00</t>
        </is>
      </c>
      <c r="L1870" s="9" t="n"/>
      <c r="M1870">
        <f>VLOOKUP(J1870,P$7:Q$4000,2,0)</f>
        <v/>
      </c>
      <c r="N1870">
        <f>VLOOKUP(K1870,P$7:R$4000,2,0)</f>
        <v/>
      </c>
      <c r="P1870" s="24" t="inlineStr">
        <is>
          <t>Осмонбекова Нурсулуу Курманбековна</t>
        </is>
      </c>
      <c r="Q1870" s="24" t="inlineStr">
        <is>
          <t>112-01-ИТР-производство</t>
        </is>
      </c>
    </row>
    <row r="1871" hidden="1" outlineLevel="1" ht="22.45" customHeight="1" s="171" thickBot="1">
      <c r="B1871" s="165" t="inlineStr">
        <is>
          <t>09.09.2024 9:25:34</t>
        </is>
      </c>
      <c r="C1871" s="165" t="inlineStr">
        <is>
          <t>Внутреннее перемещение ОМТС 222-079 от 09.09.2024 9:25:34</t>
        </is>
      </c>
      <c r="D1871" s="152" t="inlineStr">
        <is>
          <t>Внутренее перемещение ТМЦ</t>
        </is>
      </c>
      <c r="E1871" s="163" t="n">
        <v>1750</v>
      </c>
      <c r="F1871" s="164" t="n"/>
      <c r="G1871" s="163" t="n">
        <v>1750</v>
      </c>
      <c r="H1871" s="164" t="n"/>
      <c r="I1871" s="7" t="n">
        <v>13725</v>
      </c>
      <c r="J1871" s="8" t="inlineStr">
        <is>
          <t>Нусуроталы уулу Бекболсун</t>
        </is>
      </c>
      <c r="K1871" s="8" t="inlineStr">
        <is>
          <t>Склад Бозымчак № 7 СИЗ (/Касымов А,Адылбек у Э.</t>
        </is>
      </c>
      <c r="L1871" s="12" t="n"/>
      <c r="M1871">
        <f>VLOOKUP(J1871,P$7:Q$4000,2,0)</f>
        <v/>
      </c>
      <c r="N1871">
        <f>VLOOKUP(K1871,P$7:R$4000,2,0)</f>
        <v/>
      </c>
      <c r="P1871" s="24" t="inlineStr">
        <is>
          <t>Осмонкулова Венера Кубанычбек</t>
        </is>
      </c>
      <c r="Q1871" s="24" t="inlineStr">
        <is>
          <t>111-02-АУП</t>
        </is>
      </c>
    </row>
    <row r="1872" hidden="1" outlineLevel="1" ht="22.45" customFormat="1" customHeight="1" s="71">
      <c r="B1872" s="166" t="n"/>
      <c r="C1872" s="166" t="n"/>
      <c r="D1872" s="153" t="n"/>
      <c r="E1872" s="10" t="n"/>
      <c r="F1872" s="11" t="n"/>
      <c r="G1872" s="10" t="n"/>
      <c r="H1872" s="11" t="n"/>
      <c r="I1872" s="12" t="n"/>
      <c r="J1872" s="13" t="inlineStr">
        <is>
          <t>001-001-0103 Комбинезон одноразовый Tecron (полипропилен)</t>
        </is>
      </c>
      <c r="K1872" s="13" t="inlineStr">
        <is>
          <t>001-001-0103 Комбинезон одноразовый Tecron (полипропилен)</t>
        </is>
      </c>
      <c r="L1872" s="135" t="n"/>
      <c r="M1872">
        <f>VLOOKUP(J1872,P$7:Q$4000,2,0)</f>
        <v/>
      </c>
      <c r="N1872">
        <f>VLOOKUP(K1872,P$7:R$4000,2,0)</f>
        <v/>
      </c>
      <c r="P1872" s="24" t="inlineStr">
        <is>
          <t>Осмонкулова Венера Кубанычбековна</t>
        </is>
      </c>
      <c r="Q1872" s="24" t="inlineStr">
        <is>
          <t>112-ИТР-офис</t>
        </is>
      </c>
    </row>
    <row r="1873" hidden="1" outlineLevel="1" ht="22.45" customFormat="1" customHeight="1" s="71" thickBot="1">
      <c r="B1873" s="167" t="n"/>
      <c r="C1873" s="167" t="n"/>
      <c r="D1873" s="14" t="inlineStr">
        <is>
          <t>Количество</t>
        </is>
      </c>
      <c r="E1873" s="15" t="n"/>
      <c r="F1873" s="175" t="n">
        <v>25</v>
      </c>
      <c r="G1873" s="15" t="n"/>
      <c r="H1873" s="175" t="n">
        <v>25</v>
      </c>
      <c r="I1873" s="135" t="n"/>
      <c r="J1873" s="154" t="inlineStr">
        <is>
          <t>Поступление ТМЦ и услуг 0002776 от 18.07.2024 10:00:00</t>
        </is>
      </c>
      <c r="K1873" s="154" t="inlineStr">
        <is>
          <t>Поступление ТМЦ и услуг 0002776 от 18.07.2024 10:00:00</t>
        </is>
      </c>
      <c r="L1873" s="9" t="n"/>
      <c r="M1873">
        <f>VLOOKUP(J1873,P$7:Q$4000,2,0)</f>
        <v/>
      </c>
      <c r="N1873">
        <f>VLOOKUP(K1873,P$7:R$4000,2,0)</f>
        <v/>
      </c>
      <c r="P1873" s="24" t="inlineStr">
        <is>
          <t>Осмонов Болотбек Шаршеналиевич</t>
        </is>
      </c>
      <c r="Q1873" s="24" t="inlineStr">
        <is>
          <t>111-02-АУП</t>
        </is>
      </c>
    </row>
    <row r="1874" hidden="1" outlineLevel="1" ht="22.45" customHeight="1" s="171" thickBot="1">
      <c r="B1874" s="165" t="inlineStr">
        <is>
          <t>09.09.2024 9:39:38</t>
        </is>
      </c>
      <c r="C1874" s="165" t="inlineStr">
        <is>
          <t>Внутреннее перемещение ОМТС 222-080 от 09.09.2024 9:39:38</t>
        </is>
      </c>
      <c r="D1874" s="152" t="inlineStr">
        <is>
          <t>Внутренее перемещение ТМЦ</t>
        </is>
      </c>
      <c r="E1874" s="163" t="n">
        <v>1750</v>
      </c>
      <c r="F1874" s="164" t="n"/>
      <c r="G1874" s="163" t="n">
        <v>1750</v>
      </c>
      <c r="H1874" s="164" t="n"/>
      <c r="I1874" s="7" t="n">
        <v>41175</v>
      </c>
      <c r="J1874" s="8" t="inlineStr">
        <is>
          <t>Аккийизов Улукбек Дамирбекович( мастер механик)</t>
        </is>
      </c>
      <c r="K1874" s="8" t="inlineStr">
        <is>
          <t>Склад Бозымчак № 7 СИЗ (/Касымов А,Адылбек у Э.</t>
        </is>
      </c>
      <c r="L1874" s="12" t="n"/>
      <c r="M1874">
        <f>VLOOKUP(J1874,P$7:Q$4000,2,0)</f>
        <v/>
      </c>
      <c r="N1874">
        <f>VLOOKUP(K1874,P$7:R$4000,2,0)</f>
        <v/>
      </c>
      <c r="P1874" s="24" t="inlineStr">
        <is>
          <t>Осмонов Тайыр Мамбеткулович(Подсобный рабочий)</t>
        </is>
      </c>
      <c r="Q1874" s="24" t="inlineStr">
        <is>
          <t>123-01-АБК-АХО-вахтовый поселок</t>
        </is>
      </c>
    </row>
    <row r="1875" hidden="1" outlineLevel="1" ht="32.9" customFormat="1" customHeight="1" s="71">
      <c r="B1875" s="166" t="n"/>
      <c r="C1875" s="166" t="n"/>
      <c r="D1875" s="153" t="n"/>
      <c r="E1875" s="10" t="n"/>
      <c r="F1875" s="11" t="n"/>
      <c r="G1875" s="10" t="n"/>
      <c r="H1875" s="11" t="n"/>
      <c r="I1875" s="12" t="n"/>
      <c r="J1875" s="13" t="inlineStr">
        <is>
          <t>001-001-0103 Комбинезон одноразовый Tecron (полипропилен)</t>
        </is>
      </c>
      <c r="K1875" s="13" t="inlineStr">
        <is>
          <t>001-001-0103 Комбинезон одноразовый Tecron (полипропилен)</t>
        </is>
      </c>
      <c r="L1875" s="135" t="n"/>
      <c r="M1875">
        <f>VLOOKUP(J1875,P$7:Q$4000,2,0)</f>
        <v/>
      </c>
      <c r="N1875">
        <f>VLOOKUP(K1875,P$7:R$4000,2,0)</f>
        <v/>
      </c>
      <c r="P1875" s="24" t="inlineStr">
        <is>
          <t>Осмонова Е.Б. (Мега Фудс)</t>
        </is>
      </c>
      <c r="Q1875" s="24" t="n"/>
    </row>
    <row r="1876" hidden="1" outlineLevel="1" ht="22.45" customFormat="1" customHeight="1" s="71" thickBot="1">
      <c r="B1876" s="167" t="n"/>
      <c r="C1876" s="167" t="n"/>
      <c r="D1876" s="14" t="inlineStr">
        <is>
          <t>Количество</t>
        </is>
      </c>
      <c r="E1876" s="15" t="n"/>
      <c r="F1876" s="175" t="n">
        <v>75</v>
      </c>
      <c r="G1876" s="15" t="n"/>
      <c r="H1876" s="175" t="n">
        <v>75</v>
      </c>
      <c r="I1876" s="135" t="n"/>
      <c r="J1876" s="154" t="inlineStr">
        <is>
          <t>Поступление ТМЦ и услуг 0002776 от 18.07.2024 10:00:00</t>
        </is>
      </c>
      <c r="K1876" s="154" t="inlineStr">
        <is>
          <t>Поступление ТМЦ и услуг 0002776 от 18.07.2024 10:00:00</t>
        </is>
      </c>
      <c r="L1876" s="9" t="n"/>
      <c r="M1876">
        <f>VLOOKUP(J1876,P$7:Q$4000,2,0)</f>
        <v/>
      </c>
      <c r="N1876">
        <f>VLOOKUP(K1876,P$7:R$4000,2,0)</f>
        <v/>
      </c>
      <c r="P1876" s="24" t="inlineStr">
        <is>
          <t>Осмонова Света Барыктобасовна</t>
        </is>
      </c>
      <c r="Q1876" s="24" t="inlineStr">
        <is>
          <t>100-08  ИТР Производство ОФ</t>
        </is>
      </c>
    </row>
    <row r="1877" hidden="1" outlineLevel="1" ht="22.45" customHeight="1" s="171" thickBot="1">
      <c r="B1877" s="165" t="inlineStr">
        <is>
          <t>09.09.2024 9:40:53</t>
        </is>
      </c>
      <c r="C1877" s="165" t="inlineStr">
        <is>
          <t>Внутреннее перемещение ОМТС 222-081 от 09.09.2024 9:40:53</t>
        </is>
      </c>
      <c r="D1877" s="152" t="inlineStr">
        <is>
          <t>Внутренее перемещение ТМЦ</t>
        </is>
      </c>
      <c r="E1877" s="163" t="n">
        <v>1750</v>
      </c>
      <c r="F1877" s="164" t="n"/>
      <c r="G1877" s="163" t="n">
        <v>1750</v>
      </c>
      <c r="H1877" s="164" t="n"/>
      <c r="I1877" s="7" t="n">
        <v>3300</v>
      </c>
      <c r="J1877" s="8" t="inlineStr">
        <is>
          <t>Насрамбеков Кайрат Куатбекович</t>
        </is>
      </c>
      <c r="K1877" s="8" t="inlineStr">
        <is>
          <t>Склад Бозымчак № 7 СИЗ (/Касымов А,Адылбек у Э.</t>
        </is>
      </c>
      <c r="L1877" s="12" t="n"/>
      <c r="M1877">
        <f>VLOOKUP(J1877,P$7:Q$4000,2,0)</f>
        <v/>
      </c>
      <c r="N1877">
        <f>VLOOKUP(K1877,P$7:R$4000,2,0)</f>
        <v/>
      </c>
      <c r="P1877" s="24" t="inlineStr">
        <is>
          <t>ОсОО "KAB GROUP Int"</t>
        </is>
      </c>
      <c r="Q1877" s="24" t="n"/>
    </row>
    <row r="1878" hidden="1" outlineLevel="1" ht="22.45" customFormat="1" customHeight="1" s="71">
      <c r="B1878" s="166" t="n"/>
      <c r="C1878" s="166" t="n"/>
      <c r="D1878" s="153" t="n"/>
      <c r="E1878" s="10" t="n"/>
      <c r="F1878" s="11" t="n"/>
      <c r="G1878" s="10" t="n"/>
      <c r="H1878" s="11" t="n"/>
      <c r="I1878" s="12" t="n"/>
      <c r="J1878" s="13" t="inlineStr">
        <is>
          <t>001-001-0032 Плащ-дождевик</t>
        </is>
      </c>
      <c r="K1878" s="13" t="inlineStr">
        <is>
          <t>001-001-0032 Плащ-дождевик</t>
        </is>
      </c>
      <c r="L1878" s="135" t="n"/>
      <c r="M1878">
        <f>VLOOKUP(J1878,P$7:Q$4000,2,0)</f>
        <v/>
      </c>
      <c r="N1878">
        <f>VLOOKUP(K1878,P$7:R$4000,2,0)</f>
        <v/>
      </c>
      <c r="P1878" s="24" t="inlineStr">
        <is>
          <t>ОсОО "Газпромнефть Азия"</t>
        </is>
      </c>
      <c r="Q1878" s="24" t="n"/>
    </row>
    <row r="1879" hidden="1" outlineLevel="1" ht="22.45" customFormat="1" customHeight="1" s="71" thickBot="1">
      <c r="B1879" s="167" t="n"/>
      <c r="C1879" s="167" t="n"/>
      <c r="D1879" s="14" t="inlineStr">
        <is>
          <t>Количество</t>
        </is>
      </c>
      <c r="E1879" s="15" t="n"/>
      <c r="F1879" s="175" t="n">
        <v>2</v>
      </c>
      <c r="G1879" s="15" t="n"/>
      <c r="H1879" s="175" t="n">
        <v>2</v>
      </c>
      <c r="I1879" s="135" t="n"/>
      <c r="J1879" s="154" t="inlineStr">
        <is>
          <t>Поступление ТМЦ и услуг 0002669 от 10.07.2024 10:00:00</t>
        </is>
      </c>
      <c r="K1879" s="154" t="inlineStr">
        <is>
          <t>Поступление ТМЦ и услуг 0002669 от 10.07.2024 10:00:00</t>
        </is>
      </c>
      <c r="L1879" s="9" t="n"/>
      <c r="M1879">
        <f>VLOOKUP(J1879,P$7:Q$4000,2,0)</f>
        <v/>
      </c>
      <c r="N1879">
        <f>VLOOKUP(K1879,P$7:R$4000,2,0)</f>
        <v/>
      </c>
      <c r="P1879" s="24" t="inlineStr">
        <is>
          <t>ОсОО "Дальэнергомаш"</t>
        </is>
      </c>
      <c r="Q1879" s="24" t="n"/>
    </row>
    <row r="1880" hidden="1" outlineLevel="1" ht="22.45" customHeight="1" s="171" thickBot="1">
      <c r="B1880" s="165" t="inlineStr">
        <is>
          <t>09.09.2024 9:43:16</t>
        </is>
      </c>
      <c r="C1880" s="165" t="inlineStr">
        <is>
          <t>Внутреннее перемещение ОМТС 222-082 от 09.09.2024 9:43:16</t>
        </is>
      </c>
      <c r="D1880" s="152" t="inlineStr">
        <is>
          <t>Внутренее перемещение ТМЦ</t>
        </is>
      </c>
      <c r="E1880" s="163" t="n">
        <v>1750</v>
      </c>
      <c r="F1880" s="164" t="n"/>
      <c r="G1880" s="163" t="n">
        <v>1750</v>
      </c>
      <c r="H1880" s="164" t="n"/>
      <c r="I1880" s="7" t="n">
        <v>4950</v>
      </c>
      <c r="J1880" s="8" t="inlineStr">
        <is>
          <t>Шерипбаев Ыманкул Каримович</t>
        </is>
      </c>
      <c r="K1880" s="8" t="inlineStr">
        <is>
          <t>Склад Бозымчак № 7 СИЗ (/Касымов А,Адылбек у Э.</t>
        </is>
      </c>
      <c r="L1880" s="12" t="n"/>
      <c r="M1880">
        <f>VLOOKUP(J1880,P$7:Q$4000,2,0)</f>
        <v/>
      </c>
      <c r="N1880">
        <f>VLOOKUP(K1880,P$7:R$4000,2,0)</f>
        <v/>
      </c>
      <c r="P1880" s="24" t="inlineStr">
        <is>
          <t>ОсОО "Ремстроймост"</t>
        </is>
      </c>
      <c r="Q1880" s="24" t="n"/>
    </row>
    <row r="1881" hidden="1" outlineLevel="1" ht="22.45" customFormat="1" customHeight="1" s="71">
      <c r="B1881" s="166" t="n"/>
      <c r="C1881" s="166" t="n"/>
      <c r="D1881" s="153" t="n"/>
      <c r="E1881" s="10" t="n"/>
      <c r="F1881" s="11" t="n"/>
      <c r="G1881" s="10" t="n"/>
      <c r="H1881" s="11" t="n"/>
      <c r="I1881" s="12" t="n"/>
      <c r="J1881" s="13" t="inlineStr">
        <is>
          <t>001-002-0091 Сапоги ПВХ Dunlop Protomastor (МП, МБС)</t>
        </is>
      </c>
      <c r="K1881" s="13" t="inlineStr">
        <is>
          <t>001-002-0091 Сапоги ПВХ Dunlop Protomastor (МП, МБС)</t>
        </is>
      </c>
      <c r="L1881" s="135" t="n"/>
      <c r="M1881">
        <f>VLOOKUP(J1881,P$7:Q$4000,2,0)</f>
        <v/>
      </c>
      <c r="N1881">
        <f>VLOOKUP(K1881,P$7:R$4000,2,0)</f>
        <v/>
      </c>
      <c r="P1881" s="24" t="inlineStr">
        <is>
          <t>ОсОО Адеп Ала-Тоо</t>
        </is>
      </c>
      <c r="Q1881" s="24" t="n"/>
    </row>
    <row r="1882" hidden="1" outlineLevel="1" ht="22.45" customFormat="1" customHeight="1" s="71" thickBot="1">
      <c r="B1882" s="167" t="n"/>
      <c r="C1882" s="167" t="n"/>
      <c r="D1882" s="14" t="inlineStr">
        <is>
          <t>Количество</t>
        </is>
      </c>
      <c r="E1882" s="15" t="n"/>
      <c r="F1882" s="175" t="n">
        <v>1</v>
      </c>
      <c r="G1882" s="15" t="n"/>
      <c r="H1882" s="175" t="n">
        <v>1</v>
      </c>
      <c r="I1882" s="135" t="n"/>
      <c r="J1882" s="154" t="inlineStr">
        <is>
          <t>Поступление ТМЦ и услуг 0001508 от 16.04.2024 10:00:00</t>
        </is>
      </c>
      <c r="K1882" s="154" t="inlineStr">
        <is>
          <t>Поступление ТМЦ и услуг 0001508 от 16.04.2024 10:00:00</t>
        </is>
      </c>
      <c r="L1882" s="9" t="n"/>
      <c r="M1882">
        <f>VLOOKUP(J1882,P$7:Q$4000,2,0)</f>
        <v/>
      </c>
      <c r="N1882">
        <f>VLOOKUP(K1882,P$7:R$4000,2,0)</f>
        <v/>
      </c>
      <c r="P1882" s="24" t="inlineStr">
        <is>
          <t>ОсОО Водоканалстрой</t>
        </is>
      </c>
      <c r="Q1882" s="24" t="n"/>
    </row>
    <row r="1883" hidden="1" outlineLevel="1" ht="22.45" customHeight="1" s="171" thickBot="1">
      <c r="B1883" s="165" t="inlineStr">
        <is>
          <t>09.09.2024 9:43:16</t>
        </is>
      </c>
      <c r="C1883" s="165" t="inlineStr">
        <is>
          <t>Внутреннее перемещение ОМТС 222-082 от 09.09.2024 9:43:16</t>
        </is>
      </c>
      <c r="D1883" s="152" t="inlineStr">
        <is>
          <t>Внутренее перемещение ТМЦ</t>
        </is>
      </c>
      <c r="E1883" s="163" t="n">
        <v>1750</v>
      </c>
      <c r="F1883" s="164" t="n"/>
      <c r="G1883" s="163" t="n">
        <v>1750</v>
      </c>
      <c r="H1883" s="164" t="n"/>
      <c r="I1883" s="7" t="n">
        <v>1650</v>
      </c>
      <c r="J1883" s="8" t="inlineStr">
        <is>
          <t>Шерипбаев Ыманкул Каримович</t>
        </is>
      </c>
      <c r="K1883" s="8" t="inlineStr">
        <is>
          <t>Склад Бозымчак № 7 СИЗ (/Касымов А,Адылбек у Э.</t>
        </is>
      </c>
      <c r="L1883" s="12" t="n"/>
      <c r="M1883">
        <f>VLOOKUP(J1883,P$7:Q$4000,2,0)</f>
        <v/>
      </c>
      <c r="N1883">
        <f>VLOOKUP(K1883,P$7:R$4000,2,0)</f>
        <v/>
      </c>
      <c r="P1883" s="24" t="inlineStr">
        <is>
          <t>ОсОО Мерибелл Текстиль Иншаат</t>
        </is>
      </c>
      <c r="Q1883" s="24" t="n"/>
    </row>
    <row r="1884" hidden="1" outlineLevel="1" ht="22.45" customFormat="1" customHeight="1" s="71">
      <c r="B1884" s="166" t="n"/>
      <c r="C1884" s="166" t="n"/>
      <c r="D1884" s="153" t="n"/>
      <c r="E1884" s="10" t="n"/>
      <c r="F1884" s="11" t="n"/>
      <c r="G1884" s="10" t="n"/>
      <c r="H1884" s="11" t="n"/>
      <c r="I1884" s="12" t="n"/>
      <c r="J1884" s="13" t="inlineStr">
        <is>
          <t>001-001-0032 Плащ-дождевик</t>
        </is>
      </c>
      <c r="K1884" s="13" t="inlineStr">
        <is>
          <t>001-001-0032 Плащ-дождевик</t>
        </is>
      </c>
      <c r="L1884" s="135" t="n"/>
      <c r="M1884">
        <f>VLOOKUP(J1884,P$7:Q$4000,2,0)</f>
        <v/>
      </c>
      <c r="N1884">
        <f>VLOOKUP(K1884,P$7:R$4000,2,0)</f>
        <v/>
      </c>
      <c r="P1884" s="24" t="inlineStr">
        <is>
          <t>ОсОО Стальмонтаж</t>
        </is>
      </c>
      <c r="Q1884" s="24" t="n"/>
    </row>
    <row r="1885" hidden="1" outlineLevel="1" ht="22.45" customFormat="1" customHeight="1" s="71" thickBot="1">
      <c r="B1885" s="167" t="n"/>
      <c r="C1885" s="167" t="n"/>
      <c r="D1885" s="14" t="inlineStr">
        <is>
          <t>Количество</t>
        </is>
      </c>
      <c r="E1885" s="15" t="n"/>
      <c r="F1885" s="175" t="n">
        <v>1</v>
      </c>
      <c r="G1885" s="15" t="n"/>
      <c r="H1885" s="175" t="n">
        <v>1</v>
      </c>
      <c r="I1885" s="135" t="n"/>
      <c r="J1885" s="154" t="inlineStr">
        <is>
          <t>Поступление ТМЦ и услуг 0002669 от 10.07.2024 10:00:00</t>
        </is>
      </c>
      <c r="K1885" s="154" t="inlineStr">
        <is>
          <t>Поступление ТМЦ и услуг 0002669 от 10.07.2024 10:00:00</t>
        </is>
      </c>
      <c r="L1885" s="9" t="n"/>
      <c r="M1885">
        <f>VLOOKUP(J1885,P$7:Q$4000,2,0)</f>
        <v/>
      </c>
      <c r="N1885">
        <f>VLOOKUP(K1885,P$7:R$4000,2,0)</f>
        <v/>
      </c>
      <c r="P1885" s="24" t="inlineStr">
        <is>
          <t>Отобаев Искак Сайдалиевич</t>
        </is>
      </c>
      <c r="Q1885" s="24" t="inlineStr">
        <is>
          <t>123-08-АБК-АХО-Строители</t>
        </is>
      </c>
    </row>
    <row r="1886" hidden="1" outlineLevel="1" ht="22.45" customHeight="1" s="171">
      <c r="B1886" s="165" t="inlineStr">
        <is>
          <t>09.09.2024 12:55:57</t>
        </is>
      </c>
      <c r="C1886" s="165" t="inlineStr">
        <is>
          <t>Внутреннее перемещение ТМЦ 0002765 от 09.09.2024 12:55:57</t>
        </is>
      </c>
      <c r="D1886" s="152" t="inlineStr">
        <is>
          <t>Продажа ТМЦ</t>
        </is>
      </c>
      <c r="E1886" s="163" t="n">
        <v>1750</v>
      </c>
      <c r="F1886" s="164" t="n"/>
      <c r="G1886" s="163" t="n">
        <v>1750</v>
      </c>
      <c r="H1886" s="164" t="n"/>
      <c r="I1886" s="176" t="n">
        <v>661.41</v>
      </c>
      <c r="J1886" s="8" t="inlineStr">
        <is>
          <t>Крашенинников Роман Евгеньевич ( Усип)</t>
        </is>
      </c>
      <c r="K1886" s="8" t="inlineStr">
        <is>
          <t>Сансызбаев Рустам Жаныбекович</t>
        </is>
      </c>
      <c r="L1886" s="12" t="n"/>
      <c r="M1886">
        <f>VLOOKUP(J1886,P$7:Q$4000,2,0)</f>
        <v/>
      </c>
      <c r="N1886">
        <f>VLOOKUP(K1886,P$7:R$4000,2,0)</f>
        <v/>
      </c>
      <c r="P1886" s="24" t="inlineStr">
        <is>
          <t>Отунчиев Кенжебек Бекболотович (Машинист насосных</t>
        </is>
      </c>
      <c r="Q1886" s="24" t="inlineStr">
        <is>
          <t>100-03-02 Транспортировка сгущенной пульпы</t>
        </is>
      </c>
    </row>
    <row r="1887" hidden="1" outlineLevel="1" ht="32.9" customFormat="1" customHeight="1" s="71">
      <c r="B1887" s="166" t="n"/>
      <c r="C1887" s="166" t="n"/>
      <c r="D1887" s="153" t="n"/>
      <c r="E1887" s="10" t="n"/>
      <c r="F1887" s="11" t="n"/>
      <c r="G1887" s="10" t="n"/>
      <c r="H1887" s="11" t="n"/>
      <c r="I1887" s="12" t="n"/>
      <c r="J1887" s="13" t="inlineStr">
        <is>
          <t>010-100-0001 Огнетушитель ОП-5</t>
        </is>
      </c>
      <c r="K1887" s="13" t="inlineStr">
        <is>
          <t>010-100-0001 Огнетушитель ОП-5</t>
        </is>
      </c>
      <c r="L1887" s="135" t="n"/>
      <c r="M1887">
        <f>VLOOKUP(J1887,P$7:Q$4000,2,0)</f>
        <v/>
      </c>
      <c r="N1887">
        <f>VLOOKUP(K1887,P$7:R$4000,2,0)</f>
        <v/>
      </c>
      <c r="P1887" s="24" t="inlineStr">
        <is>
          <t>Офис Бишкек</t>
        </is>
      </c>
      <c r="Q1887" s="24" t="n"/>
    </row>
    <row r="1888" hidden="1" outlineLevel="1" ht="22.45" customFormat="1" customHeight="1" s="71" thickBot="1">
      <c r="B1888" s="167" t="n"/>
      <c r="C1888" s="167" t="n"/>
      <c r="D1888" s="14" t="inlineStr">
        <is>
          <t>Количество</t>
        </is>
      </c>
      <c r="E1888" s="15" t="n"/>
      <c r="F1888" s="175" t="n">
        <v>1</v>
      </c>
      <c r="G1888" s="15" t="n"/>
      <c r="H1888" s="175" t="n">
        <v>1</v>
      </c>
      <c r="I1888" s="135" t="n"/>
      <c r="J1888" s="154" t="inlineStr">
        <is>
          <t>Поступление ТМЦ и услуг 0004154 от 09.10.2023 10:00:00</t>
        </is>
      </c>
      <c r="K1888" s="154" t="inlineStr">
        <is>
          <t>Поступление ТМЦ и услуг 0004154 от 09.10.2023 10:00:00</t>
        </is>
      </c>
      <c r="L1888" s="9" t="n"/>
      <c r="M1888">
        <f>VLOOKUP(J1888,P$7:Q$4000,2,0)</f>
        <v/>
      </c>
      <c r="N1888">
        <f>VLOOKUP(K1888,P$7:R$4000,2,0)</f>
        <v/>
      </c>
      <c r="P1888" s="24" t="inlineStr">
        <is>
          <t>Павлов Станислав Валерьевич (электрик)</t>
        </is>
      </c>
      <c r="Q1888" s="24" t="inlineStr">
        <is>
          <t>105-05-Общепроизводственные - Энергохозяйство</t>
        </is>
      </c>
    </row>
    <row r="1889" hidden="1" outlineLevel="1" ht="22.45" customHeight="1" s="171">
      <c r="B1889" s="165" t="inlineStr">
        <is>
          <t>09.09.2024 12:56:43</t>
        </is>
      </c>
      <c r="C1889" s="165" t="inlineStr">
        <is>
          <t>Внутреннее перемещение ТМЦ 0002766 от 09.09.2024 12:56:43</t>
        </is>
      </c>
      <c r="D1889" s="152" t="inlineStr">
        <is>
          <t>Продажа ТМЦ</t>
        </is>
      </c>
      <c r="E1889" s="163" t="n">
        <v>1750</v>
      </c>
      <c r="F1889" s="164" t="n"/>
      <c r="G1889" s="163" t="n">
        <v>1750</v>
      </c>
      <c r="H1889" s="164" t="n"/>
      <c r="I1889" s="176" t="n">
        <v>750</v>
      </c>
      <c r="J1889" s="8" t="inlineStr">
        <is>
          <t>Крашенинников Роман Евгеньевич ( Усип)</t>
        </is>
      </c>
      <c r="K1889" s="8" t="inlineStr">
        <is>
          <t>Сансызбаев Рустам Жаныбекович</t>
        </is>
      </c>
      <c r="L1889" s="12" t="n"/>
      <c r="M1889">
        <f>VLOOKUP(J1889,P$7:Q$4000,2,0)</f>
        <v/>
      </c>
      <c r="N1889">
        <f>VLOOKUP(K1889,P$7:R$4000,2,0)</f>
        <v/>
      </c>
      <c r="P1889" s="24" t="inlineStr">
        <is>
          <t>Павловская Елена Александровна(Мастер СКК)</t>
        </is>
      </c>
      <c r="Q1889" s="24" t="inlineStr">
        <is>
          <t>126-001 ОТК Общепроизводственные расходы</t>
        </is>
      </c>
    </row>
    <row r="1890" hidden="1" outlineLevel="1" ht="22.45" customFormat="1" customHeight="1" s="71">
      <c r="B1890" s="166" t="n"/>
      <c r="C1890" s="166" t="n"/>
      <c r="D1890" s="153" t="n"/>
      <c r="E1890" s="10" t="n"/>
      <c r="F1890" s="11" t="n"/>
      <c r="G1890" s="10" t="n"/>
      <c r="H1890" s="11" t="n"/>
      <c r="I1890" s="12" t="n"/>
      <c r="J1890" s="13" t="inlineStr">
        <is>
          <t>215-001-0343 Указательный знак  "места расположения огнетушителя" форекс 15/15см</t>
        </is>
      </c>
      <c r="K1890" s="13" t="inlineStr">
        <is>
          <t>215-001-0343 Указательный знак  "места расположения огнетушителя" форекс 15/15см</t>
        </is>
      </c>
      <c r="L1890" s="135" t="n"/>
      <c r="M1890">
        <f>VLOOKUP(J1890,P$7:Q$4000,2,0)</f>
        <v/>
      </c>
      <c r="N1890">
        <f>VLOOKUP(K1890,P$7:R$4000,2,0)</f>
        <v/>
      </c>
      <c r="P1890" s="24" t="inlineStr">
        <is>
          <t>Павловский Иван Валерьевич</t>
        </is>
      </c>
      <c r="Q1890" s="24" t="inlineStr">
        <is>
          <t>119-05-Автотранспортный цех - общепроизводственные</t>
        </is>
      </c>
    </row>
    <row r="1891" hidden="1" outlineLevel="1" ht="22.45" customFormat="1" customHeight="1" s="71" thickBot="1">
      <c r="B1891" s="167" t="n"/>
      <c r="C1891" s="167" t="n"/>
      <c r="D1891" s="14" t="inlineStr">
        <is>
          <t>Количество</t>
        </is>
      </c>
      <c r="E1891" s="15" t="n"/>
      <c r="F1891" s="175" t="n">
        <v>3</v>
      </c>
      <c r="G1891" s="15" t="n"/>
      <c r="H1891" s="175" t="n">
        <v>3</v>
      </c>
      <c r="I1891" s="135" t="n"/>
      <c r="J1891" s="154" t="inlineStr">
        <is>
          <t>Поступление ТМЦ и услуг 0004474 от 30.11.2022 10:00:00</t>
        </is>
      </c>
      <c r="K1891" s="154" t="inlineStr">
        <is>
          <t>Поступление ТМЦ и услуг 0004474 от 30.11.2022 10:00:00</t>
        </is>
      </c>
      <c r="L1891" s="9" t="n"/>
      <c r="M1891">
        <f>VLOOKUP(J1891,P$7:Q$4000,2,0)</f>
        <v/>
      </c>
      <c r="N1891">
        <f>VLOOKUP(K1891,P$7:R$4000,2,0)</f>
        <v/>
      </c>
      <c r="P1891" s="24" t="inlineStr">
        <is>
          <t>Пазыл уулу Улугбек</t>
        </is>
      </c>
      <c r="Q1891" s="24" t="inlineStr">
        <is>
          <t>130-18 Технические службы</t>
        </is>
      </c>
    </row>
    <row r="1892" hidden="1" outlineLevel="1" ht="22.45" customHeight="1" s="171" thickBot="1">
      <c r="B1892" s="165" t="inlineStr">
        <is>
          <t>09.09.2024 13:02:14</t>
        </is>
      </c>
      <c r="C1892" s="165" t="inlineStr">
        <is>
          <t>Внутреннее перемещение ОМТС 222-083 от 09.09.2024 13:02:14</t>
        </is>
      </c>
      <c r="D1892" s="152" t="inlineStr">
        <is>
          <t>Внутренее перемещение ТМЦ</t>
        </is>
      </c>
      <c r="E1892" s="163" t="n">
        <v>1750</v>
      </c>
      <c r="F1892" s="164" t="n"/>
      <c r="G1892" s="163" t="n">
        <v>1750</v>
      </c>
      <c r="H1892" s="164" t="n"/>
      <c r="I1892" s="7" t="n">
        <v>12600</v>
      </c>
      <c r="J1892" s="8" t="inlineStr">
        <is>
          <t>Торобеков Болотбек Калмурсаевич</t>
        </is>
      </c>
      <c r="K1892" s="8" t="inlineStr">
        <is>
          <t>Склад Бозымчак № 7 СИЗ (/Касымов А,Адылбек у Э.</t>
        </is>
      </c>
      <c r="L1892" s="12" t="n"/>
      <c r="M1892">
        <f>VLOOKUP(J1892,P$7:Q$4000,2,0)</f>
        <v/>
      </c>
      <c r="N1892">
        <f>VLOOKUP(K1892,P$7:R$4000,2,0)</f>
        <v/>
      </c>
      <c r="P1892" s="24" t="inlineStr">
        <is>
          <t>Пазылов Абас Суйутбекович(Оператор фрон.погр)</t>
        </is>
      </c>
      <c r="Q1892" s="24" t="inlineStr">
        <is>
          <t>119-03-Автотранспортный цех - ЭКБУ</t>
        </is>
      </c>
    </row>
    <row r="1893" hidden="1" outlineLevel="1" ht="22.45" customFormat="1" customHeight="1" s="71">
      <c r="B1893" s="166" t="n"/>
      <c r="C1893" s="166" t="n"/>
      <c r="D1893" s="153" t="n"/>
      <c r="E1893" s="10" t="n"/>
      <c r="F1893" s="11" t="n"/>
      <c r="G1893" s="10" t="n"/>
      <c r="H1893" s="11" t="n"/>
      <c r="I1893" s="12" t="n"/>
      <c r="J1893" s="13" t="inlineStr">
        <is>
          <t>010-002-0066 Респиратор фильтрующий Benehal FFP2 NR</t>
        </is>
      </c>
      <c r="K1893" s="13" t="inlineStr">
        <is>
          <t>010-002-0066 Респиратор фильтрующий Benehal FFP2 NR</t>
        </is>
      </c>
      <c r="L1893" s="135" t="n"/>
      <c r="M1893">
        <f>VLOOKUP(J1893,P$7:Q$4000,2,0)</f>
        <v/>
      </c>
      <c r="N1893">
        <f>VLOOKUP(K1893,P$7:R$4000,2,0)</f>
        <v/>
      </c>
      <c r="P1893" s="24" t="inlineStr">
        <is>
          <t>Пазылов Асылбек (мастер ДЭС)</t>
        </is>
      </c>
      <c r="Q1893" s="24" t="inlineStr">
        <is>
          <t>119-05-Автотранспортный цех - общепроизводственные</t>
        </is>
      </c>
    </row>
    <row r="1894" hidden="1" outlineLevel="1" ht="22.45" customFormat="1" customHeight="1" s="71" thickBot="1">
      <c r="B1894" s="167" t="n"/>
      <c r="C1894" s="167" t="n"/>
      <c r="D1894" s="14" t="inlineStr">
        <is>
          <t>Количество</t>
        </is>
      </c>
      <c r="E1894" s="15" t="n"/>
      <c r="F1894" s="175" t="n">
        <v>150</v>
      </c>
      <c r="G1894" s="15" t="n"/>
      <c r="H1894" s="175" t="n">
        <v>150</v>
      </c>
      <c r="I1894" s="135" t="n"/>
      <c r="J1894" s="154" t="inlineStr">
        <is>
          <t>Поступление ТМЦ и услуг 0003131 от 06.08.2024 10:00:00</t>
        </is>
      </c>
      <c r="K1894" s="154" t="inlineStr">
        <is>
          <t>Поступление ТМЦ и услуг 0003131 от 06.08.2024 10:00:00</t>
        </is>
      </c>
      <c r="L1894" s="9" t="n"/>
      <c r="M1894">
        <f>VLOOKUP(J1894,P$7:Q$4000,2,0)</f>
        <v/>
      </c>
      <c r="N1894">
        <f>VLOOKUP(K1894,P$7:R$4000,2,0)</f>
        <v/>
      </c>
      <c r="P1894" s="24" t="inlineStr">
        <is>
          <t>Пазылов Жусуп Абдыжапарович</t>
        </is>
      </c>
      <c r="Q1894" s="24" t="inlineStr">
        <is>
          <t>119-02-Автотранспортный цех - грузовой транспорт</t>
        </is>
      </c>
    </row>
    <row r="1895" hidden="1" outlineLevel="1" ht="22.45" customHeight="1" s="171" thickBot="1">
      <c r="B1895" s="165" t="inlineStr">
        <is>
          <t>09.09.2024 13:35:16</t>
        </is>
      </c>
      <c r="C1895" s="165" t="inlineStr">
        <is>
          <t>Внутреннее перемещение ОМТС 222-084 от 09.09.2024 13:35:16</t>
        </is>
      </c>
      <c r="D1895" s="152" t="inlineStr">
        <is>
          <t>Внутренее перемещение ТМЦ</t>
        </is>
      </c>
      <c r="E1895" s="163" t="n">
        <v>1750</v>
      </c>
      <c r="F1895" s="164" t="n"/>
      <c r="G1895" s="163" t="n">
        <v>1750</v>
      </c>
      <c r="H1895" s="164" t="n"/>
      <c r="I1895" s="7" t="n">
        <v>5500</v>
      </c>
      <c r="J1895" s="8" t="inlineStr">
        <is>
          <t>Склад МОЛ №14 АХО (Мамажунусова М/Маматова С.)</t>
        </is>
      </c>
      <c r="K1895" s="8" t="inlineStr">
        <is>
          <t>Склад Бозымчак № 7 СИЗ (/Касымов А,Адылбек у Э.</t>
        </is>
      </c>
      <c r="L1895" s="12" t="n"/>
      <c r="M1895">
        <f>VLOOKUP(J1895,P$7:Q$4000,2,0)</f>
        <v/>
      </c>
      <c r="N1895">
        <f>VLOOKUP(K1895,P$7:R$4000,2,0)</f>
        <v/>
      </c>
      <c r="P1895" s="24" t="inlineStr">
        <is>
          <t>Пазылов Осмонбек Абдыжапарович</t>
        </is>
      </c>
      <c r="Q1895" s="24" t="inlineStr">
        <is>
          <t>119-04-Автотранспортный цех - спецтранспорт</t>
        </is>
      </c>
    </row>
    <row r="1896" hidden="1" outlineLevel="1" ht="22.45" customFormat="1" customHeight="1" s="71">
      <c r="B1896" s="166" t="n"/>
      <c r="C1896" s="166" t="n"/>
      <c r="D1896" s="153" t="n"/>
      <c r="E1896" s="10" t="n"/>
      <c r="F1896" s="11" t="n"/>
      <c r="G1896" s="10" t="n"/>
      <c r="H1896" s="11" t="n"/>
      <c r="I1896" s="12" t="n"/>
      <c r="J1896" s="13" t="inlineStr">
        <is>
          <t>001-001-0177 Куртка летняя "KAZ Minerals Bozymchak" (ткань 65%ПЭ/35%ХБ, плотность 250 гр/м2, разм.48-50)</t>
        </is>
      </c>
      <c r="K1896" s="13" t="inlineStr">
        <is>
          <t>001-001-0177 Куртка летняя "KAZ Minerals Bozymchak" (ткань 65%ПЭ/35%ХБ, плотность 250 гр/м2, разм.48-50)</t>
        </is>
      </c>
      <c r="L1896" s="135" t="n"/>
      <c r="M1896">
        <f>VLOOKUP(J1896,P$7:Q$4000,2,0)</f>
        <v/>
      </c>
      <c r="N1896">
        <f>VLOOKUP(K1896,P$7:R$4000,2,0)</f>
        <v/>
      </c>
      <c r="P1896" s="24" t="inlineStr">
        <is>
          <t>Пазылов Осмонбек Абдыжапарович (водитель МАЗ)</t>
        </is>
      </c>
      <c r="Q1896" s="24" t="inlineStr">
        <is>
          <t>119-05-Автотранспортный цех - общепроизводственные</t>
        </is>
      </c>
    </row>
    <row r="1897" hidden="1" outlineLevel="1" ht="22.45" customFormat="1" customHeight="1" s="71" thickBot="1">
      <c r="B1897" s="167" t="n"/>
      <c r="C1897" s="167" t="n"/>
      <c r="D1897" s="14" t="inlineStr">
        <is>
          <t>Количество</t>
        </is>
      </c>
      <c r="E1897" s="15" t="n"/>
      <c r="F1897" s="175" t="n">
        <v>1</v>
      </c>
      <c r="G1897" s="15" t="n"/>
      <c r="H1897" s="175" t="n">
        <v>1</v>
      </c>
      <c r="I1897" s="135" t="n"/>
      <c r="J1897" s="154" t="inlineStr">
        <is>
          <t>Поступление ТМЦ и услуг 0003521 от 04.09.2024 10:00:00</t>
        </is>
      </c>
      <c r="K1897" s="154" t="inlineStr">
        <is>
          <t>Поступление ТМЦ и услуг 0003521 от 04.09.2024 10:00:00</t>
        </is>
      </c>
      <c r="L1897" s="9" t="n"/>
      <c r="M1897">
        <f>VLOOKUP(J1897,P$7:Q$4000,2,0)</f>
        <v/>
      </c>
      <c r="N1897">
        <f>VLOOKUP(K1897,P$7:R$4000,2,0)</f>
        <v/>
      </c>
      <c r="P1897" s="24" t="inlineStr">
        <is>
          <t>Пак Тимур</t>
        </is>
      </c>
      <c r="Q1897" s="24" t="inlineStr">
        <is>
          <t>113-Офис Управления Проектом - Бишкек</t>
        </is>
      </c>
    </row>
    <row r="1898" hidden="1" outlineLevel="1" ht="22.45" customHeight="1" s="171" thickBot="1">
      <c r="B1898" s="165" t="inlineStr">
        <is>
          <t>09.09.2024 13:35:16</t>
        </is>
      </c>
      <c r="C1898" s="165" t="inlineStr">
        <is>
          <t>Внутреннее перемещение ОМТС 222-084 от 09.09.2024 13:35:16</t>
        </is>
      </c>
      <c r="D1898" s="152" t="inlineStr">
        <is>
          <t>Внутренее перемещение ТМЦ</t>
        </is>
      </c>
      <c r="E1898" s="163" t="n">
        <v>1750</v>
      </c>
      <c r="F1898" s="164" t="n"/>
      <c r="G1898" s="163" t="n">
        <v>1750</v>
      </c>
      <c r="H1898" s="164" t="n"/>
      <c r="I1898" s="7" t="n">
        <v>3000</v>
      </c>
      <c r="J1898" s="8" t="inlineStr">
        <is>
          <t>Склад МОЛ №14 АХО (Мамажунусова М/Маматова С.)</t>
        </is>
      </c>
      <c r="K1898" s="8" t="inlineStr">
        <is>
          <t>Склад Бозымчак № 7 СИЗ (/Касымов А,Адылбек у Э.</t>
        </is>
      </c>
      <c r="L1898" s="12" t="n"/>
      <c r="M1898">
        <f>VLOOKUP(J1898,P$7:Q$4000,2,0)</f>
        <v/>
      </c>
      <c r="N1898">
        <f>VLOOKUP(K1898,P$7:R$4000,2,0)</f>
        <v/>
      </c>
      <c r="P1898" s="24" t="inlineStr">
        <is>
          <t>Пальцев Владимир Александрович</t>
        </is>
      </c>
      <c r="Q1898" s="24" t="inlineStr">
        <is>
          <t>100-03-06 Укладка хвостов техникой ГАТЦ</t>
        </is>
      </c>
    </row>
    <row r="1899" hidden="1" outlineLevel="1" ht="22.45" customFormat="1" customHeight="1" s="71">
      <c r="B1899" s="166" t="n"/>
      <c r="C1899" s="166" t="n"/>
      <c r="D1899" s="153" t="n"/>
      <c r="E1899" s="10" t="n"/>
      <c r="F1899" s="11" t="n"/>
      <c r="G1899" s="10" t="n"/>
      <c r="H1899" s="11" t="n"/>
      <c r="I1899" s="12" t="n"/>
      <c r="J1899" s="13" t="inlineStr">
        <is>
          <t>001-001-0182 Брюки летние "KAZ Minerals Bozymchak" (ткань 65%ПЭ/35%ХБ, плотность 250 гр/м2, разм.48-50)</t>
        </is>
      </c>
      <c r="K1899" s="13" t="inlineStr">
        <is>
          <t>001-001-0182 Брюки летние "KAZ Minerals Bozymchak" (ткань 65%ПЭ/35%ХБ, плотность 250 гр/м2, разм.48-50)</t>
        </is>
      </c>
      <c r="L1899" s="135" t="n"/>
      <c r="M1899">
        <f>VLOOKUP(J1899,P$7:Q$4000,2,0)</f>
        <v/>
      </c>
      <c r="N1899">
        <f>VLOOKUP(K1899,P$7:R$4000,2,0)</f>
        <v/>
      </c>
      <c r="P1899" s="24" t="inlineStr">
        <is>
          <t>Паниклова Алиса Андреевна</t>
        </is>
      </c>
      <c r="Q1899" s="24" t="inlineStr">
        <is>
          <t>111-02-АУП</t>
        </is>
      </c>
    </row>
    <row r="1900" hidden="1" outlineLevel="1" ht="22.45" customFormat="1" customHeight="1" s="71" thickBot="1">
      <c r="B1900" s="167" t="n"/>
      <c r="C1900" s="167" t="n"/>
      <c r="D1900" s="14" t="inlineStr">
        <is>
          <t>Количество</t>
        </is>
      </c>
      <c r="E1900" s="15" t="n"/>
      <c r="F1900" s="175" t="n">
        <v>1</v>
      </c>
      <c r="G1900" s="15" t="n"/>
      <c r="H1900" s="175" t="n">
        <v>1</v>
      </c>
      <c r="I1900" s="135" t="n"/>
      <c r="J1900" s="154" t="inlineStr">
        <is>
          <t>Поступление ТМЦ и услуг 0002838 от 24.07.2024 10:00:00</t>
        </is>
      </c>
      <c r="K1900" s="154" t="inlineStr">
        <is>
          <t>Поступление ТМЦ и услуг 0002838 от 24.07.2024 10:00:00</t>
        </is>
      </c>
      <c r="L1900" s="9" t="n"/>
      <c r="M1900">
        <f>VLOOKUP(J1900,P$7:Q$4000,2,0)</f>
        <v/>
      </c>
      <c r="N1900">
        <f>VLOOKUP(K1900,P$7:R$4000,2,0)</f>
        <v/>
      </c>
      <c r="P1900" s="24" t="inlineStr">
        <is>
          <t>Панкратов Евгений Вячеславович</t>
        </is>
      </c>
      <c r="Q1900" s="24" t="inlineStr">
        <is>
          <t>100-08  ИТР Производство ОФ</t>
        </is>
      </c>
    </row>
    <row r="1901" hidden="1" outlineLevel="1" ht="22.45" customHeight="1" s="171" thickBot="1">
      <c r="B1901" s="165" t="inlineStr">
        <is>
          <t>09.09.2024 13:35:16</t>
        </is>
      </c>
      <c r="C1901" s="165" t="inlineStr">
        <is>
          <t>Внутреннее перемещение ОМТС 222-084 от 09.09.2024 13:35:16</t>
        </is>
      </c>
      <c r="D1901" s="152" t="inlineStr">
        <is>
          <t>Внутренее перемещение ТМЦ</t>
        </is>
      </c>
      <c r="E1901" s="163" t="n">
        <v>1750</v>
      </c>
      <c r="F1901" s="164" t="n"/>
      <c r="G1901" s="163" t="n">
        <v>1750</v>
      </c>
      <c r="H1901" s="164" t="n"/>
      <c r="I1901" s="7" t="n">
        <v>5500</v>
      </c>
      <c r="J1901" s="8" t="inlineStr">
        <is>
          <t>Склад МОЛ №14 АХО (Мамажунусова М/Маматова С.)</t>
        </is>
      </c>
      <c r="K1901" s="8" t="inlineStr">
        <is>
          <t>Склад Бозымчак № 7 СИЗ (/Касымов А,Адылбек у Э.</t>
        </is>
      </c>
      <c r="L1901" s="12" t="n"/>
      <c r="M1901">
        <f>VLOOKUP(J1901,P$7:Q$4000,2,0)</f>
        <v/>
      </c>
      <c r="N1901">
        <f>VLOOKUP(K1901,P$7:R$4000,2,0)</f>
        <v/>
      </c>
      <c r="P1901" s="24" t="inlineStr">
        <is>
          <t>Панфилов Юрий Вячеславович</t>
        </is>
      </c>
      <c r="Q1901" s="24" t="inlineStr">
        <is>
          <t>111-02-АУП</t>
        </is>
      </c>
    </row>
    <row r="1902" hidden="1" outlineLevel="1" ht="22.45" customFormat="1" customHeight="1" s="71">
      <c r="B1902" s="166" t="n"/>
      <c r="C1902" s="166" t="n"/>
      <c r="D1902" s="153" t="n"/>
      <c r="E1902" s="10" t="n"/>
      <c r="F1902" s="11" t="n"/>
      <c r="G1902" s="10" t="n"/>
      <c r="H1902" s="11" t="n"/>
      <c r="I1902" s="12" t="n"/>
      <c r="J1902" s="13" t="inlineStr">
        <is>
          <t>001-001-0179 Куртка летняя "KAZ Minerals Bozymchak" (ткань 65%ПЭ/35%ХБ, плотность 250 гр/м2, разм.56-58)</t>
        </is>
      </c>
      <c r="K1902" s="13" t="inlineStr">
        <is>
          <t>001-001-0179 Куртка летняя "KAZ Minerals Bozymchak" (ткань 65%ПЭ/35%ХБ, плотность 250 гр/м2, разм.56-58)</t>
        </is>
      </c>
      <c r="L1902" s="135" t="n"/>
      <c r="M1902">
        <f>VLOOKUP(J1902,P$7:Q$4000,2,0)</f>
        <v/>
      </c>
      <c r="N1902">
        <f>VLOOKUP(K1902,P$7:R$4000,2,0)</f>
        <v/>
      </c>
      <c r="P1902" s="24" t="inlineStr">
        <is>
          <t>Парпиев Мухамедали Марупалиевич</t>
        </is>
      </c>
      <c r="Q1902" s="24" t="inlineStr">
        <is>
          <t>105-02-УТВС и НК</t>
        </is>
      </c>
    </row>
    <row r="1903" hidden="1" outlineLevel="1" ht="22.45" customFormat="1" customHeight="1" s="71" thickBot="1">
      <c r="B1903" s="167" t="n"/>
      <c r="C1903" s="167" t="n"/>
      <c r="D1903" s="14" t="inlineStr">
        <is>
          <t>Количество</t>
        </is>
      </c>
      <c r="E1903" s="15" t="n"/>
      <c r="F1903" s="175" t="n">
        <v>1</v>
      </c>
      <c r="G1903" s="15" t="n"/>
      <c r="H1903" s="175" t="n">
        <v>1</v>
      </c>
      <c r="I1903" s="135" t="n"/>
      <c r="J1903" s="154" t="inlineStr">
        <is>
          <t>Поступление ТМЦ и услуг 0001858 от 13.05.2024 10:00:00</t>
        </is>
      </c>
      <c r="K1903" s="154" t="inlineStr">
        <is>
          <t>Поступление ТМЦ и услуг 0001858 от 13.05.2024 10:00:00</t>
        </is>
      </c>
      <c r="L1903" s="9" t="n"/>
      <c r="M1903">
        <f>VLOOKUP(J1903,P$7:Q$4000,2,0)</f>
        <v/>
      </c>
      <c r="N1903">
        <f>VLOOKUP(K1903,P$7:R$4000,2,0)</f>
        <v/>
      </c>
      <c r="P1903" s="24" t="inlineStr">
        <is>
          <t>Парпиходжаев Иван Азимович</t>
        </is>
      </c>
      <c r="Q1903" s="24" t="inlineStr">
        <is>
          <t>100-09 РММ</t>
        </is>
      </c>
    </row>
    <row r="1904" hidden="1" outlineLevel="1" ht="22.45" customHeight="1" s="171" thickBot="1">
      <c r="B1904" s="165" t="inlineStr">
        <is>
          <t>09.09.2024 13:35:16</t>
        </is>
      </c>
      <c r="C1904" s="165" t="inlineStr">
        <is>
          <t>Внутреннее перемещение ОМТС 222-084 от 09.09.2024 13:35:16</t>
        </is>
      </c>
      <c r="D1904" s="152" t="inlineStr">
        <is>
          <t>Внутренее перемещение ТМЦ</t>
        </is>
      </c>
      <c r="E1904" s="163" t="n">
        <v>1750</v>
      </c>
      <c r="F1904" s="164" t="n"/>
      <c r="G1904" s="163" t="n">
        <v>1750</v>
      </c>
      <c r="H1904" s="164" t="n"/>
      <c r="I1904" s="7" t="n">
        <v>3000</v>
      </c>
      <c r="J1904" s="8" t="inlineStr">
        <is>
          <t>Склад МОЛ №14 АХО (Мамажунусова М/Маматова С.)</t>
        </is>
      </c>
      <c r="K1904" s="8" t="inlineStr">
        <is>
          <t>Склад Бозымчак № 7 СИЗ (/Касымов А,Адылбек у Э.</t>
        </is>
      </c>
      <c r="L1904" s="12" t="n"/>
      <c r="M1904">
        <f>VLOOKUP(J1904,P$7:Q$4000,2,0)</f>
        <v/>
      </c>
      <c r="N1904">
        <f>VLOOKUP(K1904,P$7:R$4000,2,0)</f>
        <v/>
      </c>
      <c r="P1904" s="24" t="inlineStr">
        <is>
          <t>Патруль Секьюрити ОсОО</t>
        </is>
      </c>
      <c r="Q1904" s="24" t="inlineStr">
        <is>
          <t>127-001- Служба охраны и режима</t>
        </is>
      </c>
    </row>
    <row r="1905" hidden="1" outlineLevel="1" ht="22.45" customFormat="1" customHeight="1" s="71">
      <c r="B1905" s="166" t="n"/>
      <c r="C1905" s="166" t="n"/>
      <c r="D1905" s="153" t="n"/>
      <c r="E1905" s="10" t="n"/>
      <c r="F1905" s="11" t="n"/>
      <c r="G1905" s="10" t="n"/>
      <c r="H1905" s="11" t="n"/>
      <c r="I1905" s="12" t="n"/>
      <c r="J1905" s="13" t="inlineStr">
        <is>
          <t>001-001-0185 Брюки летние "KAZ Minerals Bozymchak" (ткань 65%ПЭ/35%ХБ, плотность 250 гр/м2, разм.60-62)</t>
        </is>
      </c>
      <c r="K1905" s="13" t="inlineStr">
        <is>
          <t>001-001-0185 Брюки летние "KAZ Minerals Bozymchak" (ткань 65%ПЭ/35%ХБ, плотность 250 гр/м2, разм.60-62)</t>
        </is>
      </c>
      <c r="L1905" s="135" t="n"/>
      <c r="M1905">
        <f>VLOOKUP(J1905,P$7:Q$4000,2,0)</f>
        <v/>
      </c>
      <c r="N1905">
        <f>VLOOKUP(K1905,P$7:R$4000,2,0)</f>
        <v/>
      </c>
      <c r="P1905" s="24" t="inlineStr">
        <is>
          <t>Пашахаев Юнир Нурмухамедович</t>
        </is>
      </c>
      <c r="Q1905" s="24" t="inlineStr">
        <is>
          <t>120-02  - Главные специалисты ИТР</t>
        </is>
      </c>
    </row>
    <row r="1906" hidden="1" outlineLevel="1" ht="22.45" customFormat="1" customHeight="1" s="71" thickBot="1">
      <c r="B1906" s="167" t="n"/>
      <c r="C1906" s="167" t="n"/>
      <c r="D1906" s="14" t="inlineStr">
        <is>
          <t>Количество</t>
        </is>
      </c>
      <c r="E1906" s="15" t="n"/>
      <c r="F1906" s="175" t="n">
        <v>1</v>
      </c>
      <c r="G1906" s="15" t="n"/>
      <c r="H1906" s="175" t="n">
        <v>1</v>
      </c>
      <c r="I1906" s="135" t="n"/>
      <c r="J1906" s="154" t="inlineStr">
        <is>
          <t>Поступление ТМЦ и услуг 0001494 от 19.04.2024 10:00:00</t>
        </is>
      </c>
      <c r="K1906" s="154" t="inlineStr">
        <is>
          <t>Поступление ТМЦ и услуг 0001494 от 19.04.2024 10:00:00</t>
        </is>
      </c>
      <c r="L1906" s="9" t="n"/>
      <c r="M1906">
        <f>VLOOKUP(J1906,P$7:Q$4000,2,0)</f>
        <v/>
      </c>
      <c r="N1906">
        <f>VLOOKUP(K1906,P$7:R$4000,2,0)</f>
        <v/>
      </c>
      <c r="P1906" s="24" t="inlineStr">
        <is>
          <t>Педенко Евгений Викторович (Фин аналитик)</t>
        </is>
      </c>
      <c r="Q1906" s="24" t="inlineStr">
        <is>
          <t>111-02-АУП</t>
        </is>
      </c>
    </row>
    <row r="1907" hidden="1" outlineLevel="1" ht="22.45" customHeight="1" s="171">
      <c r="B1907" s="165" t="inlineStr">
        <is>
          <t>09.09.2024 15:39:35</t>
        </is>
      </c>
      <c r="C1907" s="165" t="inlineStr">
        <is>
          <t>Внутреннее перемещение ОМТС 222-086 от 09.09.2024 15:39:35</t>
        </is>
      </c>
      <c r="D1907" s="152" t="inlineStr">
        <is>
          <t>Внутренее перемещение ТМЦ</t>
        </is>
      </c>
      <c r="E1907" s="163" t="n">
        <v>1750</v>
      </c>
      <c r="F1907" s="164" t="n"/>
      <c r="G1907" s="163" t="n">
        <v>1750</v>
      </c>
      <c r="H1907" s="164" t="n"/>
      <c r="I1907" s="7" t="n">
        <v>7140</v>
      </c>
      <c r="J1907" s="8" t="inlineStr">
        <is>
          <t>Склад Бозымчак № 7/1 СИЗ БУ</t>
        </is>
      </c>
      <c r="K1907" s="8" t="inlineStr">
        <is>
          <t>Насрамбеков Кайрат Куатбекович</t>
        </is>
      </c>
      <c r="L1907" s="12" t="n"/>
      <c r="M1907">
        <f>VLOOKUP(J1907,P$7:Q$4000,2,0)</f>
        <v/>
      </c>
      <c r="N1907">
        <f>VLOOKUP(K1907,P$7:R$4000,2,0)</f>
        <v/>
      </c>
      <c r="P1907" s="24" t="inlineStr">
        <is>
          <t>Пенкин Илья Сергеевич</t>
        </is>
      </c>
      <c r="Q1907" s="24" t="inlineStr">
        <is>
          <t>100-02 Главный корпус (флотация)</t>
        </is>
      </c>
    </row>
    <row r="1908" hidden="1" outlineLevel="1" ht="22.45" customFormat="1" customHeight="1" s="71">
      <c r="B1908" s="166" t="n"/>
      <c r="C1908" s="166" t="n"/>
      <c r="D1908" s="153" t="n"/>
      <c r="E1908" s="10" t="n"/>
      <c r="F1908" s="11" t="n"/>
      <c r="G1908" s="10" t="n"/>
      <c r="H1908" s="11" t="n"/>
      <c r="I1908" s="12" t="n"/>
      <c r="J1908" s="13" t="inlineStr">
        <is>
          <t>001-001-0128 Костюм летний "KAZ Minerals Bozymchak" (100% ХБ, плотность 250-260гр/м2, логотип вышивка, 52р.)</t>
        </is>
      </c>
      <c r="K1908" s="13" t="inlineStr">
        <is>
          <t>001-001-0128 Костюм летний "KAZ Minerals Bozymchak" (100% ХБ, плотность 250-260гр/м2, логотип вышивка, 52р.)</t>
        </is>
      </c>
      <c r="L1908" s="135" t="n"/>
      <c r="M1908">
        <f>VLOOKUP(J1908,P$7:Q$4000,2,0)</f>
        <v/>
      </c>
      <c r="N1908">
        <f>VLOOKUP(K1908,P$7:R$4000,2,0)</f>
        <v/>
      </c>
      <c r="P1908" s="24" t="inlineStr">
        <is>
          <t>Перевозников Дмитрий Александрович</t>
        </is>
      </c>
      <c r="Q1908" s="24" t="n"/>
    </row>
    <row r="1909" hidden="1" outlineLevel="1" ht="22.45" customFormat="1" customHeight="1" s="71" thickBot="1">
      <c r="B1909" s="167" t="n"/>
      <c r="C1909" s="167" t="n"/>
      <c r="D1909" s="14" t="inlineStr">
        <is>
          <t>Количество</t>
        </is>
      </c>
      <c r="E1909" s="15" t="n"/>
      <c r="F1909" s="175" t="n">
        <v>1</v>
      </c>
      <c r="G1909" s="15" t="n"/>
      <c r="H1909" s="175" t="n">
        <v>1</v>
      </c>
      <c r="I1909" s="135" t="n"/>
      <c r="J1909" s="154" t="inlineStr">
        <is>
          <t>Поступление ТМЦ и услуг 0002692 от 14.07.2023 10:00:00</t>
        </is>
      </c>
      <c r="K1909" s="154" t="inlineStr">
        <is>
          <t>Поступление ТМЦ и услуг 0002692 от 14.07.2023 10:00:00</t>
        </is>
      </c>
      <c r="L1909" s="9" t="n"/>
      <c r="M1909">
        <f>VLOOKUP(J1909,P$7:Q$4000,2,0)</f>
        <v/>
      </c>
      <c r="N1909">
        <f>VLOOKUP(K1909,P$7:R$4000,2,0)</f>
        <v/>
      </c>
      <c r="P1909" s="24" t="inlineStr">
        <is>
          <t>Петров Алексей Андреевич</t>
        </is>
      </c>
      <c r="Q1909" s="24" t="inlineStr">
        <is>
          <t>119-05-Автотранспортный цех - общепроизводственные</t>
        </is>
      </c>
    </row>
    <row r="1910" hidden="1" outlineLevel="1" ht="22.45" customHeight="1" s="171">
      <c r="B1910" s="165" t="inlineStr">
        <is>
          <t>09.09.2024 15:39:35</t>
        </is>
      </c>
      <c r="C1910" s="165" t="inlineStr">
        <is>
          <t>Внутреннее перемещение ОМТС 222-086 от 09.09.2024 15:39:35</t>
        </is>
      </c>
      <c r="D1910" s="152" t="inlineStr">
        <is>
          <t>Внутренее перемещение ТМЦ</t>
        </is>
      </c>
      <c r="E1910" s="163" t="n">
        <v>1750</v>
      </c>
      <c r="F1910" s="164" t="n"/>
      <c r="G1910" s="163" t="n">
        <v>1750</v>
      </c>
      <c r="H1910" s="164" t="n"/>
      <c r="I1910" s="7" t="n">
        <v>6750</v>
      </c>
      <c r="J1910" s="8" t="inlineStr">
        <is>
          <t>Склад Бозымчак № 7/1 СИЗ БУ</t>
        </is>
      </c>
      <c r="K1910" s="8" t="inlineStr">
        <is>
          <t>Насрамбеков Кайрат Куатбекович</t>
        </is>
      </c>
      <c r="L1910" s="12" t="n"/>
      <c r="M1910">
        <f>VLOOKUP(J1910,P$7:Q$4000,2,0)</f>
        <v/>
      </c>
      <c r="N1910">
        <f>VLOOKUP(K1910,P$7:R$4000,2,0)</f>
        <v/>
      </c>
      <c r="P1910" s="24" t="inlineStr">
        <is>
          <t>Петров Владимир Анатольевич</t>
        </is>
      </c>
      <c r="Q1910" s="24" t="inlineStr">
        <is>
          <t>100-02 Главный корпус (флотация)</t>
        </is>
      </c>
    </row>
    <row r="1911" hidden="1" outlineLevel="1" ht="22.45" customFormat="1" customHeight="1" s="71">
      <c r="B1911" s="166" t="n"/>
      <c r="C1911" s="166" t="n"/>
      <c r="D1911" s="153" t="n"/>
      <c r="E1911" s="10" t="n"/>
      <c r="F1911" s="11" t="n"/>
      <c r="G1911" s="10" t="n"/>
      <c r="H1911" s="11" t="n"/>
      <c r="I1911" s="12" t="n"/>
      <c r="J1911" s="13" t="inlineStr">
        <is>
          <t>001-003-0047 Постельное белье 100% Х/Б сатин/бязь (простынь 150*215см, пододеяльник 150*215см, наволочка 70*50 см</t>
        </is>
      </c>
      <c r="K1911" s="13" t="inlineStr">
        <is>
          <t>001-003-0047 Постельное белье 100% Х/Б сатин/бязь (простынь 150*215см, пододеяльник 150*215см, наволочка 70*50 см</t>
        </is>
      </c>
      <c r="L1911" s="135" t="n"/>
      <c r="M1911">
        <f>VLOOKUP(J1911,P$7:Q$4000,2,0)</f>
        <v/>
      </c>
      <c r="N1911">
        <f>VLOOKUP(K1911,P$7:R$4000,2,0)</f>
        <v/>
      </c>
      <c r="P1911" s="24" t="inlineStr">
        <is>
          <t>Петровский Александр Эдуардович</t>
        </is>
      </c>
      <c r="Q1911" s="24" t="inlineStr">
        <is>
          <t>130-16 Энергохозяйство</t>
        </is>
      </c>
    </row>
    <row r="1912" hidden="1" outlineLevel="1" ht="22.45" customFormat="1" customHeight="1" s="71" thickBot="1">
      <c r="B1912" s="167" t="n"/>
      <c r="C1912" s="167" t="n"/>
      <c r="D1912" s="14" t="inlineStr">
        <is>
          <t>Количество</t>
        </is>
      </c>
      <c r="E1912" s="15" t="n"/>
      <c r="F1912" s="175" t="n">
        <v>5</v>
      </c>
      <c r="G1912" s="15" t="n"/>
      <c r="H1912" s="175" t="n">
        <v>5</v>
      </c>
      <c r="I1912" s="135" t="n"/>
      <c r="J1912" s="154" t="inlineStr">
        <is>
          <t>Поступление ТМЦ и услуг 0000373 от 30.01.2024 10:00:00</t>
        </is>
      </c>
      <c r="K1912" s="154" t="inlineStr">
        <is>
          <t>Поступление ТМЦ и услуг 0000373 от 30.01.2024 10:00:00</t>
        </is>
      </c>
      <c r="L1912" s="9" t="n"/>
      <c r="M1912">
        <f>VLOOKUP(J1912,P$7:Q$4000,2,0)</f>
        <v/>
      </c>
      <c r="N1912">
        <f>VLOOKUP(K1912,P$7:R$4000,2,0)</f>
        <v/>
      </c>
      <c r="P1912" s="24" t="inlineStr">
        <is>
          <t>Пирназаров Элбурс Абдиназарович(Подсобный рабочий)</t>
        </is>
      </c>
      <c r="Q1912" s="24" t="inlineStr">
        <is>
          <t>123-01-АБК-АХО-вахтовый поселок</t>
        </is>
      </c>
    </row>
    <row r="1913" hidden="1" outlineLevel="1" ht="22.45" customHeight="1" s="171">
      <c r="B1913" s="165" t="inlineStr">
        <is>
          <t>09.09.2024 15:39:35</t>
        </is>
      </c>
      <c r="C1913" s="165" t="inlineStr">
        <is>
          <t>Внутреннее перемещение ОМТС 222-086 от 09.09.2024 15:39:35</t>
        </is>
      </c>
      <c r="D1913" s="152" t="inlineStr">
        <is>
          <t>Внутренее перемещение ТМЦ</t>
        </is>
      </c>
      <c r="E1913" s="163" t="n">
        <v>1750</v>
      </c>
      <c r="F1913" s="164" t="n"/>
      <c r="G1913" s="163" t="n">
        <v>1750</v>
      </c>
      <c r="H1913" s="164" t="n"/>
      <c r="I1913" s="7" t="n">
        <v>1200</v>
      </c>
      <c r="J1913" s="8" t="inlineStr">
        <is>
          <t>Склад Бозымчак № 7/1 СИЗ БУ</t>
        </is>
      </c>
      <c r="K1913" s="8" t="inlineStr">
        <is>
          <t>Насрамбеков Кайрат Куатбекович</t>
        </is>
      </c>
      <c r="L1913" s="12" t="n"/>
      <c r="M1913">
        <f>VLOOKUP(J1913,P$7:Q$4000,2,0)</f>
        <v/>
      </c>
      <c r="N1913">
        <f>VLOOKUP(K1913,P$7:R$4000,2,0)</f>
        <v/>
      </c>
      <c r="P1913" s="24" t="inlineStr">
        <is>
          <t>ПИТАНИЕ ПРОЖИВАНИЕ</t>
        </is>
      </c>
      <c r="Q1913" s="24" t="inlineStr">
        <is>
          <t>111-02-АУП</t>
        </is>
      </c>
    </row>
    <row r="1914" hidden="1" outlineLevel="1" ht="22.45" customFormat="1" customHeight="1" s="71">
      <c r="B1914" s="166" t="n"/>
      <c r="C1914" s="166" t="n"/>
      <c r="D1914" s="153" t="n"/>
      <c r="E1914" s="10" t="n"/>
      <c r="F1914" s="11" t="n"/>
      <c r="G1914" s="10" t="n"/>
      <c r="H1914" s="11" t="n"/>
      <c r="I1914" s="12" t="n"/>
      <c r="J1914" s="13" t="inlineStr">
        <is>
          <t>001-001-0007 Жилет сигнальный</t>
        </is>
      </c>
      <c r="K1914" s="13" t="inlineStr">
        <is>
          <t>001-001-0007 Жилет сигнальный</t>
        </is>
      </c>
      <c r="L1914" s="135" t="n"/>
      <c r="M1914">
        <f>VLOOKUP(J1914,P$7:Q$4000,2,0)</f>
        <v/>
      </c>
      <c r="N1914">
        <f>VLOOKUP(K1914,P$7:R$4000,2,0)</f>
        <v/>
      </c>
      <c r="P1914" s="24" t="inlineStr">
        <is>
          <t>Пичурин Евгений Владимирович</t>
        </is>
      </c>
      <c r="Q1914" s="24" t="inlineStr">
        <is>
          <t>120-03-ОМТС</t>
        </is>
      </c>
    </row>
    <row r="1915" hidden="1" outlineLevel="1" ht="22.45" customFormat="1" customHeight="1" s="71" thickBot="1">
      <c r="B1915" s="167" t="n"/>
      <c r="C1915" s="167" t="n"/>
      <c r="D1915" s="14" t="inlineStr">
        <is>
          <t>Количество</t>
        </is>
      </c>
      <c r="E1915" s="15" t="n"/>
      <c r="F1915" s="175" t="n">
        <v>1</v>
      </c>
      <c r="G1915" s="15" t="n"/>
      <c r="H1915" s="175" t="n">
        <v>1</v>
      </c>
      <c r="I1915" s="135" t="n"/>
      <c r="J1915" s="154" t="inlineStr">
        <is>
          <t>Поступление ТМЦ и услуг 0005052 от 05.12.2023 10:00:00</t>
        </is>
      </c>
      <c r="K1915" s="154" t="inlineStr">
        <is>
          <t>Поступление ТМЦ и услуг 0005052 от 05.12.2023 10:00:00</t>
        </is>
      </c>
      <c r="L1915" s="9" t="n"/>
      <c r="M1915">
        <f>VLOOKUP(J1915,P$7:Q$4000,2,0)</f>
        <v/>
      </c>
      <c r="N1915">
        <f>VLOOKUP(K1915,P$7:R$4000,2,0)</f>
        <v/>
      </c>
      <c r="P1915" s="24" t="inlineStr">
        <is>
          <t>Плахтиев Сергей Евгеньевич</t>
        </is>
      </c>
      <c r="Q1915" s="24" t="inlineStr">
        <is>
          <t>112-ИТР-офис</t>
        </is>
      </c>
    </row>
    <row r="1916" hidden="1" outlineLevel="1" ht="22.45" customHeight="1" s="171">
      <c r="B1916" s="165" t="inlineStr">
        <is>
          <t>09.09.2024 15:39:35</t>
        </is>
      </c>
      <c r="C1916" s="165" t="inlineStr">
        <is>
          <t>Внутреннее перемещение ОМТС 222-086 от 09.09.2024 15:39:35</t>
        </is>
      </c>
      <c r="D1916" s="152" t="inlineStr">
        <is>
          <t>Внутренее перемещение ТМЦ</t>
        </is>
      </c>
      <c r="E1916" s="163" t="n">
        <v>1750</v>
      </c>
      <c r="F1916" s="164" t="n"/>
      <c r="G1916" s="163" t="n">
        <v>1750</v>
      </c>
      <c r="H1916" s="164" t="n"/>
      <c r="I1916" s="7" t="n">
        <v>1200</v>
      </c>
      <c r="J1916" s="8" t="inlineStr">
        <is>
          <t>Склад Бозымчак № 7/1 СИЗ БУ</t>
        </is>
      </c>
      <c r="K1916" s="8" t="inlineStr">
        <is>
          <t>Насрамбеков Кайрат Куатбекович</t>
        </is>
      </c>
      <c r="L1916" s="12" t="n"/>
      <c r="M1916">
        <f>VLOOKUP(J1916,P$7:Q$4000,2,0)</f>
        <v/>
      </c>
      <c r="N1916">
        <f>VLOOKUP(K1916,P$7:R$4000,2,0)</f>
        <v/>
      </c>
      <c r="P1916" s="24" t="inlineStr">
        <is>
          <t>Плотников Дмитрий Валерьевич</t>
        </is>
      </c>
      <c r="Q1916" s="24" t="inlineStr">
        <is>
          <t>101-06-Общепроизводственные расходы - Карьер</t>
        </is>
      </c>
    </row>
    <row r="1917" hidden="1" outlineLevel="1" ht="22.45" customFormat="1" customHeight="1" s="71">
      <c r="B1917" s="166" t="n"/>
      <c r="C1917" s="166" t="n"/>
      <c r="D1917" s="153" t="n"/>
      <c r="E1917" s="10" t="n"/>
      <c r="F1917" s="11" t="n"/>
      <c r="G1917" s="10" t="n"/>
      <c r="H1917" s="11" t="n"/>
      <c r="I1917" s="12" t="n"/>
      <c r="J1917" s="13" t="inlineStr">
        <is>
          <t>001-001-0007 Жилет сигнальный</t>
        </is>
      </c>
      <c r="K1917" s="13" t="inlineStr">
        <is>
          <t>001-001-0007 Жилет сигнальный</t>
        </is>
      </c>
      <c r="L1917" s="135" t="n"/>
      <c r="M1917">
        <f>VLOOKUP(J1917,P$7:Q$4000,2,0)</f>
        <v/>
      </c>
      <c r="N1917">
        <f>VLOOKUP(K1917,P$7:R$4000,2,0)</f>
        <v/>
      </c>
      <c r="P1917" s="24" t="inlineStr">
        <is>
          <t>Плотников Сергей Васильевич</t>
        </is>
      </c>
      <c r="Q1917" s="24" t="inlineStr">
        <is>
          <t>119-06-Автотранспортный цех-РПП</t>
        </is>
      </c>
    </row>
    <row r="1918" hidden="1" outlineLevel="1" ht="22.45" customFormat="1" customHeight="1" s="71" thickBot="1">
      <c r="B1918" s="167" t="n"/>
      <c r="C1918" s="167" t="n"/>
      <c r="D1918" s="14" t="inlineStr">
        <is>
          <t>Количество</t>
        </is>
      </c>
      <c r="E1918" s="15" t="n"/>
      <c r="F1918" s="175" t="n">
        <v>1</v>
      </c>
      <c r="G1918" s="15" t="n"/>
      <c r="H1918" s="175" t="n">
        <v>1</v>
      </c>
      <c r="I1918" s="135" t="n"/>
      <c r="J1918" s="154" t="inlineStr">
        <is>
          <t>Поступление ТМЦ и услуг 0003126 от 07.08.2024 10:00:00</t>
        </is>
      </c>
      <c r="K1918" s="154" t="inlineStr">
        <is>
          <t>Поступление ТМЦ и услуг 0003126 от 07.08.2024 10:00:00</t>
        </is>
      </c>
      <c r="L1918" s="9" t="n"/>
      <c r="M1918">
        <f>VLOOKUP(J1918,P$7:Q$4000,2,0)</f>
        <v/>
      </c>
      <c r="N1918">
        <f>VLOOKUP(K1918,P$7:R$4000,2,0)</f>
        <v/>
      </c>
      <c r="P1918" s="24" t="inlineStr">
        <is>
          <t>Подземка (130)</t>
        </is>
      </c>
      <c r="Q1918" s="24" t="n"/>
    </row>
    <row r="1919" hidden="1" outlineLevel="1" ht="22.45" customHeight="1" s="171">
      <c r="B1919" s="165" t="inlineStr">
        <is>
          <t>09.09.2024 15:39:35</t>
        </is>
      </c>
      <c r="C1919" s="165" t="inlineStr">
        <is>
          <t>Внутреннее перемещение ОМТС 222-086 от 09.09.2024 15:39:35</t>
        </is>
      </c>
      <c r="D1919" s="152" t="inlineStr">
        <is>
          <t>Внутренее перемещение ТМЦ</t>
        </is>
      </c>
      <c r="E1919" s="163" t="n">
        <v>1750</v>
      </c>
      <c r="F1919" s="164" t="n"/>
      <c r="G1919" s="163" t="n">
        <v>1750</v>
      </c>
      <c r="H1919" s="164" t="n"/>
      <c r="I1919" s="7" t="n">
        <v>2856</v>
      </c>
      <c r="J1919" s="8" t="inlineStr">
        <is>
          <t>Склад Бозымчак № 7/1 СИЗ БУ</t>
        </is>
      </c>
      <c r="K1919" s="8" t="inlineStr">
        <is>
          <t>Насрамбеков Кайрат Куатбекович</t>
        </is>
      </c>
      <c r="L1919" s="12" t="n"/>
      <c r="M1919">
        <f>VLOOKUP(J1919,P$7:Q$4000,2,0)</f>
        <v/>
      </c>
      <c r="N1919">
        <f>VLOOKUP(K1919,P$7:R$4000,2,0)</f>
        <v/>
      </c>
      <c r="P1919" s="24" t="inlineStr">
        <is>
          <t>Подопригоров Руслан Асланбекович</t>
        </is>
      </c>
      <c r="Q1919" s="24" t="inlineStr">
        <is>
          <t>109-Химлаборатория</t>
        </is>
      </c>
    </row>
    <row r="1920" hidden="1" outlineLevel="1" ht="22.45" customFormat="1" customHeight="1" s="71">
      <c r="B1920" s="166" t="n"/>
      <c r="C1920" s="166" t="n"/>
      <c r="D1920" s="153" t="n"/>
      <c r="E1920" s="10" t="n"/>
      <c r="F1920" s="11" t="n"/>
      <c r="G1920" s="10" t="n"/>
      <c r="H1920" s="11" t="n"/>
      <c r="I1920" s="12" t="n"/>
      <c r="J1920" s="13" t="inlineStr">
        <is>
          <t>001-001-0032 Плащ-дождевик</t>
        </is>
      </c>
      <c r="K1920" s="13" t="inlineStr">
        <is>
          <t>001-001-0032 Плащ-дождевик</t>
        </is>
      </c>
      <c r="L1920" s="135" t="n"/>
      <c r="M1920">
        <f>VLOOKUP(J1920,P$7:Q$4000,2,0)</f>
        <v/>
      </c>
      <c r="N1920">
        <f>VLOOKUP(K1920,P$7:R$4000,2,0)</f>
        <v/>
      </c>
      <c r="P1920" s="24" t="inlineStr">
        <is>
          <t>ПОДРЯДЧИКИ</t>
        </is>
      </c>
      <c r="Q1920" s="24" t="n"/>
    </row>
    <row r="1921" hidden="1" outlineLevel="1" ht="22.45" customFormat="1" customHeight="1" s="71" thickBot="1">
      <c r="B1921" s="167" t="n"/>
      <c r="C1921" s="167" t="n"/>
      <c r="D1921" s="14" t="inlineStr">
        <is>
          <t>Количество</t>
        </is>
      </c>
      <c r="E1921" s="15" t="n"/>
      <c r="F1921" s="175" t="n">
        <v>2</v>
      </c>
      <c r="G1921" s="15" t="n"/>
      <c r="H1921" s="175" t="n">
        <v>2</v>
      </c>
      <c r="I1921" s="135" t="n"/>
      <c r="J1921" s="154" t="inlineStr">
        <is>
          <t>Поступление ТМЦ и услуг 0001567 от 03.05.2023 18:57:26</t>
        </is>
      </c>
      <c r="K1921" s="154" t="inlineStr">
        <is>
          <t>Поступление ТМЦ и услуг 0001567 от 03.05.2023 18:57:26</t>
        </is>
      </c>
      <c r="L1921" s="9" t="n"/>
      <c r="M1921">
        <f>VLOOKUP(J1921,P$7:Q$4000,2,0)</f>
        <v/>
      </c>
      <c r="N1921">
        <f>VLOOKUP(K1921,P$7:R$4000,2,0)</f>
        <v/>
      </c>
      <c r="P1921" s="24" t="inlineStr">
        <is>
          <t>Полотов Азамат Абдыманапович</t>
        </is>
      </c>
      <c r="Q1921" s="24" t="inlineStr">
        <is>
          <t>120-01-Геолого-маркшейдерская служба. отдел</t>
        </is>
      </c>
    </row>
    <row r="1922" hidden="1" outlineLevel="1" ht="22.45" customHeight="1" s="171">
      <c r="B1922" s="165" t="inlineStr">
        <is>
          <t>09.09.2024 15:39:35</t>
        </is>
      </c>
      <c r="C1922" s="165" t="inlineStr">
        <is>
          <t>Внутреннее перемещение ОМТС 222-086 от 09.09.2024 15:39:35</t>
        </is>
      </c>
      <c r="D1922" s="152" t="inlineStr">
        <is>
          <t>Внутренее перемещение ТМЦ</t>
        </is>
      </c>
      <c r="E1922" s="163" t="n">
        <v>1750</v>
      </c>
      <c r="F1922" s="164" t="n"/>
      <c r="G1922" s="163" t="n">
        <v>1750</v>
      </c>
      <c r="H1922" s="164" t="n"/>
      <c r="I1922" s="7" t="n">
        <v>1200</v>
      </c>
      <c r="J1922" s="8" t="inlineStr">
        <is>
          <t>Склад Бозымчак № 7/1 СИЗ БУ</t>
        </is>
      </c>
      <c r="K1922" s="8" t="inlineStr">
        <is>
          <t>Насрамбеков Кайрат Куатбекович</t>
        </is>
      </c>
      <c r="L1922" s="12" t="n"/>
      <c r="M1922">
        <f>VLOOKUP(J1922,P$7:Q$4000,2,0)</f>
        <v/>
      </c>
      <c r="N1922">
        <f>VLOOKUP(K1922,P$7:R$4000,2,0)</f>
        <v/>
      </c>
      <c r="P1922" s="24" t="inlineStr">
        <is>
          <t>Полотов Айталы Сааталыевич(Водитель Тоота)</t>
        </is>
      </c>
      <c r="Q1922" s="24" t="inlineStr">
        <is>
          <t>119-01-автотранспортный  цех - легковой транспорт</t>
        </is>
      </c>
    </row>
    <row r="1923" hidden="1" outlineLevel="1" ht="22.45" customFormat="1" customHeight="1" s="71">
      <c r="B1923" s="166" t="n"/>
      <c r="C1923" s="166" t="n"/>
      <c r="D1923" s="153" t="n"/>
      <c r="E1923" s="10" t="n"/>
      <c r="F1923" s="11" t="n"/>
      <c r="G1923" s="10" t="n"/>
      <c r="H1923" s="11" t="n"/>
      <c r="I1923" s="12" t="n"/>
      <c r="J1923" s="13" t="inlineStr">
        <is>
          <t>001-001-0007 Жилет сигнальный</t>
        </is>
      </c>
      <c r="K1923" s="13" t="inlineStr">
        <is>
          <t>001-001-0007 Жилет сигнальный</t>
        </is>
      </c>
      <c r="L1923" s="135" t="n"/>
      <c r="M1923">
        <f>VLOOKUP(J1923,P$7:Q$4000,2,0)</f>
        <v/>
      </c>
      <c r="N1923">
        <f>VLOOKUP(K1923,P$7:R$4000,2,0)</f>
        <v/>
      </c>
      <c r="P1923" s="24" t="inlineStr">
        <is>
          <t>Полотов Илимбек Сааталыевич</t>
        </is>
      </c>
      <c r="Q1923" s="24" t="inlineStr">
        <is>
          <t>120-01-Геолого-маркшейдерская служба. отдел</t>
        </is>
      </c>
    </row>
    <row r="1924" hidden="1" outlineLevel="1" ht="22.45" customFormat="1" customHeight="1" s="71" thickBot="1">
      <c r="B1924" s="167" t="n"/>
      <c r="C1924" s="167" t="n"/>
      <c r="D1924" s="14" t="inlineStr">
        <is>
          <t>Количество</t>
        </is>
      </c>
      <c r="E1924" s="15" t="n"/>
      <c r="F1924" s="175" t="n">
        <v>1</v>
      </c>
      <c r="G1924" s="15" t="n"/>
      <c r="H1924" s="175" t="n">
        <v>1</v>
      </c>
      <c r="I1924" s="135" t="n"/>
      <c r="J1924" s="154" t="inlineStr">
        <is>
          <t>Поступление ТМЦ и услуг 0003126 от 07.08.2024 10:00:00</t>
        </is>
      </c>
      <c r="K1924" s="154" t="inlineStr">
        <is>
          <t>Поступление ТМЦ и услуг 0003126 от 07.08.2024 10:00:00</t>
        </is>
      </c>
      <c r="L1924" s="9" t="n"/>
      <c r="M1924">
        <f>VLOOKUP(J1924,P$7:Q$4000,2,0)</f>
        <v/>
      </c>
      <c r="N1924">
        <f>VLOOKUP(K1924,P$7:R$4000,2,0)</f>
        <v/>
      </c>
      <c r="P1924" s="24" t="inlineStr">
        <is>
          <t>Полотов Кубанычбек Абдиллаевич</t>
        </is>
      </c>
      <c r="Q1924" s="24" t="inlineStr">
        <is>
          <t>119-06-Автотранспортный цех-РПП</t>
        </is>
      </c>
    </row>
    <row r="1925" hidden="1" outlineLevel="1" ht="22.45" customHeight="1" s="171">
      <c r="B1925" s="165" t="inlineStr">
        <is>
          <t>09.09.2024 15:50:42</t>
        </is>
      </c>
      <c r="C1925" s="165" t="inlineStr">
        <is>
          <t>Внутреннее перемещение ОМТС 222-087 от 09.09.2024 15:50:42</t>
        </is>
      </c>
      <c r="D1925" s="152" t="inlineStr">
        <is>
          <t>Внутренее перемещение ТМЦ</t>
        </is>
      </c>
      <c r="E1925" s="163" t="n">
        <v>1750</v>
      </c>
      <c r="F1925" s="164" t="n"/>
      <c r="G1925" s="163" t="n">
        <v>1750</v>
      </c>
      <c r="H1925" s="164" t="n"/>
      <c r="I1925" s="7" t="n">
        <v>4752</v>
      </c>
      <c r="J1925" s="8" t="inlineStr">
        <is>
          <t>Склад Бозымчак № 7/1 СИЗ БУ</t>
        </is>
      </c>
      <c r="K1925" s="8" t="inlineStr">
        <is>
          <t>Акылбеков Гапар Абдымырзаевич</t>
        </is>
      </c>
      <c r="L1925" s="12" t="n"/>
      <c r="M1925">
        <f>VLOOKUP(J1925,P$7:Q$4000,2,0)</f>
        <v/>
      </c>
      <c r="N1925">
        <f>VLOOKUP(K1925,P$7:R$4000,2,0)</f>
        <v/>
      </c>
      <c r="P1925" s="24" t="inlineStr">
        <is>
          <t>Полотов Кубатбек Абдилаевич</t>
        </is>
      </c>
      <c r="Q1925" s="24" t="inlineStr">
        <is>
          <t>119-06-Автотранспортный цех-РПП</t>
        </is>
      </c>
    </row>
    <row r="1926" hidden="1" outlineLevel="1" ht="22.45" customFormat="1" customHeight="1" s="71">
      <c r="B1926" s="166" t="n"/>
      <c r="C1926" s="166" t="n"/>
      <c r="D1926" s="153" t="n"/>
      <c r="E1926" s="10" t="n"/>
      <c r="F1926" s="11" t="n"/>
      <c r="G1926" s="10" t="n"/>
      <c r="H1926" s="11" t="n"/>
      <c r="I1926" s="12" t="n"/>
      <c r="J1926" s="13" t="inlineStr">
        <is>
          <t>001-002-0063 Сабо рабочие "Maubec 3" DELTA Plus  (МП, МБС, белые)</t>
        </is>
      </c>
      <c r="K1926" s="13" t="inlineStr">
        <is>
          <t>001-002-0063 Сабо рабочие "Maubec 3" DELTA Plus  (МП, МБС, белые)</t>
        </is>
      </c>
      <c r="L1926" s="135" t="n"/>
      <c r="M1926">
        <f>VLOOKUP(J1926,P$7:Q$4000,2,0)</f>
        <v/>
      </c>
      <c r="N1926">
        <f>VLOOKUP(K1926,P$7:R$4000,2,0)</f>
        <v/>
      </c>
      <c r="P1926" s="24" t="inlineStr">
        <is>
          <t>Полотов Мирлан Абдиманапович( обходчик)</t>
        </is>
      </c>
      <c r="Q1926" s="24" t="inlineStr">
        <is>
          <t>100-03-03 Фильтрация хвостов</t>
        </is>
      </c>
    </row>
    <row r="1927" hidden="1" outlineLevel="1" ht="22.45" customFormat="1" customHeight="1" s="71" thickBot="1">
      <c r="B1927" s="167" t="n"/>
      <c r="C1927" s="167" t="n"/>
      <c r="D1927" s="14" t="inlineStr">
        <is>
          <t>Количество</t>
        </is>
      </c>
      <c r="E1927" s="15" t="n"/>
      <c r="F1927" s="175" t="n">
        <v>1</v>
      </c>
      <c r="G1927" s="15" t="n"/>
      <c r="H1927" s="175" t="n">
        <v>1</v>
      </c>
      <c r="I1927" s="135" t="n"/>
      <c r="J1927" s="154" t="inlineStr">
        <is>
          <t>Поступление ТМЦ и услуг 0003420 от 19.09.2022 10:00:00</t>
        </is>
      </c>
      <c r="K1927" s="154" t="inlineStr">
        <is>
          <t>Поступление ТМЦ и услуг 0003420 от 19.09.2022 10:00:00</t>
        </is>
      </c>
      <c r="L1927" s="9" t="n"/>
      <c r="M1927">
        <f>VLOOKUP(J1927,P$7:Q$4000,2,0)</f>
        <v/>
      </c>
      <c r="N1927">
        <f>VLOOKUP(K1927,P$7:R$4000,2,0)</f>
        <v/>
      </c>
      <c r="P1927" s="24" t="inlineStr">
        <is>
          <t>Поляков Александр Геннадьевич (Слесарь-электрик)</t>
        </is>
      </c>
      <c r="Q1927" s="24" t="inlineStr">
        <is>
          <t>100-02 Главный корпус (флотация)</t>
        </is>
      </c>
    </row>
    <row r="1928" hidden="1" outlineLevel="1" ht="22.45" customHeight="1" s="171">
      <c r="B1928" s="165" t="inlineStr">
        <is>
          <t>09.09.2024 15:50:42</t>
        </is>
      </c>
      <c r="C1928" s="165" t="inlineStr">
        <is>
          <t>Внутреннее перемещение ОМТС 222-087 от 09.09.2024 15:50:42</t>
        </is>
      </c>
      <c r="D1928" s="152" t="inlineStr">
        <is>
          <t>Внутренее перемещение ТМЦ</t>
        </is>
      </c>
      <c r="E1928" s="163" t="n">
        <v>1750</v>
      </c>
      <c r="F1928" s="164" t="n"/>
      <c r="G1928" s="163" t="n">
        <v>1750</v>
      </c>
      <c r="H1928" s="164" t="n"/>
      <c r="I1928" s="7" t="n">
        <v>4017.85</v>
      </c>
      <c r="J1928" s="8" t="inlineStr">
        <is>
          <t>Склад Бозымчак № 7/1 СИЗ БУ</t>
        </is>
      </c>
      <c r="K1928" s="8" t="inlineStr">
        <is>
          <t>Акылбеков Гапар Абдымырзаевич</t>
        </is>
      </c>
      <c r="L1928" s="12" t="n"/>
      <c r="M1928">
        <f>VLOOKUP(J1928,P$7:Q$4000,2,0)</f>
        <v/>
      </c>
      <c r="N1928">
        <f>VLOOKUP(K1928,P$7:R$4000,2,0)</f>
        <v/>
      </c>
      <c r="P1928" s="24" t="inlineStr">
        <is>
          <t>Потапов Валерий Владимирович Водитель Тайота</t>
        </is>
      </c>
      <c r="Q1928" s="24" t="inlineStr">
        <is>
          <t>119-04-Автотранспортный цех - спецтранспорт</t>
        </is>
      </c>
    </row>
    <row r="1929" hidden="1" outlineLevel="1" ht="32.9" customFormat="1" customHeight="1" s="71">
      <c r="B1929" s="166" t="n"/>
      <c r="C1929" s="166" t="n"/>
      <c r="D1929" s="153" t="n"/>
      <c r="E1929" s="10" t="n"/>
      <c r="F1929" s="11" t="n"/>
      <c r="G1929" s="10" t="n"/>
      <c r="H1929" s="11" t="n"/>
      <c r="I1929" s="12" t="n"/>
      <c r="J1929" s="13" t="inlineStr">
        <is>
          <t>001-001-0124 Костюм летний "KAZ Minerals Bozymchak" (100% ХБ, плотность 250-260гр/м2, логотип вышивка, 44р.)</t>
        </is>
      </c>
      <c r="K1929" s="13" t="inlineStr">
        <is>
          <t>001-001-0124 Костюм летний "KAZ Minerals Bozymchak" (100% ХБ, плотность 250-260гр/м2, логотип вышивка, 44р.)</t>
        </is>
      </c>
      <c r="L1929" s="135" t="n"/>
      <c r="M1929">
        <f>VLOOKUP(J1929,P$7:Q$4000,2,0)</f>
        <v/>
      </c>
      <c r="N1929">
        <f>VLOOKUP(K1929,P$7:R$4000,2,0)</f>
        <v/>
      </c>
      <c r="P1929" s="24" t="inlineStr">
        <is>
          <t>Пратов Эрмек Манасович</t>
        </is>
      </c>
      <c r="Q1929" s="24" t="n"/>
    </row>
    <row r="1930" hidden="1" outlineLevel="1" ht="22.45" customFormat="1" customHeight="1" s="71" thickBot="1">
      <c r="B1930" s="167" t="n"/>
      <c r="C1930" s="167" t="n"/>
      <c r="D1930" s="14" t="inlineStr">
        <is>
          <t>Количество</t>
        </is>
      </c>
      <c r="E1930" s="15" t="n"/>
      <c r="F1930" s="175" t="n">
        <v>1</v>
      </c>
      <c r="G1930" s="15" t="n"/>
      <c r="H1930" s="175" t="n">
        <v>1</v>
      </c>
      <c r="I1930" s="135" t="n"/>
      <c r="J1930" s="154" t="inlineStr">
        <is>
          <t>Поступление ТМЦ и услуг 0004255 от 18.11.2021 10:00:00</t>
        </is>
      </c>
      <c r="K1930" s="154" t="inlineStr">
        <is>
          <t>Поступление ТМЦ и услуг 0004255 от 18.11.2021 10:00:00</t>
        </is>
      </c>
      <c r="L1930" s="9" t="n"/>
      <c r="M1930">
        <f>VLOOKUP(J1930,P$7:Q$4000,2,0)</f>
        <v/>
      </c>
      <c r="N1930">
        <f>VLOOKUP(K1930,P$7:R$4000,2,0)</f>
        <v/>
      </c>
      <c r="P1930" s="24" t="inlineStr">
        <is>
          <t>ПРОБЫ</t>
        </is>
      </c>
      <c r="Q1930" s="24" t="inlineStr">
        <is>
          <t>104-01 Управление по сбыту</t>
        </is>
      </c>
    </row>
    <row r="1931" hidden="1" outlineLevel="1" ht="22.45" customHeight="1" s="171">
      <c r="B1931" s="165" t="inlineStr">
        <is>
          <t>09.09.2024 15:50:42</t>
        </is>
      </c>
      <c r="C1931" s="165" t="inlineStr">
        <is>
          <t>Внутреннее перемещение ОМТС 222-087 от 09.09.2024 15:50:42</t>
        </is>
      </c>
      <c r="D1931" s="152" t="inlineStr">
        <is>
          <t>Внутренее перемещение ТМЦ</t>
        </is>
      </c>
      <c r="E1931" s="163" t="n">
        <v>1750</v>
      </c>
      <c r="F1931" s="164" t="n"/>
      <c r="G1931" s="163" t="n">
        <v>1750</v>
      </c>
      <c r="H1931" s="164" t="n"/>
      <c r="I1931" s="7" t="n">
        <v>7140</v>
      </c>
      <c r="J1931" s="8" t="inlineStr">
        <is>
          <t>Склад Бозымчак № 7/1 СИЗ БУ</t>
        </is>
      </c>
      <c r="K1931" s="8" t="inlineStr">
        <is>
          <t>Акылбеков Гапар Абдымырзаевич</t>
        </is>
      </c>
      <c r="L1931" s="12" t="n"/>
      <c r="M1931">
        <f>VLOOKUP(J1931,P$7:Q$4000,2,0)</f>
        <v/>
      </c>
      <c r="N1931">
        <f>VLOOKUP(K1931,P$7:R$4000,2,0)</f>
        <v/>
      </c>
      <c r="P1931" s="24" t="inlineStr">
        <is>
          <t>Провалов Сергей Александрович</t>
        </is>
      </c>
      <c r="Q1931" s="24" t="inlineStr">
        <is>
          <t>120-02  - Главные специалисты ИТР</t>
        </is>
      </c>
    </row>
    <row r="1932" hidden="1" outlineLevel="1" ht="32.9" customFormat="1" customHeight="1" s="71">
      <c r="B1932" s="166" t="n"/>
      <c r="C1932" s="166" t="n"/>
      <c r="D1932" s="153" t="n"/>
      <c r="E1932" s="10" t="n"/>
      <c r="F1932" s="11" t="n"/>
      <c r="G1932" s="10" t="n"/>
      <c r="H1932" s="11" t="n"/>
      <c r="I1932" s="12" t="n"/>
      <c r="J1932" s="13" t="inlineStr">
        <is>
          <t>001-001-0125 Костюм летний "KAZ Minerals Bozymchak" (100% ХБ, плотность 250-260гр/м2, логотип вышивка, 46р.)</t>
        </is>
      </c>
      <c r="K1932" s="13" t="inlineStr">
        <is>
          <t>001-001-0125 Костюм летний "KAZ Minerals Bozymchak" (100% ХБ, плотность 250-260гр/м2, логотип вышивка, 46р.)</t>
        </is>
      </c>
      <c r="L1932" s="135" t="n"/>
      <c r="M1932">
        <f>VLOOKUP(J1932,P$7:Q$4000,2,0)</f>
        <v/>
      </c>
      <c r="N1932">
        <f>VLOOKUP(K1932,P$7:R$4000,2,0)</f>
        <v/>
      </c>
      <c r="P1932" s="24" t="inlineStr">
        <is>
          <t>ПРОЧИЕ</t>
        </is>
      </c>
      <c r="Q1932" s="24" t="n"/>
    </row>
    <row r="1933" hidden="1" outlineLevel="1" ht="22.45" customFormat="1" customHeight="1" s="71" thickBot="1">
      <c r="B1933" s="167" t="n"/>
      <c r="C1933" s="167" t="n"/>
      <c r="D1933" s="14" t="inlineStr">
        <is>
          <t>Количество</t>
        </is>
      </c>
      <c r="E1933" s="15" t="n"/>
      <c r="F1933" s="175" t="n">
        <v>1</v>
      </c>
      <c r="G1933" s="15" t="n"/>
      <c r="H1933" s="175" t="n">
        <v>1</v>
      </c>
      <c r="I1933" s="135" t="n"/>
      <c r="J1933" s="154" t="inlineStr">
        <is>
          <t>Поступление ТМЦ и услуг 0001920 от 26.05.2023 10:00:00</t>
        </is>
      </c>
      <c r="K1933" s="154" t="inlineStr">
        <is>
          <t>Поступление ТМЦ и услуг 0001920 от 26.05.2023 10:00:00</t>
        </is>
      </c>
      <c r="L1933" s="9" t="n"/>
      <c r="M1933">
        <f>VLOOKUP(J1933,P$7:Q$4000,2,0)</f>
        <v/>
      </c>
      <c r="N1933">
        <f>VLOOKUP(K1933,P$7:R$4000,2,0)</f>
        <v/>
      </c>
      <c r="P1933" s="24" t="inlineStr">
        <is>
          <t>Пушкин Валерий Иванович</t>
        </is>
      </c>
      <c r="Q1933" s="24" t="inlineStr">
        <is>
          <t>100-09 РММ</t>
        </is>
      </c>
    </row>
    <row r="1934" hidden="1" outlineLevel="1" ht="22.45" customHeight="1" s="171">
      <c r="B1934" s="165" t="inlineStr">
        <is>
          <t>09.09.2024 15:50:42</t>
        </is>
      </c>
      <c r="C1934" s="165" t="inlineStr">
        <is>
          <t>Внутреннее перемещение ОМТС 222-087 от 09.09.2024 15:50:42</t>
        </is>
      </c>
      <c r="D1934" s="152" t="inlineStr">
        <is>
          <t>Внутренее перемещение ТМЦ</t>
        </is>
      </c>
      <c r="E1934" s="163" t="n">
        <v>1750</v>
      </c>
      <c r="F1934" s="164" t="n"/>
      <c r="G1934" s="163" t="n">
        <v>1750</v>
      </c>
      <c r="H1934" s="164" t="n"/>
      <c r="I1934" s="7" t="n">
        <v>8035.72</v>
      </c>
      <c r="J1934" s="8" t="inlineStr">
        <is>
          <t>Склад Бозымчак № 7/1 СИЗ БУ</t>
        </is>
      </c>
      <c r="K1934" s="8" t="inlineStr">
        <is>
          <t>Акылбеков Гапар Абдымырзаевич</t>
        </is>
      </c>
      <c r="L1934" s="12" t="n"/>
      <c r="M1934">
        <f>VLOOKUP(J1934,P$7:Q$4000,2,0)</f>
        <v/>
      </c>
      <c r="N1934">
        <f>VLOOKUP(K1934,P$7:R$4000,2,0)</f>
        <v/>
      </c>
      <c r="P1934" s="24" t="inlineStr">
        <is>
          <t>Равшанбек уулу Бекболсун</t>
        </is>
      </c>
      <c r="Q1934" s="24" t="inlineStr">
        <is>
          <t>130-07 Перевозка Горной массы</t>
        </is>
      </c>
    </row>
    <row r="1935" hidden="1" outlineLevel="1" ht="22.45" customFormat="1" customHeight="1" s="71">
      <c r="B1935" s="166" t="n"/>
      <c r="C1935" s="166" t="n"/>
      <c r="D1935" s="153" t="n"/>
      <c r="E1935" s="10" t="n"/>
      <c r="F1935" s="11" t="n"/>
      <c r="G1935" s="10" t="n"/>
      <c r="H1935" s="11" t="n"/>
      <c r="I1935" s="12" t="n"/>
      <c r="J1935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1935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1935" s="135" t="n"/>
      <c r="M1935">
        <f>VLOOKUP(J1935,P$7:Q$4000,2,0)</f>
        <v/>
      </c>
      <c r="N1935">
        <f>VLOOKUP(K1935,P$7:R$4000,2,0)</f>
        <v/>
      </c>
      <c r="P1935" s="24" t="inlineStr">
        <is>
          <t>Рагимова Лейла Тофик кызы</t>
        </is>
      </c>
      <c r="Q1935" s="24" t="inlineStr">
        <is>
          <t>111-02-АУП</t>
        </is>
      </c>
    </row>
    <row r="1936" hidden="1" outlineLevel="1" ht="32.9" customFormat="1" customHeight="1" s="71" thickBot="1">
      <c r="B1936" s="167" t="n"/>
      <c r="C1936" s="167" t="n"/>
      <c r="D1936" s="14" t="inlineStr">
        <is>
          <t>Количество</t>
        </is>
      </c>
      <c r="E1936" s="15" t="n"/>
      <c r="F1936" s="175" t="n">
        <v>1</v>
      </c>
      <c r="G1936" s="15" t="n"/>
      <c r="H1936" s="175" t="n">
        <v>1</v>
      </c>
      <c r="I1936" s="135" t="n"/>
      <c r="J1936" s="154" t="inlineStr">
        <is>
          <t>Поступление ТМЦ и услуг 0121336 от 12.08.2020 10:00:00</t>
        </is>
      </c>
      <c r="K1936" s="154" t="inlineStr">
        <is>
          <t>Поступление ТМЦ и услуг 0121336 от 12.08.2020 10:00:00</t>
        </is>
      </c>
      <c r="L1936" s="9" t="n"/>
      <c r="M1936">
        <f>VLOOKUP(J1936,P$7:Q$4000,2,0)</f>
        <v/>
      </c>
      <c r="N1936">
        <f>VLOOKUP(K1936,P$7:R$4000,2,0)</f>
        <v/>
      </c>
      <c r="P1936" s="24" t="inlineStr">
        <is>
          <t>Раев Абдилазис Турсумаматович(ВодительБелаз)</t>
        </is>
      </c>
      <c r="Q1936" s="24" t="inlineStr">
        <is>
          <t>101-01-Технологический участок</t>
        </is>
      </c>
    </row>
    <row r="1937" hidden="1" outlineLevel="1" ht="22.45" customHeight="1" s="171">
      <c r="B1937" s="165" t="inlineStr">
        <is>
          <t>09.09.2024 15:50:42</t>
        </is>
      </c>
      <c r="C1937" s="165" t="inlineStr">
        <is>
          <t>Внутреннее перемещение ОМТС 222-087 от 09.09.2024 15:50:42</t>
        </is>
      </c>
      <c r="D1937" s="152" t="inlineStr">
        <is>
          <t>Внутренее перемещение ТМЦ</t>
        </is>
      </c>
      <c r="E1937" s="163" t="n">
        <v>1750</v>
      </c>
      <c r="F1937" s="164" t="n"/>
      <c r="G1937" s="163" t="n">
        <v>1750</v>
      </c>
      <c r="H1937" s="164" t="n"/>
      <c r="I1937" s="7" t="n">
        <v>1350</v>
      </c>
      <c r="J1937" s="8" t="inlineStr">
        <is>
          <t>Склад Бозымчак № 7/1 СИЗ БУ</t>
        </is>
      </c>
      <c r="K1937" s="8" t="inlineStr">
        <is>
          <t>Акылбеков Гапар Абдымырзаевич</t>
        </is>
      </c>
      <c r="L1937" s="12" t="n"/>
      <c r="M1937">
        <f>VLOOKUP(J1937,P$7:Q$4000,2,0)</f>
        <v/>
      </c>
      <c r="N1937">
        <f>VLOOKUP(K1937,P$7:R$4000,2,0)</f>
        <v/>
      </c>
      <c r="P1937" s="24" t="inlineStr">
        <is>
          <t>Раев Абдинасир Турсумаматович</t>
        </is>
      </c>
      <c r="Q1937" s="24" t="inlineStr">
        <is>
          <t>100-01 Участок дробления</t>
        </is>
      </c>
    </row>
    <row r="1938" hidden="1" outlineLevel="1" ht="22.45" customFormat="1" customHeight="1" s="71">
      <c r="B1938" s="166" t="n"/>
      <c r="C1938" s="166" t="n"/>
      <c r="D1938" s="153" t="n"/>
      <c r="E1938" s="10" t="n"/>
      <c r="F1938" s="11" t="n"/>
      <c r="G1938" s="10" t="n"/>
      <c r="H1938" s="11" t="n"/>
      <c r="I1938" s="12" t="n"/>
      <c r="J1938" s="13" t="inlineStr">
        <is>
          <t>001-003-0047 Постельное белье 100% Х/Б сатин/бязь (простынь 150*215см, пододеяльник 150*215см, наволочка 70*50 см</t>
        </is>
      </c>
      <c r="K1938" s="13" t="inlineStr">
        <is>
          <t>001-003-0047 Постельное белье 100% Х/Б сатин/бязь (простынь 150*215см, пододеяльник 150*215см, наволочка 70*50 см</t>
        </is>
      </c>
      <c r="L1938" s="135" t="n"/>
      <c r="M1938">
        <f>VLOOKUP(J1938,P$7:Q$4000,2,0)</f>
        <v/>
      </c>
      <c r="N1938">
        <f>VLOOKUP(K1938,P$7:R$4000,2,0)</f>
        <v/>
      </c>
      <c r="P1938" s="24" t="inlineStr">
        <is>
          <t>Раев Эсеналы Абдилазисович Водитель Белаз</t>
        </is>
      </c>
      <c r="Q1938" s="24" t="inlineStr">
        <is>
          <t>101-01-Технологический участок</t>
        </is>
      </c>
    </row>
    <row r="1939" hidden="1" outlineLevel="1" ht="22.45" customFormat="1" customHeight="1" s="71" thickBot="1">
      <c r="B1939" s="167" t="n"/>
      <c r="C1939" s="167" t="n"/>
      <c r="D1939" s="14" t="inlineStr">
        <is>
          <t>Количество</t>
        </is>
      </c>
      <c r="E1939" s="15" t="n"/>
      <c r="F1939" s="175" t="n">
        <v>1</v>
      </c>
      <c r="G1939" s="15" t="n"/>
      <c r="H1939" s="175" t="n">
        <v>1</v>
      </c>
      <c r="I1939" s="135" t="n"/>
      <c r="J1939" s="154" t="inlineStr">
        <is>
          <t>Поступление ТМЦ и услуг 0000162 от 18.01.2024 10:00:00</t>
        </is>
      </c>
      <c r="K1939" s="154" t="inlineStr">
        <is>
          <t>Поступление ТМЦ и услуг 0000162 от 18.01.2024 10:00:00</t>
        </is>
      </c>
      <c r="L1939" s="9" t="n"/>
      <c r="M1939">
        <f>VLOOKUP(J1939,P$7:Q$4000,2,0)</f>
        <v/>
      </c>
      <c r="N1939">
        <f>VLOOKUP(K1939,P$7:R$4000,2,0)</f>
        <v/>
      </c>
      <c r="P1939" s="24" t="inlineStr">
        <is>
          <t>Разбаева Толгонай Фидельевна</t>
        </is>
      </c>
      <c r="Q1939" s="24" t="inlineStr">
        <is>
          <t>111-02-АУП</t>
        </is>
      </c>
    </row>
    <row r="1940" hidden="1" outlineLevel="1" ht="22.45" customHeight="1" s="171">
      <c r="B1940" s="165" t="inlineStr">
        <is>
          <t>09.09.2024 15:50:42</t>
        </is>
      </c>
      <c r="C1940" s="165" t="inlineStr">
        <is>
          <t>Внутреннее перемещение ОМТС 222-087 от 09.09.2024 15:50:42</t>
        </is>
      </c>
      <c r="D1940" s="152" t="inlineStr">
        <is>
          <t>Внутренее перемещение ТМЦ</t>
        </is>
      </c>
      <c r="E1940" s="163" t="n">
        <v>1750</v>
      </c>
      <c r="F1940" s="164" t="n"/>
      <c r="G1940" s="163" t="n">
        <v>1750</v>
      </c>
      <c r="H1940" s="164" t="n"/>
      <c r="I1940" s="7" t="n">
        <v>1495</v>
      </c>
      <c r="J1940" s="8" t="inlineStr">
        <is>
          <t>Склад Бозымчак № 7/1 СИЗ БУ</t>
        </is>
      </c>
      <c r="K1940" s="8" t="inlineStr">
        <is>
          <t>Акылбеков Гапар Абдымырзаевич</t>
        </is>
      </c>
      <c r="L1940" s="12" t="n"/>
      <c r="M1940">
        <f>VLOOKUP(J1940,P$7:Q$4000,2,0)</f>
        <v/>
      </c>
      <c r="N1940">
        <f>VLOOKUP(K1940,P$7:R$4000,2,0)</f>
        <v/>
      </c>
      <c r="P1940" s="24" t="inlineStr">
        <is>
          <t>Раимбеков Женишбек Алтынбекович (горный мастер)</t>
        </is>
      </c>
      <c r="Q1940" s="24" t="inlineStr">
        <is>
          <t>101-06-Общепроизводственные расходы - Карьер</t>
        </is>
      </c>
    </row>
    <row r="1941" hidden="1" outlineLevel="1" ht="22.45" customFormat="1" customHeight="1" s="71">
      <c r="B1941" s="166" t="n"/>
      <c r="C1941" s="166" t="n"/>
      <c r="D1941" s="153" t="n"/>
      <c r="E1941" s="10" t="n"/>
      <c r="F1941" s="11" t="n"/>
      <c r="G1941" s="10" t="n"/>
      <c r="H1941" s="11" t="n"/>
      <c r="I1941" s="12" t="n"/>
      <c r="J1941" s="13" t="inlineStr">
        <is>
          <t>001-001-0050 Халат из кислозащитной ткани</t>
        </is>
      </c>
      <c r="K1941" s="13" t="inlineStr">
        <is>
          <t>001-001-0050 Халат из кислозащитной ткани</t>
        </is>
      </c>
      <c r="L1941" s="135" t="n"/>
      <c r="M1941">
        <f>VLOOKUP(J1941,P$7:Q$4000,2,0)</f>
        <v/>
      </c>
      <c r="N1941">
        <f>VLOOKUP(K1941,P$7:R$4000,2,0)</f>
        <v/>
      </c>
      <c r="P1941" s="24" t="inlineStr">
        <is>
          <t>Раимбекова Айнура Калыгуловна</t>
        </is>
      </c>
      <c r="Q1941" s="24" t="inlineStr">
        <is>
          <t>111-02-АУП</t>
        </is>
      </c>
    </row>
    <row r="1942" hidden="1" outlineLevel="1" ht="22.45" customFormat="1" customHeight="1" s="71" thickBot="1">
      <c r="B1942" s="167" t="n"/>
      <c r="C1942" s="167" t="n"/>
      <c r="D1942" s="14" t="inlineStr">
        <is>
          <t>Количество</t>
        </is>
      </c>
      <c r="E1942" s="15" t="n"/>
      <c r="F1942" s="175" t="n">
        <v>1</v>
      </c>
      <c r="G1942" s="15" t="n"/>
      <c r="H1942" s="175" t="n">
        <v>1</v>
      </c>
      <c r="I1942" s="135" t="n"/>
      <c r="J1942" s="154" t="inlineStr">
        <is>
          <t>Поступление ТМЦ и услуг 0100437 от 07.02.2018 10:00:00</t>
        </is>
      </c>
      <c r="K1942" s="154" t="inlineStr">
        <is>
          <t>Поступление ТМЦ и услуг 0100437 от 07.02.2018 10:00:00</t>
        </is>
      </c>
      <c r="L1942" s="9" t="n"/>
      <c r="M1942">
        <f>VLOOKUP(J1942,P$7:Q$4000,2,0)</f>
        <v/>
      </c>
      <c r="N1942">
        <f>VLOOKUP(K1942,P$7:R$4000,2,0)</f>
        <v/>
      </c>
      <c r="P1942" s="24" t="inlineStr">
        <is>
          <t>Раимжан уулу Медербек (электрогазосварщик)</t>
        </is>
      </c>
      <c r="Q1942" s="24" t="inlineStr">
        <is>
          <t>117-Перевалочная база</t>
        </is>
      </c>
    </row>
    <row r="1943" hidden="1" outlineLevel="1" ht="22.45" customHeight="1" s="171">
      <c r="B1943" s="165" t="inlineStr">
        <is>
          <t>09.09.2024 15:50:42</t>
        </is>
      </c>
      <c r="C1943" s="165" t="inlineStr">
        <is>
          <t>Внутреннее перемещение ОМТС 222-087 от 09.09.2024 15:50:42</t>
        </is>
      </c>
      <c r="D1943" s="152" t="inlineStr">
        <is>
          <t>Внутренее перемещение ТМЦ</t>
        </is>
      </c>
      <c r="E1943" s="163" t="n">
        <v>1750</v>
      </c>
      <c r="F1943" s="164" t="n"/>
      <c r="G1943" s="163" t="n">
        <v>1750</v>
      </c>
      <c r="H1943" s="164" t="n"/>
      <c r="I1943" s="7" t="n">
        <v>3017.86</v>
      </c>
      <c r="J1943" s="8" t="inlineStr">
        <is>
          <t>Склад Бозымчак № 7/1 СИЗ БУ</t>
        </is>
      </c>
      <c r="K1943" s="8" t="inlineStr">
        <is>
          <t>Акылбеков Гапар Абдымырзаевич</t>
        </is>
      </c>
      <c r="L1943" s="12" t="n"/>
      <c r="M1943">
        <f>VLOOKUP(J1943,P$7:Q$4000,2,0)</f>
        <v/>
      </c>
      <c r="N1943">
        <f>VLOOKUP(K1943,P$7:R$4000,2,0)</f>
        <v/>
      </c>
      <c r="P1943" s="24" t="inlineStr">
        <is>
          <t>Раимжанов Алишер Абдуллаевич</t>
        </is>
      </c>
      <c r="Q1943" s="24" t="inlineStr">
        <is>
          <t>112-ИТР-офис</t>
        </is>
      </c>
    </row>
    <row r="1944" hidden="1" outlineLevel="1" ht="22.45" customFormat="1" customHeight="1" s="71">
      <c r="B1944" s="166" t="n"/>
      <c r="C1944" s="166" t="n"/>
      <c r="D1944" s="153" t="n"/>
      <c r="E1944" s="10" t="n"/>
      <c r="F1944" s="11" t="n"/>
      <c r="G1944" s="10" t="n"/>
      <c r="H1944" s="11" t="n"/>
      <c r="I1944" s="12" t="n"/>
      <c r="J1944" s="13" t="inlineStr">
        <is>
          <t>001-002-0061 Ботинки Kynox Nomad 417E-064 (Италия)</t>
        </is>
      </c>
      <c r="K1944" s="13" t="inlineStr">
        <is>
          <t>001-002-0061 Ботинки Kynox Nomad 417E-064 (Италия)</t>
        </is>
      </c>
      <c r="L1944" s="135" t="n"/>
      <c r="M1944">
        <f>VLOOKUP(J1944,P$7:Q$4000,2,0)</f>
        <v/>
      </c>
      <c r="N1944">
        <f>VLOOKUP(K1944,P$7:R$4000,2,0)</f>
        <v/>
      </c>
      <c r="P1944" s="24" t="inlineStr">
        <is>
          <t>Раимжанов Майрамбек Раимжанович</t>
        </is>
      </c>
      <c r="Q1944" s="24" t="inlineStr">
        <is>
          <t>112-ИТР-офис</t>
        </is>
      </c>
    </row>
    <row r="1945" hidden="1" outlineLevel="1" ht="22.45" customFormat="1" customHeight="1" s="71" thickBot="1">
      <c r="B1945" s="167" t="n"/>
      <c r="C1945" s="167" t="n"/>
      <c r="D1945" s="14" t="inlineStr">
        <is>
          <t>Количество</t>
        </is>
      </c>
      <c r="E1945" s="15" t="n"/>
      <c r="F1945" s="175" t="n">
        <v>1</v>
      </c>
      <c r="G1945" s="15" t="n"/>
      <c r="H1945" s="175" t="n">
        <v>1</v>
      </c>
      <c r="I1945" s="135" t="n"/>
      <c r="J1945" s="154" t="inlineStr">
        <is>
          <t>Поступление ТМЦ и услуг 0108976 от 04.09.2019 10:00:00</t>
        </is>
      </c>
      <c r="K1945" s="154" t="inlineStr">
        <is>
          <t>Поступление ТМЦ и услуг 0108976 от 04.09.2019 10:00:00</t>
        </is>
      </c>
      <c r="L1945" s="9" t="n"/>
      <c r="M1945">
        <f>VLOOKUP(J1945,P$7:Q$4000,2,0)</f>
        <v/>
      </c>
      <c r="N1945">
        <f>VLOOKUP(K1945,P$7:R$4000,2,0)</f>
        <v/>
      </c>
      <c r="P1945" s="24" t="inlineStr">
        <is>
          <t>Раимкулова Назира Джумановна</t>
        </is>
      </c>
      <c r="Q1945" s="24" t="inlineStr">
        <is>
          <t>111-02-АУП</t>
        </is>
      </c>
    </row>
    <row r="1946" hidden="1" outlineLevel="1" ht="22.45" customHeight="1" s="171">
      <c r="B1946" s="165" t="inlineStr">
        <is>
          <t>09.09.2024 15:50:42</t>
        </is>
      </c>
      <c r="C1946" s="165" t="inlineStr">
        <is>
          <t>Внутреннее перемещение ОМТС 222-087 от 09.09.2024 15:50:42</t>
        </is>
      </c>
      <c r="D1946" s="152" t="inlineStr">
        <is>
          <t>Внутренее перемещение ТМЦ</t>
        </is>
      </c>
      <c r="E1946" s="163" t="n">
        <v>1750</v>
      </c>
      <c r="F1946" s="164" t="n"/>
      <c r="G1946" s="163" t="n">
        <v>1750</v>
      </c>
      <c r="H1946" s="164" t="n"/>
      <c r="I1946" s="7" t="n">
        <v>1200</v>
      </c>
      <c r="J1946" s="8" t="inlineStr">
        <is>
          <t>Склад Бозымчак № 7/1 СИЗ БУ</t>
        </is>
      </c>
      <c r="K1946" s="8" t="inlineStr">
        <is>
          <t>Акылбеков Гапар Абдымырзаевич</t>
        </is>
      </c>
      <c r="L1946" s="12" t="n"/>
      <c r="M1946">
        <f>VLOOKUP(J1946,P$7:Q$4000,2,0)</f>
        <v/>
      </c>
      <c r="N1946">
        <f>VLOOKUP(K1946,P$7:R$4000,2,0)</f>
        <v/>
      </c>
      <c r="P1946" s="24" t="inlineStr">
        <is>
          <t>Раимов Норынбай Миромидович</t>
        </is>
      </c>
      <c r="Q1946" s="24" t="inlineStr">
        <is>
          <t>100-02 Главный корпус (флотация)</t>
        </is>
      </c>
    </row>
    <row r="1947" hidden="1" outlineLevel="1" ht="32.9" customFormat="1" customHeight="1" s="71">
      <c r="B1947" s="166" t="n"/>
      <c r="C1947" s="166" t="n"/>
      <c r="D1947" s="153" t="n"/>
      <c r="E1947" s="10" t="n"/>
      <c r="F1947" s="11" t="n"/>
      <c r="G1947" s="10" t="n"/>
      <c r="H1947" s="11" t="n"/>
      <c r="I1947" s="12" t="n"/>
      <c r="J1947" s="13" t="inlineStr">
        <is>
          <t>001-001-0007 Жилет сигнальный</t>
        </is>
      </c>
      <c r="K1947" s="13" t="inlineStr">
        <is>
          <t>001-001-0007 Жилет сигнальный</t>
        </is>
      </c>
      <c r="L1947" s="135" t="n"/>
      <c r="M1947">
        <f>VLOOKUP(J1947,P$7:Q$4000,2,0)</f>
        <v/>
      </c>
      <c r="N1947">
        <f>VLOOKUP(K1947,P$7:R$4000,2,0)</f>
        <v/>
      </c>
      <c r="P1947" s="24" t="inlineStr">
        <is>
          <t>Раимов Рахманберди Мырзалыевич(Водитель УАЗ)</t>
        </is>
      </c>
      <c r="Q1947" s="24" t="inlineStr">
        <is>
          <t>119-01-автотранспортный  цех - легковой транспорт</t>
        </is>
      </c>
    </row>
    <row r="1948" hidden="1" outlineLevel="1" ht="22.45" customFormat="1" customHeight="1" s="71" thickBot="1">
      <c r="B1948" s="167" t="n"/>
      <c r="C1948" s="167" t="n"/>
      <c r="D1948" s="14" t="inlineStr">
        <is>
          <t>Количество</t>
        </is>
      </c>
      <c r="E1948" s="15" t="n"/>
      <c r="F1948" s="175" t="n">
        <v>1</v>
      </c>
      <c r="G1948" s="15" t="n"/>
      <c r="H1948" s="175" t="n">
        <v>1</v>
      </c>
      <c r="I1948" s="135" t="n"/>
      <c r="J1948" s="154" t="inlineStr">
        <is>
          <t>Поступление ТМЦ и услуг 0000626 от 16.02.2024 10:00:00</t>
        </is>
      </c>
      <c r="K1948" s="154" t="inlineStr">
        <is>
          <t>Поступление ТМЦ и услуг 0000626 от 16.02.2024 10:00:00</t>
        </is>
      </c>
      <c r="L1948" s="9" t="n"/>
      <c r="M1948">
        <f>VLOOKUP(J1948,P$7:Q$4000,2,0)</f>
        <v/>
      </c>
      <c r="N1948">
        <f>VLOOKUP(K1948,P$7:R$4000,2,0)</f>
        <v/>
      </c>
      <c r="P1948" s="24" t="inlineStr">
        <is>
          <t>Раисов Александр Николаевич</t>
        </is>
      </c>
      <c r="Q1948" s="24" t="inlineStr">
        <is>
          <t>120-03-ОМТС</t>
        </is>
      </c>
    </row>
    <row r="1949" hidden="1" outlineLevel="1" ht="22.45" customHeight="1" s="171">
      <c r="B1949" s="165" t="inlineStr">
        <is>
          <t>09.09.2024 15:50:42</t>
        </is>
      </c>
      <c r="C1949" s="165" t="inlineStr">
        <is>
          <t>Внутреннее перемещение ОМТС 222-087 от 09.09.2024 15:50:42</t>
        </is>
      </c>
      <c r="D1949" s="152" t="inlineStr">
        <is>
          <t>Внутренее перемещение ТМЦ</t>
        </is>
      </c>
      <c r="E1949" s="163" t="n">
        <v>1750</v>
      </c>
      <c r="F1949" s="164" t="n"/>
      <c r="G1949" s="163" t="n">
        <v>1750</v>
      </c>
      <c r="H1949" s="164" t="n"/>
      <c r="I1949" s="176" t="n">
        <v>640</v>
      </c>
      <c r="J1949" s="8" t="inlineStr">
        <is>
          <t>Склад Бозымчак № 7/1 СИЗ БУ</t>
        </is>
      </c>
      <c r="K1949" s="8" t="inlineStr">
        <is>
          <t>Акылбеков Гапар Абдымырзаевич</t>
        </is>
      </c>
      <c r="L1949" s="12" t="n"/>
      <c r="M1949">
        <f>VLOOKUP(J1949,P$7:Q$4000,2,0)</f>
        <v/>
      </c>
      <c r="N1949">
        <f>VLOOKUP(K1949,P$7:R$4000,2,0)</f>
        <v/>
      </c>
      <c r="P1949" s="24" t="inlineStr">
        <is>
          <t>Райимбеков Канжарбек Максатович Оператор погруз.</t>
        </is>
      </c>
      <c r="Q1949" s="24" t="inlineStr">
        <is>
          <t>100-03 Участок фильтрации (хвосты)</t>
        </is>
      </c>
    </row>
    <row r="1950" hidden="1" outlineLevel="1" ht="22.45" customFormat="1" customHeight="1" s="71">
      <c r="B1950" s="166" t="n"/>
      <c r="C1950" s="166" t="n"/>
      <c r="D1950" s="153" t="n"/>
      <c r="E1950" s="10" t="n"/>
      <c r="F1950" s="11" t="n"/>
      <c r="G1950" s="10" t="n"/>
      <c r="H1950" s="11" t="n"/>
      <c r="I1950" s="12" t="n"/>
      <c r="J1950" s="13" t="inlineStr">
        <is>
          <t>001-003-0006 Постельное белье 1,5 спальное</t>
        </is>
      </c>
      <c r="K1950" s="13" t="inlineStr">
        <is>
          <t>001-003-0006 Постельное белье 1,5 спальное</t>
        </is>
      </c>
      <c r="L1950" s="135" t="n"/>
      <c r="M1950">
        <f>VLOOKUP(J1950,P$7:Q$4000,2,0)</f>
        <v/>
      </c>
      <c r="N1950">
        <f>VLOOKUP(K1950,P$7:R$4000,2,0)</f>
        <v/>
      </c>
      <c r="P1950" s="24" t="inlineStr">
        <is>
          <t>Райимбердиева Айзат Еркебаевна (уборщица)</t>
        </is>
      </c>
      <c r="Q1950" s="24" t="inlineStr">
        <is>
          <t>123-01-АБК-АХО-вахтовый поселок</t>
        </is>
      </c>
    </row>
    <row r="1951" hidden="1" outlineLevel="1" ht="22.45" customFormat="1" customHeight="1" s="71" thickBot="1">
      <c r="B1951" s="167" t="n"/>
      <c r="C1951" s="167" t="n"/>
      <c r="D1951" s="14" t="inlineStr">
        <is>
          <t>Количество</t>
        </is>
      </c>
      <c r="E1951" s="15" t="n"/>
      <c r="F1951" s="175" t="n">
        <v>1</v>
      </c>
      <c r="G1951" s="15" t="n"/>
      <c r="H1951" s="175" t="n">
        <v>1</v>
      </c>
      <c r="I1951" s="135" t="n"/>
      <c r="J1951" s="154" t="inlineStr">
        <is>
          <t>Поступление ТМЦ и услуг 0007803 от 18.07.2017 8:00:00</t>
        </is>
      </c>
      <c r="K1951" s="154" t="inlineStr">
        <is>
          <t>Поступление ТМЦ и услуг 0007803 от 18.07.2017 8:00:00</t>
        </is>
      </c>
      <c r="L1951" s="9" t="n"/>
      <c r="M1951">
        <f>VLOOKUP(J1951,P$7:Q$4000,2,0)</f>
        <v/>
      </c>
      <c r="N1951">
        <f>VLOOKUP(K1951,P$7:R$4000,2,0)</f>
        <v/>
      </c>
      <c r="P1951" s="24" t="inlineStr">
        <is>
          <t>Райканов Тыныстан Райканович( растворщик )</t>
        </is>
      </c>
      <c r="Q1951" s="24" t="inlineStr">
        <is>
          <t>100-05 СДЯВ</t>
        </is>
      </c>
    </row>
    <row r="1952" hidden="1" outlineLevel="1" ht="22.45" customHeight="1" s="171">
      <c r="B1952" s="165" t="inlineStr">
        <is>
          <t>09.09.2024 15:50:42</t>
        </is>
      </c>
      <c r="C1952" s="165" t="inlineStr">
        <is>
          <t>Внутреннее перемещение ОМТС 222-087 от 09.09.2024 15:50:42</t>
        </is>
      </c>
      <c r="D1952" s="152" t="inlineStr">
        <is>
          <t>Внутренее перемещение ТМЦ</t>
        </is>
      </c>
      <c r="E1952" s="163" t="n">
        <v>1750</v>
      </c>
      <c r="F1952" s="164" t="n"/>
      <c r="G1952" s="163" t="n">
        <v>1750</v>
      </c>
      <c r="H1952" s="164" t="n"/>
      <c r="I1952" s="176" t="n">
        <v>640</v>
      </c>
      <c r="J1952" s="8" t="inlineStr">
        <is>
          <t>Склад Бозымчак № 7/1 СИЗ БУ</t>
        </is>
      </c>
      <c r="K1952" s="8" t="inlineStr">
        <is>
          <t>Акылбеков Гапар Абдымырзаевич</t>
        </is>
      </c>
      <c r="L1952" s="12" t="n"/>
      <c r="M1952">
        <f>VLOOKUP(J1952,P$7:Q$4000,2,0)</f>
        <v/>
      </c>
      <c r="N1952">
        <f>VLOOKUP(K1952,P$7:R$4000,2,0)</f>
        <v/>
      </c>
      <c r="P1952" s="24" t="inlineStr">
        <is>
          <t>Райымбеков Сардар Тургунбаевич</t>
        </is>
      </c>
      <c r="Q1952" s="24" t="inlineStr">
        <is>
          <t>111-02-АУП</t>
        </is>
      </c>
    </row>
    <row r="1953" hidden="1" outlineLevel="1" ht="22.45" customFormat="1" customHeight="1" s="71">
      <c r="B1953" s="166" t="n"/>
      <c r="C1953" s="166" t="n"/>
      <c r="D1953" s="153" t="n"/>
      <c r="E1953" s="10" t="n"/>
      <c r="F1953" s="11" t="n"/>
      <c r="G1953" s="10" t="n"/>
      <c r="H1953" s="11" t="n"/>
      <c r="I1953" s="12" t="n"/>
      <c r="J1953" s="13" t="inlineStr">
        <is>
          <t>001-003-0006 Постельное белье 1,5 спальное</t>
        </is>
      </c>
      <c r="K1953" s="13" t="inlineStr">
        <is>
          <t>001-003-0006 Постельное белье 1,5 спальное</t>
        </is>
      </c>
      <c r="L1953" s="135" t="n"/>
      <c r="M1953">
        <f>VLOOKUP(J1953,P$7:Q$4000,2,0)</f>
        <v/>
      </c>
      <c r="N1953">
        <f>VLOOKUP(K1953,P$7:R$4000,2,0)</f>
        <v/>
      </c>
      <c r="P1953" s="24" t="inlineStr">
        <is>
          <t>Райымов Мансурбек Маданбекович</t>
        </is>
      </c>
      <c r="Q1953" s="24" t="inlineStr">
        <is>
          <t>119-06-Автотранспортный цех-РПП</t>
        </is>
      </c>
    </row>
    <row r="1954" hidden="1" outlineLevel="1" ht="22.45" customFormat="1" customHeight="1" s="71" thickBot="1">
      <c r="B1954" s="167" t="n"/>
      <c r="C1954" s="167" t="n"/>
      <c r="D1954" s="14" t="inlineStr">
        <is>
          <t>Количество</t>
        </is>
      </c>
      <c r="E1954" s="15" t="n"/>
      <c r="F1954" s="175" t="n">
        <v>1</v>
      </c>
      <c r="G1954" s="15" t="n"/>
      <c r="H1954" s="175" t="n">
        <v>1</v>
      </c>
      <c r="I1954" s="135" t="n"/>
      <c r="J1954" s="154" t="inlineStr">
        <is>
          <t>Поступление ТМЦ и услуг 0103584 от 01.09.2018 10:00:00</t>
        </is>
      </c>
      <c r="K1954" s="154" t="inlineStr">
        <is>
          <t>Поступление ТМЦ и услуг 0103584 от 01.09.2018 10:00:00</t>
        </is>
      </c>
      <c r="L1954" s="9" t="n"/>
      <c r="M1954">
        <f>VLOOKUP(J1954,P$7:Q$4000,2,0)</f>
        <v/>
      </c>
      <c r="N1954">
        <f>VLOOKUP(K1954,P$7:R$4000,2,0)</f>
        <v/>
      </c>
      <c r="P1954" s="24" t="inlineStr">
        <is>
          <t>Райымов Тимурлан Рахманалиевич (марк рабочий)</t>
        </is>
      </c>
      <c r="Q1954" s="24" t="inlineStr">
        <is>
          <t>120-01-Геолого-маркшейдерская служба. отдел</t>
        </is>
      </c>
    </row>
    <row r="1955" hidden="1" outlineLevel="1" ht="22.45" customHeight="1" s="171">
      <c r="B1955" s="165" t="inlineStr">
        <is>
          <t>10.09.2024 8:22:21</t>
        </is>
      </c>
      <c r="C1955" s="165" t="inlineStr">
        <is>
          <t>Внутреннее перемещение ТМЦ 0002769 от 10.09.2024 8:22:21</t>
        </is>
      </c>
      <c r="D1955" s="152" t="inlineStr">
        <is>
          <t>Продажа ТМЦ</t>
        </is>
      </c>
      <c r="E1955" s="163" t="n">
        <v>1750</v>
      </c>
      <c r="F1955" s="164" t="n"/>
      <c r="G1955" s="163" t="n">
        <v>1750</v>
      </c>
      <c r="H1955" s="164" t="n"/>
      <c r="I1955" s="7" t="n">
        <v>36135</v>
      </c>
      <c r="J1955" s="8" t="inlineStr">
        <is>
          <t>Баймаганбетов Нуржан Кайыржанович</t>
        </is>
      </c>
      <c r="K1955" s="8" t="inlineStr">
        <is>
          <t>Склад МОЛ №25 Подземный рудник (ИсаковС/АсанбековК</t>
        </is>
      </c>
      <c r="L1955" s="12" t="n"/>
      <c r="M1955">
        <f>VLOOKUP(J1955,P$7:Q$4000,2,0)</f>
        <v/>
      </c>
      <c r="N1955">
        <f>VLOOKUP(K1955,P$7:R$4000,2,0)</f>
        <v/>
      </c>
      <c r="P1955" s="24" t="inlineStr">
        <is>
          <t>Райымова Гулсара Маданбековна (озеленитель)</t>
        </is>
      </c>
      <c r="Q1955" s="24" t="inlineStr">
        <is>
          <t>123-01-АБК-АХО-вахтовый поселок</t>
        </is>
      </c>
    </row>
    <row r="1956" hidden="1" outlineLevel="1" ht="22.45" customFormat="1" customHeight="1" s="71">
      <c r="B1956" s="166" t="n"/>
      <c r="C1956" s="166" t="n"/>
      <c r="D1956" s="153" t="n"/>
      <c r="E1956" s="10" t="n"/>
      <c r="F1956" s="11" t="n"/>
      <c r="G1956" s="10" t="n"/>
      <c r="H1956" s="11" t="n"/>
      <c r="I1956" s="12" t="n"/>
      <c r="J1956" s="13" t="inlineStr">
        <is>
          <t>050-001-3980 Обогреватель инфракрасный теплофон ЭРГНА 0.7 кВт с терморегулятором</t>
        </is>
      </c>
      <c r="K1956" s="13" t="inlineStr">
        <is>
          <t>050-001-3980 Обогреватель инфракрасный теплофон ЭРГНА 0.7 кВт с терморегулятором</t>
        </is>
      </c>
      <c r="L1956" s="135" t="n"/>
      <c r="M1956">
        <f>VLOOKUP(J1956,P$7:Q$4000,2,0)</f>
        <v/>
      </c>
      <c r="N1956">
        <f>VLOOKUP(K1956,P$7:R$4000,2,0)</f>
        <v/>
      </c>
      <c r="P1956" s="24" t="inlineStr">
        <is>
          <t>Райымова Зыяда Сатибаевна (Уборщик произ.пом.)</t>
        </is>
      </c>
      <c r="Q1956" s="24" t="inlineStr">
        <is>
          <t>100-02 Главный корпус (флотация)</t>
        </is>
      </c>
    </row>
    <row r="1957" hidden="1" outlineLevel="1" ht="22.45" customFormat="1" customHeight="1" s="71" thickBot="1">
      <c r="B1957" s="167" t="n"/>
      <c r="C1957" s="167" t="n"/>
      <c r="D1957" s="14" t="inlineStr">
        <is>
          <t>Количество</t>
        </is>
      </c>
      <c r="E1957" s="15" t="n"/>
      <c r="F1957" s="175" t="n">
        <v>3</v>
      </c>
      <c r="G1957" s="15" t="n"/>
      <c r="H1957" s="175" t="n">
        <v>3</v>
      </c>
      <c r="I1957" s="135" t="n"/>
      <c r="J1957" s="154" t="inlineStr">
        <is>
          <t>Поступление ТМЦ и услуг 0003875 от 22.09.2023 10:00:00</t>
        </is>
      </c>
      <c r="K1957" s="154" t="inlineStr">
        <is>
          <t>Поступление ТМЦ и услуг 0003875 от 22.09.2023 10:00:00</t>
        </is>
      </c>
      <c r="L1957" s="9" t="n"/>
      <c r="M1957">
        <f>VLOOKUP(J1957,P$7:Q$4000,2,0)</f>
        <v/>
      </c>
      <c r="N1957">
        <f>VLOOKUP(K1957,P$7:R$4000,2,0)</f>
        <v/>
      </c>
      <c r="P1957" s="24" t="inlineStr">
        <is>
          <t>Раманкулов Элдияр Мамасалиевич Оператор -технолог)</t>
        </is>
      </c>
      <c r="Q1957" s="24" t="inlineStr">
        <is>
          <t>100-02 Главный корпус (флотация)</t>
        </is>
      </c>
    </row>
    <row r="1958" hidden="1" outlineLevel="1" ht="22.45" customHeight="1" s="171">
      <c r="B1958" s="165" t="inlineStr">
        <is>
          <t>10.09.2024 8:36:17</t>
        </is>
      </c>
      <c r="C1958" s="165" t="inlineStr">
        <is>
          <t>Внутреннее перемещение ТМЦ 0002770 от 10.09.2024 8:36:17</t>
        </is>
      </c>
      <c r="D1958" s="152" t="inlineStr">
        <is>
          <t>Продажа ТМЦ</t>
        </is>
      </c>
      <c r="E1958" s="163" t="n">
        <v>1750</v>
      </c>
      <c r="F1958" s="164" t="n"/>
      <c r="G1958" s="163" t="n">
        <v>1750</v>
      </c>
      <c r="H1958" s="164" t="n"/>
      <c r="I1958" s="176" t="n">
        <v>625</v>
      </c>
      <c r="J1958" s="8" t="inlineStr">
        <is>
          <t>Склад МОЛ №25 Подземный рудник (ИсаковС/АсанбековК</t>
        </is>
      </c>
      <c r="K1958" s="8" t="inlineStr">
        <is>
          <t>Склад МОЛ №16 РПП ГАТЦ (Тойматов Н./Турдугожоев А)</t>
        </is>
      </c>
      <c r="L1958" s="12" t="n"/>
      <c r="M1958">
        <f>VLOOKUP(J1958,P$7:Q$4000,2,0)</f>
        <v/>
      </c>
      <c r="N1958">
        <f>VLOOKUP(K1958,P$7:R$4000,2,0)</f>
        <v/>
      </c>
      <c r="P1958" s="24" t="inlineStr">
        <is>
          <t>Раманкулов Элмурат Мамасалиевич Диспетчер АТЦ</t>
        </is>
      </c>
      <c r="Q1958" s="24" t="inlineStr">
        <is>
          <t>119-05-Автотранспортный цех - общепроизводственные</t>
        </is>
      </c>
    </row>
    <row r="1959" hidden="1" outlineLevel="1" ht="22.45" customFormat="1" customHeight="1" s="71">
      <c r="B1959" s="166" t="n"/>
      <c r="C1959" s="166" t="n"/>
      <c r="D1959" s="153" t="n"/>
      <c r="E1959" s="10" t="n"/>
      <c r="F1959" s="11" t="n"/>
      <c r="G1959" s="10" t="n"/>
      <c r="H1959" s="11" t="n"/>
      <c r="I1959" s="12" t="n"/>
      <c r="J1959" s="13" t="inlineStr">
        <is>
          <t>100-005-0048 Плашка круглая для метрической резьбы правая М 30х1,5-8h ГОСТ 9740-71</t>
        </is>
      </c>
      <c r="K1959" s="13" t="inlineStr">
        <is>
          <t>100-005-0048 Плашка круглая для метрической резьбы правая М 30х1,5-8h ГОСТ 9740-71</t>
        </is>
      </c>
      <c r="L1959" s="135" t="n"/>
      <c r="M1959">
        <f>VLOOKUP(J1959,P$7:Q$4000,2,0)</f>
        <v/>
      </c>
      <c r="N1959">
        <f>VLOOKUP(K1959,P$7:R$4000,2,0)</f>
        <v/>
      </c>
      <c r="P1959" s="24" t="inlineStr">
        <is>
          <t>Раманкулова Айпаргул Чоюновна(Уборщица)</t>
        </is>
      </c>
      <c r="Q1959" s="24" t="inlineStr">
        <is>
          <t>123-01-АБК-АХО-вахтовый поселок</t>
        </is>
      </c>
    </row>
    <row r="1960" hidden="1" outlineLevel="1" ht="22.45" customFormat="1" customHeight="1" s="71" thickBot="1">
      <c r="B1960" s="167" t="n"/>
      <c r="C1960" s="167" t="n"/>
      <c r="D1960" s="14" t="inlineStr">
        <is>
          <t>Количество</t>
        </is>
      </c>
      <c r="E1960" s="15" t="n"/>
      <c r="F1960" s="175" t="n">
        <v>1</v>
      </c>
      <c r="G1960" s="15" t="n"/>
      <c r="H1960" s="175" t="n">
        <v>1</v>
      </c>
      <c r="I1960" s="135" t="n"/>
      <c r="J1960" s="154" t="inlineStr">
        <is>
          <t>Поступление ТМЦ и услуг 0003296 от 05.09.2022 10:00:00</t>
        </is>
      </c>
      <c r="K1960" s="154" t="inlineStr">
        <is>
          <t>Поступление ТМЦ и услуг 0003296 от 05.09.2022 10:00:00</t>
        </is>
      </c>
      <c r="L1960" s="9" t="n"/>
      <c r="M1960">
        <f>VLOOKUP(J1960,P$7:Q$4000,2,0)</f>
        <v/>
      </c>
      <c r="N1960">
        <f>VLOOKUP(K1960,P$7:R$4000,2,0)</f>
        <v/>
      </c>
      <c r="P1960" s="24" t="inlineStr">
        <is>
          <t>Раманов Арыстаналы Таштаналыевич (строитель)</t>
        </is>
      </c>
      <c r="Q1960" s="24" t="inlineStr">
        <is>
          <t>107-Отдел Капитального Строительства</t>
        </is>
      </c>
    </row>
    <row r="1961" hidden="1" outlineLevel="1" ht="22.45" customHeight="1" s="171">
      <c r="B1961" s="165" t="inlineStr">
        <is>
          <t>10.09.2024 8:36:17</t>
        </is>
      </c>
      <c r="C1961" s="165" t="inlineStr">
        <is>
          <t>Внутреннее перемещение ТМЦ 0002770 от 10.09.2024 8:36:17</t>
        </is>
      </c>
      <c r="D1961" s="152" t="inlineStr">
        <is>
          <t>Продажа ТМЦ</t>
        </is>
      </c>
      <c r="E1961" s="163" t="n">
        <v>1750</v>
      </c>
      <c r="F1961" s="164" t="n"/>
      <c r="G1961" s="163" t="n">
        <v>1750</v>
      </c>
      <c r="H1961" s="164" t="n"/>
      <c r="I1961" s="176" t="n">
        <v>260</v>
      </c>
      <c r="J1961" s="8" t="inlineStr">
        <is>
          <t>Склад МОЛ №25 Подземный рудник (ИсаковС/АсанбековК</t>
        </is>
      </c>
      <c r="K1961" s="8" t="inlineStr">
        <is>
          <t>Склад МОЛ №16 РПП ГАТЦ (Тойматов Н./Турдугожоев А)</t>
        </is>
      </c>
      <c r="L1961" s="12" t="n"/>
      <c r="M1961">
        <f>VLOOKUP(J1961,P$7:Q$4000,2,0)</f>
        <v/>
      </c>
      <c r="N1961">
        <f>VLOOKUP(K1961,P$7:R$4000,2,0)</f>
        <v/>
      </c>
      <c r="P1961" s="24" t="inlineStr">
        <is>
          <t>Раманов Урустамали (машинист ТД-40Е)</t>
        </is>
      </c>
      <c r="Q1961" s="24" t="inlineStr">
        <is>
          <t>101-02-ЭКБУ - Карьер</t>
        </is>
      </c>
    </row>
    <row r="1962" hidden="1" outlineLevel="1" ht="22.45" customFormat="1" customHeight="1" s="71">
      <c r="B1962" s="166" t="n"/>
      <c r="C1962" s="166" t="n"/>
      <c r="D1962" s="153" t="n"/>
      <c r="E1962" s="10" t="n"/>
      <c r="F1962" s="11" t="n"/>
      <c r="G1962" s="10" t="n"/>
      <c r="H1962" s="11" t="n"/>
      <c r="I1962" s="12" t="n"/>
      <c r="J1962" s="13" t="inlineStr">
        <is>
          <t>100-005-0034 Плашка круглая для метрической резьбы правая М 10х1,25-8h ГОСТ 9740-71</t>
        </is>
      </c>
      <c r="K1962" s="13" t="inlineStr">
        <is>
          <t>100-005-0034 Плашка круглая для метрической резьбы правая М 10х1,25-8h ГОСТ 9740-71</t>
        </is>
      </c>
      <c r="L1962" s="135" t="n"/>
      <c r="M1962">
        <f>VLOOKUP(J1962,P$7:Q$4000,2,0)</f>
        <v/>
      </c>
      <c r="N1962">
        <f>VLOOKUP(K1962,P$7:R$4000,2,0)</f>
        <v/>
      </c>
      <c r="P1962" s="24" t="inlineStr">
        <is>
          <t>Раманова Чолпонай Салайдиновна (столовая)</t>
        </is>
      </c>
      <c r="Q1962" s="24" t="inlineStr">
        <is>
          <t>123-02-АБК-АХО-Столовая</t>
        </is>
      </c>
    </row>
    <row r="1963" hidden="1" outlineLevel="1" ht="22.45" customFormat="1" customHeight="1" s="71" thickBot="1">
      <c r="B1963" s="167" t="n"/>
      <c r="C1963" s="167" t="n"/>
      <c r="D1963" s="14" t="inlineStr">
        <is>
          <t>Количество</t>
        </is>
      </c>
      <c r="E1963" s="15" t="n"/>
      <c r="F1963" s="175" t="n">
        <v>1</v>
      </c>
      <c r="G1963" s="15" t="n"/>
      <c r="H1963" s="175" t="n">
        <v>1</v>
      </c>
      <c r="I1963" s="135" t="n"/>
      <c r="J1963" s="154" t="inlineStr">
        <is>
          <t>Поступление ТМЦ и услуг 0103585 от 07.09.2018 10:00:00</t>
        </is>
      </c>
      <c r="K1963" s="154" t="inlineStr">
        <is>
          <t>Поступление ТМЦ и услуг 0103585 от 07.09.2018 10:00:00</t>
        </is>
      </c>
      <c r="L1963" s="9" t="n"/>
      <c r="M1963">
        <f>VLOOKUP(J1963,P$7:Q$4000,2,0)</f>
        <v/>
      </c>
      <c r="N1963">
        <f>VLOOKUP(K1963,P$7:R$4000,2,0)</f>
        <v/>
      </c>
      <c r="P1963" s="24" t="inlineStr">
        <is>
          <t>Раупбеков Жумадил Эшмаматович (Оператор технолог)</t>
        </is>
      </c>
      <c r="Q1963" s="24" t="inlineStr">
        <is>
          <t>100-02 Главный корпус (флотация)</t>
        </is>
      </c>
    </row>
    <row r="1964" hidden="1" outlineLevel="1" ht="22.45" customHeight="1" s="171">
      <c r="B1964" s="165" t="inlineStr">
        <is>
          <t>10.09.2024 8:36:17</t>
        </is>
      </c>
      <c r="C1964" s="165" t="inlineStr">
        <is>
          <t>Внутреннее перемещение ТМЦ 0002770 от 10.09.2024 8:36:17</t>
        </is>
      </c>
      <c r="D1964" s="152" t="inlineStr">
        <is>
          <t>Продажа ТМЦ</t>
        </is>
      </c>
      <c r="E1964" s="163" t="n">
        <v>1750</v>
      </c>
      <c r="F1964" s="164" t="n"/>
      <c r="G1964" s="163" t="n">
        <v>1750</v>
      </c>
      <c r="H1964" s="164" t="n"/>
      <c r="I1964" s="176" t="n">
        <v>530</v>
      </c>
      <c r="J1964" s="8" t="inlineStr">
        <is>
          <t>Склад МОЛ №25 Подземный рудник (ИсаковС/АсанбековК</t>
        </is>
      </c>
      <c r="K1964" s="8" t="inlineStr">
        <is>
          <t>Склад МОЛ №16 РПП ГАТЦ (Тойматов Н./Турдугожоев А)</t>
        </is>
      </c>
      <c r="L1964" s="12" t="n"/>
      <c r="M1964">
        <f>VLOOKUP(J1964,P$7:Q$4000,2,0)</f>
        <v/>
      </c>
      <c r="N1964">
        <f>VLOOKUP(K1964,P$7:R$4000,2,0)</f>
        <v/>
      </c>
      <c r="P1964" s="24" t="inlineStr">
        <is>
          <t>Рахимдинов Айбек Ташиевич ИТР ОФ</t>
        </is>
      </c>
      <c r="Q1964" s="24" t="inlineStr">
        <is>
          <t>100-02 Главный корпус (флотация)</t>
        </is>
      </c>
    </row>
    <row r="1965" hidden="1" outlineLevel="1" ht="22.45" customFormat="1" customHeight="1" s="71">
      <c r="B1965" s="166" t="n"/>
      <c r="C1965" s="166" t="n"/>
      <c r="D1965" s="153" t="n"/>
      <c r="E1965" s="10" t="n"/>
      <c r="F1965" s="11" t="n"/>
      <c r="G1965" s="10" t="n"/>
      <c r="H1965" s="11" t="n"/>
      <c r="I1965" s="12" t="n"/>
      <c r="J1965" s="13" t="inlineStr">
        <is>
          <t>100-005-0035 Плашка круглая для метрической резьбы правая М 10х1,5-8h ГОСТ 9740-71</t>
        </is>
      </c>
      <c r="K1965" s="13" t="inlineStr">
        <is>
          <t>100-005-0035 Плашка круглая для метрической резьбы правая М 10х1,5-8h ГОСТ 9740-71</t>
        </is>
      </c>
      <c r="L1965" s="135" t="n"/>
      <c r="M1965">
        <f>VLOOKUP(J1965,P$7:Q$4000,2,0)</f>
        <v/>
      </c>
      <c r="N1965">
        <f>VLOOKUP(K1965,P$7:R$4000,2,0)</f>
        <v/>
      </c>
      <c r="P1965" s="24" t="inlineStr">
        <is>
          <t>Рахимжанов Урмат Туратбекович</t>
        </is>
      </c>
      <c r="Q1965" s="24" t="inlineStr">
        <is>
          <t>130-12 Общепроизводственные расходы</t>
        </is>
      </c>
    </row>
    <row r="1966" hidden="1" outlineLevel="1" ht="22.45" customFormat="1" customHeight="1" s="71" thickBot="1">
      <c r="B1966" s="167" t="n"/>
      <c r="C1966" s="167" t="n"/>
      <c r="D1966" s="14" t="inlineStr">
        <is>
          <t>Количество</t>
        </is>
      </c>
      <c r="E1966" s="15" t="n"/>
      <c r="F1966" s="175" t="n">
        <v>2</v>
      </c>
      <c r="G1966" s="15" t="n"/>
      <c r="H1966" s="175" t="n">
        <v>2</v>
      </c>
      <c r="I1966" s="135" t="n"/>
      <c r="J1966" s="154" t="inlineStr">
        <is>
          <t>Поступление ТМЦ и услуг 0103585 от 07.09.2018 10:00:00</t>
        </is>
      </c>
      <c r="K1966" s="154" t="inlineStr">
        <is>
          <t>Поступление ТМЦ и услуг 0103585 от 07.09.2018 10:00:00</t>
        </is>
      </c>
      <c r="L1966" s="9" t="n"/>
      <c r="M1966">
        <f>VLOOKUP(J1966,P$7:Q$4000,2,0)</f>
        <v/>
      </c>
      <c r="N1966">
        <f>VLOOKUP(K1966,P$7:R$4000,2,0)</f>
        <v/>
      </c>
      <c r="P1966" s="24" t="inlineStr">
        <is>
          <t>Рахимов Ербол Кадырханович</t>
        </is>
      </c>
      <c r="Q1966" s="24" t="inlineStr">
        <is>
          <t>106-02-03-Горный участок ГРР Подземный рудник</t>
        </is>
      </c>
    </row>
    <row r="1967" hidden="1" outlineLevel="1" ht="22.45" customHeight="1" s="171">
      <c r="B1967" s="165" t="inlineStr">
        <is>
          <t>10.09.2024 8:36:17</t>
        </is>
      </c>
      <c r="C1967" s="165" t="inlineStr">
        <is>
          <t>Внутреннее перемещение ТМЦ 0002770 от 10.09.2024 8:36:17</t>
        </is>
      </c>
      <c r="D1967" s="152" t="inlineStr">
        <is>
          <t>Продажа ТМЦ</t>
        </is>
      </c>
      <c r="E1967" s="163" t="n">
        <v>1750</v>
      </c>
      <c r="F1967" s="164" t="n"/>
      <c r="G1967" s="163" t="n">
        <v>1750</v>
      </c>
      <c r="H1967" s="164" t="n"/>
      <c r="I1967" s="176" t="n">
        <v>350</v>
      </c>
      <c r="J1967" s="8" t="inlineStr">
        <is>
          <t>Склад МОЛ №25 Подземный рудник (ИсаковС/АсанбековК</t>
        </is>
      </c>
      <c r="K1967" s="8" t="inlineStr">
        <is>
          <t>Склад МОЛ №16 РПП ГАТЦ (Тойматов Н./Турдугожоев А)</t>
        </is>
      </c>
      <c r="L1967" s="12" t="n"/>
      <c r="M1967">
        <f>VLOOKUP(J1967,P$7:Q$4000,2,0)</f>
        <v/>
      </c>
      <c r="N1967">
        <f>VLOOKUP(K1967,P$7:R$4000,2,0)</f>
        <v/>
      </c>
      <c r="P1967" s="24" t="inlineStr">
        <is>
          <t>Рахманберди уулу Руслан</t>
        </is>
      </c>
      <c r="Q1967" s="24" t="inlineStr">
        <is>
          <t>126-001 ОТК Общепроизводственные расходы</t>
        </is>
      </c>
    </row>
    <row r="1968" hidden="1" outlineLevel="1" ht="22.45" customFormat="1" customHeight="1" s="71">
      <c r="B1968" s="166" t="n"/>
      <c r="C1968" s="166" t="n"/>
      <c r="D1968" s="153" t="n"/>
      <c r="E1968" s="10" t="n"/>
      <c r="F1968" s="11" t="n"/>
      <c r="G1968" s="10" t="n"/>
      <c r="H1968" s="11" t="n"/>
      <c r="I1968" s="12" t="n"/>
      <c r="J1968" s="13" t="inlineStr">
        <is>
          <t>100-005-0039 Плашка круглая для метрической резьбы правая М 18х1,5-8h ГОСТ 9740-71</t>
        </is>
      </c>
      <c r="K1968" s="13" t="inlineStr">
        <is>
          <t>100-005-0039 Плашка круглая для метрической резьбы правая М 18х1,5-8h ГОСТ 9740-71</t>
        </is>
      </c>
      <c r="L1968" s="135" t="n"/>
      <c r="M1968">
        <f>VLOOKUP(J1968,P$7:Q$4000,2,0)</f>
        <v/>
      </c>
      <c r="N1968">
        <f>VLOOKUP(K1968,P$7:R$4000,2,0)</f>
        <v/>
      </c>
      <c r="P1968" s="24" t="inlineStr">
        <is>
          <t>Рахманбердиев Топчубек Кенжебекович</t>
        </is>
      </c>
      <c r="Q1968" s="24" t="inlineStr">
        <is>
          <t>105-02-УТВС и НК</t>
        </is>
      </c>
    </row>
    <row r="1969" hidden="1" outlineLevel="1" ht="22.45" customFormat="1" customHeight="1" s="71" thickBot="1">
      <c r="B1969" s="167" t="n"/>
      <c r="C1969" s="167" t="n"/>
      <c r="D1969" s="14" t="inlineStr">
        <is>
          <t>Количество</t>
        </is>
      </c>
      <c r="E1969" s="15" t="n"/>
      <c r="F1969" s="175" t="n">
        <v>1</v>
      </c>
      <c r="G1969" s="15" t="n"/>
      <c r="H1969" s="175" t="n">
        <v>1</v>
      </c>
      <c r="I1969" s="135" t="n"/>
      <c r="J1969" s="154" t="inlineStr">
        <is>
          <t>Поступление ТМЦ и услуг 0103585 от 07.09.2018 10:00:00</t>
        </is>
      </c>
      <c r="K1969" s="154" t="inlineStr">
        <is>
          <t>Поступление ТМЦ и услуг 0103585 от 07.09.2018 10:00:00</t>
        </is>
      </c>
      <c r="L1969" s="9" t="n"/>
      <c r="M1969">
        <f>VLOOKUP(J1969,P$7:Q$4000,2,0)</f>
        <v/>
      </c>
      <c r="N1969">
        <f>VLOOKUP(K1969,P$7:R$4000,2,0)</f>
        <v/>
      </c>
      <c r="P1969" s="24" t="inlineStr">
        <is>
          <t>Рахманов Бакыт (электрик) ПБ Ш-Сай</t>
        </is>
      </c>
      <c r="Q1969" s="24" t="inlineStr">
        <is>
          <t>117-Перевалочная база</t>
        </is>
      </c>
    </row>
    <row r="1970" hidden="1" outlineLevel="1" ht="22.45" customHeight="1" s="171">
      <c r="B1970" s="165" t="inlineStr">
        <is>
          <t>10.09.2024 8:36:17</t>
        </is>
      </c>
      <c r="C1970" s="165" t="inlineStr">
        <is>
          <t>Внутреннее перемещение ТМЦ 0002770 от 10.09.2024 8:36:17</t>
        </is>
      </c>
      <c r="D1970" s="152" t="inlineStr">
        <is>
          <t>Продажа ТМЦ</t>
        </is>
      </c>
      <c r="E1970" s="163" t="n">
        <v>1750</v>
      </c>
      <c r="F1970" s="164" t="n"/>
      <c r="G1970" s="163" t="n">
        <v>1750</v>
      </c>
      <c r="H1970" s="164" t="n"/>
      <c r="I1970" s="176" t="n">
        <v>359</v>
      </c>
      <c r="J1970" s="8" t="inlineStr">
        <is>
          <t>Склад МОЛ №25 Подземный рудник (ИсаковС/АсанбековК</t>
        </is>
      </c>
      <c r="K1970" s="8" t="inlineStr">
        <is>
          <t>Склад МОЛ №16 РПП ГАТЦ (Тойматов Н./Турдугожоев А)</t>
        </is>
      </c>
      <c r="L1970" s="12" t="n"/>
      <c r="M1970">
        <f>VLOOKUP(J1970,P$7:Q$4000,2,0)</f>
        <v/>
      </c>
      <c r="N1970">
        <f>VLOOKUP(K1970,P$7:R$4000,2,0)</f>
        <v/>
      </c>
      <c r="P1970" s="24" t="inlineStr">
        <is>
          <t>Рахманов Урматбек Усейинович</t>
        </is>
      </c>
      <c r="Q1970" s="24" t="inlineStr">
        <is>
          <t>113-Офис Управления Проектом - Бишкек</t>
        </is>
      </c>
    </row>
    <row r="1971" hidden="1" outlineLevel="1" ht="22.45" customFormat="1" customHeight="1" s="71">
      <c r="B1971" s="166" t="n"/>
      <c r="C1971" s="166" t="n"/>
      <c r="D1971" s="153" t="n"/>
      <c r="E1971" s="10" t="n"/>
      <c r="F1971" s="11" t="n"/>
      <c r="G1971" s="10" t="n"/>
      <c r="H1971" s="11" t="n"/>
      <c r="I1971" s="12" t="n"/>
      <c r="J1971" s="13" t="inlineStr">
        <is>
          <t>100-005-0040 Плашка круглая для метрической резьбы правая М 18х2,5-8h ГОСТ 9740-71</t>
        </is>
      </c>
      <c r="K1971" s="13" t="inlineStr">
        <is>
          <t>100-005-0040 Плашка круглая для метрической резьбы правая М 18х2,5-8h ГОСТ 9740-71</t>
        </is>
      </c>
      <c r="L1971" s="135" t="n"/>
      <c r="M1971">
        <f>VLOOKUP(J1971,P$7:Q$4000,2,0)</f>
        <v/>
      </c>
      <c r="N1971">
        <f>VLOOKUP(K1971,P$7:R$4000,2,0)</f>
        <v/>
      </c>
      <c r="P1971" s="24" t="inlineStr">
        <is>
          <t>Рахматов Алмаз Абылкасымович Оператор погруз</t>
        </is>
      </c>
      <c r="Q1971" s="24" t="inlineStr">
        <is>
          <t>101-01-Технологический участок</t>
        </is>
      </c>
    </row>
    <row r="1972" hidden="1" outlineLevel="1" ht="22.45" customFormat="1" customHeight="1" s="71" thickBot="1">
      <c r="B1972" s="167" t="n"/>
      <c r="C1972" s="167" t="n"/>
      <c r="D1972" s="14" t="inlineStr">
        <is>
          <t>Количество</t>
        </is>
      </c>
      <c r="E1972" s="15" t="n"/>
      <c r="F1972" s="175" t="n">
        <v>1</v>
      </c>
      <c r="G1972" s="15" t="n"/>
      <c r="H1972" s="175" t="n">
        <v>1</v>
      </c>
      <c r="I1972" s="135" t="n"/>
      <c r="J1972" s="154" t="inlineStr">
        <is>
          <t>Операция ФИФО1750 от 31.03.2015 0:00:00</t>
        </is>
      </c>
      <c r="K1972" s="154" t="inlineStr">
        <is>
          <t>Операция ФИФО1750 от 31.03.2015 0:00:00</t>
        </is>
      </c>
      <c r="L1972" s="9" t="n"/>
      <c r="M1972">
        <f>VLOOKUP(J1972,P$7:Q$4000,2,0)</f>
        <v/>
      </c>
      <c r="N1972">
        <f>VLOOKUP(K1972,P$7:R$4000,2,0)</f>
        <v/>
      </c>
      <c r="P1972" s="24" t="inlineStr">
        <is>
          <t>Раяпов Айбек</t>
        </is>
      </c>
      <c r="Q1972" s="24" t="inlineStr">
        <is>
          <t>113-Офис Управления Проектом - Бишкек</t>
        </is>
      </c>
    </row>
    <row r="1973" hidden="1" outlineLevel="1" ht="22.45" customHeight="1" s="171">
      <c r="B1973" s="165" t="inlineStr">
        <is>
          <t>10.09.2024 8:36:17</t>
        </is>
      </c>
      <c r="C1973" s="165" t="inlineStr">
        <is>
          <t>Внутреннее перемещение ТМЦ 0002770 от 10.09.2024 8:36:17</t>
        </is>
      </c>
      <c r="D1973" s="152" t="inlineStr">
        <is>
          <t>Продажа ТМЦ</t>
        </is>
      </c>
      <c r="E1973" s="163" t="n">
        <v>1750</v>
      </c>
      <c r="F1973" s="164" t="n"/>
      <c r="G1973" s="163" t="n">
        <v>1750</v>
      </c>
      <c r="H1973" s="164" t="n"/>
      <c r="I1973" s="176" t="n">
        <v>350</v>
      </c>
      <c r="J1973" s="8" t="inlineStr">
        <is>
          <t>Склад МОЛ №25 Подземный рудник (ИсаковС/АсанбековК</t>
        </is>
      </c>
      <c r="K1973" s="8" t="inlineStr">
        <is>
          <t>Склад МОЛ №16 РПП ГАТЦ (Тойматов Н./Турдугожоев А)</t>
        </is>
      </c>
      <c r="L1973" s="12" t="n"/>
      <c r="M1973">
        <f>VLOOKUP(J1973,P$7:Q$4000,2,0)</f>
        <v/>
      </c>
      <c r="N1973">
        <f>VLOOKUP(K1973,P$7:R$4000,2,0)</f>
        <v/>
      </c>
      <c r="P1973" s="24" t="inlineStr">
        <is>
          <t>Романов Василий Владимирович</t>
        </is>
      </c>
      <c r="Q1973" s="24" t="inlineStr">
        <is>
          <t>105-02-УТВС и НК</t>
        </is>
      </c>
    </row>
    <row r="1974" hidden="1" outlineLevel="1" ht="22.45" customFormat="1" customHeight="1" s="71">
      <c r="B1974" s="166" t="n"/>
      <c r="C1974" s="166" t="n"/>
      <c r="D1974" s="153" t="n"/>
      <c r="E1974" s="10" t="n"/>
      <c r="F1974" s="11" t="n"/>
      <c r="G1974" s="10" t="n"/>
      <c r="H1974" s="11" t="n"/>
      <c r="I1974" s="12" t="n"/>
      <c r="J1974" s="13" t="inlineStr">
        <is>
          <t>100-005-0042 Плашка круглая для метрической резьбы правая М 22х1,5-8h ГОСТ 9740-71</t>
        </is>
      </c>
      <c r="K1974" s="13" t="inlineStr">
        <is>
          <t>100-005-0042 Плашка круглая для метрической резьбы правая М 22х1,5-8h ГОСТ 9740-71</t>
        </is>
      </c>
      <c r="L1974" s="135" t="n"/>
      <c r="M1974">
        <f>VLOOKUP(J1974,P$7:Q$4000,2,0)</f>
        <v/>
      </c>
      <c r="N1974">
        <f>VLOOKUP(K1974,P$7:R$4000,2,0)</f>
        <v/>
      </c>
      <c r="P1974" s="24" t="inlineStr">
        <is>
          <t>РУДА</t>
        </is>
      </c>
      <c r="Q1974" s="24" t="n"/>
    </row>
    <row r="1975" hidden="1" outlineLevel="1" ht="22.45" customFormat="1" customHeight="1" s="71" thickBot="1">
      <c r="B1975" s="167" t="n"/>
      <c r="C1975" s="167" t="n"/>
      <c r="D1975" s="14" t="inlineStr">
        <is>
          <t>Количество</t>
        </is>
      </c>
      <c r="E1975" s="15" t="n"/>
      <c r="F1975" s="175" t="n">
        <v>1</v>
      </c>
      <c r="G1975" s="15" t="n"/>
      <c r="H1975" s="175" t="n">
        <v>1</v>
      </c>
      <c r="I1975" s="135" t="n"/>
      <c r="J1975" s="154" t="inlineStr">
        <is>
          <t>Поступление ТМЦ и услуг 0103585 от 07.09.2018 10:00:00</t>
        </is>
      </c>
      <c r="K1975" s="154" t="inlineStr">
        <is>
          <t>Поступление ТМЦ и услуг 0103585 от 07.09.2018 10:00:00</t>
        </is>
      </c>
      <c r="L1975" s="9" t="n"/>
      <c r="M1975">
        <f>VLOOKUP(J1975,P$7:Q$4000,2,0)</f>
        <v/>
      </c>
      <c r="N1975">
        <f>VLOOKUP(K1975,P$7:R$4000,2,0)</f>
        <v/>
      </c>
      <c r="P1975" s="24" t="inlineStr">
        <is>
          <t>Рудак Владимир Александрович</t>
        </is>
      </c>
      <c r="Q1975" s="24" t="inlineStr">
        <is>
          <t>100-06 Участок  измельчения</t>
        </is>
      </c>
    </row>
    <row r="1976" hidden="1" outlineLevel="1" ht="22.45" customHeight="1" s="171">
      <c r="B1976" s="165" t="inlineStr">
        <is>
          <t>10.09.2024 8:36:17</t>
        </is>
      </c>
      <c r="C1976" s="165" t="inlineStr">
        <is>
          <t>Внутреннее перемещение ТМЦ 0002770 от 10.09.2024 8:36:17</t>
        </is>
      </c>
      <c r="D1976" s="152" t="inlineStr">
        <is>
          <t>Продажа ТМЦ</t>
        </is>
      </c>
      <c r="E1976" s="163" t="n">
        <v>1750</v>
      </c>
      <c r="F1976" s="164" t="n"/>
      <c r="G1976" s="163" t="n">
        <v>1750</v>
      </c>
      <c r="H1976" s="164" t="n"/>
      <c r="I1976" s="176" t="n">
        <v>528</v>
      </c>
      <c r="J1976" s="8" t="inlineStr">
        <is>
          <t>Склад МОЛ №25 Подземный рудник (ИсаковС/АсанбековК</t>
        </is>
      </c>
      <c r="K1976" s="8" t="inlineStr">
        <is>
          <t>Склад МОЛ №16 РПП ГАТЦ (Тойматов Н./Турдугожоев А)</t>
        </is>
      </c>
      <c r="L1976" s="12" t="n"/>
      <c r="M1976">
        <f>VLOOKUP(J1976,P$7:Q$4000,2,0)</f>
        <v/>
      </c>
      <c r="N1976">
        <f>VLOOKUP(K1976,P$7:R$4000,2,0)</f>
        <v/>
      </c>
      <c r="P1976" s="24" t="inlineStr">
        <is>
          <t>Русланов Улукбек Русланович</t>
        </is>
      </c>
      <c r="Q1976" s="24" t="inlineStr">
        <is>
          <t>105-02-УТВС и НК</t>
        </is>
      </c>
    </row>
    <row r="1977" hidden="1" outlineLevel="1" ht="22.45" customFormat="1" customHeight="1" s="71">
      <c r="B1977" s="166" t="n"/>
      <c r="C1977" s="166" t="n"/>
      <c r="D1977" s="153" t="n"/>
      <c r="E1977" s="10" t="n"/>
      <c r="F1977" s="11" t="n"/>
      <c r="G1977" s="10" t="n"/>
      <c r="H1977" s="11" t="n"/>
      <c r="I1977" s="12" t="n"/>
      <c r="J1977" s="13" t="inlineStr">
        <is>
          <t>100-005-0044 Плашка круглая для метрической резьбы правая М 24х1,5-8h ГОСТ 9740-71</t>
        </is>
      </c>
      <c r="K1977" s="13" t="inlineStr">
        <is>
          <t>100-005-0044 Плашка круглая для метрической резьбы правая М 24х1,5-8h ГОСТ 9740-71</t>
        </is>
      </c>
      <c r="L1977" s="135" t="n"/>
      <c r="M1977">
        <f>VLOOKUP(J1977,P$7:Q$4000,2,0)</f>
        <v/>
      </c>
      <c r="N1977">
        <f>VLOOKUP(K1977,P$7:R$4000,2,0)</f>
        <v/>
      </c>
      <c r="P1977" s="24" t="inlineStr">
        <is>
          <t>Рыков Максим Юрьевич</t>
        </is>
      </c>
      <c r="Q1977" s="24" t="inlineStr">
        <is>
          <t>112-ИТР-офис</t>
        </is>
      </c>
    </row>
    <row r="1978" hidden="1" outlineLevel="1" ht="22.45" customFormat="1" customHeight="1" s="71" thickBot="1">
      <c r="B1978" s="167" t="n"/>
      <c r="C1978" s="167" t="n"/>
      <c r="D1978" s="14" t="inlineStr">
        <is>
          <t>Количество</t>
        </is>
      </c>
      <c r="E1978" s="15" t="n"/>
      <c r="F1978" s="175" t="n">
        <v>1</v>
      </c>
      <c r="G1978" s="15" t="n"/>
      <c r="H1978" s="175" t="n">
        <v>1</v>
      </c>
      <c r="I1978" s="135" t="n"/>
      <c r="J1978" s="154" t="inlineStr">
        <is>
          <t>Операция ФИФО1750 от 31.03.2015 0:00:00</t>
        </is>
      </c>
      <c r="K1978" s="154" t="inlineStr">
        <is>
          <t>Операция ФИФО1750 от 31.03.2015 0:00:00</t>
        </is>
      </c>
      <c r="L1978" s="9" t="n"/>
      <c r="M1978">
        <f>VLOOKUP(J1978,P$7:Q$4000,2,0)</f>
        <v/>
      </c>
      <c r="N1978">
        <f>VLOOKUP(K1978,P$7:R$4000,2,0)</f>
        <v/>
      </c>
      <c r="P1978" s="24" t="inlineStr">
        <is>
          <t>Рысалиев Нурбек Жайдарбекович</t>
        </is>
      </c>
      <c r="Q1978" s="24" t="inlineStr">
        <is>
          <t>130-12 Общепроизводственные расходы</t>
        </is>
      </c>
    </row>
    <row r="1979" hidden="1" outlineLevel="1" ht="22.45" customHeight="1" s="171">
      <c r="B1979" s="165" t="inlineStr">
        <is>
          <t>10.09.2024 8:36:17</t>
        </is>
      </c>
      <c r="C1979" s="165" t="inlineStr">
        <is>
          <t>Внутреннее перемещение ТМЦ 0002770 от 10.09.2024 8:36:17</t>
        </is>
      </c>
      <c r="D1979" s="152" t="inlineStr">
        <is>
          <t>Продажа ТМЦ</t>
        </is>
      </c>
      <c r="E1979" s="163" t="n">
        <v>1750</v>
      </c>
      <c r="F1979" s="164" t="n"/>
      <c r="G1979" s="163" t="n">
        <v>1750</v>
      </c>
      <c r="H1979" s="164" t="n"/>
      <c r="I1979" s="176" t="n">
        <v>528</v>
      </c>
      <c r="J1979" s="8" t="inlineStr">
        <is>
          <t>Склад МОЛ №25 Подземный рудник (ИсаковС/АсанбековК</t>
        </is>
      </c>
      <c r="K1979" s="8" t="inlineStr">
        <is>
          <t>Склад МОЛ №16 РПП ГАТЦ (Тойматов Н./Турдугожоев А)</t>
        </is>
      </c>
      <c r="L1979" s="12" t="n"/>
      <c r="M1979">
        <f>VLOOKUP(J1979,P$7:Q$4000,2,0)</f>
        <v/>
      </c>
      <c r="N1979">
        <f>VLOOKUP(K1979,P$7:R$4000,2,0)</f>
        <v/>
      </c>
      <c r="P1979" s="24" t="inlineStr">
        <is>
          <t>Рысалиев Султан Турсуналыевич(Машинист эксковатора</t>
        </is>
      </c>
      <c r="Q1979" s="24" t="inlineStr">
        <is>
          <t>119-03-Автотранспортный цех - ЭКБУ</t>
        </is>
      </c>
    </row>
    <row r="1980" hidden="1" outlineLevel="1" ht="22.45" customFormat="1" customHeight="1" s="71">
      <c r="B1980" s="166" t="n"/>
      <c r="C1980" s="166" t="n"/>
      <c r="D1980" s="153" t="n"/>
      <c r="E1980" s="10" t="n"/>
      <c r="F1980" s="11" t="n"/>
      <c r="G1980" s="10" t="n"/>
      <c r="H1980" s="11" t="n"/>
      <c r="I1980" s="12" t="n"/>
      <c r="J1980" s="13" t="inlineStr">
        <is>
          <t>100-005-0047 Плашка круглая для метрической резьбы правая М 27х2,0-8h ГОСТ 9740-71</t>
        </is>
      </c>
      <c r="K1980" s="13" t="inlineStr">
        <is>
          <t>100-005-0047 Плашка круглая для метрической резьбы правая М 27х2,0-8h ГОСТ 9740-71</t>
        </is>
      </c>
      <c r="L1980" s="135" t="n"/>
      <c r="M1980">
        <f>VLOOKUP(J1980,P$7:Q$4000,2,0)</f>
        <v/>
      </c>
      <c r="N1980">
        <f>VLOOKUP(K1980,P$7:R$4000,2,0)</f>
        <v/>
      </c>
      <c r="P1980" s="24" t="inlineStr">
        <is>
          <t>Рысбаев Илгиз Абдималикович</t>
        </is>
      </c>
      <c r="Q1980" s="24" t="inlineStr">
        <is>
          <t>100-01 Участок дробления</t>
        </is>
      </c>
    </row>
    <row r="1981" hidden="1" outlineLevel="1" ht="22.45" customFormat="1" customHeight="1" s="71" thickBot="1">
      <c r="B1981" s="167" t="n"/>
      <c r="C1981" s="167" t="n"/>
      <c r="D1981" s="14" t="inlineStr">
        <is>
          <t>Количество</t>
        </is>
      </c>
      <c r="E1981" s="15" t="n"/>
      <c r="F1981" s="175" t="n">
        <v>1</v>
      </c>
      <c r="G1981" s="15" t="n"/>
      <c r="H1981" s="175" t="n">
        <v>1</v>
      </c>
      <c r="I1981" s="135" t="n"/>
      <c r="J1981" s="154" t="inlineStr">
        <is>
          <t>Операция ФИФО1750 от 31.03.2015 0:00:00</t>
        </is>
      </c>
      <c r="K1981" s="154" t="inlineStr">
        <is>
          <t>Операция ФИФО1750 от 31.03.2015 0:00:00</t>
        </is>
      </c>
      <c r="L1981" s="9" t="n"/>
      <c r="M1981">
        <f>VLOOKUP(J1981,P$7:Q$4000,2,0)</f>
        <v/>
      </c>
      <c r="N1981">
        <f>VLOOKUP(K1981,P$7:R$4000,2,0)</f>
        <v/>
      </c>
      <c r="P1981" s="24" t="inlineStr">
        <is>
          <t>Рысбаев Темирлан Сүйүтович(аппаратчик )</t>
        </is>
      </c>
      <c r="Q1981" s="24" t="inlineStr">
        <is>
          <t>100-02 Главный корпус (флотация)</t>
        </is>
      </c>
    </row>
    <row r="1982" hidden="1" outlineLevel="1" ht="22.45" customHeight="1" s="171">
      <c r="B1982" s="165" t="inlineStr">
        <is>
          <t>10.09.2024 8:36:17</t>
        </is>
      </c>
      <c r="C1982" s="165" t="inlineStr">
        <is>
          <t>Внутреннее перемещение ТМЦ 0002770 от 10.09.2024 8:36:17</t>
        </is>
      </c>
      <c r="D1982" s="152" t="inlineStr">
        <is>
          <t>Продажа ТМЦ</t>
        </is>
      </c>
      <c r="E1982" s="163" t="n">
        <v>1750</v>
      </c>
      <c r="F1982" s="164" t="n"/>
      <c r="G1982" s="163" t="n">
        <v>1750</v>
      </c>
      <c r="H1982" s="164" t="n"/>
      <c r="I1982" s="176" t="n">
        <v>193.16</v>
      </c>
      <c r="J1982" s="8" t="inlineStr">
        <is>
          <t>Склад МОЛ №25 Подземный рудник (ИсаковС/АсанбековК</t>
        </is>
      </c>
      <c r="K1982" s="8" t="inlineStr">
        <is>
          <t>Склад МОЛ №16 РПП ГАТЦ (Тойматов Н./Турдугожоев А)</t>
        </is>
      </c>
      <c r="L1982" s="12" t="n"/>
      <c r="M1982">
        <f>VLOOKUP(J1982,P$7:Q$4000,2,0)</f>
        <v/>
      </c>
      <c r="N1982">
        <f>VLOOKUP(K1982,P$7:R$4000,2,0)</f>
        <v/>
      </c>
      <c r="P1982" s="24" t="inlineStr">
        <is>
          <t>Рысбаева Кундузкан Садировна (уборщица)</t>
        </is>
      </c>
      <c r="Q1982" s="24" t="inlineStr">
        <is>
          <t>123-01-АБК-АХО-вахтовый поселок</t>
        </is>
      </c>
    </row>
    <row r="1983" hidden="1" outlineLevel="1" ht="22.45" customFormat="1" customHeight="1" s="71">
      <c r="B1983" s="166" t="n"/>
      <c r="C1983" s="166" t="n"/>
      <c r="D1983" s="153" t="n"/>
      <c r="E1983" s="10" t="n"/>
      <c r="F1983" s="11" t="n"/>
      <c r="G1983" s="10" t="n"/>
      <c r="H1983" s="11" t="n"/>
      <c r="I1983" s="12" t="n"/>
      <c r="J1983" s="13" t="inlineStr">
        <is>
          <t>100-005-0013 Плашка круглая для метрической резьбы правая М12х1,5-8h ГОСТ 9740-71,Россия</t>
        </is>
      </c>
      <c r="K1983" s="13" t="inlineStr">
        <is>
          <t>100-005-0013 Плашка круглая для метрической резьбы правая М12х1,5-8h ГОСТ 9740-71,Россия</t>
        </is>
      </c>
      <c r="L1983" s="135" t="n"/>
      <c r="M1983">
        <f>VLOOKUP(J1983,P$7:Q$4000,2,0)</f>
        <v/>
      </c>
      <c r="N1983">
        <f>VLOOKUP(K1983,P$7:R$4000,2,0)</f>
        <v/>
      </c>
      <c r="P1983" s="24" t="inlineStr">
        <is>
          <t>Рысбеков Нурислам Ныязбекович (разнораб)</t>
        </is>
      </c>
      <c r="Q1983" s="24" t="inlineStr">
        <is>
          <t>100-02 Главный корпус (флотация)</t>
        </is>
      </c>
    </row>
    <row r="1984" hidden="1" outlineLevel="1" ht="22.45" customFormat="1" customHeight="1" s="71" thickBot="1">
      <c r="B1984" s="167" t="n"/>
      <c r="C1984" s="167" t="n"/>
      <c r="D1984" s="14" t="inlineStr">
        <is>
          <t>Количество</t>
        </is>
      </c>
      <c r="E1984" s="15" t="n"/>
      <c r="F1984" s="175" t="n">
        <v>1</v>
      </c>
      <c r="G1984" s="15" t="n"/>
      <c r="H1984" s="175" t="n">
        <v>1</v>
      </c>
      <c r="I1984" s="135" t="n"/>
      <c r="J1984" s="154" t="inlineStr">
        <is>
          <t>Операция ФИФО1750 от 31.03.2015 0:00:00</t>
        </is>
      </c>
      <c r="K1984" s="154" t="inlineStr">
        <is>
          <t>Операция ФИФО1750 от 31.03.2015 0:00:00</t>
        </is>
      </c>
      <c r="L1984" s="9" t="n"/>
      <c r="M1984">
        <f>VLOOKUP(J1984,P$7:Q$4000,2,0)</f>
        <v/>
      </c>
      <c r="N1984">
        <f>VLOOKUP(K1984,P$7:R$4000,2,0)</f>
        <v/>
      </c>
      <c r="P1984" s="24" t="inlineStr">
        <is>
          <t>Рыскелдиев Элдияр Берикович</t>
        </is>
      </c>
      <c r="Q1984" s="24" t="inlineStr">
        <is>
          <t>113-Офис Управления Проектом - Бишкек</t>
        </is>
      </c>
    </row>
    <row r="1985" hidden="1" outlineLevel="1" ht="22.45" customHeight="1" s="171">
      <c r="B1985" s="165" t="inlineStr">
        <is>
          <t>10.09.2024 8:36:17</t>
        </is>
      </c>
      <c r="C1985" s="165" t="inlineStr">
        <is>
          <t>Внутреннее перемещение ТМЦ 0002770 от 10.09.2024 8:36:17</t>
        </is>
      </c>
      <c r="D1985" s="152" t="inlineStr">
        <is>
          <t>Продажа ТМЦ</t>
        </is>
      </c>
      <c r="E1985" s="163" t="n">
        <v>1750</v>
      </c>
      <c r="F1985" s="164" t="n"/>
      <c r="G1985" s="163" t="n">
        <v>1750</v>
      </c>
      <c r="H1985" s="164" t="n"/>
      <c r="I1985" s="176" t="n">
        <v>269</v>
      </c>
      <c r="J1985" s="8" t="inlineStr">
        <is>
          <t>Склад МОЛ №25 Подземный рудник (ИсаковС/АсанбековК</t>
        </is>
      </c>
      <c r="K1985" s="8" t="inlineStr">
        <is>
          <t>Склад МОЛ №16 РПП ГАТЦ (Тойматов Н./Турдугожоев А)</t>
        </is>
      </c>
      <c r="L1985" s="12" t="n"/>
      <c r="M1985">
        <f>VLOOKUP(J1985,P$7:Q$4000,2,0)</f>
        <v/>
      </c>
      <c r="N1985">
        <f>VLOOKUP(K1985,P$7:R$4000,2,0)</f>
        <v/>
      </c>
      <c r="P1985" s="24" t="inlineStr">
        <is>
          <t>Рыскулбеков Абдимамат Токтосунович</t>
        </is>
      </c>
      <c r="Q1985" s="24" t="inlineStr">
        <is>
          <t>119-05-Автотранспортный цех - общепроизводственные</t>
        </is>
      </c>
    </row>
    <row r="1986" hidden="1" outlineLevel="1" ht="22.45" customFormat="1" customHeight="1" s="71">
      <c r="B1986" s="166" t="n"/>
      <c r="C1986" s="166" t="n"/>
      <c r="D1986" s="153" t="n"/>
      <c r="E1986" s="10" t="n"/>
      <c r="F1986" s="11" t="n"/>
      <c r="G1986" s="10" t="n"/>
      <c r="H1986" s="11" t="n"/>
      <c r="I1986" s="12" t="n"/>
      <c r="J1986" s="13" t="inlineStr">
        <is>
          <t>100-005-0017 Плашка круглая для метрической резьбы правая М16х2-8h ГОСТ 9740-71,Россия</t>
        </is>
      </c>
      <c r="K1986" s="13" t="inlineStr">
        <is>
          <t>100-005-0017 Плашка круглая для метрической резьбы правая М16х2-8h ГОСТ 9740-71,Россия</t>
        </is>
      </c>
      <c r="L1986" s="135" t="n"/>
      <c r="M1986">
        <f>VLOOKUP(J1986,P$7:Q$4000,2,0)</f>
        <v/>
      </c>
      <c r="N1986">
        <f>VLOOKUP(K1986,P$7:R$4000,2,0)</f>
        <v/>
      </c>
      <c r="P1986" s="24" t="inlineStr">
        <is>
          <t>Рыскулов Абдимамит Рысбекович(Водитель заправ.маши</t>
        </is>
      </c>
      <c r="Q1986" s="24" t="inlineStr">
        <is>
          <t>119-03-Автотранспортный цех - ЭКБУ</t>
        </is>
      </c>
    </row>
    <row r="1987" hidden="1" outlineLevel="1" ht="22.45" customFormat="1" customHeight="1" s="71" thickBot="1">
      <c r="B1987" s="167" t="n"/>
      <c r="C1987" s="167" t="n"/>
      <c r="D1987" s="14" t="inlineStr">
        <is>
          <t>Количество</t>
        </is>
      </c>
      <c r="E1987" s="15" t="n"/>
      <c r="F1987" s="175" t="n">
        <v>1</v>
      </c>
      <c r="G1987" s="15" t="n"/>
      <c r="H1987" s="175" t="n">
        <v>1</v>
      </c>
      <c r="I1987" s="135" t="n"/>
      <c r="J1987" s="154" t="inlineStr">
        <is>
          <t>Операция ФИФО1750 от 31.03.2015 0:00:00</t>
        </is>
      </c>
      <c r="K1987" s="154" t="inlineStr">
        <is>
          <t>Операция ФИФО1750 от 31.03.2015 0:00:00</t>
        </is>
      </c>
      <c r="L1987" s="9" t="n"/>
      <c r="M1987">
        <f>VLOOKUP(J1987,P$7:Q$4000,2,0)</f>
        <v/>
      </c>
      <c r="N1987">
        <f>VLOOKUP(K1987,P$7:R$4000,2,0)</f>
        <v/>
      </c>
      <c r="P1987" s="24" t="inlineStr">
        <is>
          <t>Рыскулов Азамат Асанбекович</t>
        </is>
      </c>
      <c r="Q1987" s="24" t="inlineStr">
        <is>
          <t>112-ИТР-офис</t>
        </is>
      </c>
    </row>
    <row r="1988" hidden="1" outlineLevel="1" ht="22.45" customHeight="1" s="171">
      <c r="B1988" s="165" t="inlineStr">
        <is>
          <t>10.09.2024 8:36:17</t>
        </is>
      </c>
      <c r="C1988" s="165" t="inlineStr">
        <is>
          <t>Внутреннее перемещение ТМЦ 0002770 от 10.09.2024 8:36:17</t>
        </is>
      </c>
      <c r="D1988" s="152" t="inlineStr">
        <is>
          <t>Продажа ТМЦ</t>
        </is>
      </c>
      <c r="E1988" s="163" t="n">
        <v>1750</v>
      </c>
      <c r="F1988" s="164" t="n"/>
      <c r="G1988" s="163" t="n">
        <v>1750</v>
      </c>
      <c r="H1988" s="164" t="n"/>
      <c r="I1988" s="176" t="n">
        <v>269</v>
      </c>
      <c r="J1988" s="8" t="inlineStr">
        <is>
          <t>Склад МОЛ №25 Подземный рудник (ИсаковС/АсанбековК</t>
        </is>
      </c>
      <c r="K1988" s="8" t="inlineStr">
        <is>
          <t>Склад МОЛ №16 РПП ГАТЦ (Тойматов Н./Турдугожоев А)</t>
        </is>
      </c>
      <c r="L1988" s="12" t="n"/>
      <c r="M1988">
        <f>VLOOKUP(J1988,P$7:Q$4000,2,0)</f>
        <v/>
      </c>
      <c r="N1988">
        <f>VLOOKUP(K1988,P$7:R$4000,2,0)</f>
        <v/>
      </c>
      <c r="P1988" s="24" t="inlineStr">
        <is>
          <t>Рыскулов Алтынбек Жоошбаевич</t>
        </is>
      </c>
      <c r="Q1988" s="24" t="inlineStr">
        <is>
          <t>119-01-автотранспортный  цех - легковой транспорт</t>
        </is>
      </c>
    </row>
    <row r="1989" hidden="1" outlineLevel="1" ht="22.45" customFormat="1" customHeight="1" s="71">
      <c r="B1989" s="166" t="n"/>
      <c r="C1989" s="166" t="n"/>
      <c r="D1989" s="153" t="n"/>
      <c r="E1989" s="10" t="n"/>
      <c r="F1989" s="11" t="n"/>
      <c r="G1989" s="10" t="n"/>
      <c r="H1989" s="11" t="n"/>
      <c r="I1989" s="12" t="n"/>
      <c r="J1989" s="13" t="inlineStr">
        <is>
          <t>100-005-0018 Плашка круглая для метрической резьбы правая М16х1,5-8h ГОСТ 9740-71,Россия</t>
        </is>
      </c>
      <c r="K1989" s="13" t="inlineStr">
        <is>
          <t>100-005-0018 Плашка круглая для метрической резьбы правая М16х1,5-8h ГОСТ 9740-71,Россия</t>
        </is>
      </c>
      <c r="L1989" s="135" t="n"/>
      <c r="M1989">
        <f>VLOOKUP(J1989,P$7:Q$4000,2,0)</f>
        <v/>
      </c>
      <c r="N1989">
        <f>VLOOKUP(K1989,P$7:R$4000,2,0)</f>
        <v/>
      </c>
      <c r="P1989" s="24" t="inlineStr">
        <is>
          <t>Рыскулов Анарбек Рысбекович</t>
        </is>
      </c>
      <c r="Q1989" s="24" t="inlineStr">
        <is>
          <t>119-05-Автотранспортный цех - общепроизводственные</t>
        </is>
      </c>
    </row>
    <row r="1990" hidden="1" outlineLevel="1" ht="22.45" customFormat="1" customHeight="1" s="71" thickBot="1">
      <c r="B1990" s="167" t="n"/>
      <c r="C1990" s="167" t="n"/>
      <c r="D1990" s="14" t="inlineStr">
        <is>
          <t>Количество</t>
        </is>
      </c>
      <c r="E1990" s="15" t="n"/>
      <c r="F1990" s="175" t="n">
        <v>1</v>
      </c>
      <c r="G1990" s="15" t="n"/>
      <c r="H1990" s="175" t="n">
        <v>1</v>
      </c>
      <c r="I1990" s="135" t="n"/>
      <c r="J1990" s="154" t="inlineStr">
        <is>
          <t>Операция ФИФО1750 от 31.03.2015 0:00:00</t>
        </is>
      </c>
      <c r="K1990" s="154" t="inlineStr">
        <is>
          <t>Операция ФИФО1750 от 31.03.2015 0:00:00</t>
        </is>
      </c>
      <c r="L1990" s="9" t="n"/>
      <c r="M1990">
        <f>VLOOKUP(J1990,P$7:Q$4000,2,0)</f>
        <v/>
      </c>
      <c r="N1990">
        <f>VLOOKUP(K1990,P$7:R$4000,2,0)</f>
        <v/>
      </c>
      <c r="P1990" s="24" t="inlineStr">
        <is>
          <t>Рыскулов жолдош Калмуратович (электрогазосварщик)</t>
        </is>
      </c>
      <c r="Q1990" s="24" t="inlineStr">
        <is>
          <t>100-09 РММ</t>
        </is>
      </c>
    </row>
    <row r="1991" hidden="1" outlineLevel="1" ht="22.45" customHeight="1" s="171">
      <c r="B1991" s="165" t="inlineStr">
        <is>
          <t>10.09.2024 8:36:17</t>
        </is>
      </c>
      <c r="C1991" s="165" t="inlineStr">
        <is>
          <t>Внутреннее перемещение ТМЦ 0002770 от 10.09.2024 8:36:17</t>
        </is>
      </c>
      <c r="D1991" s="152" t="inlineStr">
        <is>
          <t>Продажа ТМЦ</t>
        </is>
      </c>
      <c r="E1991" s="163" t="n">
        <v>1750</v>
      </c>
      <c r="F1991" s="164" t="n"/>
      <c r="G1991" s="163" t="n">
        <v>1750</v>
      </c>
      <c r="H1991" s="164" t="n"/>
      <c r="I1991" s="7" t="n">
        <v>1805</v>
      </c>
      <c r="J1991" s="8" t="inlineStr">
        <is>
          <t>Склад МОЛ №25 Подземный рудник (ИсаковС/АсанбековК</t>
        </is>
      </c>
      <c r="K1991" s="8" t="inlineStr">
        <is>
          <t>Склад МОЛ №16 РПП ГАТЦ (Тойматов Н./Турдугожоев А)</t>
        </is>
      </c>
      <c r="L1991" s="12" t="n"/>
      <c r="M1991">
        <f>VLOOKUP(J1991,P$7:Q$4000,2,0)</f>
        <v/>
      </c>
      <c r="N1991">
        <f>VLOOKUP(K1991,P$7:R$4000,2,0)</f>
        <v/>
      </c>
      <c r="P1991" s="24" t="inlineStr">
        <is>
          <t>Рыскулов Кундузбек Нурмаматович автомойщик</t>
        </is>
      </c>
      <c r="Q1991" s="24" t="inlineStr">
        <is>
          <t>119-06-Автотранспортный цех-РПП</t>
        </is>
      </c>
    </row>
    <row r="1992" hidden="1" outlineLevel="1" ht="22.45" customFormat="1" customHeight="1" s="71">
      <c r="B1992" s="166" t="n"/>
      <c r="C1992" s="166" t="n"/>
      <c r="D1992" s="153" t="n"/>
      <c r="E1992" s="10" t="n"/>
      <c r="F1992" s="11" t="n"/>
      <c r="G1992" s="10" t="n"/>
      <c r="H1992" s="11" t="n"/>
      <c r="I1992" s="12" t="n"/>
      <c r="J1992" s="13" t="inlineStr">
        <is>
          <t>100-004-0025 Метчик М22 х Шаг1.5 (Резьба правая) ГОСТ 3266-81</t>
        </is>
      </c>
      <c r="K1992" s="13" t="inlineStr">
        <is>
          <t>100-004-0025 Метчик М22 х Шаг1.5 (Резьба правая) ГОСТ 3266-81</t>
        </is>
      </c>
      <c r="L1992" s="135" t="n"/>
      <c r="M1992">
        <f>VLOOKUP(J1992,P$7:Q$4000,2,0)</f>
        <v/>
      </c>
      <c r="N1992">
        <f>VLOOKUP(K1992,P$7:R$4000,2,0)</f>
        <v/>
      </c>
      <c r="P1992" s="24" t="inlineStr">
        <is>
          <t>Рыскулов Мураталы Сейдалыевич</t>
        </is>
      </c>
      <c r="Q1992" s="24" t="inlineStr">
        <is>
          <t>119-01-автотранспортный  цех - легковой транспорт</t>
        </is>
      </c>
    </row>
    <row r="1993" hidden="1" outlineLevel="1" ht="22.45" customFormat="1" customHeight="1" s="71" thickBot="1">
      <c r="B1993" s="167" t="n"/>
      <c r="C1993" s="167" t="n"/>
      <c r="D1993" s="14" t="inlineStr">
        <is>
          <t>Количество</t>
        </is>
      </c>
      <c r="E1993" s="15" t="n"/>
      <c r="F1993" s="175" t="n">
        <v>1</v>
      </c>
      <c r="G1993" s="15" t="n"/>
      <c r="H1993" s="175" t="n">
        <v>1</v>
      </c>
      <c r="I1993" s="135" t="n"/>
      <c r="J1993" s="154" t="inlineStr">
        <is>
          <t>Поступление ТМЦ и услуг 0003296 от 05.09.2022 10:00:00</t>
        </is>
      </c>
      <c r="K1993" s="154" t="inlineStr">
        <is>
          <t>Поступление ТМЦ и услуг 0003296 от 05.09.2022 10:00:00</t>
        </is>
      </c>
      <c r="L1993" s="9" t="n"/>
      <c r="M1993">
        <f>VLOOKUP(J1993,P$7:Q$4000,2,0)</f>
        <v/>
      </c>
      <c r="N1993">
        <f>VLOOKUP(K1993,P$7:R$4000,2,0)</f>
        <v/>
      </c>
      <c r="P1993" s="24" t="inlineStr">
        <is>
          <t>Рыскулов Руслан Акбарович</t>
        </is>
      </c>
      <c r="Q1993" s="24" t="inlineStr">
        <is>
          <t>111-02-АУП</t>
        </is>
      </c>
    </row>
    <row r="1994" hidden="1" outlineLevel="1" ht="22.45" customHeight="1" s="171">
      <c r="B1994" s="165" t="inlineStr">
        <is>
          <t>10.09.2024 8:36:17</t>
        </is>
      </c>
      <c r="C1994" s="165" t="inlineStr">
        <is>
          <t>Внутреннее перемещение ТМЦ 0002770 от 10.09.2024 8:36:17</t>
        </is>
      </c>
      <c r="D1994" s="152" t="inlineStr">
        <is>
          <t>Продажа ТМЦ</t>
        </is>
      </c>
      <c r="E1994" s="163" t="n">
        <v>1750</v>
      </c>
      <c r="F1994" s="164" t="n"/>
      <c r="G1994" s="163" t="n">
        <v>1750</v>
      </c>
      <c r="H1994" s="164" t="n"/>
      <c r="I1994" s="7" t="n">
        <v>8560</v>
      </c>
      <c r="J1994" s="8" t="inlineStr">
        <is>
          <t>Склад МОЛ №25 Подземный рудник (ИсаковС/АсанбековК</t>
        </is>
      </c>
      <c r="K1994" s="8" t="inlineStr">
        <is>
          <t>Склад МОЛ №16 РПП ГАТЦ (Тойматов Н./Турдугожоев А)</t>
        </is>
      </c>
      <c r="L1994" s="12" t="n"/>
      <c r="M1994">
        <f>VLOOKUP(J1994,P$7:Q$4000,2,0)</f>
        <v/>
      </c>
      <c r="N1994">
        <f>VLOOKUP(K1994,P$7:R$4000,2,0)</f>
        <v/>
      </c>
      <c r="P1994" s="24" t="inlineStr">
        <is>
          <t>Рыскулов Топчубек Айтмаматович (водитель Пожарки)</t>
        </is>
      </c>
      <c r="Q1994" s="24" t="inlineStr">
        <is>
          <t>128-01-Пожарное депо</t>
        </is>
      </c>
    </row>
    <row r="1995" hidden="1" outlineLevel="1" ht="22.45" customFormat="1" customHeight="1" s="71">
      <c r="B1995" s="166" t="n"/>
      <c r="C1995" s="166" t="n"/>
      <c r="D1995" s="153" t="n"/>
      <c r="E1995" s="10" t="n"/>
      <c r="F1995" s="11" t="n"/>
      <c r="G1995" s="10" t="n"/>
      <c r="H1995" s="11" t="n"/>
      <c r="I1995" s="12" t="n"/>
      <c r="J1995" s="13" t="inlineStr">
        <is>
          <t>100-004-0028 Метчик М36 х Шаг3 (Резьба правая) ГОСТ 3266-81</t>
        </is>
      </c>
      <c r="K1995" s="13" t="inlineStr">
        <is>
          <t>100-004-0028 Метчик М36 х Шаг3 (Резьба правая) ГОСТ 3266-81</t>
        </is>
      </c>
      <c r="L1995" s="135" t="n"/>
      <c r="M1995">
        <f>VLOOKUP(J1995,P$7:Q$4000,2,0)</f>
        <v/>
      </c>
      <c r="N1995">
        <f>VLOOKUP(K1995,P$7:R$4000,2,0)</f>
        <v/>
      </c>
      <c r="P1995" s="24" t="inlineStr">
        <is>
          <t>Рыскулов Усен Атамбаевич</t>
        </is>
      </c>
      <c r="Q1995" s="24" t="inlineStr">
        <is>
          <t>105-02-УТВС и НК</t>
        </is>
      </c>
    </row>
    <row r="1996" hidden="1" outlineLevel="1" ht="22.45" customFormat="1" customHeight="1" s="71" thickBot="1">
      <c r="B1996" s="167" t="n"/>
      <c r="C1996" s="167" t="n"/>
      <c r="D1996" s="14" t="inlineStr">
        <is>
          <t>Количество</t>
        </is>
      </c>
      <c r="E1996" s="15" t="n"/>
      <c r="F1996" s="175" t="n">
        <v>1</v>
      </c>
      <c r="G1996" s="15" t="n"/>
      <c r="H1996" s="175" t="n">
        <v>1</v>
      </c>
      <c r="I1996" s="135" t="n"/>
      <c r="J1996" s="154" t="inlineStr">
        <is>
          <t>Поступление ТМЦ и услуг 0003296 от 05.09.2022 10:00:00</t>
        </is>
      </c>
      <c r="K1996" s="154" t="inlineStr">
        <is>
          <t>Поступление ТМЦ и услуг 0003296 от 05.09.2022 10:00:00</t>
        </is>
      </c>
      <c r="L1996" s="9" t="n"/>
      <c r="M1996">
        <f>VLOOKUP(J1996,P$7:Q$4000,2,0)</f>
        <v/>
      </c>
      <c r="N1996">
        <f>VLOOKUP(K1996,P$7:R$4000,2,0)</f>
        <v/>
      </c>
      <c r="P1996" s="24" t="inlineStr">
        <is>
          <t>Рыскулов Усенбай Мавлянович</t>
        </is>
      </c>
      <c r="Q1996" s="24" t="inlineStr">
        <is>
          <t>105-05-Общепроизводственные - Энергохозяйство</t>
        </is>
      </c>
    </row>
    <row r="1997" hidden="1" outlineLevel="1" ht="22.45" customHeight="1" s="171">
      <c r="B1997" s="165" t="inlineStr">
        <is>
          <t>10.09.2024 8:36:17</t>
        </is>
      </c>
      <c r="C1997" s="165" t="inlineStr">
        <is>
          <t>Внутреннее перемещение ТМЦ 0002770 от 10.09.2024 8:36:17</t>
        </is>
      </c>
      <c r="D1997" s="152" t="inlineStr">
        <is>
          <t>Продажа ТМЦ</t>
        </is>
      </c>
      <c r="E1997" s="163" t="n">
        <v>1750</v>
      </c>
      <c r="F1997" s="164" t="n"/>
      <c r="G1997" s="163" t="n">
        <v>1750</v>
      </c>
      <c r="H1997" s="164" t="n"/>
      <c r="I1997" s="7" t="n">
        <v>8560</v>
      </c>
      <c r="J1997" s="8" t="inlineStr">
        <is>
          <t>Склад МОЛ №25 Подземный рудник (ИсаковС/АсанбековК</t>
        </is>
      </c>
      <c r="K1997" s="8" t="inlineStr">
        <is>
          <t>Склад МОЛ №16 РПП ГАТЦ (Тойматов Н./Турдугожоев А)</t>
        </is>
      </c>
      <c r="L1997" s="12" t="n"/>
      <c r="M1997">
        <f>VLOOKUP(J1997,P$7:Q$4000,2,0)</f>
        <v/>
      </c>
      <c r="N1997">
        <f>VLOOKUP(K1997,P$7:R$4000,2,0)</f>
        <v/>
      </c>
      <c r="P1997" s="24" t="inlineStr">
        <is>
          <t>Рыскулов Эркинбек Касмалиевич</t>
        </is>
      </c>
      <c r="Q1997" s="24" t="inlineStr">
        <is>
          <t>114-Офис Управления Проектом - Бозымчак</t>
        </is>
      </c>
    </row>
    <row r="1998" hidden="1" outlineLevel="1" ht="32.9" customFormat="1" customHeight="1" s="71">
      <c r="B1998" s="166" t="n"/>
      <c r="C1998" s="166" t="n"/>
      <c r="D1998" s="153" t="n"/>
      <c r="E1998" s="10" t="n"/>
      <c r="F1998" s="11" t="n"/>
      <c r="G1998" s="10" t="n"/>
      <c r="H1998" s="11" t="n"/>
      <c r="I1998" s="12" t="n"/>
      <c r="J1998" s="13" t="inlineStr">
        <is>
          <t>100-004-0029 Метчик М36 х Шаг4 (Резьба правая) ГОСТ 3266-81</t>
        </is>
      </c>
      <c r="K1998" s="13" t="inlineStr">
        <is>
          <t>100-004-0029 Метчик М36 х Шаг4 (Резьба правая) ГОСТ 3266-81</t>
        </is>
      </c>
      <c r="L1998" s="135" t="n"/>
      <c r="M1998">
        <f>VLOOKUP(J1998,P$7:Q$4000,2,0)</f>
        <v/>
      </c>
      <c r="N1998">
        <f>VLOOKUP(K1998,P$7:R$4000,2,0)</f>
        <v/>
      </c>
      <c r="P1998" s="24" t="inlineStr">
        <is>
          <t>Рыскулова Гулкайыр Атанбаевна (мойщик посуды)</t>
        </is>
      </c>
      <c r="Q1998" s="24" t="inlineStr">
        <is>
          <t>123-02-АБК-АХО-Столовая</t>
        </is>
      </c>
    </row>
    <row r="1999" hidden="1" outlineLevel="1" ht="22.45" customFormat="1" customHeight="1" s="71" thickBot="1">
      <c r="B1999" s="167" t="n"/>
      <c r="C1999" s="167" t="n"/>
      <c r="D1999" s="14" t="inlineStr">
        <is>
          <t>Количество</t>
        </is>
      </c>
      <c r="E1999" s="15" t="n"/>
      <c r="F1999" s="175" t="n">
        <v>1</v>
      </c>
      <c r="G1999" s="15" t="n"/>
      <c r="H1999" s="175" t="n">
        <v>1</v>
      </c>
      <c r="I1999" s="135" t="n"/>
      <c r="J1999" s="154" t="inlineStr">
        <is>
          <t>Поступление ТМЦ и услуг 0003296 от 05.09.2022 10:00:00</t>
        </is>
      </c>
      <c r="K1999" s="154" t="inlineStr">
        <is>
          <t>Поступление ТМЦ и услуг 0003296 от 05.09.2022 10:00:00</t>
        </is>
      </c>
      <c r="L1999" s="9" t="n"/>
      <c r="M1999">
        <f>VLOOKUP(J1999,P$7:Q$4000,2,0)</f>
        <v/>
      </c>
      <c r="N1999">
        <f>VLOOKUP(K1999,P$7:R$4000,2,0)</f>
        <v/>
      </c>
      <c r="P1999" s="24" t="inlineStr">
        <is>
          <t>Рыскулова Тынаркул Шейшеевна</t>
        </is>
      </c>
      <c r="Q1999" s="24" t="inlineStr">
        <is>
          <t>111-02-АУП</t>
        </is>
      </c>
    </row>
    <row r="2000" hidden="1" outlineLevel="1" ht="22.45" customHeight="1" s="171">
      <c r="B2000" s="165" t="inlineStr">
        <is>
          <t>10.09.2024 8:36:17</t>
        </is>
      </c>
      <c r="C2000" s="165" t="inlineStr">
        <is>
          <t>Внутреннее перемещение ТМЦ 0002770 от 10.09.2024 8:36:17</t>
        </is>
      </c>
      <c r="D2000" s="152" t="inlineStr">
        <is>
          <t>Продажа ТМЦ</t>
        </is>
      </c>
      <c r="E2000" s="163" t="n">
        <v>1750</v>
      </c>
      <c r="F2000" s="164" t="n"/>
      <c r="G2000" s="163" t="n">
        <v>1750</v>
      </c>
      <c r="H2000" s="164" t="n"/>
      <c r="I2000" s="7" t="n">
        <v>1355</v>
      </c>
      <c r="J2000" s="8" t="inlineStr">
        <is>
          <t>Склад МОЛ №25 Подземный рудник (ИсаковС/АсанбековК</t>
        </is>
      </c>
      <c r="K2000" s="8" t="inlineStr">
        <is>
          <t>Склад МОЛ №16 РПП ГАТЦ (Тойматов Н./Турдугожоев А)</t>
        </is>
      </c>
      <c r="L2000" s="12" t="n"/>
      <c r="M2000">
        <f>VLOOKUP(J2000,P$7:Q$4000,2,0)</f>
        <v/>
      </c>
      <c r="N2000">
        <f>VLOOKUP(K2000,P$7:R$4000,2,0)</f>
        <v/>
      </c>
      <c r="P2000" s="24" t="inlineStr">
        <is>
          <t>Рысмендиев Темур Даниялович</t>
        </is>
      </c>
      <c r="Q2000" s="24" t="inlineStr">
        <is>
          <t>120-02  - Главные специалисты ИТР</t>
        </is>
      </c>
    </row>
    <row r="2001" hidden="1" outlineLevel="1" ht="32.9" customFormat="1" customHeight="1" s="71">
      <c r="B2001" s="166" t="n"/>
      <c r="C2001" s="166" t="n"/>
      <c r="D2001" s="153" t="n"/>
      <c r="E2001" s="10" t="n"/>
      <c r="F2001" s="11" t="n"/>
      <c r="G2001" s="10" t="n"/>
      <c r="H2001" s="11" t="n"/>
      <c r="I2001" s="12" t="n"/>
      <c r="J2001" s="13" t="inlineStr">
        <is>
          <t>100-004-0032 Метчик М27 х Шаг2 (Резьба правая) ГОСТ 3266-81</t>
        </is>
      </c>
      <c r="K2001" s="13" t="inlineStr">
        <is>
          <t>100-004-0032 Метчик М27 х Шаг2 (Резьба правая) ГОСТ 3266-81</t>
        </is>
      </c>
      <c r="L2001" s="135" t="n"/>
      <c r="M2001">
        <f>VLOOKUP(J2001,P$7:Q$4000,2,0)</f>
        <v/>
      </c>
      <c r="N2001">
        <f>VLOOKUP(K2001,P$7:R$4000,2,0)</f>
        <v/>
      </c>
      <c r="P2001" s="24" t="inlineStr">
        <is>
          <t>Рыспаев Кошой Алмазбекович</t>
        </is>
      </c>
      <c r="Q2001" s="24" t="inlineStr">
        <is>
          <t>127-001- Служба охраны и режима</t>
        </is>
      </c>
    </row>
    <row r="2002" hidden="1" outlineLevel="1" ht="22.45" customFormat="1" customHeight="1" s="71" thickBot="1">
      <c r="B2002" s="167" t="n"/>
      <c r="C2002" s="167" t="n"/>
      <c r="D2002" s="14" t="inlineStr">
        <is>
          <t>Количество</t>
        </is>
      </c>
      <c r="E2002" s="15" t="n"/>
      <c r="F2002" s="175" t="n">
        <v>1</v>
      </c>
      <c r="G2002" s="15" t="n"/>
      <c r="H2002" s="175" t="n">
        <v>1</v>
      </c>
      <c r="I2002" s="135" t="n"/>
      <c r="J2002" s="154" t="inlineStr">
        <is>
          <t>Поступление ТМЦ и услуг 0003296 от 05.09.2022 10:00:00</t>
        </is>
      </c>
      <c r="K2002" s="154" t="inlineStr">
        <is>
          <t>Поступление ТМЦ и услуг 0003296 от 05.09.2022 10:00:00</t>
        </is>
      </c>
      <c r="L2002" s="9" t="n"/>
      <c r="M2002">
        <f>VLOOKUP(J2002,P$7:Q$4000,2,0)</f>
        <v/>
      </c>
      <c r="N2002">
        <f>VLOOKUP(K2002,P$7:R$4000,2,0)</f>
        <v/>
      </c>
      <c r="P2002" s="24" t="inlineStr">
        <is>
          <t>Рыспек уулу Марат</t>
        </is>
      </c>
      <c r="Q2002" s="24" t="inlineStr">
        <is>
          <t>130-02 Бурение (Проходческие работы)</t>
        </is>
      </c>
    </row>
    <row r="2003" hidden="1" outlineLevel="1" ht="22.45" customHeight="1" s="171">
      <c r="B2003" s="165" t="inlineStr">
        <is>
          <t>10.09.2024 8:36:17</t>
        </is>
      </c>
      <c r="C2003" s="165" t="inlineStr">
        <is>
          <t>Внутреннее перемещение ТМЦ 0002770 от 10.09.2024 8:36:17</t>
        </is>
      </c>
      <c r="D2003" s="152" t="inlineStr">
        <is>
          <t>Продажа ТМЦ</t>
        </is>
      </c>
      <c r="E2003" s="163" t="n">
        <v>1750</v>
      </c>
      <c r="F2003" s="164" t="n"/>
      <c r="G2003" s="163" t="n">
        <v>1750</v>
      </c>
      <c r="H2003" s="164" t="n"/>
      <c r="I2003" s="7" t="n">
        <v>1810</v>
      </c>
      <c r="J2003" s="8" t="inlineStr">
        <is>
          <t>Склад МОЛ №25 Подземный рудник (ИсаковС/АсанбековК</t>
        </is>
      </c>
      <c r="K2003" s="8" t="inlineStr">
        <is>
          <t>Склад МОЛ №16 РПП ГАТЦ (Тойматов Н./Турдугожоев А)</t>
        </is>
      </c>
      <c r="L2003" s="12" t="n"/>
      <c r="M2003">
        <f>VLOOKUP(J2003,P$7:Q$4000,2,0)</f>
        <v/>
      </c>
      <c r="N2003">
        <f>VLOOKUP(K2003,P$7:R$4000,2,0)</f>
        <v/>
      </c>
      <c r="P2003" s="24" t="inlineStr">
        <is>
          <t>РЫХЛЕНИЕ ГРУНТА</t>
        </is>
      </c>
      <c r="Q2003" s="24" t="inlineStr">
        <is>
          <t>101-06-Общепроизводственные расходы - Карьер</t>
        </is>
      </c>
    </row>
    <row r="2004" hidden="1" outlineLevel="1" ht="32.9" customFormat="1" customHeight="1" s="71">
      <c r="B2004" s="166" t="n"/>
      <c r="C2004" s="166" t="n"/>
      <c r="D2004" s="153" t="n"/>
      <c r="E2004" s="10" t="n"/>
      <c r="F2004" s="11" t="n"/>
      <c r="G2004" s="10" t="n"/>
      <c r="H2004" s="11" t="n"/>
      <c r="I2004" s="12" t="n"/>
      <c r="J2004" s="13" t="inlineStr">
        <is>
          <t>100-004-0033 Метчик М27 х Шаг3 (Резьба правая) ГОСТ 3266-81</t>
        </is>
      </c>
      <c r="K2004" s="13" t="inlineStr">
        <is>
          <t>100-004-0033 Метчик М27 х Шаг3 (Резьба правая) ГОСТ 3266-81</t>
        </is>
      </c>
      <c r="L2004" s="135" t="n"/>
      <c r="M2004">
        <f>VLOOKUP(J2004,P$7:Q$4000,2,0)</f>
        <v/>
      </c>
      <c r="N2004">
        <f>VLOOKUP(K2004,P$7:R$4000,2,0)</f>
        <v/>
      </c>
      <c r="P2004" s="24" t="inlineStr">
        <is>
          <t>Саамайбек уулу Эрлан</t>
        </is>
      </c>
      <c r="Q2004" s="24" t="inlineStr">
        <is>
          <t>130-16 Энергохозяйство</t>
        </is>
      </c>
    </row>
    <row r="2005" hidden="1" outlineLevel="1" ht="22.45" customFormat="1" customHeight="1" s="71" thickBot="1">
      <c r="B2005" s="167" t="n"/>
      <c r="C2005" s="167" t="n"/>
      <c r="D2005" s="14" t="inlineStr">
        <is>
          <t>Количество</t>
        </is>
      </c>
      <c r="E2005" s="15" t="n"/>
      <c r="F2005" s="175" t="n">
        <v>1</v>
      </c>
      <c r="G2005" s="15" t="n"/>
      <c r="H2005" s="175" t="n">
        <v>1</v>
      </c>
      <c r="I2005" s="135" t="n"/>
      <c r="J2005" s="154" t="inlineStr">
        <is>
          <t>Поступление ТМЦ и услуг 0003296 от 05.09.2022 10:00:00</t>
        </is>
      </c>
      <c r="K2005" s="154" t="inlineStr">
        <is>
          <t>Поступление ТМЦ и услуг 0003296 от 05.09.2022 10:00:00</t>
        </is>
      </c>
      <c r="L2005" s="9" t="n"/>
      <c r="M2005">
        <f>VLOOKUP(J2005,P$7:Q$4000,2,0)</f>
        <v/>
      </c>
      <c r="N2005">
        <f>VLOOKUP(K2005,P$7:R$4000,2,0)</f>
        <v/>
      </c>
      <c r="P2005" s="24" t="inlineStr">
        <is>
          <t>Саарбек кызы Таңзаада</t>
        </is>
      </c>
      <c r="Q2005" s="24" t="inlineStr">
        <is>
          <t>112-ИТР-офис</t>
        </is>
      </c>
    </row>
    <row r="2006" hidden="1" outlineLevel="1" ht="22.45" customHeight="1" s="171">
      <c r="B2006" s="165" t="inlineStr">
        <is>
          <t>10.09.2024 8:36:17</t>
        </is>
      </c>
      <c r="C2006" s="165" t="inlineStr">
        <is>
          <t>Внутреннее перемещение ТМЦ 0002770 от 10.09.2024 8:36:17</t>
        </is>
      </c>
      <c r="D2006" s="152" t="inlineStr">
        <is>
          <t>Продажа ТМЦ</t>
        </is>
      </c>
      <c r="E2006" s="163" t="n">
        <v>1750</v>
      </c>
      <c r="F2006" s="164" t="n"/>
      <c r="G2006" s="163" t="n">
        <v>1750</v>
      </c>
      <c r="H2006" s="164" t="n"/>
      <c r="I2006" s="7" t="n">
        <v>2630</v>
      </c>
      <c r="J2006" s="8" t="inlineStr">
        <is>
          <t>Склад МОЛ №25 Подземный рудник (ИсаковС/АсанбековК</t>
        </is>
      </c>
      <c r="K2006" s="8" t="inlineStr">
        <is>
          <t>Склад МОЛ №16 РПП ГАТЦ (Тойматов Н./Турдугожоев А)</t>
        </is>
      </c>
      <c r="L2006" s="12" t="n"/>
      <c r="M2006">
        <f>VLOOKUP(J2006,P$7:Q$4000,2,0)</f>
        <v/>
      </c>
      <c r="N2006">
        <f>VLOOKUP(K2006,P$7:R$4000,2,0)</f>
        <v/>
      </c>
      <c r="P2006" s="24" t="inlineStr">
        <is>
          <t>Сабиров Курманбек Токтогулович</t>
        </is>
      </c>
      <c r="Q2006" s="24" t="inlineStr">
        <is>
          <t>119-04-Автотранспортный цех - спецтранспорт</t>
        </is>
      </c>
    </row>
    <row r="2007" hidden="1" outlineLevel="1" ht="32.9" customFormat="1" customHeight="1" s="71">
      <c r="B2007" s="166" t="n"/>
      <c r="C2007" s="166" t="n"/>
      <c r="D2007" s="153" t="n"/>
      <c r="E2007" s="10" t="n"/>
      <c r="F2007" s="11" t="n"/>
      <c r="G2007" s="10" t="n"/>
      <c r="H2007" s="11" t="n"/>
      <c r="I2007" s="12" t="n"/>
      <c r="J2007" s="13" t="inlineStr">
        <is>
          <t>100-004-0035 Метчик М24 х Шаг2 (Резьба правая) ГОСТ 3266-81</t>
        </is>
      </c>
      <c r="K2007" s="13" t="inlineStr">
        <is>
          <t>100-004-0035 Метчик М24 х Шаг2 (Резьба правая) ГОСТ 3266-81</t>
        </is>
      </c>
      <c r="L2007" s="135" t="n"/>
      <c r="M2007">
        <f>VLOOKUP(J2007,P$7:Q$4000,2,0)</f>
        <v/>
      </c>
      <c r="N2007">
        <f>VLOOKUP(K2007,P$7:R$4000,2,0)</f>
        <v/>
      </c>
      <c r="P2007" s="24" t="inlineStr">
        <is>
          <t>Сабирова Саяра Даврановна</t>
        </is>
      </c>
      <c r="Q2007" s="24" t="inlineStr">
        <is>
          <t>111-02-АУП</t>
        </is>
      </c>
    </row>
    <row r="2008" hidden="1" outlineLevel="1" ht="22.45" customFormat="1" customHeight="1" s="71" thickBot="1">
      <c r="B2008" s="167" t="n"/>
      <c r="C2008" s="167" t="n"/>
      <c r="D2008" s="14" t="inlineStr">
        <is>
          <t>Количество</t>
        </is>
      </c>
      <c r="E2008" s="15" t="n"/>
      <c r="F2008" s="175" t="n">
        <v>2</v>
      </c>
      <c r="G2008" s="15" t="n"/>
      <c r="H2008" s="175" t="n">
        <v>2</v>
      </c>
      <c r="I2008" s="135" t="n"/>
      <c r="J2008" s="154" t="inlineStr">
        <is>
          <t>Поступление ТМЦ и услуг 0003296 от 05.09.2022 10:00:00</t>
        </is>
      </c>
      <c r="K2008" s="154" t="inlineStr">
        <is>
          <t>Поступление ТМЦ и услуг 0003296 от 05.09.2022 10:00:00</t>
        </is>
      </c>
      <c r="L2008" s="9" t="n"/>
      <c r="M2008">
        <f>VLOOKUP(J2008,P$7:Q$4000,2,0)</f>
        <v/>
      </c>
      <c r="N2008">
        <f>VLOOKUP(K2008,P$7:R$4000,2,0)</f>
        <v/>
      </c>
      <c r="P2008" s="24" t="inlineStr">
        <is>
          <t>Сабитов Алмаз Ажыбекович</t>
        </is>
      </c>
      <c r="Q2008" s="24" t="inlineStr">
        <is>
          <t>112-01-ИТР-производство</t>
        </is>
      </c>
    </row>
    <row r="2009" hidden="1" outlineLevel="1" ht="22.45" customHeight="1" s="171">
      <c r="B2009" s="165" t="inlineStr">
        <is>
          <t>10.09.2024 8:36:17</t>
        </is>
      </c>
      <c r="C2009" s="165" t="inlineStr">
        <is>
          <t>Внутреннее перемещение ТМЦ 0002770 от 10.09.2024 8:36:17</t>
        </is>
      </c>
      <c r="D2009" s="152" t="inlineStr">
        <is>
          <t>Продажа ТМЦ</t>
        </is>
      </c>
      <c r="E2009" s="163" t="n">
        <v>1750</v>
      </c>
      <c r="F2009" s="164" t="n"/>
      <c r="G2009" s="163" t="n">
        <v>1750</v>
      </c>
      <c r="H2009" s="164" t="n"/>
      <c r="I2009" s="176" t="n">
        <v>400</v>
      </c>
      <c r="J2009" s="8" t="inlineStr">
        <is>
          <t>Склад МОЛ №25 Подземный рудник (ИсаковС/АсанбековК</t>
        </is>
      </c>
      <c r="K2009" s="8" t="inlineStr">
        <is>
          <t>Склад МОЛ №16 РПП ГАТЦ (Тойматов Н./Турдугожоев А)</t>
        </is>
      </c>
      <c r="L2009" s="12" t="n"/>
      <c r="M2009">
        <f>VLOOKUP(J2009,P$7:Q$4000,2,0)</f>
        <v/>
      </c>
      <c r="N2009">
        <f>VLOOKUP(K2009,P$7:R$4000,2,0)</f>
        <v/>
      </c>
      <c r="P2009" s="24" t="inlineStr">
        <is>
          <t>Сабыров Эгемберди Айбашович( мастер РПП)</t>
        </is>
      </c>
      <c r="Q2009" s="24" t="inlineStr">
        <is>
          <t>119-01-автотранспортный  цех - легковой транспорт</t>
        </is>
      </c>
    </row>
    <row r="2010" hidden="1" outlineLevel="1" ht="32.9" customFormat="1" customHeight="1" s="71">
      <c r="B2010" s="166" t="n"/>
      <c r="C2010" s="166" t="n"/>
      <c r="D2010" s="153" t="n"/>
      <c r="E2010" s="10" t="n"/>
      <c r="F2010" s="11" t="n"/>
      <c r="G2010" s="10" t="n"/>
      <c r="H2010" s="11" t="n"/>
      <c r="I2010" s="12" t="n"/>
      <c r="J2010" s="13" t="inlineStr">
        <is>
          <t>100-004-0038 Метчик М10 х Шаг1,25 (Резьба правая) ГОСТ 3266-81</t>
        </is>
      </c>
      <c r="K2010" s="13" t="inlineStr">
        <is>
          <t>100-004-0038 Метчик М10 х Шаг1,25 (Резьба правая) ГОСТ 3266-81</t>
        </is>
      </c>
      <c r="L2010" s="135" t="n"/>
      <c r="M2010">
        <f>VLOOKUP(J2010,P$7:Q$4000,2,0)</f>
        <v/>
      </c>
      <c r="N2010">
        <f>VLOOKUP(K2010,P$7:R$4000,2,0)</f>
        <v/>
      </c>
      <c r="P2010" s="24" t="inlineStr">
        <is>
          <t>Саваськов Андрей Николаевич (хвост хоз-во)</t>
        </is>
      </c>
      <c r="Q2010" s="24" t="inlineStr">
        <is>
          <t>100-03 Участок фильтрации (хвосты)</t>
        </is>
      </c>
    </row>
    <row r="2011" hidden="1" outlineLevel="1" ht="22.45" customFormat="1" customHeight="1" s="71" thickBot="1">
      <c r="B2011" s="167" t="n"/>
      <c r="C2011" s="167" t="n"/>
      <c r="D2011" s="14" t="inlineStr">
        <is>
          <t>Количество</t>
        </is>
      </c>
      <c r="E2011" s="15" t="n"/>
      <c r="F2011" s="175" t="n">
        <v>1</v>
      </c>
      <c r="G2011" s="15" t="n"/>
      <c r="H2011" s="175" t="n">
        <v>1</v>
      </c>
      <c r="I2011" s="135" t="n"/>
      <c r="J2011" s="154" t="inlineStr">
        <is>
          <t>Поступление ТМЦ и услуг 0003296 от 05.09.2022 10:00:00</t>
        </is>
      </c>
      <c r="K2011" s="154" t="inlineStr">
        <is>
          <t>Поступление ТМЦ и услуг 0003296 от 05.09.2022 10:00:00</t>
        </is>
      </c>
      <c r="L2011" s="9" t="n"/>
      <c r="M2011">
        <f>VLOOKUP(J2011,P$7:Q$4000,2,0)</f>
        <v/>
      </c>
      <c r="N2011">
        <f>VLOOKUP(K2011,P$7:R$4000,2,0)</f>
        <v/>
      </c>
      <c r="P2011" s="24" t="inlineStr">
        <is>
          <t>Савченко Юлия Юрьевна</t>
        </is>
      </c>
      <c r="Q2011" s="24" t="inlineStr">
        <is>
          <t>111-02-АУП</t>
        </is>
      </c>
    </row>
    <row r="2012" hidden="1" outlineLevel="1" ht="22.45" customHeight="1" s="171">
      <c r="B2012" s="165" t="inlineStr">
        <is>
          <t>10.09.2024 8:36:17</t>
        </is>
      </c>
      <c r="C2012" s="165" t="inlineStr">
        <is>
          <t>Внутреннее перемещение ТМЦ 0002770 от 10.09.2024 8:36:17</t>
        </is>
      </c>
      <c r="D2012" s="152" t="inlineStr">
        <is>
          <t>Продажа ТМЦ</t>
        </is>
      </c>
      <c r="E2012" s="163" t="n">
        <v>1750</v>
      </c>
      <c r="F2012" s="164" t="n"/>
      <c r="G2012" s="163" t="n">
        <v>1750</v>
      </c>
      <c r="H2012" s="164" t="n"/>
      <c r="I2012" s="176" t="n">
        <v>575</v>
      </c>
      <c r="J2012" s="8" t="inlineStr">
        <is>
          <t>Склад МОЛ №25 Подземный рудник (ИсаковС/АсанбековК</t>
        </is>
      </c>
      <c r="K2012" s="8" t="inlineStr">
        <is>
          <t>Склад МОЛ №16 РПП ГАТЦ (Тойматов Н./Турдугожоев А)</t>
        </is>
      </c>
      <c r="L2012" s="12" t="n"/>
      <c r="M2012">
        <f>VLOOKUP(J2012,P$7:Q$4000,2,0)</f>
        <v/>
      </c>
      <c r="N2012">
        <f>VLOOKUP(K2012,P$7:R$4000,2,0)</f>
        <v/>
      </c>
      <c r="P2012" s="24" t="inlineStr">
        <is>
          <t>Сагалиев Кубанычбек Тыналыевич</t>
        </is>
      </c>
      <c r="Q2012" s="24" t="inlineStr">
        <is>
          <t>113-Офис Управления Проектом - Бишкек</t>
        </is>
      </c>
    </row>
    <row r="2013" hidden="1" outlineLevel="1" ht="32.9" customFormat="1" customHeight="1" s="71">
      <c r="B2013" s="166" t="n"/>
      <c r="C2013" s="166" t="n"/>
      <c r="D2013" s="153" t="n"/>
      <c r="E2013" s="10" t="n"/>
      <c r="F2013" s="11" t="n"/>
      <c r="G2013" s="10" t="n"/>
      <c r="H2013" s="11" t="n"/>
      <c r="I2013" s="12" t="n"/>
      <c r="J2013" s="13" t="inlineStr">
        <is>
          <t>100-004-0041 Метчик М8 х Шаг1,25 (Резьба правая) ГОСТ 3266-81</t>
        </is>
      </c>
      <c r="K2013" s="13" t="inlineStr">
        <is>
          <t>100-004-0041 Метчик М8 х Шаг1,25 (Резьба правая) ГОСТ 3266-81</t>
        </is>
      </c>
      <c r="L2013" s="135" t="n"/>
      <c r="M2013">
        <f>VLOOKUP(J2013,P$7:Q$4000,2,0)</f>
        <v/>
      </c>
      <c r="N2013">
        <f>VLOOKUP(K2013,P$7:R$4000,2,0)</f>
        <v/>
      </c>
      <c r="P2013" s="24" t="inlineStr">
        <is>
          <t>Сагымбаев Байэл Бектурович</t>
        </is>
      </c>
      <c r="Q2013" s="24" t="inlineStr">
        <is>
          <t>100-02 Главный корпус (флотация)</t>
        </is>
      </c>
    </row>
    <row r="2014" hidden="1" outlineLevel="1" ht="22.45" customFormat="1" customHeight="1" s="71" thickBot="1">
      <c r="B2014" s="167" t="n"/>
      <c r="C2014" s="167" t="n"/>
      <c r="D2014" s="14" t="inlineStr">
        <is>
          <t>Количество</t>
        </is>
      </c>
      <c r="E2014" s="15" t="n"/>
      <c r="F2014" s="175" t="n">
        <v>1</v>
      </c>
      <c r="G2014" s="15" t="n"/>
      <c r="H2014" s="175" t="n">
        <v>1</v>
      </c>
      <c r="I2014" s="135" t="n"/>
      <c r="J2014" s="154" t="inlineStr">
        <is>
          <t>Поступление ТМЦ и услуг 0003296 от 05.09.2022 10:00:00</t>
        </is>
      </c>
      <c r="K2014" s="154" t="inlineStr">
        <is>
          <t>Поступление ТМЦ и услуг 0003296 от 05.09.2022 10:00:00</t>
        </is>
      </c>
      <c r="L2014" s="9" t="n"/>
      <c r="M2014">
        <f>VLOOKUP(J2014,P$7:Q$4000,2,0)</f>
        <v/>
      </c>
      <c r="N2014">
        <f>VLOOKUP(K2014,P$7:R$4000,2,0)</f>
        <v/>
      </c>
      <c r="P2014" s="24" t="inlineStr">
        <is>
          <t>Сагынбаев Жоомарт Нурбекович</t>
        </is>
      </c>
      <c r="Q2014" s="24" t="inlineStr">
        <is>
          <t>112-01-ИТР-производство</t>
        </is>
      </c>
    </row>
    <row r="2015" hidden="1" outlineLevel="1" ht="22.45" customHeight="1" s="171">
      <c r="B2015" s="165" t="inlineStr">
        <is>
          <t>10.09.2024 8:36:17</t>
        </is>
      </c>
      <c r="C2015" s="165" t="inlineStr">
        <is>
          <t>Внутреннее перемещение ТМЦ 0002770 от 10.09.2024 8:36:17</t>
        </is>
      </c>
      <c r="D2015" s="152" t="inlineStr">
        <is>
          <t>Продажа ТМЦ</t>
        </is>
      </c>
      <c r="E2015" s="163" t="n">
        <v>1750</v>
      </c>
      <c r="F2015" s="164" t="n"/>
      <c r="G2015" s="163" t="n">
        <v>1750</v>
      </c>
      <c r="H2015" s="164" t="n"/>
      <c r="I2015" s="176" t="n">
        <v>293</v>
      </c>
      <c r="J2015" s="8" t="inlineStr">
        <is>
          <t>Склад МОЛ №25 Подземный рудник (ИсаковС/АсанбековК</t>
        </is>
      </c>
      <c r="K2015" s="8" t="inlineStr">
        <is>
          <t>Склад МОЛ №16 РПП ГАТЦ (Тойматов Н./Турдугожоев А)</t>
        </is>
      </c>
      <c r="L2015" s="12" t="n"/>
      <c r="M2015">
        <f>VLOOKUP(J2015,P$7:Q$4000,2,0)</f>
        <v/>
      </c>
      <c r="N2015">
        <f>VLOOKUP(K2015,P$7:R$4000,2,0)</f>
        <v/>
      </c>
      <c r="P2015" s="24" t="inlineStr">
        <is>
          <t>Сагынбаев Максат Маратович (удален)</t>
        </is>
      </c>
      <c r="Q2015" s="24" t="inlineStr">
        <is>
          <t>112-ИТР-офис</t>
        </is>
      </c>
    </row>
    <row r="2016" hidden="1" outlineLevel="1" ht="22.45" customFormat="1" customHeight="1" s="71">
      <c r="B2016" s="166" t="n"/>
      <c r="C2016" s="166" t="n"/>
      <c r="D2016" s="153" t="n"/>
      <c r="E2016" s="10" t="n"/>
      <c r="F2016" s="11" t="n"/>
      <c r="G2016" s="10" t="n"/>
      <c r="H2016" s="11" t="n"/>
      <c r="I2016" s="12" t="n"/>
      <c r="J2016" s="13" t="inlineStr">
        <is>
          <t>100-004-0049 Метчик М12 х Шаг1,25 (Резьба правая) ГОСТ 3266-81</t>
        </is>
      </c>
      <c r="K2016" s="13" t="inlineStr">
        <is>
          <t>100-004-0049 Метчик М12 х Шаг1,25 (Резьба правая) ГОСТ 3266-81</t>
        </is>
      </c>
      <c r="L2016" s="135" t="n"/>
      <c r="M2016">
        <f>VLOOKUP(J2016,P$7:Q$4000,2,0)</f>
        <v/>
      </c>
      <c r="N2016">
        <f>VLOOKUP(K2016,P$7:R$4000,2,0)</f>
        <v/>
      </c>
      <c r="P2016" s="24" t="inlineStr">
        <is>
          <t>Сагынбаев Максат Маратович зам.нач.подзем.рудника</t>
        </is>
      </c>
      <c r="Q2016" s="24" t="inlineStr">
        <is>
          <t>106-02-03-Горный участок ГРР Подземный рудник</t>
        </is>
      </c>
    </row>
    <row r="2017" hidden="1" outlineLevel="1" ht="22.45" customFormat="1" customHeight="1" s="71" thickBot="1">
      <c r="B2017" s="167" t="n"/>
      <c r="C2017" s="167" t="n"/>
      <c r="D2017" s="14" t="inlineStr">
        <is>
          <t>Количество</t>
        </is>
      </c>
      <c r="E2017" s="15" t="n"/>
      <c r="F2017" s="175" t="n">
        <v>1</v>
      </c>
      <c r="G2017" s="15" t="n"/>
      <c r="H2017" s="175" t="n">
        <v>1</v>
      </c>
      <c r="I2017" s="135" t="n"/>
      <c r="J2017" s="154" t="inlineStr">
        <is>
          <t>Поступление ТМЦ и услуг 0003296 от 05.09.2022 10:00:00</t>
        </is>
      </c>
      <c r="K2017" s="154" t="inlineStr">
        <is>
          <t>Поступление ТМЦ и услуг 0003296 от 05.09.2022 10:00:00</t>
        </is>
      </c>
      <c r="L2017" s="9" t="n"/>
      <c r="M2017">
        <f>VLOOKUP(J2017,P$7:Q$4000,2,0)</f>
        <v/>
      </c>
      <c r="N2017">
        <f>VLOOKUP(K2017,P$7:R$4000,2,0)</f>
        <v/>
      </c>
      <c r="P2017" s="24" t="inlineStr">
        <is>
          <t>Сагынбаев Эдил Тайырбекович</t>
        </is>
      </c>
      <c r="Q2017" s="24" t="inlineStr">
        <is>
          <t>100-03-06 Укладка хвостов техникой ГАТЦ</t>
        </is>
      </c>
    </row>
    <row r="2018" hidden="1" outlineLevel="1" ht="22.45" customHeight="1" s="171">
      <c r="B2018" s="165" t="inlineStr">
        <is>
          <t>10.09.2024 8:36:17</t>
        </is>
      </c>
      <c r="C2018" s="165" t="inlineStr">
        <is>
          <t>Внутреннее перемещение ТМЦ 0002770 от 10.09.2024 8:36:17</t>
        </is>
      </c>
      <c r="D2018" s="152" t="inlineStr">
        <is>
          <t>Продажа ТМЦ</t>
        </is>
      </c>
      <c r="E2018" s="163" t="n">
        <v>1750</v>
      </c>
      <c r="F2018" s="164" t="n"/>
      <c r="G2018" s="163" t="n">
        <v>1750</v>
      </c>
      <c r="H2018" s="164" t="n"/>
      <c r="I2018" s="176" t="n">
        <v>600</v>
      </c>
      <c r="J2018" s="8" t="inlineStr">
        <is>
          <t>Склад МОЛ №25 Подземный рудник (ИсаковС/АсанбековК</t>
        </is>
      </c>
      <c r="K2018" s="8" t="inlineStr">
        <is>
          <t>Склад МОЛ №16 РПП ГАТЦ (Тойматов Н./Турдугожоев А)</t>
        </is>
      </c>
      <c r="L2018" s="12" t="n"/>
      <c r="M2018">
        <f>VLOOKUP(J2018,P$7:Q$4000,2,0)</f>
        <v/>
      </c>
      <c r="N2018">
        <f>VLOOKUP(K2018,P$7:R$4000,2,0)</f>
        <v/>
      </c>
      <c r="P2018" s="24" t="inlineStr">
        <is>
          <t>Сагынбаев Элмирбек Тайырбекович (рабочий склада)</t>
        </is>
      </c>
      <c r="Q2018" s="24" t="inlineStr">
        <is>
          <t>120-03-ОМТС</t>
        </is>
      </c>
    </row>
    <row r="2019" hidden="1" outlineLevel="1" ht="32.9" customFormat="1" customHeight="1" s="71">
      <c r="B2019" s="166" t="n"/>
      <c r="C2019" s="166" t="n"/>
      <c r="D2019" s="153" t="n"/>
      <c r="E2019" s="10" t="n"/>
      <c r="F2019" s="11" t="n"/>
      <c r="G2019" s="10" t="n"/>
      <c r="H2019" s="11" t="n"/>
      <c r="I2019" s="12" t="n"/>
      <c r="J2019" s="13" t="inlineStr">
        <is>
          <t>100-004-0062 Метчики комплектные для метрической резьбы правая  правая М6х1 ГОСТ 3266-81</t>
        </is>
      </c>
      <c r="K2019" s="13" t="inlineStr">
        <is>
          <t>100-004-0062 Метчики комплектные для метрической резьбы правая  правая М6х1 ГОСТ 3266-81</t>
        </is>
      </c>
      <c r="L2019" s="135" t="n"/>
      <c r="M2019">
        <f>VLOOKUP(J2019,P$7:Q$4000,2,0)</f>
        <v/>
      </c>
      <c r="N2019">
        <f>VLOOKUP(K2019,P$7:R$4000,2,0)</f>
        <v/>
      </c>
      <c r="P2019" s="24" t="inlineStr">
        <is>
          <t>Сагынбай уулу Алмаз (Обходчик)</t>
        </is>
      </c>
      <c r="Q2019" s="24" t="inlineStr">
        <is>
          <t>100-03 Участок фильтрации (хвосты)</t>
        </is>
      </c>
    </row>
    <row r="2020" hidden="1" outlineLevel="1" ht="43.4" customFormat="1" customHeight="1" s="71" thickBot="1">
      <c r="B2020" s="167" t="n"/>
      <c r="C2020" s="167" t="n"/>
      <c r="D2020" s="14" t="inlineStr">
        <is>
          <t>Количество</t>
        </is>
      </c>
      <c r="E2020" s="15" t="n"/>
      <c r="F2020" s="175" t="n">
        <v>1</v>
      </c>
      <c r="G2020" s="15" t="n"/>
      <c r="H2020" s="175" t="n">
        <v>1</v>
      </c>
      <c r="I2020" s="135" t="n"/>
      <c r="J2020" s="154" t="inlineStr">
        <is>
          <t>Поступление ТМЦ и услуг 0003296 от 05.09.2022 10:00:00</t>
        </is>
      </c>
      <c r="K2020" s="154" t="inlineStr">
        <is>
          <t>Поступление ТМЦ и услуг 0003296 от 05.09.2022 10:00:00</t>
        </is>
      </c>
      <c r="L2020" s="9" t="n"/>
      <c r="M2020">
        <f>VLOOKUP(J2020,P$7:Q$4000,2,0)</f>
        <v/>
      </c>
      <c r="N2020">
        <f>VLOOKUP(K2020,P$7:R$4000,2,0)</f>
        <v/>
      </c>
      <c r="P2020" s="24" t="inlineStr">
        <is>
          <t>Сагынбек уулу Жайлообек (мойщик автомашин)</t>
        </is>
      </c>
      <c r="Q2020" s="24" t="inlineStr">
        <is>
          <t>119-06-Автотранспортный цех-РПП</t>
        </is>
      </c>
    </row>
    <row r="2021" hidden="1" outlineLevel="1" ht="22.45" customHeight="1" s="171">
      <c r="B2021" s="165" t="inlineStr">
        <is>
          <t>10.09.2024 8:36:17</t>
        </is>
      </c>
      <c r="C2021" s="165" t="inlineStr">
        <is>
          <t>Внутреннее перемещение ТМЦ 0002770 от 10.09.2024 8:36:17</t>
        </is>
      </c>
      <c r="D2021" s="152" t="inlineStr">
        <is>
          <t>Продажа ТМЦ</t>
        </is>
      </c>
      <c r="E2021" s="163" t="n">
        <v>1750</v>
      </c>
      <c r="F2021" s="164" t="n"/>
      <c r="G2021" s="163" t="n">
        <v>1750</v>
      </c>
      <c r="H2021" s="164" t="n"/>
      <c r="I2021" s="7" t="n">
        <v>1735</v>
      </c>
      <c r="J2021" s="8" t="inlineStr">
        <is>
          <t>Склад МОЛ №25 Подземный рудник (ИсаковС/АсанбековК</t>
        </is>
      </c>
      <c r="K2021" s="8" t="inlineStr">
        <is>
          <t>Склад МОЛ №16 РПП ГАТЦ (Тойматов Н./Турдугожоев А)</t>
        </is>
      </c>
      <c r="L2021" s="12" t="n"/>
      <c r="M2021">
        <f>VLOOKUP(J2021,P$7:Q$4000,2,0)</f>
        <v/>
      </c>
      <c r="N2021">
        <f>VLOOKUP(K2021,P$7:R$4000,2,0)</f>
        <v/>
      </c>
      <c r="P2021" s="24" t="inlineStr">
        <is>
          <t>Сагынбек уулу Исабек(СКК контролер)</t>
        </is>
      </c>
      <c r="Q2021" s="24" t="inlineStr">
        <is>
          <t>126-001 ОТК Общепроизводственные расходы</t>
        </is>
      </c>
    </row>
    <row r="2022" hidden="1" outlineLevel="1" ht="32.9" customFormat="1" customHeight="1" s="71">
      <c r="B2022" s="166" t="n"/>
      <c r="C2022" s="166" t="n"/>
      <c r="D2022" s="153" t="n"/>
      <c r="E2022" s="10" t="n"/>
      <c r="F2022" s="11" t="n"/>
      <c r="G2022" s="10" t="n"/>
      <c r="H2022" s="11" t="n"/>
      <c r="I2022" s="12" t="n"/>
      <c r="J2022" s="13" t="inlineStr">
        <is>
          <t>100-004-0075 Метчики комплектные для метрической резьбы правая М14х2 ГОСТ 3266-81</t>
        </is>
      </c>
      <c r="K2022" s="13" t="inlineStr">
        <is>
          <t>100-004-0075 Метчики комплектные для метрической резьбы правая М14х2 ГОСТ 3266-81</t>
        </is>
      </c>
      <c r="L2022" s="135" t="n"/>
      <c r="M2022">
        <f>VLOOKUP(J2022,P$7:Q$4000,2,0)</f>
        <v/>
      </c>
      <c r="N2022">
        <f>VLOOKUP(K2022,P$7:R$4000,2,0)</f>
        <v/>
      </c>
      <c r="O2022" s="49" t="n"/>
      <c r="P2022" s="24" t="inlineStr">
        <is>
          <t>Сагынбек уулу Лачынбек</t>
        </is>
      </c>
      <c r="Q2022" s="24" t="inlineStr">
        <is>
          <t>100-03 Участок фильтрации (хвосты)</t>
        </is>
      </c>
    </row>
    <row r="2023" hidden="1" outlineLevel="1" ht="43.4" customFormat="1" customHeight="1" s="71" thickBot="1">
      <c r="B2023" s="167" t="n"/>
      <c r="C2023" s="167" t="n"/>
      <c r="D2023" s="14" t="inlineStr">
        <is>
          <t>Количество</t>
        </is>
      </c>
      <c r="E2023" s="15" t="n"/>
      <c r="F2023" s="175" t="n">
        <v>1</v>
      </c>
      <c r="G2023" s="15" t="n"/>
      <c r="H2023" s="175" t="n">
        <v>1</v>
      </c>
      <c r="I2023" s="135" t="n"/>
      <c r="J2023" s="154" t="inlineStr">
        <is>
          <t>Поступление ТМЦ и услуг 0003296 от 05.09.2022 10:00:00</t>
        </is>
      </c>
      <c r="K2023" s="154" t="inlineStr">
        <is>
          <t>Поступление ТМЦ и услуг 0003296 от 05.09.2022 10:00:00</t>
        </is>
      </c>
      <c r="L2023" s="9" t="n"/>
      <c r="M2023">
        <f>VLOOKUP(J2023,P$7:Q$4000,2,0)</f>
        <v/>
      </c>
      <c r="N2023">
        <f>VLOOKUP(K2023,P$7:R$4000,2,0)</f>
        <v/>
      </c>
      <c r="P2023" s="24" t="inlineStr">
        <is>
          <t>Сагынова Медера (Делопроизводитель ГОК)</t>
        </is>
      </c>
      <c r="Q2023" s="24" t="inlineStr">
        <is>
          <t>112-01-ИТР-производство</t>
        </is>
      </c>
    </row>
    <row r="2024" hidden="1" outlineLevel="1" ht="22.45" customHeight="1" s="171">
      <c r="B2024" s="165" t="inlineStr">
        <is>
          <t>10.09.2024 8:36:17</t>
        </is>
      </c>
      <c r="C2024" s="165" t="inlineStr">
        <is>
          <t>Внутреннее перемещение ТМЦ 0002770 от 10.09.2024 8:36:17</t>
        </is>
      </c>
      <c r="D2024" s="152" t="inlineStr">
        <is>
          <t>Продажа ТМЦ</t>
        </is>
      </c>
      <c r="E2024" s="163" t="n">
        <v>1750</v>
      </c>
      <c r="F2024" s="164" t="n"/>
      <c r="G2024" s="163" t="n">
        <v>1750</v>
      </c>
      <c r="H2024" s="164" t="n"/>
      <c r="I2024" s="7" t="n">
        <v>1205</v>
      </c>
      <c r="J2024" s="8" t="inlineStr">
        <is>
          <t>Склад МОЛ №25 Подземный рудник (ИсаковС/АсанбековК</t>
        </is>
      </c>
      <c r="K2024" s="8" t="inlineStr">
        <is>
          <t>Склад МОЛ №16 РПП ГАТЦ (Тойматов Н./Турдугожоев А)</t>
        </is>
      </c>
      <c r="L2024" s="12" t="n"/>
      <c r="M2024">
        <f>VLOOKUP(J2024,P$7:Q$4000,2,0)</f>
        <v/>
      </c>
      <c r="N2024">
        <f>VLOOKUP(K2024,P$7:R$4000,2,0)</f>
        <v/>
      </c>
      <c r="P2024" s="24" t="inlineStr">
        <is>
          <t>Садабаев Данияр Эрикович( АХО)</t>
        </is>
      </c>
      <c r="Q2024" s="24" t="inlineStr">
        <is>
          <t>120-02  - Главные специалисты ИТР</t>
        </is>
      </c>
    </row>
    <row r="2025" hidden="1" outlineLevel="1" ht="32.9" customFormat="1" customHeight="1" s="71">
      <c r="B2025" s="166" t="n"/>
      <c r="C2025" s="166" t="n"/>
      <c r="D2025" s="153" t="n"/>
      <c r="E2025" s="10" t="n"/>
      <c r="F2025" s="11" t="n"/>
      <c r="G2025" s="10" t="n"/>
      <c r="H2025" s="11" t="n"/>
      <c r="I2025" s="12" t="n"/>
      <c r="J2025" s="13" t="inlineStr">
        <is>
          <t>100-004-0076Метчики комплектные для метрической резьбы правая М12х1,5 ГОСТ 3266-81</t>
        </is>
      </c>
      <c r="K2025" s="13" t="inlineStr">
        <is>
          <t>100-004-0076Метчики комплектные для метрической резьбы правая М12х1,5 ГОСТ 3266-81</t>
        </is>
      </c>
      <c r="L2025" s="135" t="n"/>
      <c r="M2025">
        <f>VLOOKUP(J2025,P$7:Q$4000,2,0)</f>
        <v/>
      </c>
      <c r="N2025">
        <f>VLOOKUP(K2025,P$7:R$4000,2,0)</f>
        <v/>
      </c>
      <c r="O2025" s="8" t="n"/>
      <c r="P2025" s="24" t="inlineStr">
        <is>
          <t>Садвакасов Алмаз Калиевич</t>
        </is>
      </c>
      <c r="Q2025" s="24" t="inlineStr">
        <is>
          <t>130-12 Общепроизводственные расходы</t>
        </is>
      </c>
    </row>
    <row r="2026" hidden="1" outlineLevel="1" ht="43.4" customFormat="1" customHeight="1" s="71" thickBot="1">
      <c r="B2026" s="167" t="n"/>
      <c r="C2026" s="167" t="n"/>
      <c r="D2026" s="14" t="inlineStr">
        <is>
          <t>Количество</t>
        </is>
      </c>
      <c r="E2026" s="15" t="n"/>
      <c r="F2026" s="175" t="n">
        <v>1</v>
      </c>
      <c r="G2026" s="15" t="n"/>
      <c r="H2026" s="175" t="n">
        <v>1</v>
      </c>
      <c r="I2026" s="135" t="n"/>
      <c r="J2026" s="154" t="inlineStr">
        <is>
          <t>Поступление ТМЦ и услуг 0003296 от 05.09.2022 10:00:00</t>
        </is>
      </c>
      <c r="K2026" s="154" t="inlineStr">
        <is>
          <t>Поступление ТМЦ и услуг 0003296 от 05.09.2022 10:00:00</t>
        </is>
      </c>
      <c r="L2026" s="9" t="n"/>
      <c r="M2026">
        <f>VLOOKUP(J2026,P$7:Q$4000,2,0)</f>
        <v/>
      </c>
      <c r="N2026">
        <f>VLOOKUP(K2026,P$7:R$4000,2,0)</f>
        <v/>
      </c>
      <c r="P2026" s="24" t="inlineStr">
        <is>
          <t>Садвакасов Маргулан Калиевич</t>
        </is>
      </c>
      <c r="Q2026" s="24" t="inlineStr">
        <is>
          <t>100-08  ИТР Производство ОФ</t>
        </is>
      </c>
    </row>
    <row r="2027" hidden="1" outlineLevel="1" ht="22.45" customHeight="1" s="171">
      <c r="B2027" s="165" t="inlineStr">
        <is>
          <t>10.09.2024 8:36:17</t>
        </is>
      </c>
      <c r="C2027" s="165" t="inlineStr">
        <is>
          <t>Внутреннее перемещение ТМЦ 0002770 от 10.09.2024 8:36:17</t>
        </is>
      </c>
      <c r="D2027" s="152" t="inlineStr">
        <is>
          <t>Продажа ТМЦ</t>
        </is>
      </c>
      <c r="E2027" s="163" t="n">
        <v>1750</v>
      </c>
      <c r="F2027" s="164" t="n"/>
      <c r="G2027" s="163" t="n">
        <v>1750</v>
      </c>
      <c r="H2027" s="164" t="n"/>
      <c r="I2027" s="176" t="n">
        <v>330</v>
      </c>
      <c r="J2027" s="8" t="inlineStr">
        <is>
          <t>Склад МОЛ №25 Подземный рудник (ИсаковС/АсанбековК</t>
        </is>
      </c>
      <c r="K2027" s="8" t="inlineStr">
        <is>
          <t>Склад МОЛ №16 РПП ГАТЦ (Тойматов Н./Турдугожоев А)</t>
        </is>
      </c>
      <c r="L2027" s="12" t="n"/>
      <c r="M2027">
        <f>VLOOKUP(J2027,P$7:Q$4000,2,0)</f>
        <v/>
      </c>
      <c r="N2027">
        <f>VLOOKUP(K2027,P$7:R$4000,2,0)</f>
        <v/>
      </c>
      <c r="P2027" s="24" t="inlineStr">
        <is>
          <t>Садиев Бекмамат Өмүргазиевич</t>
        </is>
      </c>
      <c r="Q2027" s="24" t="inlineStr">
        <is>
          <t>107-Отдел Капитального Строительства</t>
        </is>
      </c>
    </row>
    <row r="2028" hidden="1" outlineLevel="1" ht="32.9" customFormat="1" customHeight="1" s="71">
      <c r="B2028" s="166" t="n"/>
      <c r="C2028" s="166" t="n"/>
      <c r="D2028" s="153" t="n"/>
      <c r="E2028" s="10" t="n"/>
      <c r="F2028" s="11" t="n"/>
      <c r="G2028" s="10" t="n"/>
      <c r="H2028" s="11" t="n"/>
      <c r="I2028" s="12" t="n"/>
      <c r="J2028" s="13" t="inlineStr">
        <is>
          <t>100-005-0037 Плашка круглая для метрической резьбы правая М 12х1,25-8h ГОСТ 9740-71</t>
        </is>
      </c>
      <c r="K2028" s="13" t="inlineStr">
        <is>
          <t>100-005-0037 Плашка круглая для метрической резьбы правая М 12х1,25-8h ГОСТ 9740-71</t>
        </is>
      </c>
      <c r="L2028" s="135" t="n"/>
      <c r="M2028">
        <f>VLOOKUP(J2028,P$7:Q$4000,2,0)</f>
        <v/>
      </c>
      <c r="N2028">
        <f>VLOOKUP(K2028,P$7:R$4000,2,0)</f>
        <v/>
      </c>
      <c r="P2028" s="24" t="inlineStr">
        <is>
          <t>Садиров Абдибек Самиевич</t>
        </is>
      </c>
      <c r="Q2028" s="24" t="inlineStr">
        <is>
          <t>100-02 Главный корпус (флотация)</t>
        </is>
      </c>
    </row>
    <row r="2029" hidden="1" outlineLevel="1" ht="43.4" customFormat="1" customHeight="1" s="71" thickBot="1">
      <c r="B2029" s="167" t="n"/>
      <c r="C2029" s="167" t="n"/>
      <c r="D2029" s="14" t="inlineStr">
        <is>
          <t>Количество</t>
        </is>
      </c>
      <c r="E2029" s="15" t="n"/>
      <c r="F2029" s="175" t="n">
        <v>1</v>
      </c>
      <c r="G2029" s="15" t="n"/>
      <c r="H2029" s="175" t="n">
        <v>1</v>
      </c>
      <c r="I2029" s="135" t="n"/>
      <c r="J2029" s="154" t="inlineStr">
        <is>
          <t>Поступление ТМЦ и услуг 0003296 от 05.09.2022 10:00:00</t>
        </is>
      </c>
      <c r="K2029" s="154" t="inlineStr">
        <is>
          <t>Поступление ТМЦ и услуг 0003296 от 05.09.2022 10:00:00</t>
        </is>
      </c>
      <c r="L2029" s="9" t="n"/>
      <c r="M2029">
        <f>VLOOKUP(J2029,P$7:Q$4000,2,0)</f>
        <v/>
      </c>
      <c r="N2029">
        <f>VLOOKUP(K2029,P$7:R$4000,2,0)</f>
        <v/>
      </c>
      <c r="P2029" s="24" t="inlineStr">
        <is>
          <t>Садиров Абдивали Шаматович</t>
        </is>
      </c>
      <c r="Q2029" s="24" t="inlineStr">
        <is>
          <t>119-05-Автотранспортный цех - общепроизводственные</t>
        </is>
      </c>
    </row>
    <row r="2030" hidden="1" outlineLevel="1" ht="22.45" customHeight="1" s="171">
      <c r="B2030" s="165" t="inlineStr">
        <is>
          <t>10.09.2024 8:36:17</t>
        </is>
      </c>
      <c r="C2030" s="165" t="inlineStr">
        <is>
          <t>Внутреннее перемещение ТМЦ 0002770 от 10.09.2024 8:36:17</t>
        </is>
      </c>
      <c r="D2030" s="152" t="inlineStr">
        <is>
          <t>Продажа ТМЦ</t>
        </is>
      </c>
      <c r="E2030" s="163" t="n">
        <v>1750</v>
      </c>
      <c r="F2030" s="164" t="n"/>
      <c r="G2030" s="163" t="n">
        <v>1750</v>
      </c>
      <c r="H2030" s="164" t="n"/>
      <c r="I2030" s="7" t="n">
        <v>1575</v>
      </c>
      <c r="J2030" s="8" t="inlineStr">
        <is>
          <t>Склад МОЛ №25 Подземный рудник (ИсаковС/АсанбековК</t>
        </is>
      </c>
      <c r="K2030" s="8" t="inlineStr">
        <is>
          <t>Склад МОЛ №16 РПП ГАТЦ (Тойматов Н./Турдугожоев А)</t>
        </is>
      </c>
      <c r="L2030" s="12" t="n"/>
      <c r="M2030">
        <f>VLOOKUP(J2030,P$7:Q$4000,2,0)</f>
        <v/>
      </c>
      <c r="N2030">
        <f>VLOOKUP(K2030,P$7:R$4000,2,0)</f>
        <v/>
      </c>
      <c r="P2030" s="24" t="inlineStr">
        <is>
          <t>Садчиков Василий Иванович</t>
        </is>
      </c>
      <c r="Q2030" s="24" t="inlineStr">
        <is>
          <t>119-01-автотранспортный  цех - легковой транспорт</t>
        </is>
      </c>
    </row>
    <row r="2031" hidden="1" outlineLevel="1" ht="32.9" customFormat="1" customHeight="1" s="49">
      <c r="B2031" s="166" t="n"/>
      <c r="C2031" s="166" t="n"/>
      <c r="D2031" s="153" t="n"/>
      <c r="E2031" s="10" t="n"/>
      <c r="F2031" s="11" t="n"/>
      <c r="G2031" s="10" t="n"/>
      <c r="H2031" s="11" t="n"/>
      <c r="I2031" s="12" t="n"/>
      <c r="J2031" s="13" t="inlineStr">
        <is>
          <t>100-005-0043 Плашка круглая для метрической резьбы правая М 22х2,0-8h ГОСТ 9740-71</t>
        </is>
      </c>
      <c r="K2031" s="13" t="inlineStr">
        <is>
          <t>100-005-0043 Плашка круглая для метрической резьбы правая М 22х2,0-8h ГОСТ 9740-71</t>
        </is>
      </c>
      <c r="L2031" s="135" t="n"/>
      <c r="M2031">
        <f>VLOOKUP(J2031,P$7:Q$4000,2,0)</f>
        <v/>
      </c>
      <c r="N2031">
        <f>VLOOKUP(K2031,P$7:R$4000,2,0)</f>
        <v/>
      </c>
      <c r="P2031" s="24" t="inlineStr">
        <is>
          <t>Садыбакасов Нурадил Тургунбекович</t>
        </is>
      </c>
      <c r="Q2031" s="24" t="inlineStr">
        <is>
          <t>111-02-АУП</t>
        </is>
      </c>
    </row>
    <row r="2032" hidden="1" outlineLevel="1" ht="32.9" customFormat="1" customHeight="1" s="71" thickBot="1">
      <c r="B2032" s="167" t="n"/>
      <c r="C2032" s="167" t="n"/>
      <c r="D2032" s="14" t="inlineStr">
        <is>
          <t>Количество</t>
        </is>
      </c>
      <c r="E2032" s="15" t="n"/>
      <c r="F2032" s="175" t="n">
        <v>1</v>
      </c>
      <c r="G2032" s="15" t="n"/>
      <c r="H2032" s="175" t="n">
        <v>1</v>
      </c>
      <c r="I2032" s="135" t="n"/>
      <c r="J2032" s="154" t="inlineStr">
        <is>
          <t>Поступление ТМЦ и услуг 0003296 от 05.09.2022 10:00:00</t>
        </is>
      </c>
      <c r="K2032" s="154" t="inlineStr">
        <is>
          <t>Поступление ТМЦ и услуг 0003296 от 05.09.2022 10:00:00</t>
        </is>
      </c>
      <c r="L2032" s="9" t="n"/>
      <c r="M2032">
        <f>VLOOKUP(J2032,P$7:Q$4000,2,0)</f>
        <v/>
      </c>
      <c r="N2032">
        <f>VLOOKUP(K2032,P$7:R$4000,2,0)</f>
        <v/>
      </c>
      <c r="P2032" s="24" t="inlineStr">
        <is>
          <t>Садык уулу Жумабек</t>
        </is>
      </c>
      <c r="Q2032" s="24" t="inlineStr">
        <is>
          <t>100-03-03 Фильтрация хвостов</t>
        </is>
      </c>
    </row>
    <row r="2033" hidden="1" outlineLevel="1" ht="22.45" customHeight="1" s="171">
      <c r="B2033" s="165" t="inlineStr">
        <is>
          <t>10.09.2024 8:36:17</t>
        </is>
      </c>
      <c r="C2033" s="165" t="inlineStr">
        <is>
          <t>Внутреннее перемещение ТМЦ 0002770 от 10.09.2024 8:36:17</t>
        </is>
      </c>
      <c r="D2033" s="152" t="inlineStr">
        <is>
          <t>Продажа ТМЦ</t>
        </is>
      </c>
      <c r="E2033" s="163" t="n">
        <v>1750</v>
      </c>
      <c r="F2033" s="164" t="n"/>
      <c r="G2033" s="163" t="n">
        <v>1750</v>
      </c>
      <c r="H2033" s="164" t="n"/>
      <c r="I2033" s="7" t="n">
        <v>1585</v>
      </c>
      <c r="J2033" s="8" t="inlineStr">
        <is>
          <t>Склад МОЛ №25 Подземный рудник (ИсаковС/АсанбековК</t>
        </is>
      </c>
      <c r="K2033" s="8" t="inlineStr">
        <is>
          <t>Склад МОЛ №16 РПП ГАТЦ (Тойматов Н./Турдугожоев А)</t>
        </is>
      </c>
      <c r="L2033" s="12" t="n"/>
      <c r="M2033">
        <f>VLOOKUP(J2033,P$7:Q$4000,2,0)</f>
        <v/>
      </c>
      <c r="N2033">
        <f>VLOOKUP(K2033,P$7:R$4000,2,0)</f>
        <v/>
      </c>
      <c r="P2033" s="24" t="inlineStr">
        <is>
          <t>Садыков Абдурашид</t>
        </is>
      </c>
      <c r="Q2033" s="24" t="inlineStr">
        <is>
          <t>100-08  ИТР Производство ОФ</t>
        </is>
      </c>
    </row>
    <row r="2034" hidden="1" outlineLevel="1" ht="32.9" customFormat="1" customHeight="1" s="71">
      <c r="B2034" s="166" t="n"/>
      <c r="C2034" s="166" t="n"/>
      <c r="D2034" s="153" t="n"/>
      <c r="E2034" s="10" t="n"/>
      <c r="F2034" s="11" t="n"/>
      <c r="G2034" s="10" t="n"/>
      <c r="H2034" s="11" t="n"/>
      <c r="I2034" s="12" t="n"/>
      <c r="J2034" s="13" t="inlineStr">
        <is>
          <t>100-005-0045 Плашка круглая для метрической резьбы правая М 24х2,0-8h ГОСТ 9740-71</t>
        </is>
      </c>
      <c r="K2034" s="13" t="inlineStr">
        <is>
          <t>100-005-0045 Плашка круглая для метрической резьбы правая М 24х2,0-8h ГОСТ 9740-71</t>
        </is>
      </c>
      <c r="L2034" s="135" t="n"/>
      <c r="M2034">
        <f>VLOOKUP(J2034,P$7:Q$4000,2,0)</f>
        <v/>
      </c>
      <c r="N2034">
        <f>VLOOKUP(K2034,P$7:R$4000,2,0)</f>
        <v/>
      </c>
      <c r="P2034" s="24" t="inlineStr">
        <is>
          <t>Садыков Куат Абдибекович</t>
        </is>
      </c>
      <c r="Q2034" s="24" t="inlineStr">
        <is>
          <t>100-08  ИТР Производство ОФ</t>
        </is>
      </c>
    </row>
    <row r="2035" hidden="1" outlineLevel="1" ht="32.9" customFormat="1" customHeight="1" s="71" thickBot="1">
      <c r="B2035" s="167" t="n"/>
      <c r="C2035" s="167" t="n"/>
      <c r="D2035" s="14" t="inlineStr">
        <is>
          <t>Количество</t>
        </is>
      </c>
      <c r="E2035" s="15" t="n"/>
      <c r="F2035" s="175" t="n">
        <v>1</v>
      </c>
      <c r="G2035" s="15" t="n"/>
      <c r="H2035" s="175" t="n">
        <v>1</v>
      </c>
      <c r="I2035" s="135" t="n"/>
      <c r="J2035" s="154" t="inlineStr">
        <is>
          <t>Поступление ТМЦ и услуг 0003296 от 05.09.2022 10:00:00</t>
        </is>
      </c>
      <c r="K2035" s="154" t="inlineStr">
        <is>
          <t>Поступление ТМЦ и услуг 0003296 от 05.09.2022 10:00:00</t>
        </is>
      </c>
      <c r="L2035" s="9" t="n"/>
      <c r="M2035">
        <f>VLOOKUP(J2035,P$7:Q$4000,2,0)</f>
        <v/>
      </c>
      <c r="N2035">
        <f>VLOOKUP(K2035,P$7:R$4000,2,0)</f>
        <v/>
      </c>
      <c r="P2035" s="24" t="inlineStr">
        <is>
          <t>Садыр уулу Марат</t>
        </is>
      </c>
      <c r="Q2035" s="24" t="inlineStr">
        <is>
          <t>130-06 Погрузка Горной массы</t>
        </is>
      </c>
    </row>
    <row r="2036" hidden="1" outlineLevel="1" ht="22.45" customHeight="1" s="171">
      <c r="B2036" s="165" t="inlineStr">
        <is>
          <t>10.09.2024 8:36:17</t>
        </is>
      </c>
      <c r="C2036" s="165" t="inlineStr">
        <is>
          <t>Внутреннее перемещение ТМЦ 0002770 от 10.09.2024 8:36:17</t>
        </is>
      </c>
      <c r="D2036" s="152" t="inlineStr">
        <is>
          <t>Продажа ТМЦ</t>
        </is>
      </c>
      <c r="E2036" s="163" t="n">
        <v>1750</v>
      </c>
      <c r="F2036" s="164" t="n"/>
      <c r="G2036" s="163" t="n">
        <v>1750</v>
      </c>
      <c r="H2036" s="164" t="n"/>
      <c r="I2036" s="7" t="n">
        <v>1730</v>
      </c>
      <c r="J2036" s="8" t="inlineStr">
        <is>
          <t>Склад МОЛ №25 Подземный рудник (ИсаковС/АсанбековК</t>
        </is>
      </c>
      <c r="K2036" s="8" t="inlineStr">
        <is>
          <t>Склад МОЛ №16 РПП ГАТЦ (Тойматов Н./Турдугожоев А)</t>
        </is>
      </c>
      <c r="L2036" s="12" t="n"/>
      <c r="M2036">
        <f>VLOOKUP(J2036,P$7:Q$4000,2,0)</f>
        <v/>
      </c>
      <c r="N2036">
        <f>VLOOKUP(K2036,P$7:R$4000,2,0)</f>
        <v/>
      </c>
      <c r="P2036" s="24" t="inlineStr">
        <is>
          <t>Садыралиев Шайлообек</t>
        </is>
      </c>
      <c r="Q2036" s="24" t="inlineStr">
        <is>
          <t>111-01-АУП - Гараж</t>
        </is>
      </c>
    </row>
    <row r="2037" hidden="1" outlineLevel="1" ht="32.9" customFormat="1" customHeight="1" s="71">
      <c r="B2037" s="166" t="n"/>
      <c r="C2037" s="166" t="n"/>
      <c r="D2037" s="153" t="n"/>
      <c r="E2037" s="10" t="n"/>
      <c r="F2037" s="11" t="n"/>
      <c r="G2037" s="10" t="n"/>
      <c r="H2037" s="11" t="n"/>
      <c r="I2037" s="12" t="n"/>
      <c r="J2037" s="13" t="inlineStr">
        <is>
          <t>100-005-0046 Плашка круглая для метрической резьбы правая М 27х1,5-8h ГОСТ 9740-71</t>
        </is>
      </c>
      <c r="K2037" s="13" t="inlineStr">
        <is>
          <t>100-005-0046 Плашка круглая для метрической резьбы правая М 27х1,5-8h ГОСТ 9740-71</t>
        </is>
      </c>
      <c r="L2037" s="135" t="n"/>
      <c r="M2037">
        <f>VLOOKUP(J2037,P$7:Q$4000,2,0)</f>
        <v/>
      </c>
      <c r="N2037">
        <f>VLOOKUP(K2037,P$7:R$4000,2,0)</f>
        <v/>
      </c>
      <c r="P2037" s="24" t="inlineStr">
        <is>
          <t>Садыров Урматбек Кубатбекович (СДЯВ)</t>
        </is>
      </c>
      <c r="Q2037" s="24" t="inlineStr">
        <is>
          <t>100-05 СДЯВ</t>
        </is>
      </c>
    </row>
    <row r="2038" hidden="1" outlineLevel="1" ht="32.9" customFormat="1" customHeight="1" s="71" thickBot="1">
      <c r="B2038" s="167" t="n"/>
      <c r="C2038" s="167" t="n"/>
      <c r="D2038" s="14" t="inlineStr">
        <is>
          <t>Количество</t>
        </is>
      </c>
      <c r="E2038" s="15" t="n"/>
      <c r="F2038" s="175" t="n">
        <v>1</v>
      </c>
      <c r="G2038" s="15" t="n"/>
      <c r="H2038" s="175" t="n">
        <v>1</v>
      </c>
      <c r="I2038" s="135" t="n"/>
      <c r="J2038" s="154" t="inlineStr">
        <is>
          <t>Поступление ТМЦ и услуг 0003296 от 05.09.2022 10:00:00</t>
        </is>
      </c>
      <c r="K2038" s="154" t="inlineStr">
        <is>
          <t>Поступление ТМЦ и услуг 0003296 от 05.09.2022 10:00:00</t>
        </is>
      </c>
      <c r="L2038" s="9" t="n"/>
      <c r="M2038">
        <f>VLOOKUP(J2038,P$7:Q$4000,2,0)</f>
        <v/>
      </c>
      <c r="N2038">
        <f>VLOOKUP(K2038,P$7:R$4000,2,0)</f>
        <v/>
      </c>
      <c r="P2038" s="24" t="inlineStr">
        <is>
          <t>Сайисмат уулу Шабирайым</t>
        </is>
      </c>
      <c r="Q2038" s="24" t="inlineStr">
        <is>
          <t>100-03-01 Процесс сгущения хвостов</t>
        </is>
      </c>
    </row>
    <row r="2039" hidden="1" outlineLevel="1" ht="22.45" customHeight="1" s="171">
      <c r="B2039" s="165" t="inlineStr">
        <is>
          <t>10.09.2024 8:36:17</t>
        </is>
      </c>
      <c r="C2039" s="165" t="inlineStr">
        <is>
          <t>Внутреннее перемещение ТМЦ 0002770 от 10.09.2024 8:36:17</t>
        </is>
      </c>
      <c r="D2039" s="152" t="inlineStr">
        <is>
          <t>Продажа ТМЦ</t>
        </is>
      </c>
      <c r="E2039" s="163" t="n">
        <v>1750</v>
      </c>
      <c r="F2039" s="164" t="n"/>
      <c r="G2039" s="163" t="n">
        <v>1750</v>
      </c>
      <c r="H2039" s="164" t="n"/>
      <c r="I2039" s="176" t="n">
        <v>380</v>
      </c>
      <c r="J2039" s="8" t="inlineStr">
        <is>
          <t>Склад МОЛ №25 Подземный рудник (ИсаковС/АсанбековК</t>
        </is>
      </c>
      <c r="K2039" s="8" t="inlineStr">
        <is>
          <t>Склад МОЛ №16 РПП ГАТЦ (Тойматов Н./Турдугожоев А)</t>
        </is>
      </c>
      <c r="L2039" s="12" t="n"/>
      <c r="M2039">
        <f>VLOOKUP(J2039,P$7:Q$4000,2,0)</f>
        <v/>
      </c>
      <c r="N2039">
        <f>VLOOKUP(K2039,P$7:R$4000,2,0)</f>
        <v/>
      </c>
      <c r="P2039" s="24" t="inlineStr">
        <is>
          <t>Сайнидинов Уланбек Курманбекович</t>
        </is>
      </c>
      <c r="Q2039" s="24" t="inlineStr">
        <is>
          <t>112-01-ИТР-производство</t>
        </is>
      </c>
    </row>
    <row r="2040" hidden="1" outlineLevel="1" ht="32.9" customFormat="1" customHeight="1" s="71">
      <c r="B2040" s="166" t="n"/>
      <c r="C2040" s="166" t="n"/>
      <c r="D2040" s="153" t="n"/>
      <c r="E2040" s="10" t="n"/>
      <c r="F2040" s="11" t="n"/>
      <c r="G2040" s="10" t="n"/>
      <c r="H2040" s="11" t="n"/>
      <c r="I2040" s="12" t="n"/>
      <c r="J2040" s="13" t="inlineStr">
        <is>
          <t>100-004-0089 Метчик М22 х Шаг2,0 (Резьба правая) ГОСТ 3266-81</t>
        </is>
      </c>
      <c r="K2040" s="13" t="inlineStr">
        <is>
          <t>100-004-0089 Метчик М22 х Шаг2,0 (Резьба правая) ГОСТ 3266-81</t>
        </is>
      </c>
      <c r="L2040" s="135" t="n"/>
      <c r="M2040">
        <f>VLOOKUP(J2040,P$7:Q$4000,2,0)</f>
        <v/>
      </c>
      <c r="N2040">
        <f>VLOOKUP(K2040,P$7:R$4000,2,0)</f>
        <v/>
      </c>
      <c r="P2040" s="24" t="inlineStr">
        <is>
          <t>Сайфуллин Артур Евгеньевич</t>
        </is>
      </c>
      <c r="Q2040" s="24" t="inlineStr">
        <is>
          <t>128-01-Пожарное депо</t>
        </is>
      </c>
    </row>
    <row r="2041" hidden="1" outlineLevel="1" ht="32.9" customFormat="1" customHeight="1" s="71" thickBot="1">
      <c r="B2041" s="167" t="n"/>
      <c r="C2041" s="167" t="n"/>
      <c r="D2041" s="14" t="inlineStr">
        <is>
          <t>Количество</t>
        </is>
      </c>
      <c r="E2041" s="15" t="n"/>
      <c r="F2041" s="175" t="n">
        <v>1</v>
      </c>
      <c r="G2041" s="15" t="n"/>
      <c r="H2041" s="175" t="n">
        <v>1</v>
      </c>
      <c r="I2041" s="135" t="n"/>
      <c r="J2041" s="154" t="inlineStr">
        <is>
          <t>Операция ФИФО1750 от 31.03.2015 0:00:00</t>
        </is>
      </c>
      <c r="K2041" s="154" t="inlineStr">
        <is>
          <t>Операция ФИФО1750 от 31.03.2015 0:00:00</t>
        </is>
      </c>
      <c r="L2041" s="9" t="n"/>
      <c r="M2041">
        <f>VLOOKUP(J2041,P$7:Q$4000,2,0)</f>
        <v/>
      </c>
      <c r="N2041">
        <f>VLOOKUP(K2041,P$7:R$4000,2,0)</f>
        <v/>
      </c>
      <c r="P2041" s="24" t="inlineStr">
        <is>
          <t>Сакибаева Эльвира Туратовна</t>
        </is>
      </c>
      <c r="Q2041" s="24" t="inlineStr">
        <is>
          <t>123-02-АБК-АХО-Столовая</t>
        </is>
      </c>
    </row>
    <row r="2042" hidden="1" outlineLevel="1" ht="22.45" customHeight="1" s="171">
      <c r="B2042" s="165" t="inlineStr">
        <is>
          <t>10.09.2024 8:36:17</t>
        </is>
      </c>
      <c r="C2042" s="165" t="inlineStr">
        <is>
          <t>Внутреннее перемещение ТМЦ 0002770 от 10.09.2024 8:36:17</t>
        </is>
      </c>
      <c r="D2042" s="152" t="inlineStr">
        <is>
          <t>Продажа ТМЦ</t>
        </is>
      </c>
      <c r="E2042" s="163" t="n">
        <v>1750</v>
      </c>
      <c r="F2042" s="164" t="n"/>
      <c r="G2042" s="163" t="n">
        <v>1750</v>
      </c>
      <c r="H2042" s="164" t="n"/>
      <c r="I2042" s="7" t="n">
        <v>1780</v>
      </c>
      <c r="J2042" s="8" t="inlineStr">
        <is>
          <t>Склад МОЛ №25 Подземный рудник (ИсаковС/АсанбековК</t>
        </is>
      </c>
      <c r="K2042" s="8" t="inlineStr">
        <is>
          <t>Склад МОЛ №16 РПП ГАТЦ (Тойматов Н./Турдугожоев А)</t>
        </is>
      </c>
      <c r="L2042" s="12" t="n"/>
      <c r="M2042">
        <f>VLOOKUP(J2042,P$7:Q$4000,2,0)</f>
        <v/>
      </c>
      <c r="N2042">
        <f>VLOOKUP(K2042,P$7:R$4000,2,0)</f>
        <v/>
      </c>
      <c r="P2042" s="24" t="inlineStr">
        <is>
          <t>Саксаров Асамат Аблабекович ТВС</t>
        </is>
      </c>
      <c r="Q2042" s="24" t="inlineStr">
        <is>
          <t>105-02-УТВС и НК</t>
        </is>
      </c>
    </row>
    <row r="2043" hidden="1" outlineLevel="1" ht="32.9" customFormat="1" customHeight="1" s="71">
      <c r="B2043" s="166" t="n"/>
      <c r="C2043" s="166" t="n"/>
      <c r="D2043" s="153" t="n"/>
      <c r="E2043" s="10" t="n"/>
      <c r="F2043" s="11" t="n"/>
      <c r="G2043" s="10" t="n"/>
      <c r="H2043" s="11" t="n"/>
      <c r="I2043" s="12" t="n"/>
      <c r="J2043" s="13" t="inlineStr">
        <is>
          <t>100-004-0088 Метчик М20 х Шаг2,0 (Резьба правая) ГОСТ 3266-81</t>
        </is>
      </c>
      <c r="K2043" s="13" t="inlineStr">
        <is>
          <t>100-004-0088 Метчик М20 х Шаг2,0 (Резьба правая) ГОСТ 3266-81</t>
        </is>
      </c>
      <c r="L2043" s="135" t="n"/>
      <c r="M2043">
        <f>VLOOKUP(J2043,P$7:Q$4000,2,0)</f>
        <v/>
      </c>
      <c r="N2043">
        <f>VLOOKUP(K2043,P$7:R$4000,2,0)</f>
        <v/>
      </c>
      <c r="P2043" s="24" t="inlineStr">
        <is>
          <t>Салайдин уулу Жалалидин( горнорабочий)</t>
        </is>
      </c>
      <c r="Q2043" s="24" t="inlineStr">
        <is>
          <t>120-01-Геолого-маркшейдерская служба. отдел</t>
        </is>
      </c>
    </row>
    <row r="2044" hidden="1" outlineLevel="1" ht="32.9" customFormat="1" customHeight="1" s="71" thickBot="1">
      <c r="B2044" s="167" t="n"/>
      <c r="C2044" s="167" t="n"/>
      <c r="D2044" s="14" t="inlineStr">
        <is>
          <t>Количество</t>
        </is>
      </c>
      <c r="E2044" s="15" t="n"/>
      <c r="F2044" s="175" t="n">
        <v>1</v>
      </c>
      <c r="G2044" s="15" t="n"/>
      <c r="H2044" s="175" t="n">
        <v>1</v>
      </c>
      <c r="I2044" s="135" t="n"/>
      <c r="J2044" s="154" t="inlineStr">
        <is>
          <t>Поступление ТМЦ и услуг 0003341 от 12.09.2022 10:00:00</t>
        </is>
      </c>
      <c r="K2044" s="154" t="inlineStr">
        <is>
          <t>Поступление ТМЦ и услуг 0003341 от 12.09.2022 10:00:00</t>
        </is>
      </c>
      <c r="L2044" s="9" t="n"/>
      <c r="M2044">
        <f>VLOOKUP(J2044,P$7:Q$4000,2,0)</f>
        <v/>
      </c>
      <c r="N2044">
        <f>VLOOKUP(K2044,P$7:R$4000,2,0)</f>
        <v/>
      </c>
      <c r="P2044" s="24" t="inlineStr">
        <is>
          <t>Саламатов Эрик Эркинович</t>
        </is>
      </c>
      <c r="Q2044" s="24" t="inlineStr">
        <is>
          <t>130-01 Проект подземный рудник</t>
        </is>
      </c>
    </row>
    <row r="2045" hidden="1" outlineLevel="1" ht="22.45" customHeight="1" s="171">
      <c r="B2045" s="165" t="inlineStr">
        <is>
          <t>10.09.2024 8:36:17</t>
        </is>
      </c>
      <c r="C2045" s="165" t="inlineStr">
        <is>
          <t>Внутреннее перемещение ТМЦ 0002770 от 10.09.2024 8:36:17</t>
        </is>
      </c>
      <c r="D2045" s="152" t="inlineStr">
        <is>
          <t>Продажа ТМЦ</t>
        </is>
      </c>
      <c r="E2045" s="163" t="n">
        <v>1750</v>
      </c>
      <c r="F2045" s="164" t="n"/>
      <c r="G2045" s="163" t="n">
        <v>1750</v>
      </c>
      <c r="H2045" s="164" t="n"/>
      <c r="I2045" s="176" t="n">
        <v>760</v>
      </c>
      <c r="J2045" s="8" t="inlineStr">
        <is>
          <t>Склад МОЛ №25 Подземный рудник (ИсаковС/АсанбековК</t>
        </is>
      </c>
      <c r="K2045" s="8" t="inlineStr">
        <is>
          <t>Склад МОЛ №16 РПП ГАТЦ (Тойматов Н./Турдугожоев А)</t>
        </is>
      </c>
      <c r="L2045" s="12" t="n"/>
      <c r="M2045">
        <f>VLOOKUP(J2045,P$7:Q$4000,2,0)</f>
        <v/>
      </c>
      <c r="N2045">
        <f>VLOOKUP(K2045,P$7:R$4000,2,0)</f>
        <v/>
      </c>
      <c r="P2045" s="24" t="inlineStr">
        <is>
          <t>Салибаев Окйул Шадибекович (Дробильщик)</t>
        </is>
      </c>
      <c r="Q2045" s="24" t="inlineStr">
        <is>
          <t>100-01 Участок дробления</t>
        </is>
      </c>
    </row>
    <row r="2046" hidden="1" outlineLevel="1" ht="32.9" customFormat="1" customHeight="1" s="71">
      <c r="B2046" s="166" t="n"/>
      <c r="C2046" s="166" t="n"/>
      <c r="D2046" s="153" t="n"/>
      <c r="E2046" s="10" t="n"/>
      <c r="F2046" s="11" t="n"/>
      <c r="G2046" s="10" t="n"/>
      <c r="H2046" s="11" t="n"/>
      <c r="I2046" s="12" t="n"/>
      <c r="J2046" s="13" t="inlineStr">
        <is>
          <t>100-004-0088 Метчик М20 х Шаг2,0 (Резьба правая) ГОСТ 3266-81</t>
        </is>
      </c>
      <c r="K2046" s="13" t="inlineStr">
        <is>
          <t>100-004-0088 Метчик М20 х Шаг2,0 (Резьба правая) ГОСТ 3266-81</t>
        </is>
      </c>
      <c r="L2046" s="135" t="n"/>
      <c r="M2046">
        <f>VLOOKUP(J2046,P$7:Q$4000,2,0)</f>
        <v/>
      </c>
      <c r="N2046">
        <f>VLOOKUP(K2046,P$7:R$4000,2,0)</f>
        <v/>
      </c>
      <c r="P2046" s="24" t="inlineStr">
        <is>
          <t>Салибаев Талайбек Шадибекович</t>
        </is>
      </c>
      <c r="Q2046" s="24" t="inlineStr">
        <is>
          <t>101-02-ЭКБУ - Карьер</t>
        </is>
      </c>
    </row>
    <row r="2047" hidden="1" outlineLevel="1" ht="32.9" customFormat="1" customHeight="1" s="71" thickBot="1">
      <c r="B2047" s="167" t="n"/>
      <c r="C2047" s="167" t="n"/>
      <c r="D2047" s="14" t="inlineStr">
        <is>
          <t>Количество</t>
        </is>
      </c>
      <c r="E2047" s="15" t="n"/>
      <c r="F2047" s="175" t="n">
        <v>2</v>
      </c>
      <c r="G2047" s="15" t="n"/>
      <c r="H2047" s="175" t="n">
        <v>2</v>
      </c>
      <c r="I2047" s="135" t="n"/>
      <c r="J2047" s="154" t="inlineStr">
        <is>
          <t>Операция ФИФО1750 от 31.03.2015 0:00:00</t>
        </is>
      </c>
      <c r="K2047" s="154" t="inlineStr">
        <is>
          <t>Операция ФИФО1750 от 31.03.2015 0:00:00</t>
        </is>
      </c>
      <c r="L2047" s="9" t="n"/>
      <c r="M2047">
        <f>VLOOKUP(J2047,P$7:Q$4000,2,0)</f>
        <v/>
      </c>
      <c r="N2047">
        <f>VLOOKUP(K2047,P$7:R$4000,2,0)</f>
        <v/>
      </c>
      <c r="P2047" s="24" t="inlineStr">
        <is>
          <t>Салымбаев Тугелбай Джылдысович</t>
        </is>
      </c>
      <c r="Q2047" s="24" t="inlineStr">
        <is>
          <t>111-01-АУП - Гараж</t>
        </is>
      </c>
    </row>
    <row r="2048" hidden="1" outlineLevel="1" ht="22.45" customHeight="1" s="171">
      <c r="B2048" s="165" t="inlineStr">
        <is>
          <t>10.09.2024 8:36:17</t>
        </is>
      </c>
      <c r="C2048" s="165" t="inlineStr">
        <is>
          <t>Внутреннее перемещение ТМЦ 0002770 от 10.09.2024 8:36:17</t>
        </is>
      </c>
      <c r="D2048" s="152" t="inlineStr">
        <is>
          <t>Продажа ТМЦ</t>
        </is>
      </c>
      <c r="E2048" s="163" t="n">
        <v>1750</v>
      </c>
      <c r="F2048" s="164" t="n"/>
      <c r="G2048" s="163" t="n">
        <v>1750</v>
      </c>
      <c r="H2048" s="164" t="n"/>
      <c r="I2048" s="176" t="n">
        <v>562</v>
      </c>
      <c r="J2048" s="8" t="inlineStr">
        <is>
          <t>Склад МОЛ №25 Подземный рудник (ИсаковС/АсанбековК</t>
        </is>
      </c>
      <c r="K2048" s="8" t="inlineStr">
        <is>
          <t>Склад МОЛ №16 РПП ГАТЦ (Тойматов Н./Турдугожоев А)</t>
        </is>
      </c>
      <c r="L2048" s="12" t="n"/>
      <c r="M2048">
        <f>VLOOKUP(J2048,P$7:Q$4000,2,0)</f>
        <v/>
      </c>
      <c r="N2048">
        <f>VLOOKUP(K2048,P$7:R$4000,2,0)</f>
        <v/>
      </c>
      <c r="P2048" s="24" t="inlineStr">
        <is>
          <t>Самаева Мырзагуль Алмашбековна</t>
        </is>
      </c>
      <c r="Q2048" s="24" t="inlineStr">
        <is>
          <t>111-02-АУП</t>
        </is>
      </c>
    </row>
    <row r="2049" hidden="1" outlineLevel="1" ht="32.9" customFormat="1" customHeight="1" s="71">
      <c r="B2049" s="166" t="n"/>
      <c r="C2049" s="166" t="n"/>
      <c r="D2049" s="153" t="n"/>
      <c r="E2049" s="10" t="n"/>
      <c r="F2049" s="11" t="n"/>
      <c r="G2049" s="10" t="n"/>
      <c r="H2049" s="11" t="n"/>
      <c r="I2049" s="12" t="n"/>
      <c r="J2049" s="13" t="inlineStr">
        <is>
          <t>100-004-0086 Метчик М12 х Шаг1,0 (Резьба правая) ГОСТ 3266-81</t>
        </is>
      </c>
      <c r="K2049" s="13" t="inlineStr">
        <is>
          <t>100-004-0086 Метчик М12 х Шаг1,0 (Резьба правая) ГОСТ 3266-81</t>
        </is>
      </c>
      <c r="L2049" s="135" t="n"/>
      <c r="M2049">
        <f>VLOOKUP(J2049,P$7:Q$4000,2,0)</f>
        <v/>
      </c>
      <c r="N2049">
        <f>VLOOKUP(K2049,P$7:R$4000,2,0)</f>
        <v/>
      </c>
      <c r="P2049" s="24" t="inlineStr">
        <is>
          <t>Саматкулов Эрлан Чолпонбекович( лаборант)</t>
        </is>
      </c>
      <c r="Q2049" s="24" t="inlineStr">
        <is>
          <t>109-Химлаборатория</t>
        </is>
      </c>
    </row>
    <row r="2050" hidden="1" outlineLevel="1" ht="32.9" customFormat="1" customHeight="1" s="71" thickBot="1">
      <c r="B2050" s="167" t="n"/>
      <c r="C2050" s="167" t="n"/>
      <c r="D2050" s="14" t="inlineStr">
        <is>
          <t>Количество</t>
        </is>
      </c>
      <c r="E2050" s="15" t="n"/>
      <c r="F2050" s="175" t="n">
        <v>2</v>
      </c>
      <c r="G2050" s="15" t="n"/>
      <c r="H2050" s="175" t="n">
        <v>2</v>
      </c>
      <c r="I2050" s="135" t="n"/>
      <c r="J2050" s="154" t="inlineStr">
        <is>
          <t>Операция ФИФО1750 от 31.03.2015 0:00:00</t>
        </is>
      </c>
      <c r="K2050" s="154" t="inlineStr">
        <is>
          <t>Операция ФИФО1750 от 31.03.2015 0:00:00</t>
        </is>
      </c>
      <c r="L2050" s="9" t="n"/>
      <c r="M2050">
        <f>VLOOKUP(J2050,P$7:Q$4000,2,0)</f>
        <v/>
      </c>
      <c r="N2050">
        <f>VLOOKUP(K2050,P$7:R$4000,2,0)</f>
        <v/>
      </c>
      <c r="P2050" s="24" t="inlineStr">
        <is>
          <t>Саматов Арслан Азаматович( Автоэлектрик))</t>
        </is>
      </c>
      <c r="Q2050" s="24" t="inlineStr">
        <is>
          <t>105-03-ЛЭП</t>
        </is>
      </c>
    </row>
    <row r="2051" hidden="1" outlineLevel="1" ht="22.45" customHeight="1" s="171">
      <c r="B2051" s="165" t="inlineStr">
        <is>
          <t>10.09.2024 8:36:17</t>
        </is>
      </c>
      <c r="C2051" s="165" t="inlineStr">
        <is>
          <t>Внутреннее перемещение ТМЦ 0002770 от 10.09.2024 8:36:17</t>
        </is>
      </c>
      <c r="D2051" s="152" t="inlineStr">
        <is>
          <t>Продажа ТМЦ</t>
        </is>
      </c>
      <c r="E2051" s="163" t="n">
        <v>1750</v>
      </c>
      <c r="F2051" s="164" t="n"/>
      <c r="G2051" s="163" t="n">
        <v>1750</v>
      </c>
      <c r="H2051" s="164" t="n"/>
      <c r="I2051" s="176" t="n">
        <v>351</v>
      </c>
      <c r="J2051" s="8" t="inlineStr">
        <is>
          <t>Склад МОЛ №25 Подземный рудник (ИсаковС/АсанбековК</t>
        </is>
      </c>
      <c r="K2051" s="8" t="inlineStr">
        <is>
          <t>Склад МОЛ №16 РПП ГАТЦ (Тойматов Н./Турдугожоев А)</t>
        </is>
      </c>
      <c r="L2051" s="12" t="n"/>
      <c r="M2051">
        <f>VLOOKUP(J2051,P$7:Q$4000,2,0)</f>
        <v/>
      </c>
      <c r="N2051">
        <f>VLOOKUP(K2051,P$7:R$4000,2,0)</f>
        <v/>
      </c>
      <c r="P2051" s="24" t="inlineStr">
        <is>
          <t>Самбаева Гульназ Таалайбековна Лаборант</t>
        </is>
      </c>
      <c r="Q2051" s="24" t="inlineStr">
        <is>
          <t>109-Химлаборатория</t>
        </is>
      </c>
    </row>
    <row r="2052" hidden="1" outlineLevel="1" ht="32.9" customFormat="1" customHeight="1" s="71">
      <c r="B2052" s="166" t="n"/>
      <c r="C2052" s="166" t="n"/>
      <c r="D2052" s="153" t="n"/>
      <c r="E2052" s="10" t="n"/>
      <c r="F2052" s="11" t="n"/>
      <c r="G2052" s="10" t="n"/>
      <c r="H2052" s="11" t="n"/>
      <c r="I2052" s="12" t="n"/>
      <c r="J2052" s="13" t="inlineStr">
        <is>
          <t>100-004-0043 Метчик М18 х Шаг2,5 (Резьба правая) ГОСТ 3266-81</t>
        </is>
      </c>
      <c r="K2052" s="13" t="inlineStr">
        <is>
          <t>100-004-0043 Метчик М18 х Шаг2,5 (Резьба правая) ГОСТ 3266-81</t>
        </is>
      </c>
      <c r="L2052" s="135" t="n"/>
      <c r="M2052">
        <f>VLOOKUP(J2052,P$7:Q$4000,2,0)</f>
        <v/>
      </c>
      <c r="N2052">
        <f>VLOOKUP(K2052,P$7:R$4000,2,0)</f>
        <v/>
      </c>
      <c r="P2052" s="24" t="inlineStr">
        <is>
          <t>Самиев Эмильбек Кочкорович</t>
        </is>
      </c>
      <c r="Q2052" s="24" t="inlineStr">
        <is>
          <t>105-05-Общепроизводственные - Энергохозяйство</t>
        </is>
      </c>
    </row>
    <row r="2053" hidden="1" outlineLevel="1" ht="32.9" customFormat="1" customHeight="1" s="71" thickBot="1">
      <c r="B2053" s="167" t="n"/>
      <c r="C2053" s="167" t="n"/>
      <c r="D2053" s="14" t="inlineStr">
        <is>
          <t>Количество</t>
        </is>
      </c>
      <c r="E2053" s="15" t="n"/>
      <c r="F2053" s="175" t="n">
        <v>1</v>
      </c>
      <c r="G2053" s="15" t="n"/>
      <c r="H2053" s="175" t="n">
        <v>1</v>
      </c>
      <c r="I2053" s="135" t="n"/>
      <c r="J2053" s="154" t="inlineStr">
        <is>
          <t>Операция ФИФО1750 от 31.03.2015 0:00:00</t>
        </is>
      </c>
      <c r="K2053" s="154" t="inlineStr">
        <is>
          <t>Операция ФИФО1750 от 31.03.2015 0:00:00</t>
        </is>
      </c>
      <c r="L2053" s="9" t="n"/>
      <c r="M2053">
        <f>VLOOKUP(J2053,P$7:Q$4000,2,0)</f>
        <v/>
      </c>
      <c r="N2053">
        <f>VLOOKUP(K2053,P$7:R$4000,2,0)</f>
        <v/>
      </c>
      <c r="P2053" s="24" t="inlineStr">
        <is>
          <t>Самийбекова Айдана Нурбековна</t>
        </is>
      </c>
      <c r="Q2053" s="24" t="inlineStr">
        <is>
          <t>111-02-АУП</t>
        </is>
      </c>
    </row>
    <row r="2054" hidden="1" outlineLevel="1" ht="22.45" customHeight="1" s="171">
      <c r="B2054" s="165" t="inlineStr">
        <is>
          <t>10.09.2024 8:36:17</t>
        </is>
      </c>
      <c r="C2054" s="165" t="inlineStr">
        <is>
          <t>Внутреннее перемещение ТМЦ 0002770 от 10.09.2024 8:36:17</t>
        </is>
      </c>
      <c r="D2054" s="152" t="inlineStr">
        <is>
          <t>Продажа ТМЦ</t>
        </is>
      </c>
      <c r="E2054" s="163" t="n">
        <v>1750</v>
      </c>
      <c r="F2054" s="164" t="n"/>
      <c r="G2054" s="163" t="n">
        <v>1750</v>
      </c>
      <c r="H2054" s="164" t="n"/>
      <c r="I2054" s="176" t="n">
        <v>351</v>
      </c>
      <c r="J2054" s="8" t="inlineStr">
        <is>
          <t>Склад МОЛ №25 Подземный рудник (ИсаковС/АсанбековК</t>
        </is>
      </c>
      <c r="K2054" s="8" t="inlineStr">
        <is>
          <t>Склад МОЛ №16 РПП ГАТЦ (Тойматов Н./Турдугожоев А)</t>
        </is>
      </c>
      <c r="L2054" s="12" t="n"/>
      <c r="M2054">
        <f>VLOOKUP(J2054,P$7:Q$4000,2,0)</f>
        <v/>
      </c>
      <c r="N2054">
        <f>VLOOKUP(K2054,P$7:R$4000,2,0)</f>
        <v/>
      </c>
      <c r="P2054" s="24" t="inlineStr">
        <is>
          <t>Самийбекова Айдана Нурбековна</t>
        </is>
      </c>
      <c r="Q2054" s="24" t="inlineStr">
        <is>
          <t>111-02-АУП</t>
        </is>
      </c>
    </row>
    <row r="2055" hidden="1" outlineLevel="1" ht="32.9" customFormat="1" customHeight="1" s="71">
      <c r="B2055" s="166" t="n"/>
      <c r="C2055" s="166" t="n"/>
      <c r="D2055" s="153" t="n"/>
      <c r="E2055" s="10" t="n"/>
      <c r="F2055" s="11" t="n"/>
      <c r="G2055" s="10" t="n"/>
      <c r="H2055" s="11" t="n"/>
      <c r="I2055" s="12" t="n"/>
      <c r="J2055" s="13" t="inlineStr">
        <is>
          <t>100-004-0042 Метчик М18 х Шаг1,5 (Резьба правая) ГОСТ 3266-81</t>
        </is>
      </c>
      <c r="K2055" s="13" t="inlineStr">
        <is>
          <t>100-004-0042 Метчик М18 х Шаг1,5 (Резьба правая) ГОСТ 3266-81</t>
        </is>
      </c>
      <c r="L2055" s="135" t="n"/>
      <c r="M2055">
        <f>VLOOKUP(J2055,P$7:Q$4000,2,0)</f>
        <v/>
      </c>
      <c r="N2055">
        <f>VLOOKUP(K2055,P$7:R$4000,2,0)</f>
        <v/>
      </c>
      <c r="P2055" s="24" t="inlineStr">
        <is>
          <t>Самийбекова Айдана Нурбековна</t>
        </is>
      </c>
      <c r="Q2055" s="24" t="inlineStr">
        <is>
          <t>111-02-АУП</t>
        </is>
      </c>
    </row>
    <row r="2056" hidden="1" outlineLevel="1" ht="32.9" customFormat="1" customHeight="1" s="71" thickBot="1">
      <c r="B2056" s="167" t="n"/>
      <c r="C2056" s="167" t="n"/>
      <c r="D2056" s="14" t="inlineStr">
        <is>
          <t>Количество</t>
        </is>
      </c>
      <c r="E2056" s="15" t="n"/>
      <c r="F2056" s="175" t="n">
        <v>1</v>
      </c>
      <c r="G2056" s="15" t="n"/>
      <c r="H2056" s="175" t="n">
        <v>1</v>
      </c>
      <c r="I2056" s="135" t="n"/>
      <c r="J2056" s="154" t="inlineStr">
        <is>
          <t>Операция ФИФО1750 от 31.03.2015 0:00:00</t>
        </is>
      </c>
      <c r="K2056" s="154" t="inlineStr">
        <is>
          <t>Операция ФИФО1750 от 31.03.2015 0:00:00</t>
        </is>
      </c>
      <c r="L2056" s="9" t="n"/>
      <c r="M2056">
        <f>VLOOKUP(J2056,P$7:Q$4000,2,0)</f>
        <v/>
      </c>
      <c r="N2056">
        <f>VLOOKUP(K2056,P$7:R$4000,2,0)</f>
        <v/>
      </c>
      <c r="P2056" s="24" t="inlineStr">
        <is>
          <t>Самольянова Нина</t>
        </is>
      </c>
      <c r="Q2056" s="24" t="inlineStr">
        <is>
          <t>111-02-АУП</t>
        </is>
      </c>
    </row>
    <row r="2057" hidden="1" outlineLevel="1" ht="22.45" customHeight="1" s="171">
      <c r="B2057" s="165" t="inlineStr">
        <is>
          <t>10.09.2024 8:36:17</t>
        </is>
      </c>
      <c r="C2057" s="165" t="inlineStr">
        <is>
          <t>Внутреннее перемещение ТМЦ 0002770 от 10.09.2024 8:36:17</t>
        </is>
      </c>
      <c r="D2057" s="152" t="inlineStr">
        <is>
          <t>Продажа ТМЦ</t>
        </is>
      </c>
      <c r="E2057" s="163" t="n">
        <v>1750</v>
      </c>
      <c r="F2057" s="164" t="n"/>
      <c r="G2057" s="163" t="n">
        <v>1750</v>
      </c>
      <c r="H2057" s="164" t="n"/>
      <c r="I2057" s="176" t="n">
        <v>878</v>
      </c>
      <c r="J2057" s="8" t="inlineStr">
        <is>
          <t>Склад МОЛ №25 Подземный рудник (ИсаковС/АсанбековК</t>
        </is>
      </c>
      <c r="K2057" s="8" t="inlineStr">
        <is>
          <t>Склад МОЛ №16 РПП ГАТЦ (Тойматов Н./Турдугожоев А)</t>
        </is>
      </c>
      <c r="L2057" s="12" t="n"/>
      <c r="M2057">
        <f>VLOOKUP(J2057,P$7:Q$4000,2,0)</f>
        <v/>
      </c>
      <c r="N2057">
        <f>VLOOKUP(K2057,P$7:R$4000,2,0)</f>
        <v/>
      </c>
      <c r="P2057" s="24" t="inlineStr">
        <is>
          <t>Самсалиев Нурлан Жумашевич</t>
        </is>
      </c>
      <c r="Q2057" s="24" t="inlineStr">
        <is>
          <t>120-03-ОМТС</t>
        </is>
      </c>
    </row>
    <row r="2058" hidden="1" outlineLevel="1" ht="32.9" customFormat="1" customHeight="1" s="71">
      <c r="B2058" s="166" t="n"/>
      <c r="C2058" s="166" t="n"/>
      <c r="D2058" s="153" t="n"/>
      <c r="E2058" s="10" t="n"/>
      <c r="F2058" s="11" t="n"/>
      <c r="G2058" s="10" t="n"/>
      <c r="H2058" s="11" t="n"/>
      <c r="I2058" s="12" t="n"/>
      <c r="J2058" s="13" t="inlineStr">
        <is>
          <t>100-004-0084  Метчик М27 х Шаг1.5 (Резьба правая) ГОСТ 3266-81 (СССР)</t>
        </is>
      </c>
      <c r="K2058" s="13" t="inlineStr">
        <is>
          <t>100-004-0084  Метчик М27 х Шаг1.5 (Резьба правая) ГОСТ 3266-81 (СССР)</t>
        </is>
      </c>
      <c r="L2058" s="135" t="n"/>
      <c r="M2058">
        <f>VLOOKUP(J2058,P$7:Q$4000,2,0)</f>
        <v/>
      </c>
      <c r="N2058">
        <f>VLOOKUP(K2058,P$7:R$4000,2,0)</f>
        <v/>
      </c>
      <c r="P2058" s="24" t="inlineStr">
        <is>
          <t>Самсалиев Нурлан Жумашевич (ОМТС)</t>
        </is>
      </c>
      <c r="Q2058" s="24" t="inlineStr">
        <is>
          <t>120-03-ОМТС</t>
        </is>
      </c>
    </row>
    <row r="2059" hidden="1" outlineLevel="1" ht="32.9" customFormat="1" customHeight="1" s="71" thickBot="1">
      <c r="B2059" s="167" t="n"/>
      <c r="C2059" s="167" t="n"/>
      <c r="D2059" s="14" t="inlineStr">
        <is>
          <t>Количество</t>
        </is>
      </c>
      <c r="E2059" s="15" t="n"/>
      <c r="F2059" s="175" t="n">
        <v>2</v>
      </c>
      <c r="G2059" s="15" t="n"/>
      <c r="H2059" s="175" t="n">
        <v>2</v>
      </c>
      <c r="I2059" s="135" t="n"/>
      <c r="J2059" s="154" t="inlineStr">
        <is>
          <t>Операция ФИФО1750 от 31.03.2015 0:00:00</t>
        </is>
      </c>
      <c r="K2059" s="154" t="inlineStr">
        <is>
          <t>Операция ФИФО1750 от 31.03.2015 0:00:00</t>
        </is>
      </c>
      <c r="L2059" s="9" t="n"/>
      <c r="M2059">
        <f>VLOOKUP(J2059,P$7:Q$4000,2,0)</f>
        <v/>
      </c>
      <c r="N2059">
        <f>VLOOKUP(K2059,P$7:R$4000,2,0)</f>
        <v/>
      </c>
      <c r="P2059" s="24" t="inlineStr">
        <is>
          <t>Самыйбек уулу Бакай</t>
        </is>
      </c>
      <c r="Q2059" s="24" t="inlineStr">
        <is>
          <t>111-02-АУП</t>
        </is>
      </c>
    </row>
    <row r="2060" hidden="1" outlineLevel="1" ht="22.45" customHeight="1" s="171">
      <c r="B2060" s="165" t="inlineStr">
        <is>
          <t>10.09.2024 8:36:17</t>
        </is>
      </c>
      <c r="C2060" s="165" t="inlineStr">
        <is>
          <t>Внутреннее перемещение ТМЦ 0002770 от 10.09.2024 8:36:17</t>
        </is>
      </c>
      <c r="D2060" s="152" t="inlineStr">
        <is>
          <t>Продажа ТМЦ</t>
        </is>
      </c>
      <c r="E2060" s="163" t="n">
        <v>1750</v>
      </c>
      <c r="F2060" s="164" t="n"/>
      <c r="G2060" s="163" t="n">
        <v>1750</v>
      </c>
      <c r="H2060" s="164" t="n"/>
      <c r="I2060" s="176" t="n">
        <v>878</v>
      </c>
      <c r="J2060" s="8" t="inlineStr">
        <is>
          <t>Склад МОЛ №25 Подземный рудник (ИсаковС/АсанбековК</t>
        </is>
      </c>
      <c r="K2060" s="8" t="inlineStr">
        <is>
          <t>Склад МОЛ №16 РПП ГАТЦ (Тойматов Н./Турдугожоев А)</t>
        </is>
      </c>
      <c r="L2060" s="12" t="n"/>
      <c r="M2060">
        <f>VLOOKUP(J2060,P$7:Q$4000,2,0)</f>
        <v/>
      </c>
      <c r="N2060">
        <f>VLOOKUP(K2060,P$7:R$4000,2,0)</f>
        <v/>
      </c>
      <c r="P2060" s="24" t="inlineStr">
        <is>
          <t>Сандыбаев Улан Намасбекович(Контолер СКК )</t>
        </is>
      </c>
      <c r="Q2060" s="24" t="inlineStr">
        <is>
          <t>126-001 ОТК Общепроизводственные расходы</t>
        </is>
      </c>
    </row>
    <row r="2061" hidden="1" outlineLevel="1" ht="32.9" customFormat="1" customHeight="1" s="71">
      <c r="B2061" s="166" t="n"/>
      <c r="C2061" s="166" t="n"/>
      <c r="D2061" s="153" t="n"/>
      <c r="E2061" s="10" t="n"/>
      <c r="F2061" s="11" t="n"/>
      <c r="G2061" s="10" t="n"/>
      <c r="H2061" s="11" t="n"/>
      <c r="I2061" s="12" t="n"/>
      <c r="J2061" s="13" t="inlineStr">
        <is>
          <t>100-004-0083  Метчик М24 х Шаг1.5 (Резьба правая) ГОСТ 3266-81 (СССР)</t>
        </is>
      </c>
      <c r="K2061" s="13" t="inlineStr">
        <is>
          <t>100-004-0083  Метчик М24 х Шаг1.5 (Резьба правая) ГОСТ 3266-81 (СССР)</t>
        </is>
      </c>
      <c r="L2061" s="135" t="n"/>
      <c r="M2061">
        <f>VLOOKUP(J2061,P$7:Q$4000,2,0)</f>
        <v/>
      </c>
      <c r="N2061">
        <f>VLOOKUP(K2061,P$7:R$4000,2,0)</f>
        <v/>
      </c>
      <c r="P2061" s="24" t="inlineStr">
        <is>
          <t>Санжихаев Арсалан Лопсонович (Слесарь КИП и А</t>
        </is>
      </c>
      <c r="Q2061" s="24" t="inlineStr">
        <is>
          <t>100-02 Главный корпус (флотация)</t>
        </is>
      </c>
    </row>
    <row r="2062" hidden="1" outlineLevel="1" ht="32.9" customFormat="1" customHeight="1" s="71" thickBot="1">
      <c r="B2062" s="167" t="n"/>
      <c r="C2062" s="167" t="n"/>
      <c r="D2062" s="14" t="inlineStr">
        <is>
          <t>Количество</t>
        </is>
      </c>
      <c r="E2062" s="15" t="n"/>
      <c r="F2062" s="175" t="n">
        <v>2</v>
      </c>
      <c r="G2062" s="15" t="n"/>
      <c r="H2062" s="175" t="n">
        <v>2</v>
      </c>
      <c r="I2062" s="135" t="n"/>
      <c r="J2062" s="154" t="inlineStr">
        <is>
          <t>Операция ФИФО1750 от 31.03.2015 0:00:00</t>
        </is>
      </c>
      <c r="K2062" s="154" t="inlineStr">
        <is>
          <t>Операция ФИФО1750 от 31.03.2015 0:00:00</t>
        </is>
      </c>
      <c r="L2062" s="9" t="n"/>
      <c r="M2062">
        <f>VLOOKUP(J2062,P$7:Q$4000,2,0)</f>
        <v/>
      </c>
      <c r="N2062">
        <f>VLOOKUP(K2062,P$7:R$4000,2,0)</f>
        <v/>
      </c>
      <c r="P2062" s="24" t="inlineStr">
        <is>
          <t>Сансызбаев Рустам Жаныбекович</t>
        </is>
      </c>
      <c r="Q2062" s="24" t="inlineStr">
        <is>
          <t>128-01-Пожарное депо</t>
        </is>
      </c>
    </row>
    <row r="2063" hidden="1" outlineLevel="1" ht="22.45" customHeight="1" s="171">
      <c r="B2063" s="165" t="inlineStr">
        <is>
          <t>10.09.2024 8:36:17</t>
        </is>
      </c>
      <c r="C2063" s="165" t="inlineStr">
        <is>
          <t>Внутреннее перемещение ТМЦ 0002770 от 10.09.2024 8:36:17</t>
        </is>
      </c>
      <c r="D2063" s="152" t="inlineStr">
        <is>
          <t>Продажа ТМЦ</t>
        </is>
      </c>
      <c r="E2063" s="163" t="n">
        <v>1750</v>
      </c>
      <c r="F2063" s="164" t="n"/>
      <c r="G2063" s="163" t="n">
        <v>1750</v>
      </c>
      <c r="H2063" s="164" t="n"/>
      <c r="I2063" s="176" t="n">
        <v>850</v>
      </c>
      <c r="J2063" s="8" t="inlineStr">
        <is>
          <t>Склад МОЛ №25 Подземный рудник (ИсаковС/АсанбековК</t>
        </is>
      </c>
      <c r="K2063" s="8" t="inlineStr">
        <is>
          <t>Склад МОЛ №16 РПП ГАТЦ (Тойматов Н./Турдугожоев А)</t>
        </is>
      </c>
      <c r="L2063" s="12" t="n"/>
      <c r="M2063">
        <f>VLOOKUP(J2063,P$7:Q$4000,2,0)</f>
        <v/>
      </c>
      <c r="N2063">
        <f>VLOOKUP(K2063,P$7:R$4000,2,0)</f>
        <v/>
      </c>
      <c r="P2063" s="24" t="inlineStr">
        <is>
          <t>Сапанова Дамира Чинтемировна</t>
        </is>
      </c>
      <c r="Q2063" s="24" t="inlineStr">
        <is>
          <t>111-02-АУП</t>
        </is>
      </c>
    </row>
    <row r="2064" hidden="1" outlineLevel="1" ht="32.9" customFormat="1" customHeight="1" s="71">
      <c r="B2064" s="166" t="n"/>
      <c r="C2064" s="166" t="n"/>
      <c r="D2064" s="153" t="n"/>
      <c r="E2064" s="10" t="n"/>
      <c r="F2064" s="11" t="n"/>
      <c r="G2064" s="10" t="n"/>
      <c r="H2064" s="11" t="n"/>
      <c r="I2064" s="12" t="n"/>
      <c r="J2064" s="13" t="inlineStr">
        <is>
          <t>100-023-0247 Плашка М20х2.5 мм СИБРТЕХ 77058</t>
        </is>
      </c>
      <c r="K2064" s="13" t="inlineStr">
        <is>
          <t>100-023-0247 Плашка М20х2.5 мм СИБРТЕХ 77058</t>
        </is>
      </c>
      <c r="L2064" s="135" t="n"/>
      <c r="M2064">
        <f>VLOOKUP(J2064,P$7:Q$4000,2,0)</f>
        <v/>
      </c>
      <c r="N2064">
        <f>VLOOKUP(K2064,P$7:R$4000,2,0)</f>
        <v/>
      </c>
      <c r="P2064" s="24" t="inlineStr">
        <is>
          <t>Сапаралиев Эржан Темиркулович (Стропальщик)</t>
        </is>
      </c>
      <c r="Q2064" s="24" t="inlineStr">
        <is>
          <t>117-Перевалочная база</t>
        </is>
      </c>
    </row>
    <row r="2065" hidden="1" outlineLevel="1" ht="32.9" customFormat="1" customHeight="1" s="71" thickBot="1">
      <c r="B2065" s="167" t="n"/>
      <c r="C2065" s="167" t="n"/>
      <c r="D2065" s="14" t="inlineStr">
        <is>
          <t>Количество</t>
        </is>
      </c>
      <c r="E2065" s="15" t="n"/>
      <c r="F2065" s="175" t="n">
        <v>1</v>
      </c>
      <c r="G2065" s="15" t="n"/>
      <c r="H2065" s="175" t="n">
        <v>1</v>
      </c>
      <c r="I2065" s="135" t="n"/>
      <c r="J2065" s="154" t="inlineStr">
        <is>
          <t>Поступление ТМЦ и услуг 0121216 от 29.07.2020 10:00:00</t>
        </is>
      </c>
      <c r="K2065" s="154" t="inlineStr">
        <is>
          <t>Поступление ТМЦ и услуг 0121216 от 29.07.2020 10:00:00</t>
        </is>
      </c>
      <c r="L2065" s="9" t="n"/>
      <c r="M2065">
        <f>VLOOKUP(J2065,P$7:Q$4000,2,0)</f>
        <v/>
      </c>
      <c r="N2065">
        <f>VLOOKUP(K2065,P$7:R$4000,2,0)</f>
        <v/>
      </c>
      <c r="P2065" s="24" t="inlineStr">
        <is>
          <t>Сапарбек уулу Жумамидин</t>
        </is>
      </c>
      <c r="Q2065" s="24" t="inlineStr">
        <is>
          <t>105-02-УТВС и НК</t>
        </is>
      </c>
    </row>
    <row r="2066" hidden="1" outlineLevel="1" ht="22.45" customHeight="1" s="171">
      <c r="B2066" s="165" t="inlineStr">
        <is>
          <t>10.09.2024 8:36:17</t>
        </is>
      </c>
      <c r="C2066" s="165" t="inlineStr">
        <is>
          <t>Внутреннее перемещение ТМЦ 0002770 от 10.09.2024 8:36:17</t>
        </is>
      </c>
      <c r="D2066" s="152" t="inlineStr">
        <is>
          <t>Продажа ТМЦ</t>
        </is>
      </c>
      <c r="E2066" s="163" t="n">
        <v>1750</v>
      </c>
      <c r="F2066" s="164" t="n"/>
      <c r="G2066" s="163" t="n">
        <v>1750</v>
      </c>
      <c r="H2066" s="164" t="n"/>
      <c r="I2066" s="176" t="n">
        <v>850</v>
      </c>
      <c r="J2066" s="8" t="inlineStr">
        <is>
          <t>Склад МОЛ №25 Подземный рудник (ИсаковС/АсанбековК</t>
        </is>
      </c>
      <c r="K2066" s="8" t="inlineStr">
        <is>
          <t>Склад МОЛ №16 РПП ГАТЦ (Тойматов Н./Турдугожоев А)</t>
        </is>
      </c>
      <c r="L2066" s="12" t="n"/>
      <c r="M2066">
        <f>VLOOKUP(J2066,P$7:Q$4000,2,0)</f>
        <v/>
      </c>
      <c r="N2066">
        <f>VLOOKUP(K2066,P$7:R$4000,2,0)</f>
        <v/>
      </c>
      <c r="P2066" s="24" t="inlineStr">
        <is>
          <t>Сапарбек уулу Ильгиз</t>
        </is>
      </c>
      <c r="Q2066" s="24" t="inlineStr">
        <is>
          <t>120-03-ОМТС</t>
        </is>
      </c>
    </row>
    <row r="2067" hidden="1" outlineLevel="1" ht="32.9" customFormat="1" customHeight="1" s="71">
      <c r="B2067" s="166" t="n"/>
      <c r="C2067" s="166" t="n"/>
      <c r="D2067" s="153" t="n"/>
      <c r="E2067" s="10" t="n"/>
      <c r="F2067" s="11" t="n"/>
      <c r="G2067" s="10" t="n"/>
      <c r="H2067" s="11" t="n"/>
      <c r="I2067" s="12" t="n"/>
      <c r="J2067" s="13" t="inlineStr">
        <is>
          <t>100-023-0246 Плашка М20х1.5 мм СИБРТЕХ 77054</t>
        </is>
      </c>
      <c r="K2067" s="13" t="inlineStr">
        <is>
          <t>100-023-0246 Плашка М20х1.5 мм СИБРТЕХ 77054</t>
        </is>
      </c>
      <c r="L2067" s="135" t="n"/>
      <c r="M2067">
        <f>VLOOKUP(J2067,P$7:Q$4000,2,0)</f>
        <v/>
      </c>
      <c r="N2067">
        <f>VLOOKUP(K2067,P$7:R$4000,2,0)</f>
        <v/>
      </c>
      <c r="P2067" s="24" t="inlineStr">
        <is>
          <t>Сапарбек уулу Нурсултан</t>
        </is>
      </c>
      <c r="Q2067" s="24" t="inlineStr">
        <is>
          <t>105-05-Общепроизводственные - Энергохозяйство</t>
        </is>
      </c>
    </row>
    <row r="2068" hidden="1" outlineLevel="1" ht="43.4" customFormat="1" customHeight="1" s="71" thickBot="1">
      <c r="B2068" s="167" t="n"/>
      <c r="C2068" s="167" t="n"/>
      <c r="D2068" s="14" t="inlineStr">
        <is>
          <t>Количество</t>
        </is>
      </c>
      <c r="E2068" s="15" t="n"/>
      <c r="F2068" s="175" t="n">
        <v>1</v>
      </c>
      <c r="G2068" s="15" t="n"/>
      <c r="H2068" s="175" t="n">
        <v>1</v>
      </c>
      <c r="I2068" s="135" t="n"/>
      <c r="J2068" s="154" t="inlineStr">
        <is>
          <t>Поступление ТМЦ и услуг 0121216 от 29.07.2020 10:00:00</t>
        </is>
      </c>
      <c r="K2068" s="154" t="inlineStr">
        <is>
          <t>Поступление ТМЦ и услуг 0121216 от 29.07.2020 10:00:00</t>
        </is>
      </c>
      <c r="L2068" s="9" t="n"/>
      <c r="M2068">
        <f>VLOOKUP(J2068,P$7:Q$4000,2,0)</f>
        <v/>
      </c>
      <c r="N2068">
        <f>VLOOKUP(K2068,P$7:R$4000,2,0)</f>
        <v/>
      </c>
      <c r="P2068" s="24" t="inlineStr">
        <is>
          <t>Сапаров Абдимитал Токтоматович</t>
        </is>
      </c>
      <c r="Q2068" s="24" t="inlineStr">
        <is>
          <t>111-01-АУП - Гараж</t>
        </is>
      </c>
    </row>
    <row r="2069" hidden="1" outlineLevel="1" ht="22.45" customHeight="1" s="171">
      <c r="B2069" s="165" t="inlineStr">
        <is>
          <t>10.09.2024 8:36:17</t>
        </is>
      </c>
      <c r="C2069" s="165" t="inlineStr">
        <is>
          <t>Внутреннее перемещение ТМЦ 0002770 от 10.09.2024 8:36:17</t>
        </is>
      </c>
      <c r="D2069" s="152" t="inlineStr">
        <is>
          <t>Продажа ТМЦ</t>
        </is>
      </c>
      <c r="E2069" s="163" t="n">
        <v>1750</v>
      </c>
      <c r="F2069" s="164" t="n"/>
      <c r="G2069" s="163" t="n">
        <v>1750</v>
      </c>
      <c r="H2069" s="164" t="n"/>
      <c r="I2069" s="176" t="n">
        <v>840</v>
      </c>
      <c r="J2069" s="8" t="inlineStr">
        <is>
          <t>Склад МОЛ №25 Подземный рудник (ИсаковС/АсанбековК</t>
        </is>
      </c>
      <c r="K2069" s="8" t="inlineStr">
        <is>
          <t>Склад МОЛ №16 РПП ГАТЦ (Тойматов Н./Турдугожоев А)</t>
        </is>
      </c>
      <c r="L2069" s="12" t="n"/>
      <c r="M2069">
        <f>VLOOKUP(J2069,P$7:Q$4000,2,0)</f>
        <v/>
      </c>
      <c r="N2069">
        <f>VLOOKUP(K2069,P$7:R$4000,2,0)</f>
        <v/>
      </c>
      <c r="P2069" s="24" t="inlineStr">
        <is>
          <t>Сапаров Абдирайим Абдуллаевич (Дежурный электросле</t>
        </is>
      </c>
      <c r="Q2069" s="24" t="inlineStr">
        <is>
          <t>100-02 Главный корпус (флотация)</t>
        </is>
      </c>
    </row>
    <row r="2070" hidden="1" outlineLevel="1" ht="32.9" customFormat="1" customHeight="1" s="71">
      <c r="B2070" s="166" t="n"/>
      <c r="C2070" s="166" t="n"/>
      <c r="D2070" s="153" t="n"/>
      <c r="E2070" s="10" t="n"/>
      <c r="F2070" s="11" t="n"/>
      <c r="G2070" s="10" t="n"/>
      <c r="H2070" s="11" t="n"/>
      <c r="I2070" s="12" t="n"/>
      <c r="J2070" s="13" t="inlineStr">
        <is>
          <t>100-023-0245 Плашка М18 х 2,5 мм СИБРТЕХ 77052</t>
        </is>
      </c>
      <c r="K2070" s="13" t="inlineStr">
        <is>
          <t>100-023-0245 Плашка М18 х 2,5 мм СИБРТЕХ 77052</t>
        </is>
      </c>
      <c r="L2070" s="135" t="n"/>
      <c r="M2070">
        <f>VLOOKUP(J2070,P$7:Q$4000,2,0)</f>
        <v/>
      </c>
      <c r="N2070">
        <f>VLOOKUP(K2070,P$7:R$4000,2,0)</f>
        <v/>
      </c>
      <c r="P2070" s="24" t="inlineStr">
        <is>
          <t>Сапаров Абдирашит Токтоматович (строитель)</t>
        </is>
      </c>
      <c r="Q2070" s="24" t="inlineStr">
        <is>
          <t>107-Отдел Капитального Строительства</t>
        </is>
      </c>
    </row>
    <row r="2071" hidden="1" outlineLevel="1" ht="43.4" customFormat="1" customHeight="1" s="71" thickBot="1">
      <c r="B2071" s="167" t="n"/>
      <c r="C2071" s="167" t="n"/>
      <c r="D2071" s="14" t="inlineStr">
        <is>
          <t>Количество</t>
        </is>
      </c>
      <c r="E2071" s="15" t="n"/>
      <c r="F2071" s="175" t="n">
        <v>1</v>
      </c>
      <c r="G2071" s="15" t="n"/>
      <c r="H2071" s="175" t="n">
        <v>1</v>
      </c>
      <c r="I2071" s="135" t="n"/>
      <c r="J2071" s="154" t="inlineStr">
        <is>
          <t>Поступление ТМЦ и услуг 0121216 от 29.07.2020 10:00:00</t>
        </is>
      </c>
      <c r="K2071" s="154" t="inlineStr">
        <is>
          <t>Поступление ТМЦ и услуг 0121216 от 29.07.2020 10:00:00</t>
        </is>
      </c>
      <c r="L2071" s="9" t="n"/>
      <c r="M2071">
        <f>VLOOKUP(J2071,P$7:Q$4000,2,0)</f>
        <v/>
      </c>
      <c r="N2071">
        <f>VLOOKUP(K2071,P$7:R$4000,2,0)</f>
        <v/>
      </c>
      <c r="P2071" s="24" t="inlineStr">
        <is>
          <t>Сапаров Олжас Жумабекович (контролер)</t>
        </is>
      </c>
      <c r="Q2071" s="24" t="inlineStr">
        <is>
          <t>126-001 ОТК Общепроизводственные расходы</t>
        </is>
      </c>
    </row>
    <row r="2072" hidden="1" outlineLevel="1" ht="22.45" customHeight="1" s="171">
      <c r="B2072" s="165" t="inlineStr">
        <is>
          <t>10.09.2024 8:36:17</t>
        </is>
      </c>
      <c r="C2072" s="165" t="inlineStr">
        <is>
          <t>Внутреннее перемещение ТМЦ 0002770 от 10.09.2024 8:36:17</t>
        </is>
      </c>
      <c r="D2072" s="152" t="inlineStr">
        <is>
          <t>Продажа ТМЦ</t>
        </is>
      </c>
      <c r="E2072" s="163" t="n">
        <v>1750</v>
      </c>
      <c r="F2072" s="164" t="n"/>
      <c r="G2072" s="163" t="n">
        <v>1750</v>
      </c>
      <c r="H2072" s="164" t="n"/>
      <c r="I2072" s="176" t="n">
        <v>770</v>
      </c>
      <c r="J2072" s="8" t="inlineStr">
        <is>
          <t>Склад МОЛ №25 Подземный рудник (ИсаковС/АсанбековК</t>
        </is>
      </c>
      <c r="K2072" s="8" t="inlineStr">
        <is>
          <t>Склад МОЛ №16 РПП ГАТЦ (Тойматов Н./Турдугожоев А)</t>
        </is>
      </c>
      <c r="L2072" s="12" t="n"/>
      <c r="M2072">
        <f>VLOOKUP(J2072,P$7:Q$4000,2,0)</f>
        <v/>
      </c>
      <c r="N2072">
        <f>VLOOKUP(K2072,P$7:R$4000,2,0)</f>
        <v/>
      </c>
      <c r="P2072" s="24" t="inlineStr">
        <is>
          <t>Сапронов Сергей Петрович мастер ЭТЛ</t>
        </is>
      </c>
      <c r="Q2072" s="24" t="inlineStr">
        <is>
          <t>105-05-Общепроизводственные - Энергохозяйство</t>
        </is>
      </c>
    </row>
    <row r="2073" hidden="1" outlineLevel="1" ht="32.9" customFormat="1" customHeight="1" s="71">
      <c r="B2073" s="166" t="n"/>
      <c r="C2073" s="166" t="n"/>
      <c r="D2073" s="153" t="n"/>
      <c r="E2073" s="10" t="n"/>
      <c r="F2073" s="11" t="n"/>
      <c r="G2073" s="10" t="n"/>
      <c r="H2073" s="11" t="n"/>
      <c r="I2073" s="12" t="n"/>
      <c r="J2073" s="13" t="inlineStr">
        <is>
          <t>100-023-0244 Плашка М18х1.5 мм СИБРТЕХ 77048</t>
        </is>
      </c>
      <c r="K2073" s="13" t="inlineStr">
        <is>
          <t>100-023-0244 Плашка М18х1.5 мм СИБРТЕХ 77048</t>
        </is>
      </c>
      <c r="L2073" s="135" t="n"/>
      <c r="M2073">
        <f>VLOOKUP(J2073,P$7:Q$4000,2,0)</f>
        <v/>
      </c>
      <c r="N2073">
        <f>VLOOKUP(K2073,P$7:R$4000,2,0)</f>
        <v/>
      </c>
      <c r="P2073" s="24" t="inlineStr">
        <is>
          <t>Сарбагышев Мураталы Джекипекович</t>
        </is>
      </c>
      <c r="Q2073" s="24" t="inlineStr">
        <is>
          <t>123-02-АБК-АХО-Столовая</t>
        </is>
      </c>
    </row>
    <row r="2074" hidden="1" outlineLevel="1" ht="32.9" customFormat="1" customHeight="1" s="71" thickBot="1">
      <c r="B2074" s="167" t="n"/>
      <c r="C2074" s="167" t="n"/>
      <c r="D2074" s="14" t="inlineStr">
        <is>
          <t>Количество</t>
        </is>
      </c>
      <c r="E2074" s="15" t="n"/>
      <c r="F2074" s="175" t="n">
        <v>1</v>
      </c>
      <c r="G2074" s="15" t="n"/>
      <c r="H2074" s="175" t="n">
        <v>1</v>
      </c>
      <c r="I2074" s="135" t="n"/>
      <c r="J2074" s="154" t="inlineStr">
        <is>
          <t>Поступление ТМЦ и услуг 0121216 от 29.07.2020 10:00:00</t>
        </is>
      </c>
      <c r="K2074" s="154" t="inlineStr">
        <is>
          <t>Поступление ТМЦ и услуг 0121216 от 29.07.2020 10:00:00</t>
        </is>
      </c>
      <c r="L2074" s="9" t="n"/>
      <c r="M2074">
        <f>VLOOKUP(J2074,P$7:Q$4000,2,0)</f>
        <v/>
      </c>
      <c r="N2074">
        <f>VLOOKUP(K2074,P$7:R$4000,2,0)</f>
        <v/>
      </c>
      <c r="P2074" s="24" t="inlineStr">
        <is>
          <t>Сариев Жыргалбек Джумадилович</t>
        </is>
      </c>
      <c r="Q2074" s="24" t="inlineStr">
        <is>
          <t>130-01 Проект подземный рудник</t>
        </is>
      </c>
    </row>
    <row r="2075" hidden="1" outlineLevel="1" ht="22.45" customHeight="1" s="171">
      <c r="B2075" s="165" t="inlineStr">
        <is>
          <t>10.09.2024 8:36:17</t>
        </is>
      </c>
      <c r="C2075" s="165" t="inlineStr">
        <is>
          <t>Внутреннее перемещение ТМЦ 0002770 от 10.09.2024 8:36:17</t>
        </is>
      </c>
      <c r="D2075" s="152" t="inlineStr">
        <is>
          <t>Продажа ТМЦ</t>
        </is>
      </c>
      <c r="E2075" s="163" t="n">
        <v>1750</v>
      </c>
      <c r="F2075" s="164" t="n"/>
      <c r="G2075" s="163" t="n">
        <v>1750</v>
      </c>
      <c r="H2075" s="164" t="n"/>
      <c r="I2075" s="176" t="n">
        <v>730</v>
      </c>
      <c r="J2075" s="8" t="inlineStr">
        <is>
          <t>Склад МОЛ №25 Подземный рудник (ИсаковС/АсанбековК</t>
        </is>
      </c>
      <c r="K2075" s="8" t="inlineStr">
        <is>
          <t>Склад МОЛ №16 РПП ГАТЦ (Тойматов Н./Турдугожоев А)</t>
        </is>
      </c>
      <c r="L2075" s="12" t="n"/>
      <c r="M2075">
        <f>VLOOKUP(J2075,P$7:Q$4000,2,0)</f>
        <v/>
      </c>
      <c r="N2075">
        <f>VLOOKUP(K2075,P$7:R$4000,2,0)</f>
        <v/>
      </c>
      <c r="P2075" s="24" t="inlineStr">
        <is>
          <t>Сартбаев Джакшыбек Рысбекович</t>
        </is>
      </c>
      <c r="Q2075" s="24" t="inlineStr">
        <is>
          <t>120-01-Геолого-маркшейдерская служба. отдел</t>
        </is>
      </c>
    </row>
    <row r="2076" hidden="1" outlineLevel="1" ht="32.9" customFormat="1" customHeight="1" s="71">
      <c r="B2076" s="166" t="n"/>
      <c r="C2076" s="166" t="n"/>
      <c r="D2076" s="153" t="n"/>
      <c r="E2076" s="10" t="n"/>
      <c r="F2076" s="11" t="n"/>
      <c r="G2076" s="10" t="n"/>
      <c r="H2076" s="11" t="n"/>
      <c r="I2076" s="12" t="n"/>
      <c r="J2076" s="13" t="inlineStr">
        <is>
          <t>100-023-0243 Плашка М16x2,0 мм СИБРТЕХ 77044</t>
        </is>
      </c>
      <c r="K2076" s="13" t="inlineStr">
        <is>
          <t>100-023-0243 Плашка М16x2,0 мм СИБРТЕХ 77044</t>
        </is>
      </c>
      <c r="L2076" s="135" t="n"/>
      <c r="M2076">
        <f>VLOOKUP(J2076,P$7:Q$4000,2,0)</f>
        <v/>
      </c>
      <c r="N2076">
        <f>VLOOKUP(K2076,P$7:R$4000,2,0)</f>
        <v/>
      </c>
      <c r="P2076" s="24" t="inlineStr">
        <is>
          <t>Сартмирзаев Суютбек  Ормонбекович</t>
        </is>
      </c>
      <c r="Q2076" s="24" t="n"/>
    </row>
    <row r="2077" hidden="1" outlineLevel="1" ht="32.9" customFormat="1" customHeight="1" s="71" thickBot="1">
      <c r="B2077" s="167" t="n"/>
      <c r="C2077" s="167" t="n"/>
      <c r="D2077" s="14" t="inlineStr">
        <is>
          <t>Количество</t>
        </is>
      </c>
      <c r="E2077" s="15" t="n"/>
      <c r="F2077" s="175" t="n">
        <v>1</v>
      </c>
      <c r="G2077" s="15" t="n"/>
      <c r="H2077" s="175" t="n">
        <v>1</v>
      </c>
      <c r="I2077" s="135" t="n"/>
      <c r="J2077" s="154" t="inlineStr">
        <is>
          <t>Поступление ТМЦ и услуг 0121216 от 29.07.2020 10:00:00</t>
        </is>
      </c>
      <c r="K2077" s="154" t="inlineStr">
        <is>
          <t>Поступление ТМЦ и услуг 0121216 от 29.07.2020 10:00:00</t>
        </is>
      </c>
      <c r="L2077" s="9" t="n"/>
      <c r="M2077">
        <f>VLOOKUP(J2077,P$7:Q$4000,2,0)</f>
        <v/>
      </c>
      <c r="N2077">
        <f>VLOOKUP(K2077,P$7:R$4000,2,0)</f>
        <v/>
      </c>
      <c r="P2077" s="24" t="inlineStr">
        <is>
          <t>Сарыбаев Алмазбек Акжолович(Дежурный электрослесар</t>
        </is>
      </c>
      <c r="Q2077" s="24" t="inlineStr">
        <is>
          <t>100-02 Главный корпус (флотация)</t>
        </is>
      </c>
    </row>
    <row r="2078" hidden="1" outlineLevel="1" ht="22.45" customHeight="1" s="171">
      <c r="B2078" s="165" t="inlineStr">
        <is>
          <t>10.09.2024 8:36:17</t>
        </is>
      </c>
      <c r="C2078" s="165" t="inlineStr">
        <is>
          <t>Внутреннее перемещение ТМЦ 0002770 от 10.09.2024 8:36:17</t>
        </is>
      </c>
      <c r="D2078" s="152" t="inlineStr">
        <is>
          <t>Продажа ТМЦ</t>
        </is>
      </c>
      <c r="E2078" s="163" t="n">
        <v>1750</v>
      </c>
      <c r="F2078" s="164" t="n"/>
      <c r="G2078" s="163" t="n">
        <v>1750</v>
      </c>
      <c r="H2078" s="164" t="n"/>
      <c r="I2078" s="176" t="n">
        <v>700</v>
      </c>
      <c r="J2078" s="8" t="inlineStr">
        <is>
          <t>Склад МОЛ №25 Подземный рудник (ИсаковС/АсанбековК</t>
        </is>
      </c>
      <c r="K2078" s="8" t="inlineStr">
        <is>
          <t>Склад МОЛ №16 РПП ГАТЦ (Тойматов Н./Турдугожоев А)</t>
        </is>
      </c>
      <c r="L2078" s="12" t="n"/>
      <c r="M2078">
        <f>VLOOKUP(J2078,P$7:Q$4000,2,0)</f>
        <v/>
      </c>
      <c r="N2078">
        <f>VLOOKUP(K2078,P$7:R$4000,2,0)</f>
        <v/>
      </c>
      <c r="P2078" s="24" t="inlineStr">
        <is>
          <t>Сасыкбаев Бактыбек Шейшенович</t>
        </is>
      </c>
      <c r="Q2078" s="24" t="inlineStr">
        <is>
          <t>119-06-Автотранспортный цех-РПП</t>
        </is>
      </c>
    </row>
    <row r="2079" hidden="1" outlineLevel="1" ht="32.9" customFormat="1" customHeight="1" s="71">
      <c r="B2079" s="166" t="n"/>
      <c r="C2079" s="166" t="n"/>
      <c r="D2079" s="153" t="n"/>
      <c r="E2079" s="10" t="n"/>
      <c r="F2079" s="11" t="n"/>
      <c r="G2079" s="10" t="n"/>
      <c r="H2079" s="11" t="n"/>
      <c r="I2079" s="12" t="n"/>
      <c r="J2079" s="13" t="inlineStr">
        <is>
          <t>100-023-0242 Плашка М16 х 1,5 мм СИБРТЕХ 77042</t>
        </is>
      </c>
      <c r="K2079" s="13" t="inlineStr">
        <is>
          <t>100-023-0242 Плашка М16 х 1,5 мм СИБРТЕХ 77042</t>
        </is>
      </c>
      <c r="L2079" s="135" t="n"/>
      <c r="M2079">
        <f>VLOOKUP(J2079,P$7:Q$4000,2,0)</f>
        <v/>
      </c>
      <c r="N2079">
        <f>VLOOKUP(K2079,P$7:R$4000,2,0)</f>
        <v/>
      </c>
      <c r="P2079" s="24" t="inlineStr">
        <is>
          <t>Сатаров Асылбек</t>
        </is>
      </c>
      <c r="Q2079" s="24" t="inlineStr">
        <is>
          <t>111-01-АУП - Гараж</t>
        </is>
      </c>
    </row>
    <row r="2080" hidden="1" outlineLevel="1" ht="32.9" customFormat="1" customHeight="1" s="71" thickBot="1">
      <c r="B2080" s="167" t="n"/>
      <c r="C2080" s="167" t="n"/>
      <c r="D2080" s="14" t="inlineStr">
        <is>
          <t>Количество</t>
        </is>
      </c>
      <c r="E2080" s="15" t="n"/>
      <c r="F2080" s="175" t="n">
        <v>1</v>
      </c>
      <c r="G2080" s="15" t="n"/>
      <c r="H2080" s="175" t="n">
        <v>1</v>
      </c>
      <c r="I2080" s="135" t="n"/>
      <c r="J2080" s="154" t="inlineStr">
        <is>
          <t>Поступление ТМЦ и услуг 0121216 от 29.07.2020 10:00:00</t>
        </is>
      </c>
      <c r="K2080" s="154" t="inlineStr">
        <is>
          <t>Поступление ТМЦ и услуг 0121216 от 29.07.2020 10:00:00</t>
        </is>
      </c>
      <c r="L2080" s="134" t="n"/>
      <c r="M2080">
        <f>VLOOKUP(J2080,P$7:Q$4000,2,0)</f>
        <v/>
      </c>
      <c r="N2080">
        <f>VLOOKUP(K2080,P$7:R$4000,2,0)</f>
        <v/>
      </c>
      <c r="P2080" s="24" t="inlineStr">
        <is>
          <t>Сатаров Манас Кочкоралиевич</t>
        </is>
      </c>
      <c r="Q2080" s="24" t="inlineStr">
        <is>
          <t>100-01 Участок дробления</t>
        </is>
      </c>
    </row>
    <row r="2081" hidden="1" outlineLevel="1" ht="32.9" customFormat="1" customHeight="1" s="71">
      <c r="B2081" s="165" t="inlineStr">
        <is>
          <t>10.09.2024 8:36:17</t>
        </is>
      </c>
      <c r="C2081" s="165" t="inlineStr">
        <is>
          <t>Внутреннее перемещение ТМЦ 0002770 от 10.09.2024 8:36:17</t>
        </is>
      </c>
      <c r="D2081" s="152" t="inlineStr">
        <is>
          <t>Продажа ТМЦ</t>
        </is>
      </c>
      <c r="E2081" s="163" t="n">
        <v>1750</v>
      </c>
      <c r="F2081" s="164" t="n"/>
      <c r="G2081" s="163" t="n">
        <v>1750</v>
      </c>
      <c r="H2081" s="164" t="n"/>
      <c r="I2081" s="7" t="n">
        <v>1200</v>
      </c>
      <c r="J2081" s="8" t="inlineStr">
        <is>
          <t>Склад МОЛ №25 Подземный рудник (ИсаковС/АсанбековК</t>
        </is>
      </c>
      <c r="K2081" s="8" t="inlineStr">
        <is>
          <t>Склад МОЛ №16 РПП ГАТЦ (Тойматов Н./Турдугожоев А)</t>
        </is>
      </c>
      <c r="L2081" s="12" t="n"/>
      <c r="M2081">
        <f>VLOOKUP(J2081,P$7:Q$4000,2,0)</f>
        <v/>
      </c>
      <c r="N2081">
        <f>VLOOKUP(K2081,P$7:R$4000,2,0)</f>
        <v/>
      </c>
      <c r="P2081" s="24" t="inlineStr">
        <is>
          <t>Сатибаев Заирбек Дарканбаевич (машинист КАТ)</t>
        </is>
      </c>
      <c r="Q2081" s="24" t="inlineStr">
        <is>
          <t>101-06-Общепроизводственные расходы - Карьер</t>
        </is>
      </c>
    </row>
    <row r="2082" hidden="1" outlineLevel="1" ht="22.45" customHeight="1" s="171">
      <c r="B2082" s="166" t="n"/>
      <c r="C2082" s="166" t="n"/>
      <c r="D2082" s="153" t="n"/>
      <c r="E2082" s="10" t="n"/>
      <c r="F2082" s="11" t="n"/>
      <c r="G2082" s="10" t="n"/>
      <c r="H2082" s="11" t="n"/>
      <c r="I2082" s="12" t="n"/>
      <c r="J2082" s="13" t="inlineStr">
        <is>
          <t>100-023-0235 Метчик HORTZ М18x1.5 м/р Р6М5 203717</t>
        </is>
      </c>
      <c r="K2082" s="13" t="inlineStr">
        <is>
          <t>100-023-0235 Метчик HORTZ М18x1.5 м/р Р6М5 203717</t>
        </is>
      </c>
      <c r="L2082" s="135" t="n"/>
      <c r="M2082">
        <f>VLOOKUP(J2082,P$7:Q$4000,2,0)</f>
        <v/>
      </c>
      <c r="N2082">
        <f>VLOOKUP(K2082,P$7:R$4000,2,0)</f>
        <v/>
      </c>
      <c r="P2082" s="24" t="inlineStr">
        <is>
          <t>Сатибекова Анипа Эргешовна(Уборщик помещ.ХАЛ)</t>
        </is>
      </c>
      <c r="Q2082" s="24" t="inlineStr">
        <is>
          <t>109-Химлаборатория</t>
        </is>
      </c>
    </row>
    <row r="2083" hidden="1" outlineLevel="1" ht="32.9" customFormat="1" customHeight="1" s="71" thickBot="1">
      <c r="B2083" s="167" t="n"/>
      <c r="C2083" s="167" t="n"/>
      <c r="D2083" s="14" t="inlineStr">
        <is>
          <t>Количество</t>
        </is>
      </c>
      <c r="E2083" s="15" t="n"/>
      <c r="F2083" s="175" t="n">
        <v>1</v>
      </c>
      <c r="G2083" s="15" t="n"/>
      <c r="H2083" s="175" t="n">
        <v>1</v>
      </c>
      <c r="I2083" s="135" t="n"/>
      <c r="J2083" s="154" t="inlineStr">
        <is>
          <t>Поступление ТМЦ и услуг 0121216 от 29.07.2020 10:00:00</t>
        </is>
      </c>
      <c r="K2083" s="154" t="inlineStr">
        <is>
          <t>Поступление ТМЦ и услуг 0121216 от 29.07.2020 10:00:00</t>
        </is>
      </c>
      <c r="L2083" s="9" t="n"/>
      <c r="M2083">
        <f>VLOOKUP(J2083,P$7:Q$4000,2,0)</f>
        <v/>
      </c>
      <c r="N2083">
        <f>VLOOKUP(K2083,P$7:R$4000,2,0)</f>
        <v/>
      </c>
      <c r="P2083" s="24" t="inlineStr">
        <is>
          <t>Сатиев Айдарбек Атамырзаевич (электросварщик)</t>
        </is>
      </c>
      <c r="Q2083" s="24" t="inlineStr">
        <is>
          <t>101-06-Общепроизводственные расходы - Карьер</t>
        </is>
      </c>
    </row>
    <row r="2084" hidden="1" outlineLevel="1" ht="32.9" customFormat="1" customHeight="1" s="71">
      <c r="B2084" s="165" t="inlineStr">
        <is>
          <t>10.09.2024 8:36:17</t>
        </is>
      </c>
      <c r="C2084" s="165" t="inlineStr">
        <is>
          <t>Внутреннее перемещение ТМЦ 0002770 от 10.09.2024 8:36:17</t>
        </is>
      </c>
      <c r="D2084" s="152" t="inlineStr">
        <is>
          <t>Продажа ТМЦ</t>
        </is>
      </c>
      <c r="E2084" s="163" t="n">
        <v>1750</v>
      </c>
      <c r="F2084" s="164" t="n"/>
      <c r="G2084" s="163" t="n">
        <v>1750</v>
      </c>
      <c r="H2084" s="164" t="n"/>
      <c r="I2084" s="176" t="n">
        <v>660</v>
      </c>
      <c r="J2084" s="8" t="inlineStr">
        <is>
          <t>Склад МОЛ №25 Подземный рудник (ИсаковС/АсанбековК</t>
        </is>
      </c>
      <c r="K2084" s="8" t="inlineStr">
        <is>
          <t>Склад МОЛ №16 РПП ГАТЦ (Тойматов Н./Турдугожоев А)</t>
        </is>
      </c>
      <c r="L2084" s="12" t="n"/>
      <c r="M2084">
        <f>VLOOKUP(J2084,P$7:Q$4000,2,0)</f>
        <v/>
      </c>
      <c r="N2084">
        <f>VLOOKUP(K2084,P$7:R$4000,2,0)</f>
        <v/>
      </c>
      <c r="P2084" s="24" t="inlineStr">
        <is>
          <t>Сатиев Данияр Нурмаматович (Дробильщик)</t>
        </is>
      </c>
      <c r="Q2084" s="24" t="inlineStr">
        <is>
          <t>100-01 Участок дробления</t>
        </is>
      </c>
    </row>
    <row r="2085" hidden="1" outlineLevel="1" ht="22.45" customHeight="1" s="171">
      <c r="B2085" s="166" t="n"/>
      <c r="C2085" s="166" t="n"/>
      <c r="D2085" s="153" t="n"/>
      <c r="E2085" s="10" t="n"/>
      <c r="F2085" s="11" t="n"/>
      <c r="G2085" s="10" t="n"/>
      <c r="H2085" s="11" t="n"/>
      <c r="I2085" s="12" t="n"/>
      <c r="J2085" s="13" t="inlineStr">
        <is>
          <t>100-005-0025  Плашка круглая для метрической резьбы правая М24х3,0-8h ГОСТ 9740-71 (про-во Россия)</t>
        </is>
      </c>
      <c r="K2085" s="13" t="inlineStr">
        <is>
          <t>100-005-0025  Плашка круглая для метрической резьбы правая М24х3,0-8h ГОСТ 9740-71 (про-во Россия)</t>
        </is>
      </c>
      <c r="L2085" s="135" t="n"/>
      <c r="M2085">
        <f>VLOOKUP(J2085,P$7:Q$4000,2,0)</f>
        <v/>
      </c>
      <c r="N2085">
        <f>VLOOKUP(K2085,P$7:R$4000,2,0)</f>
        <v/>
      </c>
      <c r="P2085" s="24" t="inlineStr">
        <is>
          <t>Сатиев Максатбек Атамырзаевич Горнорабочий</t>
        </is>
      </c>
      <c r="Q2085" s="24" t="inlineStr">
        <is>
          <t>120-01-Геолого-маркшейдерская служба. отдел</t>
        </is>
      </c>
    </row>
    <row r="2086" hidden="1" outlineLevel="1" ht="32.9" customFormat="1" customHeight="1" s="71" thickBot="1">
      <c r="B2086" s="167" t="n"/>
      <c r="C2086" s="167" t="n"/>
      <c r="D2086" s="14" t="inlineStr">
        <is>
          <t>Количество</t>
        </is>
      </c>
      <c r="E2086" s="15" t="n"/>
      <c r="F2086" s="175" t="n">
        <v>1</v>
      </c>
      <c r="G2086" s="15" t="n"/>
      <c r="H2086" s="175" t="n">
        <v>1</v>
      </c>
      <c r="I2086" s="135" t="n"/>
      <c r="J2086" s="154" t="inlineStr">
        <is>
          <t>Поступление ТМЦ и услуг 0003296 от 05.09.2022 10:00:00</t>
        </is>
      </c>
      <c r="K2086" s="154" t="inlineStr">
        <is>
          <t>Поступление ТМЦ и услуг 0003296 от 05.09.2022 10:00:00</t>
        </is>
      </c>
      <c r="L2086" s="9" t="n"/>
      <c r="M2086">
        <f>VLOOKUP(J2086,P$7:Q$4000,2,0)</f>
        <v/>
      </c>
      <c r="N2086">
        <f>VLOOKUP(K2086,P$7:R$4000,2,0)</f>
        <v/>
      </c>
      <c r="P2086" s="24" t="inlineStr">
        <is>
          <t>Сатиев Нурмамат Кадыркулович</t>
        </is>
      </c>
      <c r="Q2086" s="24" t="inlineStr">
        <is>
          <t>119-02-Автотранспортный цех - грузовой транспорт</t>
        </is>
      </c>
    </row>
    <row r="2087" hidden="1" outlineLevel="1" ht="32.9" customFormat="1" customHeight="1" s="71">
      <c r="B2087" s="165" t="inlineStr">
        <is>
          <t>10.09.2024 8:36:17</t>
        </is>
      </c>
      <c r="C2087" s="165" t="inlineStr">
        <is>
          <t>Внутреннее перемещение ТМЦ 0002770 от 10.09.2024 8:36:17</t>
        </is>
      </c>
      <c r="D2087" s="152" t="inlineStr">
        <is>
          <t>Продажа ТМЦ</t>
        </is>
      </c>
      <c r="E2087" s="163" t="n">
        <v>1750</v>
      </c>
      <c r="F2087" s="164" t="n"/>
      <c r="G2087" s="163" t="n">
        <v>1750</v>
      </c>
      <c r="H2087" s="164" t="n"/>
      <c r="I2087" s="7" t="n">
        <v>1585</v>
      </c>
      <c r="J2087" s="8" t="inlineStr">
        <is>
          <t>Склад МОЛ №25 Подземный рудник (ИсаковС/АсанбековК</t>
        </is>
      </c>
      <c r="K2087" s="8" t="inlineStr">
        <is>
          <t>Склад МОЛ №16 РПП ГАТЦ (Тойматов Н./Турдугожоев А)</t>
        </is>
      </c>
      <c r="L2087" s="12" t="n"/>
      <c r="M2087">
        <f>VLOOKUP(J2087,P$7:Q$4000,2,0)</f>
        <v/>
      </c>
      <c r="N2087">
        <f>VLOOKUP(K2087,P$7:R$4000,2,0)</f>
        <v/>
      </c>
      <c r="P2087" s="24" t="inlineStr">
        <is>
          <t>Сатиева Арзыкан Жумабаевна</t>
        </is>
      </c>
      <c r="Q2087" s="24" t="inlineStr">
        <is>
          <t>123-02-АБК-АХО-Столовая</t>
        </is>
      </c>
    </row>
    <row r="2088" hidden="1" outlineLevel="1" ht="22.45" customHeight="1" s="171">
      <c r="B2088" s="166" t="n"/>
      <c r="C2088" s="166" t="n"/>
      <c r="D2088" s="153" t="n"/>
      <c r="E2088" s="10" t="n"/>
      <c r="F2088" s="11" t="n"/>
      <c r="G2088" s="10" t="n"/>
      <c r="H2088" s="11" t="n"/>
      <c r="I2088" s="12" t="n"/>
      <c r="J2088" s="13" t="inlineStr">
        <is>
          <t>100-005-0024  Плашка круглая для метрической резьбы правая М22х2,5-8h ГОСТ 9740-71 (про-во Россия)</t>
        </is>
      </c>
      <c r="K2088" s="13" t="inlineStr">
        <is>
          <t>100-005-0024  Плашка круглая для метрической резьбы правая М22х2,5-8h ГОСТ 9740-71 (про-во Россия)</t>
        </is>
      </c>
      <c r="L2088" s="135" t="n"/>
      <c r="M2088">
        <f>VLOOKUP(J2088,P$7:Q$4000,2,0)</f>
        <v/>
      </c>
      <c r="N2088">
        <f>VLOOKUP(K2088,P$7:R$4000,2,0)</f>
        <v/>
      </c>
      <c r="P2088" s="24" t="inlineStr">
        <is>
          <t>Сатимбаев Жумабек Казыбаевич</t>
        </is>
      </c>
      <c r="Q2088" s="24" t="inlineStr">
        <is>
          <t>119-05-Автотранспортный цех - общепроизводственные</t>
        </is>
      </c>
    </row>
    <row r="2089" hidden="1" outlineLevel="1" ht="32.9" customFormat="1" customHeight="1" s="71" thickBot="1">
      <c r="B2089" s="167" t="n"/>
      <c r="C2089" s="167" t="n"/>
      <c r="D2089" s="14" t="inlineStr">
        <is>
          <t>Количество</t>
        </is>
      </c>
      <c r="E2089" s="15" t="n"/>
      <c r="F2089" s="175" t="n">
        <v>1</v>
      </c>
      <c r="G2089" s="15" t="n"/>
      <c r="H2089" s="175" t="n">
        <v>1</v>
      </c>
      <c r="I2089" s="135" t="n"/>
      <c r="J2089" s="154" t="inlineStr">
        <is>
          <t>Поступление ТМЦ и услуг 0003296 от 05.09.2022 10:00:00</t>
        </is>
      </c>
      <c r="K2089" s="154" t="inlineStr">
        <is>
          <t>Поступление ТМЦ и услуг 0003296 от 05.09.2022 10:00:00</t>
        </is>
      </c>
      <c r="L2089" s="9" t="n"/>
      <c r="M2089">
        <f>VLOOKUP(J2089,P$7:Q$4000,2,0)</f>
        <v/>
      </c>
      <c r="N2089">
        <f>VLOOKUP(K2089,P$7:R$4000,2,0)</f>
        <v/>
      </c>
      <c r="P2089" s="24" t="inlineStr">
        <is>
          <t>Сатишев Канатбек Усупбекович (раздатчик ВМ)</t>
        </is>
      </c>
      <c r="Q2089" s="24" t="inlineStr">
        <is>
          <t>101-03-участок БВР</t>
        </is>
      </c>
    </row>
    <row r="2090" hidden="1" outlineLevel="1" ht="32.9" customFormat="1" customHeight="1" s="71">
      <c r="B2090" s="165" t="inlineStr">
        <is>
          <t>10.09.2024 8:36:17</t>
        </is>
      </c>
      <c r="C2090" s="165" t="inlineStr">
        <is>
          <t>Внутреннее перемещение ТМЦ 0002770 от 10.09.2024 8:36:17</t>
        </is>
      </c>
      <c r="D2090" s="152" t="inlineStr">
        <is>
          <t>Продажа ТМЦ</t>
        </is>
      </c>
      <c r="E2090" s="163" t="n">
        <v>1750</v>
      </c>
      <c r="F2090" s="164" t="n"/>
      <c r="G2090" s="163" t="n">
        <v>1750</v>
      </c>
      <c r="H2090" s="164" t="n"/>
      <c r="I2090" s="7" t="n">
        <v>1795</v>
      </c>
      <c r="J2090" s="8" t="inlineStr">
        <is>
          <t>Склад МОЛ №25 Подземный рудник (ИсаковС/АсанбековК</t>
        </is>
      </c>
      <c r="K2090" s="8" t="inlineStr">
        <is>
          <t>Склад МОЛ №16 РПП ГАТЦ (Тойматов Н./Турдугожоев А)</t>
        </is>
      </c>
      <c r="L2090" s="12" t="n"/>
      <c r="M2090">
        <f>VLOOKUP(J2090,P$7:Q$4000,2,0)</f>
        <v/>
      </c>
      <c r="N2090">
        <f>VLOOKUP(K2090,P$7:R$4000,2,0)</f>
        <v/>
      </c>
      <c r="P2090" s="24" t="inlineStr">
        <is>
          <t>Саткеев Марат Сапарбекович</t>
        </is>
      </c>
      <c r="Q2090" s="24" t="inlineStr">
        <is>
          <t>113-Офис Управления Проектом - Бишкек</t>
        </is>
      </c>
    </row>
    <row r="2091" hidden="1" outlineLevel="1" ht="22.45" customHeight="1" s="171">
      <c r="B2091" s="166" t="n"/>
      <c r="C2091" s="166" t="n"/>
      <c r="D2091" s="153" t="n"/>
      <c r="E2091" s="10" t="n"/>
      <c r="F2091" s="11" t="n"/>
      <c r="G2091" s="10" t="n"/>
      <c r="H2091" s="11" t="n"/>
      <c r="I2091" s="12" t="n"/>
      <c r="J2091" s="13" t="inlineStr">
        <is>
          <t>100-005-0026  Плашка круглая для метрической резьбы правая ММ27х3,0-8h ГОСТ 9740-71 (про-во Россия)</t>
        </is>
      </c>
      <c r="K2091" s="13" t="inlineStr">
        <is>
          <t>100-005-0026  Плашка круглая для метрической резьбы правая ММ27х3,0-8h ГОСТ 9740-71 (про-во Россия)</t>
        </is>
      </c>
      <c r="L2091" s="135" t="n"/>
      <c r="M2091">
        <f>VLOOKUP(J2091,P$7:Q$4000,2,0)</f>
        <v/>
      </c>
      <c r="N2091">
        <f>VLOOKUP(K2091,P$7:R$4000,2,0)</f>
        <v/>
      </c>
      <c r="P2091" s="24" t="inlineStr">
        <is>
          <t>Саттарова Жыпар Осмоновна</t>
        </is>
      </c>
      <c r="Q2091" s="24" t="inlineStr">
        <is>
          <t>111-02-АУП</t>
        </is>
      </c>
    </row>
    <row r="2092" hidden="1" outlineLevel="1" ht="32.9" customFormat="1" customHeight="1" s="71" thickBot="1">
      <c r="B2092" s="167" t="n"/>
      <c r="C2092" s="167" t="n"/>
      <c r="D2092" s="14" t="inlineStr">
        <is>
          <t>Количество</t>
        </is>
      </c>
      <c r="E2092" s="15" t="n"/>
      <c r="F2092" s="175" t="n">
        <v>1</v>
      </c>
      <c r="G2092" s="15" t="n"/>
      <c r="H2092" s="175" t="n">
        <v>1</v>
      </c>
      <c r="I2092" s="135" t="n"/>
      <c r="J2092" s="154" t="inlineStr">
        <is>
          <t>Поступление ТМЦ и услуг 0003296 от 05.09.2022 10:00:00</t>
        </is>
      </c>
      <c r="K2092" s="154" t="inlineStr">
        <is>
          <t>Поступление ТМЦ и услуг 0003296 от 05.09.2022 10:00:00</t>
        </is>
      </c>
      <c r="L2092" s="9" t="n"/>
      <c r="M2092">
        <f>VLOOKUP(J2092,P$7:Q$4000,2,0)</f>
        <v/>
      </c>
      <c r="N2092">
        <f>VLOOKUP(K2092,P$7:R$4000,2,0)</f>
        <v/>
      </c>
      <c r="P2092" s="24" t="inlineStr">
        <is>
          <t>Сатыбалдиев Кошалы Жоробекович Дробильщик</t>
        </is>
      </c>
      <c r="Q2092" s="24" t="inlineStr">
        <is>
          <t>109-Химлаборатория</t>
        </is>
      </c>
    </row>
    <row r="2093" hidden="1" outlineLevel="1" ht="32.9" customFormat="1" customHeight="1" s="71">
      <c r="B2093" s="165" t="inlineStr">
        <is>
          <t>10.09.2024 8:36:17</t>
        </is>
      </c>
      <c r="C2093" s="165" t="inlineStr">
        <is>
          <t>Внутреннее перемещение ТМЦ 0002770 от 10.09.2024 8:36:17</t>
        </is>
      </c>
      <c r="D2093" s="152" t="inlineStr">
        <is>
          <t>Продажа ТМЦ</t>
        </is>
      </c>
      <c r="E2093" s="163" t="n">
        <v>1750</v>
      </c>
      <c r="F2093" s="164" t="n"/>
      <c r="G2093" s="163" t="n">
        <v>1750</v>
      </c>
      <c r="H2093" s="164" t="n"/>
      <c r="I2093" s="7" t="n">
        <v>2710</v>
      </c>
      <c r="J2093" s="8" t="inlineStr">
        <is>
          <t>Склад МОЛ №25 Подземный рудник (ИсаковС/АсанбековК</t>
        </is>
      </c>
      <c r="K2093" s="8" t="inlineStr">
        <is>
          <t>Склад МОЛ №16 РПП ГАТЦ (Тойматов Н./Турдугожоев А)</t>
        </is>
      </c>
      <c r="L2093" s="12" t="n"/>
      <c r="M2093">
        <f>VLOOKUP(J2093,P$7:Q$4000,2,0)</f>
        <v/>
      </c>
      <c r="N2093">
        <f>VLOOKUP(K2093,P$7:R$4000,2,0)</f>
        <v/>
      </c>
      <c r="P2093" s="24" t="inlineStr">
        <is>
          <t>Сатыбалдиев Садыр Жоробекович (слесарь-ремонтник)</t>
        </is>
      </c>
      <c r="Q2093" s="24" t="inlineStr">
        <is>
          <t>101-06-Общепроизводственные расходы - Карьер</t>
        </is>
      </c>
    </row>
    <row r="2094" hidden="1" outlineLevel="1" ht="22.45" customHeight="1" s="171">
      <c r="B2094" s="166" t="n"/>
      <c r="C2094" s="166" t="n"/>
      <c r="D2094" s="153" t="n"/>
      <c r="E2094" s="10" t="n"/>
      <c r="F2094" s="11" t="n"/>
      <c r="G2094" s="10" t="n"/>
      <c r="H2094" s="11" t="n"/>
      <c r="I2094" s="12" t="n"/>
      <c r="J2094" s="13" t="inlineStr">
        <is>
          <t>100-005-0028  Плашка круглая для метрической резьбы правая ММ М33х3,5-8h ГОСТ 9740-71 (про-во Россия</t>
        </is>
      </c>
      <c r="K2094" s="13" t="inlineStr">
        <is>
          <t>100-005-0028  Плашка круглая для метрической резьбы правая ММ М33х3,5-8h ГОСТ 9740-71 (про-во Россия</t>
        </is>
      </c>
      <c r="L2094" s="135" t="n"/>
      <c r="M2094">
        <f>VLOOKUP(J2094,P$7:Q$4000,2,0)</f>
        <v/>
      </c>
      <c r="N2094">
        <f>VLOOKUP(K2094,P$7:R$4000,2,0)</f>
        <v/>
      </c>
      <c r="P2094" s="24" t="inlineStr">
        <is>
          <t>Сатыбалдиев Талантбек Шайырбекович</t>
        </is>
      </c>
      <c r="Q2094" s="24" t="inlineStr">
        <is>
          <t>130-16 Энергохозяйство</t>
        </is>
      </c>
    </row>
    <row r="2095" hidden="1" outlineLevel="1" ht="32.9" customFormat="1" customHeight="1" s="71" thickBot="1">
      <c r="B2095" s="167" t="n"/>
      <c r="C2095" s="167" t="n"/>
      <c r="D2095" s="14" t="inlineStr">
        <is>
          <t>Количество</t>
        </is>
      </c>
      <c r="E2095" s="15" t="n"/>
      <c r="F2095" s="175" t="n">
        <v>1</v>
      </c>
      <c r="G2095" s="15" t="n"/>
      <c r="H2095" s="175" t="n">
        <v>1</v>
      </c>
      <c r="I2095" s="135" t="n"/>
      <c r="J2095" s="154" t="inlineStr">
        <is>
          <t>Поступление ТМЦ и услуг 0003296 от 05.09.2022 10:00:00</t>
        </is>
      </c>
      <c r="K2095" s="154" t="inlineStr">
        <is>
          <t>Поступление ТМЦ и услуг 0003296 от 05.09.2022 10:00:00</t>
        </is>
      </c>
      <c r="L2095" s="9" t="n"/>
      <c r="M2095">
        <f>VLOOKUP(J2095,P$7:Q$4000,2,0)</f>
        <v/>
      </c>
      <c r="N2095">
        <f>VLOOKUP(K2095,P$7:R$4000,2,0)</f>
        <v/>
      </c>
      <c r="P2095" s="24" t="inlineStr">
        <is>
          <t>Сатыбалдиева Асел Болотбековна</t>
        </is>
      </c>
      <c r="Q2095" s="24" t="inlineStr">
        <is>
          <t>109-Химлаборатория</t>
        </is>
      </c>
    </row>
    <row r="2096" hidden="1" outlineLevel="1" ht="43.4" customFormat="1" customHeight="1" s="71">
      <c r="B2096" s="165" t="inlineStr">
        <is>
          <t>10.09.2024 8:36:17</t>
        </is>
      </c>
      <c r="C2096" s="165" t="inlineStr">
        <is>
          <t>Внутреннее перемещение ТМЦ 0002770 от 10.09.2024 8:36:17</t>
        </is>
      </c>
      <c r="D2096" s="152" t="inlineStr">
        <is>
          <t>Продажа ТМЦ</t>
        </is>
      </c>
      <c r="E2096" s="163" t="n">
        <v>1750</v>
      </c>
      <c r="F2096" s="164" t="n"/>
      <c r="G2096" s="163" t="n">
        <v>1750</v>
      </c>
      <c r="H2096" s="164" t="n"/>
      <c r="I2096" s="176" t="n">
        <v>483</v>
      </c>
      <c r="J2096" s="8" t="inlineStr">
        <is>
          <t>Склад МОЛ №25 Подземный рудник (ИсаковС/АсанбековК</t>
        </is>
      </c>
      <c r="K2096" s="8" t="inlineStr">
        <is>
          <t>Склад МОЛ №16 РПП ГАТЦ (Тойматов Н./Турдугожоев А)</t>
        </is>
      </c>
      <c r="L2096" s="12" t="n"/>
      <c r="M2096">
        <f>VLOOKUP(J2096,P$7:Q$4000,2,0)</f>
        <v/>
      </c>
      <c r="N2096">
        <f>VLOOKUP(K2096,P$7:R$4000,2,0)</f>
        <v/>
      </c>
      <c r="P2096" s="24" t="inlineStr">
        <is>
          <t>Сатыбалдиева Элмира Омуркасымовна</t>
        </is>
      </c>
      <c r="Q2096" s="24" t="inlineStr">
        <is>
          <t>111-02-АУП</t>
        </is>
      </c>
    </row>
    <row r="2097" hidden="1" outlineLevel="1" ht="22.45" customHeight="1" s="171">
      <c r="B2097" s="166" t="n"/>
      <c r="C2097" s="166" t="n"/>
      <c r="D2097" s="153" t="n"/>
      <c r="E2097" s="10" t="n"/>
      <c r="F2097" s="11" t="n"/>
      <c r="G2097" s="10" t="n"/>
      <c r="H2097" s="11" t="n"/>
      <c r="I2097" s="12" t="n"/>
      <c r="J2097" s="13" t="inlineStr">
        <is>
          <t>100-005-0009 Плашка круглая для метрической резьбы правая М6х1-8h ГОСТ 9740-71,Россия</t>
        </is>
      </c>
      <c r="K2097" s="13" t="inlineStr">
        <is>
          <t>100-005-0009 Плашка круглая для метрической резьбы правая М6х1-8h ГОСТ 9740-71,Россия</t>
        </is>
      </c>
      <c r="L2097" s="135" t="n"/>
      <c r="M2097">
        <f>VLOOKUP(J2097,P$7:Q$4000,2,0)</f>
        <v/>
      </c>
      <c r="N2097">
        <f>VLOOKUP(K2097,P$7:R$4000,2,0)</f>
        <v/>
      </c>
      <c r="P2097" s="24" t="inlineStr">
        <is>
          <t>Сатывалдиева Айдай Алибековна</t>
        </is>
      </c>
      <c r="Q2097" s="24" t="inlineStr">
        <is>
          <t>112-ИТР-офис</t>
        </is>
      </c>
    </row>
    <row r="2098" hidden="1" outlineLevel="1" ht="32.9" customFormat="1" customHeight="1" s="49" thickBot="1">
      <c r="B2098" s="167" t="n"/>
      <c r="C2098" s="167" t="n"/>
      <c r="D2098" s="14" t="inlineStr">
        <is>
          <t>Количество</t>
        </is>
      </c>
      <c r="E2098" s="15" t="n"/>
      <c r="F2098" s="175" t="n">
        <v>1</v>
      </c>
      <c r="G2098" s="15" t="n"/>
      <c r="H2098" s="175" t="n">
        <v>1</v>
      </c>
      <c r="I2098" s="135" t="n"/>
      <c r="J2098" s="154" t="inlineStr">
        <is>
          <t>Поступление ТМЦ и услуг 0003296 от 05.09.2022 10:00:00</t>
        </is>
      </c>
      <c r="K2098" s="154" t="inlineStr">
        <is>
          <t>Поступление ТМЦ и услуг 0003296 от 05.09.2022 10:00:00</t>
        </is>
      </c>
      <c r="L2098" s="9" t="n"/>
      <c r="M2098">
        <f>VLOOKUP(J2098,P$7:Q$4000,2,0)</f>
        <v/>
      </c>
      <c r="N2098">
        <f>VLOOKUP(K2098,P$7:R$4000,2,0)</f>
        <v/>
      </c>
      <c r="P2098" s="24" t="inlineStr">
        <is>
          <t>Сатыев Бекназар Эльдиярович</t>
        </is>
      </c>
      <c r="Q2098" s="24" t="inlineStr">
        <is>
          <t>100-03-06 Укладка хвостов техникой ГАТЦ</t>
        </is>
      </c>
    </row>
    <row r="2099" hidden="1" outlineLevel="1" ht="43.4" customFormat="1" customHeight="1" s="71">
      <c r="B2099" s="165" t="inlineStr">
        <is>
          <t>10.09.2024 8:36:17</t>
        </is>
      </c>
      <c r="C2099" s="165" t="inlineStr">
        <is>
          <t>Внутреннее перемещение ТМЦ 0002770 от 10.09.2024 8:36:17</t>
        </is>
      </c>
      <c r="D2099" s="152" t="inlineStr">
        <is>
          <t>Продажа ТМЦ</t>
        </is>
      </c>
      <c r="E2099" s="163" t="n">
        <v>1750</v>
      </c>
      <c r="F2099" s="164" t="n"/>
      <c r="G2099" s="163" t="n">
        <v>1750</v>
      </c>
      <c r="H2099" s="164" t="n"/>
      <c r="I2099" s="176" t="n">
        <v>129</v>
      </c>
      <c r="J2099" s="8" t="inlineStr">
        <is>
          <t>Склад МОЛ №25 Подземный рудник (ИсаковС/АсанбековК</t>
        </is>
      </c>
      <c r="K2099" s="8" t="inlineStr">
        <is>
          <t>Склад МОЛ №16 РПП ГАТЦ (Тойматов Н./Турдугожоев А)</t>
        </is>
      </c>
      <c r="L2099" s="12" t="n"/>
      <c r="M2099">
        <f>VLOOKUP(J2099,P$7:Q$4000,2,0)</f>
        <v/>
      </c>
      <c r="N2099">
        <f>VLOOKUP(K2099,P$7:R$4000,2,0)</f>
        <v/>
      </c>
      <c r="P2099" s="24" t="inlineStr">
        <is>
          <t>Сатымкулов Жоомарт Сатымкулович</t>
        </is>
      </c>
      <c r="Q2099" s="24" t="inlineStr">
        <is>
          <t>106-02-01-Горный участок - Центральный</t>
        </is>
      </c>
    </row>
    <row r="2100" hidden="1" outlineLevel="1" ht="22.45" customHeight="1" s="171">
      <c r="B2100" s="166" t="n"/>
      <c r="C2100" s="166" t="n"/>
      <c r="D2100" s="153" t="n"/>
      <c r="E2100" s="10" t="n"/>
      <c r="F2100" s="11" t="n"/>
      <c r="G2100" s="10" t="n"/>
      <c r="H2100" s="11" t="n"/>
      <c r="I2100" s="12" t="n"/>
      <c r="J2100" s="13" t="inlineStr">
        <is>
          <t>100-005-0012 Плашка круглая для метрической резьбы правая М12х1,75-8h ГОСТ 9740-71,Россия</t>
        </is>
      </c>
      <c r="K2100" s="13" t="inlineStr">
        <is>
          <t>100-005-0012 Плашка круглая для метрической резьбы правая М12х1,75-8h ГОСТ 9740-71,Россия</t>
        </is>
      </c>
      <c r="L2100" s="135" t="n"/>
      <c r="M2100">
        <f>VLOOKUP(J2100,P$7:Q$4000,2,0)</f>
        <v/>
      </c>
      <c r="N2100">
        <f>VLOOKUP(K2100,P$7:R$4000,2,0)</f>
        <v/>
      </c>
      <c r="P2100" s="24" t="inlineStr">
        <is>
          <t>Сатындыев Асылбек Сатындыевич</t>
        </is>
      </c>
      <c r="Q2100" s="24" t="inlineStr">
        <is>
          <t>105-03-ЛЭП</t>
        </is>
      </c>
    </row>
    <row r="2101" hidden="1" outlineLevel="1" ht="32.9" customFormat="1" customHeight="1" s="71" thickBot="1">
      <c r="B2101" s="167" t="n"/>
      <c r="C2101" s="167" t="n"/>
      <c r="D2101" s="14" t="inlineStr">
        <is>
          <t>Количество</t>
        </is>
      </c>
      <c r="E2101" s="15" t="n"/>
      <c r="F2101" s="175" t="n">
        <v>1</v>
      </c>
      <c r="G2101" s="15" t="n"/>
      <c r="H2101" s="175" t="n">
        <v>1</v>
      </c>
      <c r="I2101" s="135" t="n"/>
      <c r="J2101" s="154" t="inlineStr">
        <is>
          <t>Поступление ТМЦ и услуг 0003296 от 05.09.2022 10:00:00</t>
        </is>
      </c>
      <c r="K2101" s="154" t="inlineStr">
        <is>
          <t>Поступление ТМЦ и услуг 0003296 от 05.09.2022 10:00:00</t>
        </is>
      </c>
      <c r="L2101" s="9" t="n"/>
      <c r="M2101">
        <f>VLOOKUP(J2101,P$7:Q$4000,2,0)</f>
        <v/>
      </c>
      <c r="N2101">
        <f>VLOOKUP(K2101,P$7:R$4000,2,0)</f>
        <v/>
      </c>
      <c r="P2101" s="24" t="inlineStr">
        <is>
          <t>Сахитжанов Даулет Ерболович</t>
        </is>
      </c>
      <c r="Q2101" s="24" t="inlineStr">
        <is>
          <t>100-02 Главный корпус (флотация)</t>
        </is>
      </c>
    </row>
    <row r="2102" hidden="1" outlineLevel="1" ht="43.4" customFormat="1" customHeight="1" s="71">
      <c r="B2102" s="165" t="inlineStr">
        <is>
          <t>10.09.2024 8:36:17</t>
        </is>
      </c>
      <c r="C2102" s="165" t="inlineStr">
        <is>
          <t>Внутреннее перемещение ТМЦ 0002770 от 10.09.2024 8:36:17</t>
        </is>
      </c>
      <c r="D2102" s="152" t="inlineStr">
        <is>
          <t>Продажа ТМЦ</t>
        </is>
      </c>
      <c r="E2102" s="163" t="n">
        <v>1750</v>
      </c>
      <c r="F2102" s="164" t="n"/>
      <c r="G2102" s="163" t="n">
        <v>1750</v>
      </c>
      <c r="H2102" s="164" t="n"/>
      <c r="I2102" s="176" t="n">
        <v>700</v>
      </c>
      <c r="J2102" s="8" t="inlineStr">
        <is>
          <t>Склад МОЛ №25 Подземный рудник (ИсаковС/АсанбековК</t>
        </is>
      </c>
      <c r="K2102" s="8" t="inlineStr">
        <is>
          <t>Склад МОЛ №16 РПП ГАТЦ (Тойматов Н./Турдугожоев А)</t>
        </is>
      </c>
      <c r="L2102" s="12" t="n"/>
      <c r="M2102">
        <f>VLOOKUP(J2102,P$7:Q$4000,2,0)</f>
        <v/>
      </c>
      <c r="N2102">
        <f>VLOOKUP(K2102,P$7:R$4000,2,0)</f>
        <v/>
      </c>
      <c r="P2102" s="24" t="inlineStr">
        <is>
          <t>Сбыт (104)</t>
        </is>
      </c>
      <c r="Q2102" s="24" t="n"/>
    </row>
    <row r="2103" hidden="1" outlineLevel="1" ht="22.45" customHeight="1" s="171">
      <c r="B2103" s="166" t="n"/>
      <c r="C2103" s="166" t="n"/>
      <c r="D2103" s="153" t="n"/>
      <c r="E2103" s="10" t="n"/>
      <c r="F2103" s="11" t="n"/>
      <c r="G2103" s="10" t="n"/>
      <c r="H2103" s="11" t="n"/>
      <c r="I2103" s="12" t="n"/>
      <c r="J2103" s="13" t="inlineStr">
        <is>
          <t>100-005-0014 Плашка круглая для метрической резьбы правая М14х2-8h ГОСТ 9740-71,Россия</t>
        </is>
      </c>
      <c r="K2103" s="13" t="inlineStr">
        <is>
          <t>100-005-0014 Плашка круглая для метрической резьбы правая М14х2-8h ГОСТ 9740-71,Россия</t>
        </is>
      </c>
      <c r="L2103" s="135" t="n"/>
      <c r="M2103">
        <f>VLOOKUP(J2103,P$7:Q$4000,2,0)</f>
        <v/>
      </c>
      <c r="N2103">
        <f>VLOOKUP(K2103,P$7:R$4000,2,0)</f>
        <v/>
      </c>
      <c r="P2103" s="24" t="inlineStr">
        <is>
          <t>Светличная Светлана Александровна</t>
        </is>
      </c>
      <c r="Q2103" s="24" t="inlineStr">
        <is>
          <t>112-ИТР-офис</t>
        </is>
      </c>
    </row>
    <row r="2104" hidden="1" outlineLevel="1" ht="32.9" customFormat="1" customHeight="1" s="71" thickBot="1">
      <c r="B2104" s="167" t="n"/>
      <c r="C2104" s="167" t="n"/>
      <c r="D2104" s="14" t="inlineStr">
        <is>
          <t>Количество</t>
        </is>
      </c>
      <c r="E2104" s="15" t="n"/>
      <c r="F2104" s="175" t="n">
        <v>1</v>
      </c>
      <c r="G2104" s="15" t="n"/>
      <c r="H2104" s="175" t="n">
        <v>1</v>
      </c>
      <c r="I2104" s="135" t="n"/>
      <c r="J2104" s="154" t="inlineStr">
        <is>
          <t>Поступление ТМЦ и услуг 0003296 от 05.09.2022 10:00:00</t>
        </is>
      </c>
      <c r="K2104" s="154" t="inlineStr">
        <is>
          <t>Поступление ТМЦ и услуг 0003296 от 05.09.2022 10:00:00</t>
        </is>
      </c>
      <c r="L2104" s="9" t="n"/>
      <c r="M2104">
        <f>VLOOKUP(J2104,P$7:Q$4000,2,0)</f>
        <v/>
      </c>
      <c r="N2104">
        <f>VLOOKUP(K2104,P$7:R$4000,2,0)</f>
        <v/>
      </c>
      <c r="P2104" s="24" t="inlineStr">
        <is>
          <t>Сеитбеков Азамат Сеитбекович (слесарь КИП и А)</t>
        </is>
      </c>
      <c r="Q2104" s="24" t="inlineStr">
        <is>
          <t>100-02 Главный корпус (флотация)</t>
        </is>
      </c>
    </row>
    <row r="2105" hidden="1" outlineLevel="1" ht="43.4" customFormat="1" customHeight="1" s="71">
      <c r="B2105" s="165" t="inlineStr">
        <is>
          <t>10.09.2024 8:36:17</t>
        </is>
      </c>
      <c r="C2105" s="165" t="inlineStr">
        <is>
          <t>Внутреннее перемещение ТМЦ 0002770 от 10.09.2024 8:36:17</t>
        </is>
      </c>
      <c r="D2105" s="152" t="inlineStr">
        <is>
          <t>Продажа ТМЦ</t>
        </is>
      </c>
      <c r="E2105" s="163" t="n">
        <v>1750</v>
      </c>
      <c r="F2105" s="164" t="n"/>
      <c r="G2105" s="163" t="n">
        <v>1750</v>
      </c>
      <c r="H2105" s="164" t="n"/>
      <c r="I2105" s="176" t="n">
        <v>445</v>
      </c>
      <c r="J2105" s="8" t="inlineStr">
        <is>
          <t>Склад МОЛ №25 Подземный рудник (ИсаковС/АсанбековК</t>
        </is>
      </c>
      <c r="K2105" s="8" t="inlineStr">
        <is>
          <t>Склад МОЛ №16 РПП ГАТЦ (Тойматов Н./Турдугожоев А)</t>
        </is>
      </c>
      <c r="L2105" s="12" t="n"/>
      <c r="M2105">
        <f>VLOOKUP(J2105,P$7:Q$4000,2,0)</f>
        <v/>
      </c>
      <c r="N2105">
        <f>VLOOKUP(K2105,P$7:R$4000,2,0)</f>
        <v/>
      </c>
      <c r="P2105" s="24" t="inlineStr">
        <is>
          <t>Сейдалиев Азатбек Юрийевич</t>
        </is>
      </c>
      <c r="Q2105" s="24" t="inlineStr">
        <is>
          <t>100-03-03 Фильтрация хвостов</t>
        </is>
      </c>
    </row>
    <row r="2106" hidden="1" outlineLevel="1" ht="22.45" customHeight="1" s="171">
      <c r="B2106" s="166" t="n"/>
      <c r="C2106" s="166" t="n"/>
      <c r="D2106" s="153" t="n"/>
      <c r="E2106" s="10" t="n"/>
      <c r="F2106" s="11" t="n"/>
      <c r="G2106" s="10" t="n"/>
      <c r="H2106" s="11" t="n"/>
      <c r="I2106" s="12" t="n"/>
      <c r="J2106" s="13" t="inlineStr">
        <is>
          <t>100-005-0019 Плашка круглая для метрической резьбы правая М20х2,5-8h ГОСТ 9740-71,Россия</t>
        </is>
      </c>
      <c r="K2106" s="13" t="inlineStr">
        <is>
          <t>100-005-0019 Плашка круглая для метрической резьбы правая М20х2,5-8h ГОСТ 9740-71,Россия</t>
        </is>
      </c>
      <c r="L2106" s="135" t="n"/>
      <c r="M2106">
        <f>VLOOKUP(J2106,P$7:Q$4000,2,0)</f>
        <v/>
      </c>
      <c r="N2106">
        <f>VLOOKUP(K2106,P$7:R$4000,2,0)</f>
        <v/>
      </c>
      <c r="P2106" s="24" t="inlineStr">
        <is>
          <t>Сейитмамбетов Уланбек Бакытбекович</t>
        </is>
      </c>
      <c r="Q2106" s="24" t="inlineStr">
        <is>
          <t>105-02-УТВС и НК</t>
        </is>
      </c>
    </row>
    <row r="2107" hidden="1" outlineLevel="1" ht="32.9" customFormat="1" customHeight="1" s="71" thickBot="1">
      <c r="B2107" s="167" t="n"/>
      <c r="C2107" s="167" t="n"/>
      <c r="D2107" s="14" t="inlineStr">
        <is>
          <t>Количество</t>
        </is>
      </c>
      <c r="E2107" s="15" t="n"/>
      <c r="F2107" s="175" t="n">
        <v>1</v>
      </c>
      <c r="G2107" s="15" t="n"/>
      <c r="H2107" s="175" t="n">
        <v>1</v>
      </c>
      <c r="I2107" s="135" t="n"/>
      <c r="J2107" s="154" t="inlineStr">
        <is>
          <t>Поступление ТМЦ и услуг 0003296 от 05.09.2022 10:00:00</t>
        </is>
      </c>
      <c r="K2107" s="154" t="inlineStr">
        <is>
          <t>Поступление ТМЦ и услуг 0003296 от 05.09.2022 10:00:00</t>
        </is>
      </c>
      <c r="L2107" s="9" t="n"/>
      <c r="M2107">
        <f>VLOOKUP(J2107,P$7:Q$4000,2,0)</f>
        <v/>
      </c>
      <c r="N2107">
        <f>VLOOKUP(K2107,P$7:R$4000,2,0)</f>
        <v/>
      </c>
      <c r="P2107" s="24" t="inlineStr">
        <is>
          <t>Сейитов Аянбек Курманбекович</t>
        </is>
      </c>
      <c r="Q2107" s="24" t="inlineStr">
        <is>
          <t>101-02-ЭКБУ - Карьер</t>
        </is>
      </c>
    </row>
    <row r="2108" hidden="1" outlineLevel="1" ht="43.4" customFormat="1" customHeight="1" s="71">
      <c r="B2108" s="165" t="inlineStr">
        <is>
          <t>10.09.2024 8:36:17</t>
        </is>
      </c>
      <c r="C2108" s="165" t="inlineStr">
        <is>
          <t>Внутреннее перемещение ТМЦ 0002770 от 10.09.2024 8:36:17</t>
        </is>
      </c>
      <c r="D2108" s="152" t="inlineStr">
        <is>
          <t>Продажа ТМЦ</t>
        </is>
      </c>
      <c r="E2108" s="163" t="n">
        <v>1750</v>
      </c>
      <c r="F2108" s="164" t="n"/>
      <c r="G2108" s="163" t="n">
        <v>1750</v>
      </c>
      <c r="H2108" s="164" t="n"/>
      <c r="I2108" s="7" t="n">
        <v>1530</v>
      </c>
      <c r="J2108" s="8" t="inlineStr">
        <is>
          <t>Склад МОЛ №25 Подземный рудник (ИсаковС/АсанбековК</t>
        </is>
      </c>
      <c r="K2108" s="8" t="inlineStr">
        <is>
          <t>Склад МОЛ №16 РПП ГАТЦ (Тойматов Н./Турдугожоев А)</t>
        </is>
      </c>
      <c r="L2108" s="12" t="n"/>
      <c r="M2108">
        <f>VLOOKUP(J2108,P$7:Q$4000,2,0)</f>
        <v/>
      </c>
      <c r="N2108">
        <f>VLOOKUP(K2108,P$7:R$4000,2,0)</f>
        <v/>
      </c>
      <c r="P2108" s="24" t="inlineStr">
        <is>
          <t>Сейитсултанов Максат Акматбекович( аппаратчик обез</t>
        </is>
      </c>
      <c r="Q2108" s="24" t="inlineStr">
        <is>
          <t>100-04 Участок упаковки концентрата</t>
        </is>
      </c>
    </row>
    <row r="2109" hidden="1" outlineLevel="1" ht="22.45" customHeight="1" s="171">
      <c r="B2109" s="166" t="n"/>
      <c r="C2109" s="166" t="n"/>
      <c r="D2109" s="153" t="n"/>
      <c r="E2109" s="10" t="n"/>
      <c r="F2109" s="11" t="n"/>
      <c r="G2109" s="10" t="n"/>
      <c r="H2109" s="11" t="n"/>
      <c r="I2109" s="12" t="n"/>
      <c r="J2109" s="13" t="inlineStr">
        <is>
          <t>100-005-0020 Плашка круглая для метрической резьбы правая М20х1,5-8h ГОСТ 9740-71,Россия</t>
        </is>
      </c>
      <c r="K2109" s="13" t="inlineStr">
        <is>
          <t>100-005-0020 Плашка круглая для метрической резьбы правая М20х1,5-8h ГОСТ 9740-71,Россия</t>
        </is>
      </c>
      <c r="L2109" s="135" t="n"/>
      <c r="M2109">
        <f>VLOOKUP(J2109,P$7:Q$4000,2,0)</f>
        <v/>
      </c>
      <c r="N2109">
        <f>VLOOKUP(K2109,P$7:R$4000,2,0)</f>
        <v/>
      </c>
      <c r="P2109" s="24" t="inlineStr">
        <is>
          <t>Сейталиев Айдарбек</t>
        </is>
      </c>
      <c r="Q2109" s="24" t="inlineStr">
        <is>
          <t>112-ИТР-офис</t>
        </is>
      </c>
    </row>
    <row r="2110" hidden="1" outlineLevel="1" ht="32.9" customFormat="1" customHeight="1" s="71" thickBot="1">
      <c r="B2110" s="167" t="n"/>
      <c r="C2110" s="167" t="n"/>
      <c r="D2110" s="14" t="inlineStr">
        <is>
          <t>Количество</t>
        </is>
      </c>
      <c r="E2110" s="15" t="n"/>
      <c r="F2110" s="175" t="n">
        <v>1</v>
      </c>
      <c r="G2110" s="15" t="n"/>
      <c r="H2110" s="175" t="n">
        <v>1</v>
      </c>
      <c r="I2110" s="135" t="n"/>
      <c r="J2110" s="154" t="inlineStr">
        <is>
          <t>Поступление ТМЦ и услуг 0003296 от 05.09.2022 10:00:00</t>
        </is>
      </c>
      <c r="K2110" s="154" t="inlineStr">
        <is>
          <t>Поступление ТМЦ и услуг 0003296 от 05.09.2022 10:00:00</t>
        </is>
      </c>
      <c r="L2110" s="9" t="n"/>
      <c r="M2110">
        <f>VLOOKUP(J2110,P$7:Q$4000,2,0)</f>
        <v/>
      </c>
      <c r="N2110">
        <f>VLOOKUP(K2110,P$7:R$4000,2,0)</f>
        <v/>
      </c>
      <c r="P2110" s="24" t="inlineStr">
        <is>
          <t>Сейталиев Акылбек Кушубакович</t>
        </is>
      </c>
      <c r="Q2110" s="24" t="inlineStr">
        <is>
          <t>111-02-АУП</t>
        </is>
      </c>
    </row>
    <row r="2111" hidden="1" outlineLevel="1" ht="43.4" customFormat="1" customHeight="1" s="71">
      <c r="B2111" s="165" t="inlineStr">
        <is>
          <t>10.09.2024 8:36:17</t>
        </is>
      </c>
      <c r="C2111" s="165" t="inlineStr">
        <is>
          <t>Внутреннее перемещение ТМЦ 0002770 от 10.09.2024 8:36:17</t>
        </is>
      </c>
      <c r="D2111" s="152" t="inlineStr">
        <is>
          <t>Продажа ТМЦ</t>
        </is>
      </c>
      <c r="E2111" s="163" t="n">
        <v>1750</v>
      </c>
      <c r="F2111" s="164" t="n"/>
      <c r="G2111" s="163" t="n">
        <v>1750</v>
      </c>
      <c r="H2111" s="164" t="n"/>
      <c r="I2111" s="176" t="n">
        <v>660</v>
      </c>
      <c r="J2111" s="8" t="inlineStr">
        <is>
          <t>Склад МОЛ №25 Подземный рудник (ИсаковС/АсанбековК</t>
        </is>
      </c>
      <c r="K2111" s="8" t="inlineStr">
        <is>
          <t>Склад МОЛ №16 РПП ГАТЦ (Тойматов Н./Турдугожоев А)</t>
        </is>
      </c>
      <c r="L2111" s="12" t="n"/>
      <c r="M2111">
        <f>VLOOKUP(J2111,P$7:Q$4000,2,0)</f>
        <v/>
      </c>
      <c r="N2111">
        <f>VLOOKUP(K2111,P$7:R$4000,2,0)</f>
        <v/>
      </c>
      <c r="P2111" s="24" t="inlineStr">
        <is>
          <t>Сейталы уулу Байдолот</t>
        </is>
      </c>
      <c r="Q2111" s="24" t="inlineStr">
        <is>
          <t>101-04 - Дорожный участок - карьер</t>
        </is>
      </c>
    </row>
    <row r="2112" hidden="1" outlineLevel="1" ht="22.45" customHeight="1" s="171">
      <c r="B2112" s="166" t="n"/>
      <c r="C2112" s="166" t="n"/>
      <c r="D2112" s="153" t="n"/>
      <c r="E2112" s="10" t="n"/>
      <c r="F2112" s="11" t="n"/>
      <c r="G2112" s="10" t="n"/>
      <c r="H2112" s="11" t="n"/>
      <c r="I2112" s="12" t="n"/>
      <c r="J2112" s="13" t="inlineStr">
        <is>
          <t>100-004-0073 Метчики комплектные для метрической резьбы правая М16х2 ГОСТ 3266-81</t>
        </is>
      </c>
      <c r="K2112" s="13" t="inlineStr">
        <is>
          <t>100-004-0073 Метчики комплектные для метрической резьбы правая М16х2 ГОСТ 3266-81</t>
        </is>
      </c>
      <c r="L2112" s="135" t="n"/>
      <c r="M2112">
        <f>VLOOKUP(J2112,P$7:Q$4000,2,0)</f>
        <v/>
      </c>
      <c r="N2112">
        <f>VLOOKUP(K2112,P$7:R$4000,2,0)</f>
        <v/>
      </c>
      <c r="P2112" s="24" t="inlineStr">
        <is>
          <t>Сейтбеков Мунарбек Дуйшоканович</t>
        </is>
      </c>
      <c r="Q2112" s="24" t="inlineStr">
        <is>
          <t>100-02 Главный корпус (флотация)</t>
        </is>
      </c>
    </row>
    <row r="2113" hidden="1" outlineLevel="1" ht="32.9" customFormat="1" customHeight="1" s="71" thickBot="1">
      <c r="B2113" s="167" t="n"/>
      <c r="C2113" s="167" t="n"/>
      <c r="D2113" s="14" t="inlineStr">
        <is>
          <t>Количество</t>
        </is>
      </c>
      <c r="E2113" s="15" t="n"/>
      <c r="F2113" s="175" t="n">
        <v>1</v>
      </c>
      <c r="G2113" s="15" t="n"/>
      <c r="H2113" s="175" t="n">
        <v>1</v>
      </c>
      <c r="I2113" s="135" t="n"/>
      <c r="J2113" s="154" t="inlineStr">
        <is>
          <t>Поступление ТМЦ и услуг 0003341 от 12.09.2022 10:00:00</t>
        </is>
      </c>
      <c r="K2113" s="154" t="inlineStr">
        <is>
          <t>Поступление ТМЦ и услуг 0003341 от 12.09.2022 10:00:00</t>
        </is>
      </c>
      <c r="L2113" s="9" t="n"/>
      <c r="M2113">
        <f>VLOOKUP(J2113,P$7:Q$4000,2,0)</f>
        <v/>
      </c>
      <c r="N2113">
        <f>VLOOKUP(K2113,P$7:R$4000,2,0)</f>
        <v/>
      </c>
      <c r="P2113" s="24" t="inlineStr">
        <is>
          <t>Семенченко Андрей Владимирович</t>
        </is>
      </c>
      <c r="Q2113" s="24" t="n"/>
    </row>
    <row r="2114" hidden="1" outlineLevel="1" ht="43.4" customFormat="1" customHeight="1" s="71">
      <c r="B2114" s="165" t="inlineStr">
        <is>
          <t>10.09.2024 8:36:17</t>
        </is>
      </c>
      <c r="C2114" s="165" t="inlineStr">
        <is>
          <t>Внутреннее перемещение ТМЦ 0002770 от 10.09.2024 8:36:17</t>
        </is>
      </c>
      <c r="D2114" s="152" t="inlineStr">
        <is>
          <t>Продажа ТМЦ</t>
        </is>
      </c>
      <c r="E2114" s="163" t="n">
        <v>1750</v>
      </c>
      <c r="F2114" s="164" t="n"/>
      <c r="G2114" s="163" t="n">
        <v>1750</v>
      </c>
      <c r="H2114" s="164" t="n"/>
      <c r="I2114" s="7" t="n">
        <v>1735</v>
      </c>
      <c r="J2114" s="8" t="inlineStr">
        <is>
          <t>Склад МОЛ №25 Подземный рудник (ИсаковС/АсанбековК</t>
        </is>
      </c>
      <c r="K2114" s="8" t="inlineStr">
        <is>
          <t>Склад МОЛ №16 РПП ГАТЦ (Тойматов Н./Турдугожоев А)</t>
        </is>
      </c>
      <c r="L2114" s="12" t="n"/>
      <c r="M2114">
        <f>VLOOKUP(J2114,P$7:Q$4000,2,0)</f>
        <v/>
      </c>
      <c r="N2114">
        <f>VLOOKUP(K2114,P$7:R$4000,2,0)</f>
        <v/>
      </c>
      <c r="P2114" s="24" t="inlineStr">
        <is>
          <t>Сирдибай уулу Курбанали(Хвостовое х-во)</t>
        </is>
      </c>
      <c r="Q2114" s="24" t="inlineStr">
        <is>
          <t>100-03-03 Фильтрация хвостов</t>
        </is>
      </c>
    </row>
    <row r="2115" hidden="1" outlineLevel="1" ht="22.45" customHeight="1" s="171">
      <c r="B2115" s="166" t="n"/>
      <c r="C2115" s="166" t="n"/>
      <c r="D2115" s="153" t="n"/>
      <c r="E2115" s="10" t="n"/>
      <c r="F2115" s="11" t="n"/>
      <c r="G2115" s="10" t="n"/>
      <c r="H2115" s="11" t="n"/>
      <c r="I2115" s="12" t="n"/>
      <c r="J2115" s="13" t="inlineStr">
        <is>
          <t>100-004-0074 Метчики комплектные для метрической резьбы правая М14х1,5 ГОСТ 3266-81</t>
        </is>
      </c>
      <c r="K2115" s="13" t="inlineStr">
        <is>
          <t>100-004-0074 Метчики комплектные для метрической резьбы правая М14х1,5 ГОСТ 3266-81</t>
        </is>
      </c>
      <c r="L2115" s="135" t="n"/>
      <c r="M2115">
        <f>VLOOKUP(J2115,P$7:Q$4000,2,0)</f>
        <v/>
      </c>
      <c r="N2115">
        <f>VLOOKUP(K2115,P$7:R$4000,2,0)</f>
        <v/>
      </c>
      <c r="P2115" s="24" t="inlineStr">
        <is>
          <t>Ситников Александр Евгеньевич</t>
        </is>
      </c>
      <c r="Q2115" s="24" t="inlineStr">
        <is>
          <t>111-01-АУП - Гараж</t>
        </is>
      </c>
    </row>
    <row r="2116" hidden="1" outlineLevel="1" ht="32.9" customFormat="1" customHeight="1" s="71" thickBot="1">
      <c r="B2116" s="167" t="n"/>
      <c r="C2116" s="167" t="n"/>
      <c r="D2116" s="14" t="inlineStr">
        <is>
          <t>Количество</t>
        </is>
      </c>
      <c r="E2116" s="15" t="n"/>
      <c r="F2116" s="175" t="n">
        <v>1</v>
      </c>
      <c r="G2116" s="15" t="n"/>
      <c r="H2116" s="175" t="n">
        <v>1</v>
      </c>
      <c r="I2116" s="135" t="n"/>
      <c r="J2116" s="154" t="inlineStr">
        <is>
          <t>Поступление ТМЦ и услуг 0003341 от 12.09.2022 10:00:00</t>
        </is>
      </c>
      <c r="K2116" s="154" t="inlineStr">
        <is>
          <t>Поступление ТМЦ и услуг 0003341 от 12.09.2022 10:00:00</t>
        </is>
      </c>
      <c r="L2116" s="9" t="n"/>
      <c r="M2116">
        <f>VLOOKUP(J2116,P$7:Q$4000,2,0)</f>
        <v/>
      </c>
      <c r="N2116">
        <f>VLOOKUP(K2116,P$7:R$4000,2,0)</f>
        <v/>
      </c>
      <c r="P2116" s="24" t="inlineStr">
        <is>
          <t>Скворцов Валерий Васильевич</t>
        </is>
      </c>
      <c r="Q2116" s="24" t="inlineStr">
        <is>
          <t>130-18 Технические службы</t>
        </is>
      </c>
    </row>
    <row r="2117" hidden="1" outlineLevel="1" ht="43.4" customFormat="1" customHeight="1" s="71">
      <c r="B2117" s="165" t="inlineStr">
        <is>
          <t>10.09.2024 8:36:17</t>
        </is>
      </c>
      <c r="C2117" s="165" t="inlineStr">
        <is>
          <t>Внутреннее перемещение ТМЦ 0002770 от 10.09.2024 8:36:17</t>
        </is>
      </c>
      <c r="D2117" s="152" t="inlineStr">
        <is>
          <t>Продажа ТМЦ</t>
        </is>
      </c>
      <c r="E2117" s="163" t="n">
        <v>1750</v>
      </c>
      <c r="F2117" s="164" t="n"/>
      <c r="G2117" s="163" t="n">
        <v>1750</v>
      </c>
      <c r="H2117" s="164" t="n"/>
      <c r="I2117" s="7" t="n">
        <v>2165</v>
      </c>
      <c r="J2117" s="8" t="inlineStr">
        <is>
          <t>Склад МОЛ №25 Подземный рудник (ИсаковС/АсанбековК</t>
        </is>
      </c>
      <c r="K2117" s="8" t="inlineStr">
        <is>
          <t>Склад МОЛ №16 РПП ГАТЦ (Тойматов Н./Турдугожоев А)</t>
        </is>
      </c>
      <c r="L2117" s="12" t="n"/>
      <c r="M2117">
        <f>VLOOKUP(J2117,P$7:Q$4000,2,0)</f>
        <v/>
      </c>
      <c r="N2117">
        <f>VLOOKUP(K2117,P$7:R$4000,2,0)</f>
        <v/>
      </c>
      <c r="P2117" s="24" t="inlineStr">
        <is>
          <t>Склад "Бозымчак" ТБО (Б/У ОС,ТМЦ, шин, масел)</t>
        </is>
      </c>
      <c r="Q2117" s="24" t="inlineStr">
        <is>
          <t>120-03-ОМТС</t>
        </is>
      </c>
    </row>
    <row r="2118" hidden="1" outlineLevel="1" ht="22.45" customHeight="1" s="171">
      <c r="B2118" s="166" t="n"/>
      <c r="C2118" s="166" t="n"/>
      <c r="D2118" s="153" t="n"/>
      <c r="E2118" s="10" t="n"/>
      <c r="F2118" s="11" t="n"/>
      <c r="G2118" s="10" t="n"/>
      <c r="H2118" s="11" t="n"/>
      <c r="I2118" s="12" t="n"/>
      <c r="J2118" s="13" t="inlineStr">
        <is>
          <t>100-005-0049 Плашка круглая для метрической резьбы правая М 30х2,0-8h ГОСТ 9740-71</t>
        </is>
      </c>
      <c r="K2118" s="13" t="inlineStr">
        <is>
          <t>100-005-0049 Плашка круглая для метрической резьбы правая М 30х2,0-8h ГОСТ 9740-71</t>
        </is>
      </c>
      <c r="L2118" s="135" t="n"/>
      <c r="M2118">
        <f>VLOOKUP(J2118,P$7:Q$4000,2,0)</f>
        <v/>
      </c>
      <c r="N2118">
        <f>VLOOKUP(K2118,P$7:R$4000,2,0)</f>
        <v/>
      </c>
      <c r="P2118" s="24" t="inlineStr">
        <is>
          <t>Склад АЗС - Бозымчак НЕ ИСПОЛЬЗОВАТЬ</t>
        </is>
      </c>
      <c r="Q2118" s="24" t="n"/>
    </row>
    <row r="2119" hidden="1" outlineLevel="1" ht="32.9" customFormat="1" customHeight="1" s="71" thickBot="1">
      <c r="B2119" s="167" t="n"/>
      <c r="C2119" s="167" t="n"/>
      <c r="D2119" s="14" t="inlineStr">
        <is>
          <t>Количество</t>
        </is>
      </c>
      <c r="E2119" s="15" t="n"/>
      <c r="F2119" s="175" t="n">
        <v>1</v>
      </c>
      <c r="G2119" s="15" t="n"/>
      <c r="H2119" s="175" t="n">
        <v>1</v>
      </c>
      <c r="I2119" s="135" t="n"/>
      <c r="J2119" s="154" t="inlineStr">
        <is>
          <t>Поступление ТМЦ и услуг 0003341 от 12.09.2022 10:00:00</t>
        </is>
      </c>
      <c r="K2119" s="154" t="inlineStr">
        <is>
          <t>Поступление ТМЦ и услуг 0003341 от 12.09.2022 10:00:00</t>
        </is>
      </c>
      <c r="L2119" s="9" t="n"/>
      <c r="M2119">
        <f>VLOOKUP(J2119,P$7:Q$4000,2,0)</f>
        <v/>
      </c>
      <c r="N2119">
        <f>VLOOKUP(K2119,P$7:R$4000,2,0)</f>
        <v/>
      </c>
      <c r="P2119" s="24" t="inlineStr">
        <is>
          <t>Склад Бишкек</t>
        </is>
      </c>
      <c r="Q2119" s="24" t="inlineStr">
        <is>
          <t>112-ИТР-офис</t>
        </is>
      </c>
    </row>
    <row r="2120" hidden="1" outlineLevel="1" ht="43.4" customFormat="1" customHeight="1" s="71">
      <c r="B2120" s="165" t="inlineStr">
        <is>
          <t>10.09.2024 8:36:17</t>
        </is>
      </c>
      <c r="C2120" s="165" t="inlineStr">
        <is>
          <t>Внутреннее перемещение ТМЦ 0002770 от 10.09.2024 8:36:17</t>
        </is>
      </c>
      <c r="D2120" s="152" t="inlineStr">
        <is>
          <t>Продажа ТМЦ</t>
        </is>
      </c>
      <c r="E2120" s="163" t="n">
        <v>1750</v>
      </c>
      <c r="F2120" s="164" t="n"/>
      <c r="G2120" s="163" t="n">
        <v>1750</v>
      </c>
      <c r="H2120" s="164" t="n"/>
      <c r="I2120" s="176" t="n">
        <v>725</v>
      </c>
      <c r="J2120" s="8" t="inlineStr">
        <is>
          <t>Склад МОЛ №25 Подземный рудник (ИсаковС/АсанбековК</t>
        </is>
      </c>
      <c r="K2120" s="8" t="inlineStr">
        <is>
          <t>Склад МОЛ №16 РПП ГАТЦ (Тойматов Н./Турдугожоев А)</t>
        </is>
      </c>
      <c r="L2120" s="12" t="n"/>
      <c r="M2120">
        <f>VLOOKUP(J2120,P$7:Q$4000,2,0)</f>
        <v/>
      </c>
      <c r="N2120">
        <f>VLOOKUP(K2120,P$7:R$4000,2,0)</f>
        <v/>
      </c>
      <c r="P2120" s="24" t="inlineStr">
        <is>
          <t>Склад Бишкек (Джумагазиев Чингиз)</t>
        </is>
      </c>
      <c r="Q2120" s="24" t="inlineStr">
        <is>
          <t>120-03-ОМТС</t>
        </is>
      </c>
    </row>
    <row r="2121" hidden="1" outlineLevel="1" ht="22.45" customHeight="1" s="171">
      <c r="B2121" s="166" t="n"/>
      <c r="C2121" s="166" t="n"/>
      <c r="D2121" s="153" t="n"/>
      <c r="E2121" s="10" t="n"/>
      <c r="F2121" s="11" t="n"/>
      <c r="G2121" s="10" t="n"/>
      <c r="H2121" s="11" t="n"/>
      <c r="I2121" s="12" t="n"/>
      <c r="J2121" s="13" t="inlineStr">
        <is>
          <t>100-005-0015 Плашка круглая для метрической резьбы правая М14х1,5-8h ГОСТ 9740-71, Россия</t>
        </is>
      </c>
      <c r="K2121" s="13" t="inlineStr">
        <is>
          <t>100-005-0015 Плашка круглая для метрической резьбы правая М14х1,5-8h ГОСТ 9740-71, Россия</t>
        </is>
      </c>
      <c r="L2121" s="135" t="n"/>
      <c r="M2121">
        <f>VLOOKUP(J2121,P$7:Q$4000,2,0)</f>
        <v/>
      </c>
      <c r="N2121">
        <f>VLOOKUP(K2121,P$7:R$4000,2,0)</f>
        <v/>
      </c>
      <c r="P2121" s="24" t="inlineStr">
        <is>
          <t>Склад Бишкек (Джумагазиев Чингиз) ОУП</t>
        </is>
      </c>
      <c r="Q2121" s="24" t="inlineStr">
        <is>
          <t>120-03-ОМТС</t>
        </is>
      </c>
    </row>
    <row r="2122" hidden="1" outlineLevel="1" ht="32.9" customFormat="1" customHeight="1" s="71" thickBot="1">
      <c r="B2122" s="167" t="n"/>
      <c r="C2122" s="167" t="n"/>
      <c r="D2122" s="14" t="inlineStr">
        <is>
          <t>Количество</t>
        </is>
      </c>
      <c r="E2122" s="15" t="n"/>
      <c r="F2122" s="175" t="n">
        <v>1</v>
      </c>
      <c r="G2122" s="15" t="n"/>
      <c r="H2122" s="175" t="n">
        <v>1</v>
      </c>
      <c r="I2122" s="135" t="n"/>
      <c r="J2122" s="154" t="inlineStr">
        <is>
          <t>Поступление ТМЦ и услуг 0003341 от 12.09.2022 10:00:00</t>
        </is>
      </c>
      <c r="K2122" s="154" t="inlineStr">
        <is>
          <t>Поступление ТМЦ и услуг 0003341 от 12.09.2022 10:00:00</t>
        </is>
      </c>
      <c r="L2122" s="9" t="n"/>
      <c r="M2122">
        <f>VLOOKUP(J2122,P$7:Q$4000,2,0)</f>
        <v/>
      </c>
      <c r="N2122">
        <f>VLOOKUP(K2122,P$7:R$4000,2,0)</f>
        <v/>
      </c>
      <c r="P2122" s="24" t="inlineStr">
        <is>
          <t>Склад Бишкек № 1 (Орозалиев С/Давлеталиев Э.)</t>
        </is>
      </c>
      <c r="Q2122" s="24" t="inlineStr">
        <is>
          <t>120-03-ОМТС</t>
        </is>
      </c>
    </row>
    <row r="2123" hidden="1" outlineLevel="1" ht="43.4" customFormat="1" customHeight="1" s="71">
      <c r="B2123" s="165" t="inlineStr">
        <is>
          <t>10.09.2024 8:36:17</t>
        </is>
      </c>
      <c r="C2123" s="165" t="inlineStr">
        <is>
          <t>Внутреннее перемещение ТМЦ 0002770 от 10.09.2024 8:36:17</t>
        </is>
      </c>
      <c r="D2123" s="152" t="inlineStr">
        <is>
          <t>Продажа ТМЦ</t>
        </is>
      </c>
      <c r="E2123" s="163" t="n">
        <v>1750</v>
      </c>
      <c r="F2123" s="164" t="n"/>
      <c r="G2123" s="163" t="n">
        <v>1750</v>
      </c>
      <c r="H2123" s="164" t="n"/>
      <c r="I2123" s="7" t="n">
        <v>7525</v>
      </c>
      <c r="J2123" s="8" t="inlineStr">
        <is>
          <t>Склад МОЛ №25 Подземный рудник (ИсаковС/АсанбековК</t>
        </is>
      </c>
      <c r="K2123" s="8" t="inlineStr">
        <is>
          <t>Склад МОЛ №16 РПП ГАТЦ (Тойматов Н./Турдугожоев А)</t>
        </is>
      </c>
      <c r="L2123" s="12" t="n"/>
      <c r="M2123">
        <f>VLOOKUP(J2123,P$7:Q$4000,2,0)</f>
        <v/>
      </c>
      <c r="N2123">
        <f>VLOOKUP(K2123,P$7:R$4000,2,0)</f>
        <v/>
      </c>
      <c r="P2123" s="24" t="inlineStr">
        <is>
          <t>Склад Бишкек № 1/1 БУ (Орозалиев С)</t>
        </is>
      </c>
      <c r="Q2123" s="24" t="inlineStr">
        <is>
          <t>120-03-ОМТС</t>
        </is>
      </c>
    </row>
    <row r="2124" hidden="1" outlineLevel="1" ht="22.45" customHeight="1" s="171">
      <c r="B2124" s="166" t="n"/>
      <c r="C2124" s="166" t="n"/>
      <c r="D2124" s="153" t="n"/>
      <c r="E2124" s="10" t="n"/>
      <c r="F2124" s="11" t="n"/>
      <c r="G2124" s="10" t="n"/>
      <c r="H2124" s="11" t="n"/>
      <c r="I2124" s="12" t="n"/>
      <c r="J2124" s="13" t="inlineStr">
        <is>
          <t>100-004-0130 Метчики комплектные для метрической резьбы М33 х Шаг2.0 (Резьба правая) ГОСТ 3266-81</t>
        </is>
      </c>
      <c r="K2124" s="13" t="inlineStr">
        <is>
          <t>100-004-0130 Метчики комплектные для метрической резьбы М33 х Шаг2.0 (Резьба правая) ГОСТ 3266-81</t>
        </is>
      </c>
      <c r="L2124" s="135" t="n"/>
      <c r="M2124">
        <f>VLOOKUP(J2124,P$7:Q$4000,2,0)</f>
        <v/>
      </c>
      <c r="N2124">
        <f>VLOOKUP(K2124,P$7:R$4000,2,0)</f>
        <v/>
      </c>
      <c r="P2124" s="24" t="inlineStr">
        <is>
          <t>Склад Бишкек, ул. К-Акиева, дом 109</t>
        </is>
      </c>
      <c r="Q2124" s="24" t="n"/>
    </row>
    <row r="2125" hidden="1" outlineLevel="1" ht="32.9" customFormat="1" customHeight="1" s="71" thickBot="1">
      <c r="B2125" s="167" t="n"/>
      <c r="C2125" s="167" t="n"/>
      <c r="D2125" s="14" t="inlineStr">
        <is>
          <t>Количество</t>
        </is>
      </c>
      <c r="E2125" s="15" t="n"/>
      <c r="F2125" s="175" t="n">
        <v>1</v>
      </c>
      <c r="G2125" s="15" t="n"/>
      <c r="H2125" s="175" t="n">
        <v>1</v>
      </c>
      <c r="I2125" s="135" t="n"/>
      <c r="J2125" s="154" t="inlineStr">
        <is>
          <t>Поступление ТМЦ и услуг 0003722 от 10.10.2022 10:00:00</t>
        </is>
      </c>
      <c r="K2125" s="154" t="inlineStr">
        <is>
          <t>Поступление ТМЦ и услуг 0003722 от 10.10.2022 10:00:00</t>
        </is>
      </c>
      <c r="L2125" s="9" t="n"/>
      <c r="M2125">
        <f>VLOOKUP(J2125,P$7:Q$4000,2,0)</f>
        <v/>
      </c>
      <c r="N2125">
        <f>VLOOKUP(K2125,P$7:R$4000,2,0)</f>
        <v/>
      </c>
      <c r="P2125" s="24" t="inlineStr">
        <is>
          <t>Склад Бишкек, ул. Кулатова, дом 8</t>
        </is>
      </c>
      <c r="Q2125" s="24" t="n"/>
    </row>
    <row r="2126" hidden="1" outlineLevel="1" ht="15.55" customFormat="1" customHeight="1" s="71">
      <c r="B2126" s="165" t="inlineStr">
        <is>
          <t>10.09.2024 8:36:17</t>
        </is>
      </c>
      <c r="C2126" s="165" t="inlineStr">
        <is>
          <t>Внутреннее перемещение ТМЦ 0002770 от 10.09.2024 8:36:17</t>
        </is>
      </c>
      <c r="D2126" s="152" t="inlineStr">
        <is>
          <t>Продажа ТМЦ</t>
        </is>
      </c>
      <c r="E2126" s="163" t="n">
        <v>1750</v>
      </c>
      <c r="F2126" s="164" t="n"/>
      <c r="G2126" s="163" t="n">
        <v>1750</v>
      </c>
      <c r="H2126" s="164" t="n"/>
      <c r="I2126" s="7" t="n">
        <v>120110</v>
      </c>
      <c r="J2126" s="8" t="inlineStr">
        <is>
          <t>Склад МОЛ №25 Подземный рудник (ИсаковС/АсанбековК</t>
        </is>
      </c>
      <c r="K2126" s="8" t="inlineStr">
        <is>
          <t>Склад МОЛ №16 РПП ГАТЦ (Тойматов Н./Турдугожоев А)</t>
        </is>
      </c>
      <c r="L2126" s="12" t="n"/>
      <c r="M2126">
        <f>VLOOKUP(J2126,P$7:Q$4000,2,0)</f>
        <v/>
      </c>
      <c r="N2126">
        <f>VLOOKUP(K2126,P$7:R$4000,2,0)</f>
        <v/>
      </c>
      <c r="P2126" s="24" t="inlineStr">
        <is>
          <t>Склад Бозымчак № 1  ГОК</t>
        </is>
      </c>
      <c r="Q2126" s="24" t="inlineStr">
        <is>
          <t>120-03-ОМТС</t>
        </is>
      </c>
    </row>
    <row r="2127" hidden="1" outlineLevel="1" ht="22.45" customHeight="1" s="171">
      <c r="B2127" s="166" t="n"/>
      <c r="C2127" s="166" t="n"/>
      <c r="D2127" s="153" t="n"/>
      <c r="E2127" s="10" t="n"/>
      <c r="F2127" s="11" t="n"/>
      <c r="G2127" s="10" t="n"/>
      <c r="H2127" s="11" t="n"/>
      <c r="I2127" s="12" t="n"/>
      <c r="J2127" s="13" t="inlineStr">
        <is>
          <t>105-003-5678 Припой ASAHI 60/40 с флюсом CF-10 1,0 мм</t>
        </is>
      </c>
      <c r="K2127" s="13" t="inlineStr">
        <is>
          <t>105-003-5678 Припой ASAHI 60/40 с флюсом CF-10 1,0 мм</t>
        </is>
      </c>
      <c r="L2127" s="135" t="n"/>
      <c r="M2127">
        <f>VLOOKUP(J2127,P$7:Q$4000,2,0)</f>
        <v/>
      </c>
      <c r="N2127">
        <f>VLOOKUP(K2127,P$7:R$4000,2,0)</f>
        <v/>
      </c>
      <c r="P2127" s="24" t="inlineStr">
        <is>
          <t>Склад Бозымчак № 1 ТБО Эколог</t>
        </is>
      </c>
      <c r="Q2127" s="24" t="n"/>
    </row>
    <row r="2128" hidden="1" outlineLevel="1" ht="32.9" customFormat="1" customHeight="1" s="71" thickBot="1">
      <c r="B2128" s="167" t="n"/>
      <c r="C2128" s="167" t="n"/>
      <c r="D2128" s="14" t="inlineStr">
        <is>
          <t>Количество</t>
        </is>
      </c>
      <c r="E2128" s="15" t="n"/>
      <c r="F2128" s="175" t="n">
        <v>10</v>
      </c>
      <c r="G2128" s="15" t="n"/>
      <c r="H2128" s="175" t="n">
        <v>10</v>
      </c>
      <c r="I2128" s="135" t="n"/>
      <c r="J2128" s="154" t="inlineStr">
        <is>
          <t>Поступление ТМЦ и услуг 0004379 от 30.10.2023 10:00:00</t>
        </is>
      </c>
      <c r="K2128" s="154" t="inlineStr">
        <is>
          <t>Поступление ТМЦ и услуг 0004379 от 30.10.2023 10:00:00</t>
        </is>
      </c>
      <c r="L2128" s="9" t="n"/>
      <c r="M2128">
        <f>VLOOKUP(J2128,P$7:Q$4000,2,0)</f>
        <v/>
      </c>
      <c r="N2128">
        <f>VLOOKUP(K2128,P$7:R$4000,2,0)</f>
        <v/>
      </c>
      <c r="P2128" s="24" t="inlineStr">
        <is>
          <t>Склад Бозымчак № 2 (селитра)</t>
        </is>
      </c>
      <c r="Q2128" s="24" t="inlineStr">
        <is>
          <t>120-03-ОМТС</t>
        </is>
      </c>
    </row>
    <row r="2129" hidden="1" outlineLevel="1" ht="43.4" customFormat="1" customHeight="1" s="71">
      <c r="B2129" s="165" t="inlineStr">
        <is>
          <t>10.09.2024 10:00:00</t>
        </is>
      </c>
      <c r="C2129" s="165" t="inlineStr">
        <is>
          <t>Внутреннее перемещение ТМЦ 0002790 от 10.09.2024 10:00:00</t>
        </is>
      </c>
      <c r="D2129" s="152" t="inlineStr">
        <is>
          <t>Продажа ТМЦ</t>
        </is>
      </c>
      <c r="E2129" s="163" t="n">
        <v>1750</v>
      </c>
      <c r="F2129" s="164" t="n"/>
      <c r="G2129" s="163" t="n">
        <v>1750</v>
      </c>
      <c r="H2129" s="164" t="n"/>
      <c r="I2129" s="176" t="n">
        <v>900</v>
      </c>
      <c r="J2129" s="8" t="inlineStr">
        <is>
          <t>Абдылдаев Раимжан слесарь-ремонтник ПБ Шамалды-Сай</t>
        </is>
      </c>
      <c r="K2129" s="8" t="inlineStr">
        <is>
          <t>Каюмов Уманалы Турсунбаевич механик ПБ Шамалды-Сай</t>
        </is>
      </c>
      <c r="L2129" s="12" t="n"/>
      <c r="M2129">
        <f>VLOOKUP(J2129,P$7:Q$4000,2,0)</f>
        <v/>
      </c>
      <c r="N2129">
        <f>VLOOKUP(K2129,P$7:R$4000,2,0)</f>
        <v/>
      </c>
      <c r="P2129" s="24" t="inlineStr">
        <is>
          <t>Склад Бозымчак № 2 А БУ материалов ОФ (открытый)</t>
        </is>
      </c>
      <c r="Q2129" s="24" t="inlineStr">
        <is>
          <t>120-03-ОМТС</t>
        </is>
      </c>
    </row>
    <row r="2130" hidden="1" outlineLevel="1" ht="22.45" customHeight="1" s="171">
      <c r="B2130" s="166" t="n"/>
      <c r="C2130" s="166" t="n"/>
      <c r="D2130" s="153" t="n"/>
      <c r="E2130" s="10" t="n"/>
      <c r="F2130" s="11" t="n"/>
      <c r="G2130" s="10" t="n"/>
      <c r="H2130" s="11" t="n"/>
      <c r="I2130" s="12" t="n"/>
      <c r="J2130" s="13" t="inlineStr">
        <is>
          <t>001-001-0146 Комбинезон защитный (двухслойная полимерная ткань)</t>
        </is>
      </c>
      <c r="K2130" s="13" t="inlineStr">
        <is>
          <t>001-001-0146 Комбинезон защитный (двухслойная полимерная ткань)</t>
        </is>
      </c>
      <c r="L2130" s="135" t="n"/>
      <c r="M2130">
        <f>VLOOKUP(J2130,P$7:Q$4000,2,0)</f>
        <v/>
      </c>
      <c r="N2130">
        <f>VLOOKUP(K2130,P$7:R$4000,2,0)</f>
        <v/>
      </c>
      <c r="P2130" s="24" t="inlineStr">
        <is>
          <t>Склад Бозымчак № 2/1 ОУП  кабеля</t>
        </is>
      </c>
      <c r="Q2130" s="24" t="inlineStr">
        <is>
          <t>120-03-ОМТС</t>
        </is>
      </c>
    </row>
    <row r="2131" hidden="1" outlineLevel="1" ht="32.9" customFormat="1" customHeight="1" s="71" thickBot="1">
      <c r="B2131" s="167" t="n"/>
      <c r="C2131" s="167" t="n"/>
      <c r="D2131" s="14" t="inlineStr">
        <is>
          <t>Количество</t>
        </is>
      </c>
      <c r="E2131" s="15" t="n"/>
      <c r="F2131" s="175" t="n">
        <v>1</v>
      </c>
      <c r="G2131" s="15" t="n"/>
      <c r="H2131" s="175" t="n">
        <v>1</v>
      </c>
      <c r="I2131" s="135" t="n"/>
      <c r="J2131" s="154" t="inlineStr">
        <is>
          <t>Поступление ТМЦ и услуг 0119999 от 15.04.2020 10:00:00</t>
        </is>
      </c>
      <c r="K2131" s="154" t="inlineStr">
        <is>
          <t>Поступление ТМЦ и услуг 0119999 от 15.04.2020 10:00:00</t>
        </is>
      </c>
      <c r="L2131" s="9" t="n"/>
      <c r="M2131">
        <f>VLOOKUP(J2131,P$7:Q$4000,2,0)</f>
        <v/>
      </c>
      <c r="N2131">
        <f>VLOOKUP(K2131,P$7:R$4000,2,0)</f>
        <v/>
      </c>
      <c r="P2131" s="24" t="inlineStr">
        <is>
          <t>Склад Бозымчак № 3 ВМ</t>
        </is>
      </c>
      <c r="Q2131" s="24" t="inlineStr">
        <is>
          <t>101-07-Склад "Ак-Сай"</t>
        </is>
      </c>
    </row>
    <row r="2132" hidden="1" outlineLevel="1" ht="43.4" customFormat="1" customHeight="1" s="71">
      <c r="B2132" s="165" t="inlineStr">
        <is>
          <t>10.09.2024 10:00:00</t>
        </is>
      </c>
      <c r="C2132" s="165" t="inlineStr">
        <is>
          <t>Внутреннее перемещение ТМЦ 0002790 от 10.09.2024 10:00:00</t>
        </is>
      </c>
      <c r="D2132" s="152" t="inlineStr">
        <is>
          <t>Продажа ТМЦ</t>
        </is>
      </c>
      <c r="E2132" s="163" t="n">
        <v>1750</v>
      </c>
      <c r="F2132" s="164" t="n"/>
      <c r="G2132" s="163" t="n">
        <v>1750</v>
      </c>
      <c r="H2132" s="164" t="n"/>
      <c r="I2132" s="7" t="n">
        <v>18900</v>
      </c>
      <c r="J2132" s="8" t="inlineStr">
        <is>
          <t>Абдылдаев Раимжан слесарь-ремонтник ПБ Шамалды-Сай</t>
        </is>
      </c>
      <c r="K2132" s="8" t="inlineStr">
        <is>
          <t>Каюмов Уманалы Турсунбаевич механик ПБ Шамалды-Сай</t>
        </is>
      </c>
      <c r="L2132" s="12" t="n"/>
      <c r="M2132">
        <f>VLOOKUP(J2132,P$7:Q$4000,2,0)</f>
        <v/>
      </c>
      <c r="N2132">
        <f>VLOOKUP(K2132,P$7:R$4000,2,0)</f>
        <v/>
      </c>
      <c r="P2132" s="24" t="inlineStr">
        <is>
          <t>Склад Бозымчак № 4 ГСМ</t>
        </is>
      </c>
      <c r="Q2132" s="24" t="inlineStr">
        <is>
          <t>120-03-ОМТС</t>
        </is>
      </c>
    </row>
    <row r="2133" hidden="1" outlineLevel="1" ht="22.45" customHeight="1" s="171">
      <c r="B2133" s="166" t="n"/>
      <c r="C2133" s="166" t="n"/>
      <c r="D2133" s="153" t="n"/>
      <c r="E2133" s="10" t="n"/>
      <c r="F2133" s="11" t="n"/>
      <c r="G2133" s="10" t="n"/>
      <c r="H2133" s="11" t="n"/>
      <c r="I2133" s="12" t="n"/>
      <c r="J2133" s="13" t="inlineStr">
        <is>
          <t>006-004-0110 Маркерная доска 90х120см</t>
        </is>
      </c>
      <c r="K2133" s="13" t="inlineStr">
        <is>
          <t>006-004-0110 Маркерная доска 90х120см</t>
        </is>
      </c>
      <c r="L2133" s="135" t="n"/>
      <c r="M2133">
        <f>VLOOKUP(J2133,P$7:Q$4000,2,0)</f>
        <v/>
      </c>
      <c r="N2133">
        <f>VLOOKUP(K2133,P$7:R$4000,2,0)</f>
        <v/>
      </c>
      <c r="P2133" s="24" t="inlineStr">
        <is>
          <t>Склад Бозымчак № 4 ГСМ (Каипов Н./Ташматов А)</t>
        </is>
      </c>
      <c r="Q2133" s="24" t="inlineStr">
        <is>
          <t>120-03-ОМТС</t>
        </is>
      </c>
    </row>
    <row r="2134" hidden="1" outlineLevel="1" ht="32.9" customFormat="1" customHeight="1" s="71" thickBot="1">
      <c r="B2134" s="167" t="n"/>
      <c r="C2134" s="167" t="n"/>
      <c r="D2134" s="14" t="inlineStr">
        <is>
          <t>Количество</t>
        </is>
      </c>
      <c r="E2134" s="15" t="n"/>
      <c r="F2134" s="175" t="n">
        <v>3</v>
      </c>
      <c r="G2134" s="15" t="n"/>
      <c r="H2134" s="175" t="n">
        <v>3</v>
      </c>
      <c r="I2134" s="135" t="n"/>
      <c r="J2134" s="154" t="inlineStr">
        <is>
          <t>Поступление ТМЦ и услуг 0110534 от 04.12.2019 10:00:00</t>
        </is>
      </c>
      <c r="K2134" s="154" t="inlineStr">
        <is>
          <t>Поступление ТМЦ и услуг 0110534 от 04.12.2019 10:00:00</t>
        </is>
      </c>
      <c r="L2134" s="9" t="n"/>
      <c r="M2134">
        <f>VLOOKUP(J2134,P$7:Q$4000,2,0)</f>
        <v/>
      </c>
      <c r="N2134">
        <f>VLOOKUP(K2134,P$7:R$4000,2,0)</f>
        <v/>
      </c>
      <c r="P2134" s="24" t="inlineStr">
        <is>
          <t>Склад Бозымчак № 5 Металл(Нурмамбетов Н\Караев Ж.)</t>
        </is>
      </c>
      <c r="Q2134" s="24" t="inlineStr">
        <is>
          <t>120-03-ОМТС</t>
        </is>
      </c>
    </row>
    <row r="2135" hidden="1" outlineLevel="1" ht="43.4" customFormat="1" customHeight="1" s="71">
      <c r="B2135" s="165" t="inlineStr">
        <is>
          <t>10.09.2024 10:00:00</t>
        </is>
      </c>
      <c r="C2135" s="165" t="inlineStr">
        <is>
          <t>Внутреннее перемещение ТМЦ 0002790 от 10.09.2024 10:00:00</t>
        </is>
      </c>
      <c r="D2135" s="152" t="inlineStr">
        <is>
          <t>Продажа ТМЦ</t>
        </is>
      </c>
      <c r="E2135" s="163" t="n">
        <v>1750</v>
      </c>
      <c r="F2135" s="164" t="n"/>
      <c r="G2135" s="163" t="n">
        <v>1750</v>
      </c>
      <c r="H2135" s="164" t="n"/>
      <c r="I2135" s="7" t="n">
        <v>1651.78</v>
      </c>
      <c r="J2135" s="8" t="inlineStr">
        <is>
          <t>Абдылдаев Раимжан слесарь-ремонтник ПБ Шамалды-Сай</t>
        </is>
      </c>
      <c r="K2135" s="8" t="inlineStr">
        <is>
          <t>Каюмов Уманалы Турсунбаевич механик ПБ Шамалды-Сай</t>
        </is>
      </c>
      <c r="L2135" s="12" t="n"/>
      <c r="M2135">
        <f>VLOOKUP(J2135,P$7:Q$4000,2,0)</f>
        <v/>
      </c>
      <c r="N2135">
        <f>VLOOKUP(K2135,P$7:R$4000,2,0)</f>
        <v/>
      </c>
      <c r="P2135" s="24" t="inlineStr">
        <is>
          <t>Склад Бозымчак № 6 ГП (концентрата)</t>
        </is>
      </c>
      <c r="Q2135" s="24" t="n"/>
    </row>
    <row r="2136" hidden="1" outlineLevel="1" ht="22.45" customHeight="1" s="171">
      <c r="B2136" s="166" t="n"/>
      <c r="C2136" s="166" t="n"/>
      <c r="D2136" s="153" t="n"/>
      <c r="E2136" s="10" t="n"/>
      <c r="F2136" s="11" t="n"/>
      <c r="G2136" s="10" t="n"/>
      <c r="H2136" s="11" t="n"/>
      <c r="I2136" s="12" t="n"/>
      <c r="J2136" s="13" t="inlineStr">
        <is>
          <t>010-004-0015 Каска  СОМ3-55 Favorit Hammer</t>
        </is>
      </c>
      <c r="K2136" s="13" t="inlineStr">
        <is>
          <t>010-004-0015 Каска  СОМ3-55 Favorit Hammer</t>
        </is>
      </c>
      <c r="L2136" s="135" t="n"/>
      <c r="M2136">
        <f>VLOOKUP(J2136,P$7:Q$4000,2,0)</f>
        <v/>
      </c>
      <c r="N2136">
        <f>VLOOKUP(K2136,P$7:R$4000,2,0)</f>
        <v/>
      </c>
      <c r="P2136" s="24" t="inlineStr">
        <is>
          <t>Склад Бозымчак № 7 СИЗ (/Касымов А,Адылбек у Э.</t>
        </is>
      </c>
      <c r="Q2136" s="24" t="inlineStr">
        <is>
          <t>120-03-ОМТС</t>
        </is>
      </c>
    </row>
    <row r="2137" hidden="1" outlineLevel="1" ht="32.9" customFormat="1" customHeight="1" s="71" thickBot="1">
      <c r="B2137" s="167" t="n"/>
      <c r="C2137" s="167" t="n"/>
      <c r="D2137" s="14" t="inlineStr">
        <is>
          <t>Количество</t>
        </is>
      </c>
      <c r="E2137" s="15" t="n"/>
      <c r="F2137" s="175" t="n">
        <v>5</v>
      </c>
      <c r="G2137" s="15" t="n"/>
      <c r="H2137" s="175" t="n">
        <v>5</v>
      </c>
      <c r="I2137" s="135" t="n"/>
      <c r="J2137" s="154" t="inlineStr">
        <is>
          <t>Поступление ТМЦ и услуг 0009741 от 04.12.2017 10:00:00</t>
        </is>
      </c>
      <c r="K2137" s="154" t="inlineStr">
        <is>
          <t>Поступление ТМЦ и услуг 0009741 от 04.12.2017 10:00:00</t>
        </is>
      </c>
      <c r="L2137" s="9" t="n"/>
      <c r="M2137">
        <f>VLOOKUP(J2137,P$7:Q$4000,2,0)</f>
        <v/>
      </c>
      <c r="N2137">
        <f>VLOOKUP(K2137,P$7:R$4000,2,0)</f>
        <v/>
      </c>
      <c r="P2137" s="24" t="inlineStr">
        <is>
          <t>Склад Бозымчак № 7/1 СИЗ БУ</t>
        </is>
      </c>
      <c r="Q2137" s="24" t="inlineStr">
        <is>
          <t>120-03-ОМТС</t>
        </is>
      </c>
    </row>
    <row r="2138" hidden="1" outlineLevel="1" ht="43.4" customFormat="1" customHeight="1" s="71">
      <c r="B2138" s="165" t="inlineStr">
        <is>
          <t>10.09.2024 10:00:00</t>
        </is>
      </c>
      <c r="C2138" s="165" t="inlineStr">
        <is>
          <t>Внутреннее перемещение ТМЦ 0002790 от 10.09.2024 10:00:00</t>
        </is>
      </c>
      <c r="D2138" s="152" t="inlineStr">
        <is>
          <t>Продажа ТМЦ</t>
        </is>
      </c>
      <c r="E2138" s="163" t="n">
        <v>1750</v>
      </c>
      <c r="F2138" s="164" t="n"/>
      <c r="G2138" s="163" t="n">
        <v>1750</v>
      </c>
      <c r="H2138" s="164" t="n"/>
      <c r="I2138" s="176" t="n">
        <v>669.64</v>
      </c>
      <c r="J2138" s="8" t="inlineStr">
        <is>
          <t>Абдылдаев Раимжан слесарь-ремонтник ПБ Шамалды-Сай</t>
        </is>
      </c>
      <c r="K2138" s="8" t="inlineStr">
        <is>
          <t>Каюмов Уманалы Турсунбаевич механик ПБ Шамалды-Сай</t>
        </is>
      </c>
      <c r="L2138" s="12" t="n"/>
      <c r="M2138">
        <f>VLOOKUP(J2138,P$7:Q$4000,2,0)</f>
        <v/>
      </c>
      <c r="N2138">
        <f>VLOOKUP(K2138,P$7:R$4000,2,0)</f>
        <v/>
      </c>
      <c r="P2138" s="24" t="inlineStr">
        <is>
          <t>Склад Бозымчак № 9 ГОК (Нурмамбетов Н\Караев Ж.)</t>
        </is>
      </c>
      <c r="Q2138" s="24" t="inlineStr">
        <is>
          <t>120-03-01-ОМТС-Отдел Экспертной приемки и учетаТМЦ</t>
        </is>
      </c>
    </row>
    <row r="2139" hidden="1" outlineLevel="1" ht="22.45" customHeight="1" s="171">
      <c r="B2139" s="166" t="n"/>
      <c r="C2139" s="166" t="n"/>
      <c r="D2139" s="153" t="n"/>
      <c r="E2139" s="10" t="n"/>
      <c r="F2139" s="11" t="n"/>
      <c r="G2139" s="10" t="n"/>
      <c r="H2139" s="11" t="n"/>
      <c r="I2139" s="12" t="n"/>
      <c r="J2139" s="13" t="inlineStr">
        <is>
          <t>010-004-0017 Каска Baseball Diamond (белая)</t>
        </is>
      </c>
      <c r="K2139" s="13" t="inlineStr">
        <is>
          <t>010-004-0017 Каска Baseball Diamond (белая)</t>
        </is>
      </c>
      <c r="L2139" s="135" t="n"/>
      <c r="M2139">
        <f>VLOOKUP(J2139,P$7:Q$4000,2,0)</f>
        <v/>
      </c>
      <c r="N2139">
        <f>VLOOKUP(K2139,P$7:R$4000,2,0)</f>
        <v/>
      </c>
      <c r="P2139" s="24" t="inlineStr">
        <is>
          <t>Склад Бозымчак №10 Неликвид КМБ</t>
        </is>
      </c>
      <c r="Q2139" s="24" t="inlineStr">
        <is>
          <t>120-03-ОМТС</t>
        </is>
      </c>
    </row>
    <row r="2140" hidden="1" outlineLevel="1" ht="32.9" customFormat="1" customHeight="1" s="71" thickBot="1">
      <c r="B2140" s="167" t="n"/>
      <c r="C2140" s="167" t="n"/>
      <c r="D2140" s="14" t="inlineStr">
        <is>
          <t>Количество</t>
        </is>
      </c>
      <c r="E2140" s="15" t="n"/>
      <c r="F2140" s="175" t="n">
        <v>1</v>
      </c>
      <c r="G2140" s="15" t="n"/>
      <c r="H2140" s="175" t="n">
        <v>1</v>
      </c>
      <c r="I2140" s="135" t="n"/>
      <c r="J2140" s="154" t="inlineStr">
        <is>
          <t>Поступление ТМЦ и услуг 0110928 от 09.01.2020 10:00:00</t>
        </is>
      </c>
      <c r="K2140" s="154" t="inlineStr">
        <is>
          <t>Поступление ТМЦ и услуг 0110928 от 09.01.2020 10:00:00</t>
        </is>
      </c>
      <c r="L2140" s="9" t="n"/>
      <c r="M2140">
        <f>VLOOKUP(J2140,P$7:Q$4000,2,0)</f>
        <v/>
      </c>
      <c r="N2140">
        <f>VLOOKUP(K2140,P$7:R$4000,2,0)</f>
        <v/>
      </c>
      <c r="P2140" s="24" t="inlineStr">
        <is>
          <t>Склад Бозымчак №11 ИнМат (Нурмамбетов Н\Караев Ж.)</t>
        </is>
      </c>
      <c r="Q2140" s="24" t="inlineStr">
        <is>
          <t>120-03-ОМТС</t>
        </is>
      </c>
    </row>
    <row r="2141" hidden="1" outlineLevel="1" ht="43.4" customFormat="1" customHeight="1" s="71">
      <c r="B2141" s="165" t="inlineStr">
        <is>
          <t>10.09.2024 10:00:00</t>
        </is>
      </c>
      <c r="C2141" s="165" t="inlineStr">
        <is>
          <t>Внутреннее перемещение ТМЦ 0002790 от 10.09.2024 10:00:00</t>
        </is>
      </c>
      <c r="D2141" s="152" t="inlineStr">
        <is>
          <t>Продажа ТМЦ</t>
        </is>
      </c>
      <c r="E2141" s="163" t="n">
        <v>1750</v>
      </c>
      <c r="F2141" s="164" t="n"/>
      <c r="G2141" s="163" t="n">
        <v>1750</v>
      </c>
      <c r="H2141" s="164" t="n"/>
      <c r="I2141" s="7" t="n">
        <v>4459.82</v>
      </c>
      <c r="J2141" s="8" t="inlineStr">
        <is>
          <t>Абдылдаев Раимжан слесарь-ремонтник ПБ Шамалды-Сай</t>
        </is>
      </c>
      <c r="K2141" s="8" t="inlineStr">
        <is>
          <t>Каюмов Уманалы Турсунбаевич механик ПБ Шамалды-Сай</t>
        </is>
      </c>
      <c r="L2141" s="12" t="n"/>
      <c r="M2141">
        <f>VLOOKUP(J2141,P$7:Q$4000,2,0)</f>
        <v/>
      </c>
      <c r="N2141">
        <f>VLOOKUP(K2141,P$7:R$4000,2,0)</f>
        <v/>
      </c>
      <c r="P2141" s="24" t="inlineStr">
        <is>
          <t>Склад Бозымчак №12 ОФ (/Касымов А. Адылбек у Э.)</t>
        </is>
      </c>
      <c r="Q2141" s="24" t="inlineStr">
        <is>
          <t>120-03-ОМТС</t>
        </is>
      </c>
    </row>
    <row r="2142" hidden="1" outlineLevel="1" ht="22.45" customHeight="1" s="171">
      <c r="B2142" s="166" t="n"/>
      <c r="C2142" s="166" t="n"/>
      <c r="D2142" s="153" t="n"/>
      <c r="E2142" s="10" t="n"/>
      <c r="F2142" s="11" t="n"/>
      <c r="G2142" s="10" t="n"/>
      <c r="H2142" s="11" t="n"/>
      <c r="I2142" s="12" t="n"/>
      <c r="J2142" s="13" t="inlineStr">
        <is>
          <t>010-007-0002 Проблесковый маячок 12V</t>
        </is>
      </c>
      <c r="K2142" s="13" t="inlineStr">
        <is>
          <t>010-007-0002 Проблесковый маячок 12V</t>
        </is>
      </c>
      <c r="L2142" s="135" t="n"/>
      <c r="M2142">
        <f>VLOOKUP(J2142,P$7:Q$4000,2,0)</f>
        <v/>
      </c>
      <c r="N2142">
        <f>VLOOKUP(K2142,P$7:R$4000,2,0)</f>
        <v/>
      </c>
      <c r="P2142" s="24" t="inlineStr">
        <is>
          <t>Склад Бозымчак №13 Металолом (площадка БСУ/ДСУ)</t>
        </is>
      </c>
      <c r="Q2142" s="24" t="inlineStr">
        <is>
          <t>120-03-ОМТС</t>
        </is>
      </c>
    </row>
    <row r="2143" hidden="1" outlineLevel="1" ht="32.9" customFormat="1" customHeight="1" s="71" thickBot="1">
      <c r="B2143" s="167" t="n"/>
      <c r="C2143" s="167" t="n"/>
      <c r="D2143" s="14" t="inlineStr">
        <is>
          <t>Количество</t>
        </is>
      </c>
      <c r="E2143" s="15" t="n"/>
      <c r="F2143" s="175" t="n">
        <v>1</v>
      </c>
      <c r="G2143" s="15" t="n"/>
      <c r="H2143" s="175" t="n">
        <v>1</v>
      </c>
      <c r="I2143" s="135" t="n"/>
      <c r="J2143" s="154" t="inlineStr">
        <is>
          <t>Поступление ТМЦ и услуг 0110378 от 26.11.2019 10:00:00</t>
        </is>
      </c>
      <c r="K2143" s="154" t="inlineStr">
        <is>
          <t>Поступление ТМЦ и услуг 0110378 от 26.11.2019 10:00:00</t>
        </is>
      </c>
      <c r="L2143" s="9" t="n"/>
      <c r="M2143">
        <f>VLOOKUP(J2143,P$7:Q$4000,2,0)</f>
        <v/>
      </c>
      <c r="N2143">
        <f>VLOOKUP(K2143,P$7:R$4000,2,0)</f>
        <v/>
      </c>
      <c r="P2143" s="24" t="inlineStr">
        <is>
          <t>Склад Бозымчак ВВ</t>
        </is>
      </c>
      <c r="Q2143" s="24" t="inlineStr">
        <is>
          <t>106-02-01-Горный участок - Центральный</t>
        </is>
      </c>
    </row>
    <row r="2144" hidden="1" outlineLevel="1" ht="43.4" customFormat="1" customHeight="1" s="71">
      <c r="B2144" s="165" t="inlineStr">
        <is>
          <t>10.09.2024 10:00:00</t>
        </is>
      </c>
      <c r="C2144" s="165" t="inlineStr">
        <is>
          <t>Внутреннее перемещение ТМЦ 0002790 от 10.09.2024 10:00:00</t>
        </is>
      </c>
      <c r="D2144" s="152" t="inlineStr">
        <is>
          <t>Продажа ТМЦ</t>
        </is>
      </c>
      <c r="E2144" s="163" t="n">
        <v>1750</v>
      </c>
      <c r="F2144" s="164" t="n"/>
      <c r="G2144" s="163" t="n">
        <v>1750</v>
      </c>
      <c r="H2144" s="164" t="n"/>
      <c r="I2144" s="7" t="n">
        <v>16205.36</v>
      </c>
      <c r="J2144" s="8" t="inlineStr">
        <is>
          <t>Абдылдаев Раимжан слесарь-ремонтник ПБ Шамалды-Сай</t>
        </is>
      </c>
      <c r="K2144" s="8" t="inlineStr">
        <is>
          <t>Каюмов Уманалы Турсунбаевич механик ПБ Шамалды-Сай</t>
        </is>
      </c>
      <c r="L2144" s="12" t="n"/>
      <c r="M2144">
        <f>VLOOKUP(J2144,P$7:Q$4000,2,0)</f>
        <v/>
      </c>
      <c r="N2144">
        <f>VLOOKUP(K2144,P$7:R$4000,2,0)</f>
        <v/>
      </c>
      <c r="P2144" s="24" t="inlineStr">
        <is>
          <t>Склад Бозымчак ОУП (НЕ ИСПОЛЬЗОВАТЬ)</t>
        </is>
      </c>
      <c r="Q2144" s="24" t="n"/>
    </row>
    <row r="2145" hidden="1" outlineLevel="1" ht="22.45" customHeight="1" s="171">
      <c r="B2145" s="166" t="n"/>
      <c r="C2145" s="166" t="n"/>
      <c r="D2145" s="153" t="n"/>
      <c r="E2145" s="10" t="n"/>
      <c r="F2145" s="11" t="n"/>
      <c r="G2145" s="10" t="n"/>
      <c r="H2145" s="11" t="n"/>
      <c r="I2145" s="12" t="n"/>
      <c r="J2145" s="13" t="inlineStr">
        <is>
          <t>010-007-0002 Проблесковый маячок 12V</t>
        </is>
      </c>
      <c r="K2145" s="13" t="inlineStr">
        <is>
          <t>010-007-0002 Проблесковый маячок 12V</t>
        </is>
      </c>
      <c r="L2145" s="135" t="n"/>
      <c r="M2145">
        <f>VLOOKUP(J2145,P$7:Q$4000,2,0)</f>
        <v/>
      </c>
      <c r="N2145">
        <f>VLOOKUP(K2145,P$7:R$4000,2,0)</f>
        <v/>
      </c>
      <c r="P2145" s="24" t="inlineStr">
        <is>
          <t>склад ВВ -Гефест Лоджик</t>
        </is>
      </c>
      <c r="Q2145" s="24" t="n"/>
    </row>
    <row r="2146" hidden="1" outlineLevel="1" ht="32.9" customFormat="1" customHeight="1" s="71" thickBot="1">
      <c r="B2146" s="167" t="n"/>
      <c r="C2146" s="167" t="n"/>
      <c r="D2146" s="14" t="inlineStr">
        <is>
          <t>Количество</t>
        </is>
      </c>
      <c r="E2146" s="15" t="n"/>
      <c r="F2146" s="175" t="n">
        <v>3</v>
      </c>
      <c r="G2146" s="15" t="n"/>
      <c r="H2146" s="175" t="n">
        <v>3</v>
      </c>
      <c r="I2146" s="135" t="n"/>
      <c r="J2146" s="154" t="inlineStr">
        <is>
          <t>Поступление ТМЦ и услуг 0001847 от 19.05.2022 10:00:00</t>
        </is>
      </c>
      <c r="K2146" s="154" t="inlineStr">
        <is>
          <t>Поступление ТМЦ и услуг 0001847 от 19.05.2022 10:00:00</t>
        </is>
      </c>
      <c r="L2146" s="9" t="n"/>
      <c r="M2146">
        <f>VLOOKUP(J2146,P$7:Q$4000,2,0)</f>
        <v/>
      </c>
      <c r="N2146">
        <f>VLOOKUP(K2146,P$7:R$4000,2,0)</f>
        <v/>
      </c>
      <c r="P2146" s="24" t="inlineStr">
        <is>
          <t>Склад ВМ Ак-Сай</t>
        </is>
      </c>
      <c r="Q2146" s="24" t="n"/>
    </row>
    <row r="2147" hidden="1" outlineLevel="1" ht="43.4" customFormat="1" customHeight="1" s="71">
      <c r="B2147" s="165" t="inlineStr">
        <is>
          <t>10.09.2024 10:00:00</t>
        </is>
      </c>
      <c r="C2147" s="165" t="inlineStr">
        <is>
          <t>Внутреннее перемещение ТМЦ 0002790 от 10.09.2024 10:00:00</t>
        </is>
      </c>
      <c r="D2147" s="152" t="inlineStr">
        <is>
          <t>Продажа ТМЦ</t>
        </is>
      </c>
      <c r="E2147" s="163" t="n">
        <v>1750</v>
      </c>
      <c r="F2147" s="164" t="n"/>
      <c r="G2147" s="163" t="n">
        <v>1750</v>
      </c>
      <c r="H2147" s="164" t="n"/>
      <c r="I2147" s="7" t="n">
        <v>6553.57</v>
      </c>
      <c r="J2147" s="8" t="inlineStr">
        <is>
          <t>Абдылдаев Раимжан слесарь-ремонтник ПБ Шамалды-Сай</t>
        </is>
      </c>
      <c r="K2147" s="8" t="inlineStr">
        <is>
          <t>Каюмов Уманалы Турсунбаевич механик ПБ Шамалды-Сай</t>
        </is>
      </c>
      <c r="L2147" s="12" t="n"/>
      <c r="M2147">
        <f>VLOOKUP(J2147,P$7:Q$4000,2,0)</f>
        <v/>
      </c>
      <c r="N2147">
        <f>VLOOKUP(K2147,P$7:R$4000,2,0)</f>
        <v/>
      </c>
      <c r="P2147" s="24" t="inlineStr">
        <is>
          <t>Склад ВМ Жел-Арык</t>
        </is>
      </c>
      <c r="Q2147" s="24" t="n"/>
    </row>
    <row r="2148" hidden="1" outlineLevel="1" ht="22.45" customHeight="1" s="171">
      <c r="B2148" s="166" t="n"/>
      <c r="C2148" s="166" t="n"/>
      <c r="D2148" s="153" t="n"/>
      <c r="E2148" s="10" t="n"/>
      <c r="F2148" s="11" t="n"/>
      <c r="G2148" s="10" t="n"/>
      <c r="H2148" s="11" t="n"/>
      <c r="I2148" s="12" t="n"/>
      <c r="J2148" s="13" t="inlineStr">
        <is>
          <t>010-007-0015 Маячок импульсный Блеск-2 12V/24V (универсальный)</t>
        </is>
      </c>
      <c r="K2148" s="13" t="inlineStr">
        <is>
          <t>010-007-0015 Маячок импульсный Блеск-2 12V/24V (универсальный)</t>
        </is>
      </c>
      <c r="L2148" s="135" t="n"/>
      <c r="M2148">
        <f>VLOOKUP(J2148,P$7:Q$4000,2,0)</f>
        <v/>
      </c>
      <c r="N2148">
        <f>VLOOKUP(K2148,P$7:R$4000,2,0)</f>
        <v/>
      </c>
      <c r="P2148" s="24" t="inlineStr">
        <is>
          <t>Склад МОЛ № 8 ХАЛ (Байтерекова Ч.)</t>
        </is>
      </c>
      <c r="Q2148" s="24" t="inlineStr">
        <is>
          <t>109-Химлаборатория</t>
        </is>
      </c>
    </row>
    <row r="2149" hidden="1" outlineLevel="1" ht="32.9" customFormat="1" customHeight="1" s="71" thickBot="1">
      <c r="B2149" s="167" t="n"/>
      <c r="C2149" s="167" t="n"/>
      <c r="D2149" s="14" t="inlineStr">
        <is>
          <t>Количество</t>
        </is>
      </c>
      <c r="E2149" s="15" t="n"/>
      <c r="F2149" s="175" t="n">
        <v>2</v>
      </c>
      <c r="G2149" s="15" t="n"/>
      <c r="H2149" s="175" t="n">
        <v>2</v>
      </c>
      <c r="I2149" s="135" t="n"/>
      <c r="J2149" s="154" t="inlineStr">
        <is>
          <t>Поступление ТМЦ и услуг 0119829 от 31.03.2020 10:00:00</t>
        </is>
      </c>
      <c r="K2149" s="154" t="inlineStr">
        <is>
          <t>Поступление ТМЦ и услуг 0119829 от 31.03.2020 10:00:00</t>
        </is>
      </c>
      <c r="L2149" s="9" t="n"/>
      <c r="M2149">
        <f>VLOOKUP(J2149,P$7:Q$4000,2,0)</f>
        <v/>
      </c>
      <c r="N2149">
        <f>VLOOKUP(K2149,P$7:R$4000,2,0)</f>
        <v/>
      </c>
      <c r="P2149" s="24" t="inlineStr">
        <is>
          <t>Склад МОЛ № 8/1 ХАЛ (Алибаев К / Сулайман уулу Ы)</t>
        </is>
      </c>
      <c r="Q2149" s="24" t="inlineStr">
        <is>
          <t>109-Химлаборатория</t>
        </is>
      </c>
    </row>
    <row r="2150" hidden="1" outlineLevel="1" ht="43.4" customFormat="1" customHeight="1" s="71">
      <c r="B2150" s="165" t="inlineStr">
        <is>
          <t>10.09.2024 10:00:00</t>
        </is>
      </c>
      <c r="C2150" s="165" t="inlineStr">
        <is>
          <t>Внутреннее перемещение ТМЦ 0002790 от 10.09.2024 10:00:00</t>
        </is>
      </c>
      <c r="D2150" s="152" t="inlineStr">
        <is>
          <t>Продажа ТМЦ</t>
        </is>
      </c>
      <c r="E2150" s="163" t="n">
        <v>1750</v>
      </c>
      <c r="F2150" s="164" t="n"/>
      <c r="G2150" s="163" t="n">
        <v>1750</v>
      </c>
      <c r="H2150" s="164" t="n"/>
      <c r="I2150" s="176" t="n">
        <v>611.38</v>
      </c>
      <c r="J2150" s="8" t="inlineStr">
        <is>
          <t>Абдылдаев Раимжан слесарь-ремонтник ПБ Шамалды-Сай</t>
        </is>
      </c>
      <c r="K2150" s="8" t="inlineStr">
        <is>
          <t>Каюмов Уманалы Турсунбаевич механик ПБ Шамалды-Сай</t>
        </is>
      </c>
      <c r="L2150" s="12" t="n"/>
      <c r="M2150">
        <f>VLOOKUP(J2150,P$7:Q$4000,2,0)</f>
        <v/>
      </c>
      <c r="N2150">
        <f>VLOOKUP(K2150,P$7:R$4000,2,0)</f>
        <v/>
      </c>
      <c r="P2150" s="24" t="inlineStr">
        <is>
          <t>Склад МОЛ № 8/2 ХАЛ (Асанов А./Егоров В.)</t>
        </is>
      </c>
      <c r="Q2150" s="24" t="inlineStr">
        <is>
          <t>109-Химлаборатория</t>
        </is>
      </c>
    </row>
    <row r="2151" hidden="1" outlineLevel="1" ht="22.45" customHeight="1" s="171">
      <c r="B2151" s="166" t="n"/>
      <c r="C2151" s="166" t="n"/>
      <c r="D2151" s="153" t="n"/>
      <c r="E2151" s="10" t="n"/>
      <c r="F2151" s="11" t="n"/>
      <c r="G2151" s="10" t="n"/>
      <c r="H2151" s="11" t="n"/>
      <c r="I2151" s="12" t="n"/>
      <c r="J2151" s="13" t="inlineStr">
        <is>
          <t>010-008-0002 Аптечка первой помощи произ-ва Россия</t>
        </is>
      </c>
      <c r="K2151" s="13" t="inlineStr">
        <is>
          <t>010-008-0002 Аптечка первой помощи произ-ва Россия</t>
        </is>
      </c>
      <c r="L2151" s="135" t="n"/>
      <c r="M2151">
        <f>VLOOKUP(J2151,P$7:Q$4000,2,0)</f>
        <v/>
      </c>
      <c r="N2151">
        <f>VLOOKUP(K2151,P$7:R$4000,2,0)</f>
        <v/>
      </c>
      <c r="P2151" s="24" t="inlineStr">
        <is>
          <t>Склад МОЛ № 8/2 ХАЛ УДАЛЕН(Асанов А./Егоров В.)</t>
        </is>
      </c>
      <c r="Q2151" s="24" t="inlineStr">
        <is>
          <t>109-Химлаборатория</t>
        </is>
      </c>
    </row>
    <row r="2152" hidden="1" outlineLevel="1" ht="32.9" customFormat="1" customHeight="1" s="71" thickBot="1">
      <c r="B2152" s="167" t="n"/>
      <c r="C2152" s="167" t="n"/>
      <c r="D2152" s="14" t="inlineStr">
        <is>
          <t>Количество</t>
        </is>
      </c>
      <c r="E2152" s="15" t="n"/>
      <c r="F2152" s="175" t="n">
        <v>1</v>
      </c>
      <c r="G2152" s="15" t="n"/>
      <c r="H2152" s="175" t="n">
        <v>1</v>
      </c>
      <c r="I2152" s="135" t="n"/>
      <c r="J2152" s="154" t="inlineStr">
        <is>
          <t>Поступление ТМЦ и услуг 0109815 от 16.10.2019 10:00:00</t>
        </is>
      </c>
      <c r="K2152" s="154" t="inlineStr">
        <is>
          <t>Поступление ТМЦ и услуг 0109815 от 16.10.2019 10:00:00</t>
        </is>
      </c>
      <c r="L2152" s="9" t="n"/>
      <c r="M2152">
        <f>VLOOKUP(J2152,P$7:Q$4000,2,0)</f>
        <v/>
      </c>
      <c r="N2152">
        <f>VLOOKUP(K2152,P$7:R$4000,2,0)</f>
        <v/>
      </c>
      <c r="P2152" s="24" t="inlineStr">
        <is>
          <t>Склад МОЛ №11 Столовая (Исакова Г. Д. Кулматов Н.)</t>
        </is>
      </c>
      <c r="Q2152" s="24" t="inlineStr">
        <is>
          <t>123-02-АБК-АХО-Столовая</t>
        </is>
      </c>
    </row>
    <row r="2153" hidden="1" outlineLevel="1" ht="43.4" customFormat="1" customHeight="1" s="71">
      <c r="B2153" s="165" t="inlineStr">
        <is>
          <t>10.09.2024 10:00:00</t>
        </is>
      </c>
      <c r="C2153" s="165" t="inlineStr">
        <is>
          <t>Внутреннее перемещение ТМЦ 0002790 от 10.09.2024 10:00:00</t>
        </is>
      </c>
      <c r="D2153" s="152" t="inlineStr">
        <is>
          <t>Продажа ТМЦ</t>
        </is>
      </c>
      <c r="E2153" s="163" t="n">
        <v>1750</v>
      </c>
      <c r="F2153" s="164" t="n"/>
      <c r="G2153" s="163" t="n">
        <v>1750</v>
      </c>
      <c r="H2153" s="164" t="n"/>
      <c r="I2153" s="7" t="n">
        <v>2400</v>
      </c>
      <c r="J2153" s="8" t="inlineStr">
        <is>
          <t>Абдылдаев Раимжан слесарь-ремонтник ПБ Шамалды-Сай</t>
        </is>
      </c>
      <c r="K2153" s="8" t="inlineStr">
        <is>
          <t>Каюмов Уманалы Турсунбаевич механик ПБ Шамалды-Сай</t>
        </is>
      </c>
      <c r="L2153" s="12" t="n"/>
      <c r="M2153">
        <f>VLOOKUP(J2153,P$7:Q$4000,2,0)</f>
        <v/>
      </c>
      <c r="N2153">
        <f>VLOOKUP(K2153,P$7:R$4000,2,0)</f>
        <v/>
      </c>
      <c r="P2153" s="24" t="inlineStr">
        <is>
          <t>Склад МОЛ №14 АХО (Мамажунусова М/Маматова С.)</t>
        </is>
      </c>
      <c r="Q2153" s="24" t="inlineStr">
        <is>
          <t>123-01-АБК-АХО-вахтовый поселок</t>
        </is>
      </c>
    </row>
    <row r="2154" hidden="1" outlineLevel="1" ht="22.45" customHeight="1" s="171">
      <c r="B2154" s="166" t="n"/>
      <c r="C2154" s="166" t="n"/>
      <c r="D2154" s="153" t="n"/>
      <c r="E2154" s="10" t="n"/>
      <c r="F2154" s="11" t="n"/>
      <c r="G2154" s="10" t="n"/>
      <c r="H2154" s="11" t="n"/>
      <c r="I2154" s="12" t="n"/>
      <c r="J2154" s="13" t="inlineStr">
        <is>
          <t>010-100-0006 Огнетушитель ОП-2</t>
        </is>
      </c>
      <c r="K2154" s="13" t="inlineStr">
        <is>
          <t>010-100-0006 Огнетушитель ОП-2</t>
        </is>
      </c>
      <c r="L2154" s="135" t="n"/>
      <c r="M2154">
        <f>VLOOKUP(J2154,P$7:Q$4000,2,0)</f>
        <v/>
      </c>
      <c r="N2154">
        <f>VLOOKUP(K2154,P$7:R$4000,2,0)</f>
        <v/>
      </c>
      <c r="P2154" s="24" t="inlineStr">
        <is>
          <t>Склад МОЛ №15 РПП ГАТЦ (Жороев  и ШаниметовХ)</t>
        </is>
      </c>
      <c r="Q2154" s="24" t="inlineStr">
        <is>
          <t>119-06-Автотранспортный цех-РПП</t>
        </is>
      </c>
    </row>
    <row r="2155" hidden="1" outlineLevel="1" ht="32.9" customFormat="1" customHeight="1" s="71" thickBot="1">
      <c r="B2155" s="167" t="n"/>
      <c r="C2155" s="167" t="n"/>
      <c r="D2155" s="14" t="inlineStr">
        <is>
          <t>Количество</t>
        </is>
      </c>
      <c r="E2155" s="15" t="n"/>
      <c r="F2155" s="175" t="n">
        <v>4</v>
      </c>
      <c r="G2155" s="15" t="n"/>
      <c r="H2155" s="175" t="n">
        <v>4</v>
      </c>
      <c r="I2155" s="135" t="n"/>
      <c r="J2155" s="154" t="inlineStr">
        <is>
          <t>Поступление ТМЦ и услуг 0008493 от 25.09.2017 8:00:00</t>
        </is>
      </c>
      <c r="K2155" s="154" t="inlineStr">
        <is>
          <t>Поступление ТМЦ и услуг 0008493 от 25.09.2017 8:00:00</t>
        </is>
      </c>
      <c r="L2155" s="9" t="n"/>
      <c r="M2155">
        <f>VLOOKUP(J2155,P$7:Q$4000,2,0)</f>
        <v/>
      </c>
      <c r="N2155">
        <f>VLOOKUP(K2155,P$7:R$4000,2,0)</f>
        <v/>
      </c>
      <c r="P2155" s="24" t="inlineStr">
        <is>
          <t>Склад МОЛ №16 РПП ГАТЦ (Тойматов Н./Турдугожоев А)</t>
        </is>
      </c>
      <c r="Q2155" s="24" t="inlineStr">
        <is>
          <t>119-06-Автотранспортный цех-РПП</t>
        </is>
      </c>
    </row>
    <row r="2156" hidden="1" outlineLevel="1" ht="32.9" customFormat="1" customHeight="1" s="71">
      <c r="B2156" s="165" t="inlineStr">
        <is>
          <t>10.09.2024 10:00:00</t>
        </is>
      </c>
      <c r="C2156" s="165" t="inlineStr">
        <is>
          <t>Внутреннее перемещение ТМЦ 0002790 от 10.09.2024 10:00:00</t>
        </is>
      </c>
      <c r="D2156" s="152" t="inlineStr">
        <is>
          <t>Продажа ТМЦ</t>
        </is>
      </c>
      <c r="E2156" s="163" t="n">
        <v>1750</v>
      </c>
      <c r="F2156" s="164" t="n"/>
      <c r="G2156" s="163" t="n">
        <v>1750</v>
      </c>
      <c r="H2156" s="164" t="n"/>
      <c r="I2156" s="7" t="n">
        <v>1607.14</v>
      </c>
      <c r="J2156" s="8" t="inlineStr">
        <is>
          <t>Абдылдаев Раимжан слесарь-ремонтник ПБ Шамалды-Сай</t>
        </is>
      </c>
      <c r="K2156" s="8" t="inlineStr">
        <is>
          <t>Каюмов Уманалы Турсунбаевич механик ПБ Шамалды-Сай</t>
        </is>
      </c>
      <c r="L2156" s="12" t="n"/>
      <c r="M2156">
        <f>VLOOKUP(J2156,P$7:Q$4000,2,0)</f>
        <v/>
      </c>
      <c r="N2156">
        <f>VLOOKUP(K2156,P$7:R$4000,2,0)</f>
        <v/>
      </c>
      <c r="P2156" s="24" t="inlineStr">
        <is>
          <t>Склад МОЛ №17 КВТ ГАТЦ (Шарапов А.У. Аскаров А.К.)</t>
        </is>
      </c>
      <c r="Q2156" s="24" t="inlineStr">
        <is>
          <t>119-06-Автотранспортный цех-РПП</t>
        </is>
      </c>
    </row>
    <row r="2157" hidden="1" outlineLevel="1" ht="22.45" customHeight="1" s="171">
      <c r="B2157" s="166" t="n"/>
      <c r="C2157" s="166" t="n"/>
      <c r="D2157" s="153" t="n"/>
      <c r="E2157" s="10" t="n"/>
      <c r="F2157" s="11" t="n"/>
      <c r="G2157" s="10" t="n"/>
      <c r="H2157" s="11" t="n"/>
      <c r="I2157" s="12" t="n"/>
      <c r="J2157" s="13" t="inlineStr">
        <is>
          <t>010-100-0006 Огнетушитель ОП-2</t>
        </is>
      </c>
      <c r="K2157" s="13" t="inlineStr">
        <is>
          <t>010-100-0006 Огнетушитель ОП-2</t>
        </is>
      </c>
      <c r="L2157" s="135" t="n"/>
      <c r="M2157">
        <f>VLOOKUP(J2157,P$7:Q$4000,2,0)</f>
        <v/>
      </c>
      <c r="N2157">
        <f>VLOOKUP(K2157,P$7:R$4000,2,0)</f>
        <v/>
      </c>
      <c r="P2157" s="24" t="inlineStr">
        <is>
          <t>Склад МОЛ №18 КСТ ГАТЦ (Абдукадыров Ф.Джумалиев А.</t>
        </is>
      </c>
      <c r="Q2157" s="24" t="inlineStr">
        <is>
          <t>119-06-Автотранспортный цех-РПП</t>
        </is>
      </c>
    </row>
    <row r="2158" hidden="1" outlineLevel="1" ht="32.9" customFormat="1" customHeight="1" s="71" thickBot="1">
      <c r="B2158" s="167" t="n"/>
      <c r="C2158" s="167" t="n"/>
      <c r="D2158" s="14" t="inlineStr">
        <is>
          <t>Количество</t>
        </is>
      </c>
      <c r="E2158" s="15" t="n"/>
      <c r="F2158" s="175" t="n">
        <v>3</v>
      </c>
      <c r="G2158" s="15" t="n"/>
      <c r="H2158" s="175" t="n">
        <v>3</v>
      </c>
      <c r="I2158" s="135" t="n"/>
      <c r="J2158" s="154" t="inlineStr">
        <is>
          <t>Поступление ТМЦ и услуг 0121186 от 27.07.2020 10:00:00</t>
        </is>
      </c>
      <c r="K2158" s="154" t="inlineStr">
        <is>
          <t>Поступление ТМЦ и услуг 0121186 от 27.07.2020 10:00:00</t>
        </is>
      </c>
      <c r="L2158" s="9" t="n"/>
      <c r="M2158">
        <f>VLOOKUP(J2158,P$7:Q$4000,2,0)</f>
        <v/>
      </c>
      <c r="N2158">
        <f>VLOOKUP(K2158,P$7:R$4000,2,0)</f>
        <v/>
      </c>
      <c r="P2158" s="24" t="inlineStr">
        <is>
          <t>Склад МОЛ №19 КТТ ГАТЦ (Куручбеков Б. Нуралиев А.)</t>
        </is>
      </c>
      <c r="Q2158" s="24" t="inlineStr">
        <is>
          <t>119-06-Автотранспортный цех-РПП</t>
        </is>
      </c>
    </row>
    <row r="2159" hidden="1" outlineLevel="1" ht="43.4" customFormat="1" customHeight="1" s="71">
      <c r="B2159" s="165" t="inlineStr">
        <is>
          <t>10.09.2024 10:00:00</t>
        </is>
      </c>
      <c r="C2159" s="165" t="inlineStr">
        <is>
          <t>Внутреннее перемещение ТМЦ 0002790 от 10.09.2024 10:00:00</t>
        </is>
      </c>
      <c r="D2159" s="152" t="inlineStr">
        <is>
          <t>Продажа ТМЦ</t>
        </is>
      </c>
      <c r="E2159" s="163" t="n">
        <v>1750</v>
      </c>
      <c r="F2159" s="164" t="n"/>
      <c r="G2159" s="163" t="n">
        <v>1750</v>
      </c>
      <c r="H2159" s="164" t="n"/>
      <c r="I2159" s="7" t="n">
        <v>2171.95</v>
      </c>
      <c r="J2159" s="8" t="inlineStr">
        <is>
          <t>Абдылдаев Раимжан слесарь-ремонтник ПБ Шамалды-Сай</t>
        </is>
      </c>
      <c r="K2159" s="8" t="inlineStr">
        <is>
          <t>Каюмов Уманалы Турсунбаевич механик ПБ Шамалды-Сай</t>
        </is>
      </c>
      <c r="L2159" s="12" t="n"/>
      <c r="M2159">
        <f>VLOOKUP(J2159,P$7:Q$4000,2,0)</f>
        <v/>
      </c>
      <c r="N2159">
        <f>VLOOKUP(K2159,P$7:R$4000,2,0)</f>
        <v/>
      </c>
      <c r="P2159" s="24" t="inlineStr">
        <is>
          <t>Склад МОЛ №20 ДТ ГАТЦ (Жакиева С.Э Калмурзаев К.Ж)</t>
        </is>
      </c>
      <c r="Q2159" s="24" t="inlineStr">
        <is>
          <t>119-06-Автотранспортный цех-РПП</t>
        </is>
      </c>
    </row>
    <row r="2160" hidden="1" outlineLevel="1" ht="22.45" customHeight="1" s="171">
      <c r="B2160" s="166" t="n"/>
      <c r="C2160" s="166" t="n"/>
      <c r="D2160" s="153" t="n"/>
      <c r="E2160" s="10" t="n"/>
      <c r="F2160" s="11" t="n"/>
      <c r="G2160" s="10" t="n"/>
      <c r="H2160" s="11" t="n"/>
      <c r="I2160" s="12" t="n"/>
      <c r="J2160" s="13" t="inlineStr">
        <is>
          <t>010-100-0111 Огнетушитель ОП-10 (Россия)</t>
        </is>
      </c>
      <c r="K2160" s="13" t="inlineStr">
        <is>
          <t>010-100-0111 Огнетушитель ОП-10 (Россия)</t>
        </is>
      </c>
      <c r="L2160" s="135" t="n"/>
      <c r="M2160">
        <f>VLOOKUP(J2160,P$7:Q$4000,2,0)</f>
        <v/>
      </c>
      <c r="N2160">
        <f>VLOOKUP(K2160,P$7:R$4000,2,0)</f>
        <v/>
      </c>
      <c r="P2160" s="24" t="inlineStr">
        <is>
          <t>Склад МОЛ №21 ГорМех (Байсеитов ТС/Касымов АА)</t>
        </is>
      </c>
      <c r="Q2160" s="24" t="inlineStr">
        <is>
          <t>119-06-Автотранспортный цех-РПП</t>
        </is>
      </c>
    </row>
    <row r="2161" hidden="1" outlineLevel="1" ht="32.9" customFormat="1" customHeight="1" s="71" thickBot="1">
      <c r="B2161" s="167" t="n"/>
      <c r="C2161" s="167" t="n"/>
      <c r="D2161" s="14" t="inlineStr">
        <is>
          <t>Количество</t>
        </is>
      </c>
      <c r="E2161" s="15" t="n"/>
      <c r="F2161" s="175" t="n">
        <v>2</v>
      </c>
      <c r="G2161" s="15" t="n"/>
      <c r="H2161" s="175" t="n">
        <v>2</v>
      </c>
      <c r="I2161" s="135" t="n"/>
      <c r="J2161" s="154" t="inlineStr">
        <is>
          <t>Поступление ТМЦ и услуг 0002926 от 25.07.2023 10:00:00</t>
        </is>
      </c>
      <c r="K2161" s="154" t="inlineStr">
        <is>
          <t>Поступление ТМЦ и услуг 0002926 от 25.07.2023 10:00:00</t>
        </is>
      </c>
      <c r="L2161" s="9" t="n"/>
      <c r="M2161">
        <f>VLOOKUP(J2161,P$7:Q$4000,2,0)</f>
        <v/>
      </c>
      <c r="N2161">
        <f>VLOOKUP(K2161,P$7:R$4000,2,0)</f>
        <v/>
      </c>
      <c r="P2161" s="24" t="inlineStr">
        <is>
          <t>Склад МОЛ №22 СДЯВ (Садыров У/Шералы уА)</t>
        </is>
      </c>
      <c r="Q2161" s="24" t="inlineStr">
        <is>
          <t>100-05 СДЯВ</t>
        </is>
      </c>
    </row>
    <row r="2162" hidden="1" outlineLevel="1" ht="43.4" customFormat="1" customHeight="1" s="71">
      <c r="B2162" s="165" t="inlineStr">
        <is>
          <t>10.09.2024 10:00:00</t>
        </is>
      </c>
      <c r="C2162" s="165" t="inlineStr">
        <is>
          <t>Внутреннее перемещение ТМЦ 0002790 от 10.09.2024 10:00:00</t>
        </is>
      </c>
      <c r="D2162" s="152" t="inlineStr">
        <is>
          <t>Продажа ТМЦ</t>
        </is>
      </c>
      <c r="E2162" s="163" t="n">
        <v>1750</v>
      </c>
      <c r="F2162" s="164" t="n"/>
      <c r="G2162" s="163" t="n">
        <v>1750</v>
      </c>
      <c r="H2162" s="164" t="n"/>
      <c r="I2162" s="7" t="n">
        <v>5280</v>
      </c>
      <c r="J2162" s="8" t="inlineStr">
        <is>
          <t>Абдылдаев Раимжан слесарь-ремонтник ПБ Шамалды-Сай</t>
        </is>
      </c>
      <c r="K2162" s="8" t="inlineStr">
        <is>
          <t>Каюмов Уманалы Турсунбаевич механик ПБ Шамалды-Сай</t>
        </is>
      </c>
      <c r="L2162" s="12" t="n"/>
      <c r="M2162">
        <f>VLOOKUP(J2162,P$7:Q$4000,2,0)</f>
        <v/>
      </c>
      <c r="N2162">
        <f>VLOOKUP(K2162,P$7:R$4000,2,0)</f>
        <v/>
      </c>
      <c r="P2162" s="24" t="inlineStr">
        <is>
          <t>Склад МОЛ №23 ИТ ( )</t>
        </is>
      </c>
      <c r="Q2162" s="24" t="inlineStr">
        <is>
          <t>112-01-ИТР-производство</t>
        </is>
      </c>
    </row>
    <row r="2163" hidden="1" outlineLevel="1" ht="22.45" customHeight="1" s="171">
      <c r="B2163" s="166" t="n"/>
      <c r="C2163" s="166" t="n"/>
      <c r="D2163" s="153" t="n"/>
      <c r="E2163" s="10" t="n"/>
      <c r="F2163" s="11" t="n"/>
      <c r="G2163" s="10" t="n"/>
      <c r="H2163" s="11" t="n"/>
      <c r="I2163" s="12" t="n"/>
      <c r="J2163" s="13" t="inlineStr">
        <is>
          <t>050-001-6291 Вентилятор пластиковый для авто 12в</t>
        </is>
      </c>
      <c r="K2163" s="13" t="inlineStr">
        <is>
          <t>050-001-6291 Вентилятор пластиковый для авто 12в</t>
        </is>
      </c>
      <c r="L2163" s="135" t="n"/>
      <c r="M2163">
        <f>VLOOKUP(J2163,P$7:Q$4000,2,0)</f>
        <v/>
      </c>
      <c r="N2163">
        <f>VLOOKUP(K2163,P$7:R$4000,2,0)</f>
        <v/>
      </c>
      <c r="P2163" s="24" t="inlineStr">
        <is>
          <t>Склад МОЛ №24 Мед служба ГОК (Айбашов И/Бочкаре  )</t>
        </is>
      </c>
      <c r="Q2163" s="24" t="inlineStr">
        <is>
          <t>123-03-АБК-АХО-медпункт</t>
        </is>
      </c>
    </row>
    <row r="2164" hidden="1" outlineLevel="1" ht="32.9" customFormat="1" customHeight="1" s="71" thickBot="1">
      <c r="B2164" s="167" t="n"/>
      <c r="C2164" s="167" t="n"/>
      <c r="D2164" s="14" t="inlineStr">
        <is>
          <t>Количество</t>
        </is>
      </c>
      <c r="E2164" s="15" t="n"/>
      <c r="F2164" s="175" t="n">
        <v>1</v>
      </c>
      <c r="G2164" s="15" t="n"/>
      <c r="H2164" s="175" t="n">
        <v>1</v>
      </c>
      <c r="I2164" s="135" t="n"/>
      <c r="J2164" s="154" t="inlineStr">
        <is>
          <t>Поступление ТМЦ и услуг 0004171 от 14.11.2022 10:00:00</t>
        </is>
      </c>
      <c r="K2164" s="154" t="inlineStr">
        <is>
          <t>Поступление ТМЦ и услуг 0004171 от 14.11.2022 10:00:00</t>
        </is>
      </c>
      <c r="L2164" s="9" t="n"/>
      <c r="M2164">
        <f>VLOOKUP(J2164,P$7:Q$4000,2,0)</f>
        <v/>
      </c>
      <c r="N2164">
        <f>VLOOKUP(K2164,P$7:R$4000,2,0)</f>
        <v/>
      </c>
      <c r="P2164" s="24" t="inlineStr">
        <is>
          <t>Склад МОЛ №25 Подземный рудник (ИсаковС/АсанбековК</t>
        </is>
      </c>
      <c r="Q2164" s="24" t="inlineStr">
        <is>
          <t>130-01 Проект подземный рудник</t>
        </is>
      </c>
    </row>
    <row r="2165" hidden="1" outlineLevel="1" ht="43.4" customFormat="1" customHeight="1" s="71">
      <c r="B2165" s="165" t="inlineStr">
        <is>
          <t>10.09.2024 10:00:00</t>
        </is>
      </c>
      <c r="C2165" s="165" t="inlineStr">
        <is>
          <t>Внутреннее перемещение ТМЦ 0002790 от 10.09.2024 10:00:00</t>
        </is>
      </c>
      <c r="D2165" s="152" t="inlineStr">
        <is>
          <t>Продажа ТМЦ</t>
        </is>
      </c>
      <c r="E2165" s="163" t="n">
        <v>1750</v>
      </c>
      <c r="F2165" s="164" t="n"/>
      <c r="G2165" s="163" t="n">
        <v>1750</v>
      </c>
      <c r="H2165" s="164" t="n"/>
      <c r="I2165" s="7" t="n">
        <v>16175.76</v>
      </c>
      <c r="J2165" s="8" t="inlineStr">
        <is>
          <t>Абдылдаев Раимжан слесарь-ремонтник ПБ Шамалды-Сай</t>
        </is>
      </c>
      <c r="K2165" s="8" t="inlineStr">
        <is>
          <t>Каюмов Уманалы Турсунбаевич механик ПБ Шамалды-Сай</t>
        </is>
      </c>
      <c r="L2165" s="12" t="n"/>
      <c r="M2165">
        <f>VLOOKUP(J2165,P$7:Q$4000,2,0)</f>
        <v/>
      </c>
      <c r="N2165">
        <f>VLOOKUP(K2165,P$7:R$4000,2,0)</f>
        <v/>
      </c>
      <c r="P2165" s="24" t="inlineStr">
        <is>
          <t>Склад ОФ</t>
        </is>
      </c>
      <c r="Q2165" s="24" t="n"/>
    </row>
    <row r="2166" hidden="1" outlineLevel="1" ht="22.45" customHeight="1" s="171">
      <c r="B2166" s="166" t="n"/>
      <c r="C2166" s="166" t="n"/>
      <c r="D2166" s="153" t="n"/>
      <c r="E2166" s="10" t="n"/>
      <c r="F2166" s="11" t="n"/>
      <c r="G2166" s="10" t="n"/>
      <c r="H2166" s="11" t="n"/>
      <c r="I2166" s="12" t="n"/>
      <c r="J2166" s="13" t="inlineStr">
        <is>
          <t>052-001-0343 UPS 750VA Tripplite</t>
        </is>
      </c>
      <c r="K2166" s="13" t="inlineStr">
        <is>
          <t>052-001-0343 UPS 750VA Tripplite</t>
        </is>
      </c>
      <c r="L2166" s="135" t="n"/>
      <c r="M2166">
        <f>VLOOKUP(J2166,P$7:Q$4000,2,0)</f>
        <v/>
      </c>
      <c r="N2166">
        <f>VLOOKUP(K2166,P$7:R$4000,2,0)</f>
        <v/>
      </c>
      <c r="P2166" s="24" t="inlineStr">
        <is>
          <t>Склад ПБ Шамалдысай</t>
        </is>
      </c>
      <c r="Q2166" s="24" t="n"/>
    </row>
    <row r="2167" hidden="1" outlineLevel="1" ht="32.9" customFormat="1" customHeight="1" s="71" thickBot="1">
      <c r="B2167" s="167" t="n"/>
      <c r="C2167" s="167" t="n"/>
      <c r="D2167" s="14" t="inlineStr">
        <is>
          <t>Количество</t>
        </is>
      </c>
      <c r="E2167" s="15" t="n"/>
      <c r="F2167" s="175" t="n">
        <v>3</v>
      </c>
      <c r="G2167" s="15" t="n"/>
      <c r="H2167" s="175" t="n">
        <v>3</v>
      </c>
      <c r="I2167" s="135" t="n"/>
      <c r="J2167" s="154" t="inlineStr">
        <is>
          <t>Операция ФИФО1750 от 31.03.2015 0:00:00</t>
        </is>
      </c>
      <c r="K2167" s="154" t="inlineStr">
        <is>
          <t>Операция ФИФО1750 от 31.03.2015 0:00:00</t>
        </is>
      </c>
      <c r="L2167" s="9" t="n"/>
      <c r="M2167">
        <f>VLOOKUP(J2167,P$7:Q$4000,2,0)</f>
        <v/>
      </c>
      <c r="N2167">
        <f>VLOOKUP(K2167,P$7:R$4000,2,0)</f>
        <v/>
      </c>
      <c r="P2167" s="24" t="inlineStr">
        <is>
          <t>Склад ремонтно профилактический пункт (НЕ ИСП)</t>
        </is>
      </c>
      <c r="Q2167" s="24" t="inlineStr">
        <is>
          <t>119-06-Автотранспортный цех-РПП</t>
        </is>
      </c>
    </row>
    <row r="2168" hidden="1" outlineLevel="1" ht="43.4" customFormat="1" customHeight="1" s="71">
      <c r="B2168" s="165" t="inlineStr">
        <is>
          <t>10.09.2024 10:00:00</t>
        </is>
      </c>
      <c r="C2168" s="165" t="inlineStr">
        <is>
          <t>Внутреннее перемещение ТМЦ 0002790 от 10.09.2024 10:00:00</t>
        </is>
      </c>
      <c r="D2168" s="152" t="inlineStr">
        <is>
          <t>Продажа ТМЦ</t>
        </is>
      </c>
      <c r="E2168" s="163" t="n">
        <v>1750</v>
      </c>
      <c r="F2168" s="164" t="n"/>
      <c r="G2168" s="163" t="n">
        <v>1750</v>
      </c>
      <c r="H2168" s="164" t="n"/>
      <c r="I2168" s="7" t="n">
        <v>11275</v>
      </c>
      <c r="J2168" s="8" t="inlineStr">
        <is>
          <t>Абдылдаев Раимжан слесарь-ремонтник ПБ Шамалды-Сай</t>
        </is>
      </c>
      <c r="K2168" s="8" t="inlineStr">
        <is>
          <t>Каюмов Уманалы Турсунбаевич механик ПБ Шамалды-Сай</t>
        </is>
      </c>
      <c r="L2168" s="12" t="n"/>
      <c r="M2168">
        <f>VLOOKUP(J2168,P$7:Q$4000,2,0)</f>
        <v/>
      </c>
      <c r="N2168">
        <f>VLOOKUP(K2168,P$7:R$4000,2,0)</f>
        <v/>
      </c>
      <c r="P2168" s="24" t="inlineStr">
        <is>
          <t>Склад Руды Карьер</t>
        </is>
      </c>
      <c r="Q2168" s="24" t="inlineStr">
        <is>
          <t>101-08 Карьер-Рудный склад</t>
        </is>
      </c>
    </row>
    <row r="2169" hidden="1" outlineLevel="1" ht="22.45" customHeight="1" s="171">
      <c r="B2169" s="166" t="n"/>
      <c r="C2169" s="166" t="n"/>
      <c r="D2169" s="153" t="n"/>
      <c r="E2169" s="10" t="n"/>
      <c r="F2169" s="11" t="n"/>
      <c r="G2169" s="10" t="n"/>
      <c r="H2169" s="11" t="n"/>
      <c r="I2169" s="12" t="n"/>
      <c r="J2169" s="13" t="inlineStr">
        <is>
          <t>100-010-0202 Тиски слесарные</t>
        </is>
      </c>
      <c r="K2169" s="13" t="inlineStr">
        <is>
          <t>100-010-0202 Тиски слесарные</t>
        </is>
      </c>
      <c r="L2169" s="135" t="n"/>
      <c r="M2169">
        <f>VLOOKUP(J2169,P$7:Q$4000,2,0)</f>
        <v/>
      </c>
      <c r="N2169">
        <f>VLOOKUP(K2169,P$7:R$4000,2,0)</f>
        <v/>
      </c>
      <c r="P2169" s="24" t="inlineStr">
        <is>
          <t>Склад Руды Подземка</t>
        </is>
      </c>
      <c r="Q2169" s="24" t="inlineStr">
        <is>
          <t>130-19 Подземка-Рудный склад</t>
        </is>
      </c>
    </row>
    <row r="2170" hidden="1" outlineLevel="1" ht="32.9" customFormat="1" customHeight="1" s="71" thickBot="1">
      <c r="B2170" s="167" t="n"/>
      <c r="C2170" s="167" t="n"/>
      <c r="D2170" s="14" t="inlineStr">
        <is>
          <t>Количество</t>
        </is>
      </c>
      <c r="E2170" s="15" t="n"/>
      <c r="F2170" s="175" t="n">
        <v>1</v>
      </c>
      <c r="G2170" s="15" t="n"/>
      <c r="H2170" s="175" t="n">
        <v>1</v>
      </c>
      <c r="I2170" s="135" t="n"/>
      <c r="J2170" s="154" t="inlineStr">
        <is>
          <t>Поступление ТМЦ и услуг 0004401 от 19.11.2021 10:00:00</t>
        </is>
      </c>
      <c r="K2170" s="154" t="inlineStr">
        <is>
          <t>Поступление ТМЦ и услуг 0004401 от 19.11.2021 10:00:00</t>
        </is>
      </c>
      <c r="L2170" s="9" t="n"/>
      <c r="M2170">
        <f>VLOOKUP(J2170,P$7:Q$4000,2,0)</f>
        <v/>
      </c>
      <c r="N2170">
        <f>VLOOKUP(K2170,P$7:R$4000,2,0)</f>
        <v/>
      </c>
      <c r="P2170" s="24" t="inlineStr">
        <is>
          <t>Склад Руды Усреднительный</t>
        </is>
      </c>
      <c r="Q2170" s="24" t="n"/>
    </row>
    <row r="2171" hidden="1" outlineLevel="1" ht="43.4" customFormat="1" customHeight="1" s="71">
      <c r="B2171" s="165" t="inlineStr">
        <is>
          <t>10.09.2024 10:00:00</t>
        </is>
      </c>
      <c r="C2171" s="165" t="inlineStr">
        <is>
          <t>Внутреннее перемещение ТМЦ 0002790 от 10.09.2024 10:00:00</t>
        </is>
      </c>
      <c r="D2171" s="152" t="inlineStr">
        <is>
          <t>Продажа ТМЦ</t>
        </is>
      </c>
      <c r="E2171" s="163" t="n">
        <v>1750</v>
      </c>
      <c r="F2171" s="164" t="n"/>
      <c r="G2171" s="163" t="n">
        <v>1750</v>
      </c>
      <c r="H2171" s="164" t="n"/>
      <c r="I2171" s="7" t="n">
        <v>11900</v>
      </c>
      <c r="J2171" s="8" t="inlineStr">
        <is>
          <t>Абдылдаев Раимжан слесарь-ремонтник ПБ Шамалды-Сай</t>
        </is>
      </c>
      <c r="K2171" s="8" t="inlineStr">
        <is>
          <t>Каюмов Уманалы Турсунбаевич механик ПБ Шамалды-Сай</t>
        </is>
      </c>
      <c r="L2171" s="12" t="n"/>
      <c r="M2171">
        <f>VLOOKUP(J2171,P$7:Q$4000,2,0)</f>
        <v/>
      </c>
      <c r="N2171">
        <f>VLOOKUP(K2171,P$7:R$4000,2,0)</f>
        <v/>
      </c>
      <c r="P2171" s="24" t="inlineStr">
        <is>
          <t>Склад Руды Фабрика</t>
        </is>
      </c>
      <c r="Q2171" s="24" t="inlineStr">
        <is>
          <t>100-01 Участок дробления</t>
        </is>
      </c>
    </row>
    <row r="2172" hidden="1" outlineLevel="1" ht="22.45" customHeight="1" s="171">
      <c r="B2172" s="166" t="n"/>
      <c r="C2172" s="166" t="n"/>
      <c r="D2172" s="153" t="n"/>
      <c r="E2172" s="10" t="n"/>
      <c r="F2172" s="11" t="n"/>
      <c r="G2172" s="10" t="n"/>
      <c r="H2172" s="11" t="n"/>
      <c r="I2172" s="12" t="n"/>
      <c r="J2172" s="13" t="inlineStr">
        <is>
          <t>100-010-0202 Тиски слесарные</t>
        </is>
      </c>
      <c r="K2172" s="13" t="inlineStr">
        <is>
          <t>100-010-0202 Тиски слесарные</t>
        </is>
      </c>
      <c r="L2172" s="135" t="n"/>
      <c r="M2172">
        <f>VLOOKUP(J2172,P$7:Q$4000,2,0)</f>
        <v/>
      </c>
      <c r="N2172">
        <f>VLOOKUP(K2172,P$7:R$4000,2,0)</f>
        <v/>
      </c>
      <c r="P2172" s="24" t="inlineStr">
        <is>
          <t>Склад Столовая Шамалдысай</t>
        </is>
      </c>
      <c r="Q2172" s="24" t="inlineStr">
        <is>
          <t>117-Перевалочная база</t>
        </is>
      </c>
    </row>
    <row r="2173" hidden="1" outlineLevel="1" ht="32.9" customFormat="1" customHeight="1" s="71" thickBot="1">
      <c r="B2173" s="167" t="n"/>
      <c r="C2173" s="167" t="n"/>
      <c r="D2173" s="14" t="inlineStr">
        <is>
          <t>Количество</t>
        </is>
      </c>
      <c r="E2173" s="15" t="n"/>
      <c r="F2173" s="175" t="n">
        <v>1</v>
      </c>
      <c r="G2173" s="15" t="n"/>
      <c r="H2173" s="175" t="n">
        <v>1</v>
      </c>
      <c r="I2173" s="135" t="n"/>
      <c r="J2173" s="154" t="inlineStr">
        <is>
          <t>Поступление ТМЦ и услуг 0000141 от 18.01.2022 13:13:13</t>
        </is>
      </c>
      <c r="K2173" s="154" t="inlineStr">
        <is>
          <t>Поступление ТМЦ и услуг 0000141 от 18.01.2022 13:13:13</t>
        </is>
      </c>
      <c r="L2173" s="9" t="n"/>
      <c r="M2173">
        <f>VLOOKUP(J2173,P$7:Q$4000,2,0)</f>
        <v/>
      </c>
      <c r="N2173">
        <f>VLOOKUP(K2173,P$7:R$4000,2,0)</f>
        <v/>
      </c>
      <c r="P2173" s="24" t="inlineStr">
        <is>
          <t>Склад товара в Пути</t>
        </is>
      </c>
      <c r="Q2173" s="24" t="inlineStr">
        <is>
          <t>120-03-ОМТС</t>
        </is>
      </c>
    </row>
    <row r="2174" hidden="1" outlineLevel="1" ht="43.4" customFormat="1" customHeight="1" s="71">
      <c r="B2174" s="165" t="inlineStr">
        <is>
          <t>10.09.2024 10:00:00</t>
        </is>
      </c>
      <c r="C2174" s="165" t="inlineStr">
        <is>
          <t>Внутреннее перемещение ТМЦ 0002790 от 10.09.2024 10:00:00</t>
        </is>
      </c>
      <c r="D2174" s="152" t="inlineStr">
        <is>
          <t>Продажа ТМЦ</t>
        </is>
      </c>
      <c r="E2174" s="163" t="n">
        <v>1750</v>
      </c>
      <c r="F2174" s="164" t="n"/>
      <c r="G2174" s="163" t="n">
        <v>1750</v>
      </c>
      <c r="H2174" s="164" t="n"/>
      <c r="I2174" s="176" t="n">
        <v>60</v>
      </c>
      <c r="J2174" s="8" t="inlineStr">
        <is>
          <t>Абдылдаев Раимжан слесарь-ремонтник ПБ Шамалды-Сай</t>
        </is>
      </c>
      <c r="K2174" s="8" t="inlineStr">
        <is>
          <t>Каюмов Уманалы Турсунбаевич механик ПБ Шамалды-Сай</t>
        </is>
      </c>
      <c r="L2174" s="12" t="n"/>
      <c r="M2174">
        <f>VLOOKUP(J2174,P$7:Q$4000,2,0)</f>
        <v/>
      </c>
      <c r="N2174">
        <f>VLOOKUP(K2174,P$7:R$4000,2,0)</f>
        <v/>
      </c>
      <c r="P2174" s="24" t="inlineStr">
        <is>
          <t>Склад товары в пути</t>
        </is>
      </c>
      <c r="Q2174" s="24" t="n"/>
    </row>
    <row r="2175" hidden="1" outlineLevel="1" ht="22.45" customHeight="1" s="171">
      <c r="B2175" s="166" t="n"/>
      <c r="C2175" s="166" t="n"/>
      <c r="D2175" s="153" t="n"/>
      <c r="E2175" s="10" t="n"/>
      <c r="F2175" s="11" t="n"/>
      <c r="G2175" s="10" t="n"/>
      <c r="H2175" s="11" t="n"/>
      <c r="I2175" s="12" t="n"/>
      <c r="J2175" s="13" t="inlineStr">
        <is>
          <t>100-010-6000 Хомут нейлоновый белый 3х150 (КНР)</t>
        </is>
      </c>
      <c r="K2175" s="13" t="inlineStr">
        <is>
          <t>100-010-6000 Хомут нейлоновый белый 3х150 (КНР)</t>
        </is>
      </c>
      <c r="L2175" s="135" t="n"/>
      <c r="M2175">
        <f>VLOOKUP(J2175,P$7:Q$4000,2,0)</f>
        <v/>
      </c>
      <c r="N2175">
        <f>VLOOKUP(K2175,P$7:R$4000,2,0)</f>
        <v/>
      </c>
      <c r="P2175" s="24" t="inlineStr">
        <is>
          <t>Склад Товары в пути (Джумагазиев Чингиз)</t>
        </is>
      </c>
      <c r="Q2175" s="24" t="inlineStr">
        <is>
          <t>120-03-ОМТС</t>
        </is>
      </c>
    </row>
    <row r="2176" hidden="1" outlineLevel="1" ht="32.9" customFormat="1" customHeight="1" s="71" thickBot="1">
      <c r="B2176" s="167" t="n"/>
      <c r="C2176" s="167" t="n"/>
      <c r="D2176" s="14" t="inlineStr">
        <is>
          <t>Количество</t>
        </is>
      </c>
      <c r="E2176" s="15" t="n"/>
      <c r="F2176" s="175" t="n">
        <v>10</v>
      </c>
      <c r="G2176" s="15" t="n"/>
      <c r="H2176" s="175" t="n">
        <v>10</v>
      </c>
      <c r="I2176" s="135" t="n"/>
      <c r="J2176" s="154" t="inlineStr">
        <is>
          <t>Поступление ТМЦ и услуг 0104570 от 21.11.2018 15:00:00</t>
        </is>
      </c>
      <c r="K2176" s="154" t="inlineStr">
        <is>
          <t>Поступление ТМЦ и услуг 0104570 от 21.11.2018 15:00:00</t>
        </is>
      </c>
      <c r="L2176" s="9" t="n"/>
      <c r="M2176">
        <f>VLOOKUP(J2176,P$7:Q$4000,2,0)</f>
        <v/>
      </c>
      <c r="N2176">
        <f>VLOOKUP(K2176,P$7:R$4000,2,0)</f>
        <v/>
      </c>
      <c r="P2176" s="24" t="inlineStr">
        <is>
          <t>Склад товары в пути (концентрат)</t>
        </is>
      </c>
      <c r="Q2176" s="24" t="n"/>
    </row>
    <row r="2177" hidden="1" outlineLevel="1" ht="32.9" customFormat="1" customHeight="1" s="71">
      <c r="B2177" s="165" t="inlineStr">
        <is>
          <t>10.09.2024 10:00:00</t>
        </is>
      </c>
      <c r="C2177" s="165" t="inlineStr">
        <is>
          <t>Внутреннее перемещение ТМЦ 0002790 от 10.09.2024 10:00:00</t>
        </is>
      </c>
      <c r="D2177" s="152" t="inlineStr">
        <is>
          <t>Продажа ТМЦ</t>
        </is>
      </c>
      <c r="E2177" s="163" t="n">
        <v>1750</v>
      </c>
      <c r="F2177" s="164" t="n"/>
      <c r="G2177" s="163" t="n">
        <v>1750</v>
      </c>
      <c r="H2177" s="164" t="n"/>
      <c r="I2177" s="7" t="n">
        <v>6205.36</v>
      </c>
      <c r="J2177" s="8" t="inlineStr">
        <is>
          <t>Абдылдаев Раимжан слесарь-ремонтник ПБ Шамалды-Сай</t>
        </is>
      </c>
      <c r="K2177" s="8" t="inlineStr">
        <is>
          <t>Каюмов Уманалы Турсунбаевич механик ПБ Шамалды-Сай</t>
        </is>
      </c>
      <c r="L2177" s="12" t="n"/>
      <c r="M2177">
        <f>VLOOKUP(J2177,P$7:Q$4000,2,0)</f>
        <v/>
      </c>
      <c r="N2177">
        <f>VLOOKUP(K2177,P$7:R$4000,2,0)</f>
        <v/>
      </c>
      <c r="P2177" s="24" t="inlineStr">
        <is>
          <t>Склад товары в пути (концентрат) НЕ ИСП</t>
        </is>
      </c>
      <c r="Q2177" s="24" t="n"/>
    </row>
    <row r="2178" hidden="1" outlineLevel="1" ht="22.45" customHeight="1" s="171">
      <c r="B2178" s="166" t="n"/>
      <c r="C2178" s="166" t="n"/>
      <c r="D2178" s="153" t="n"/>
      <c r="E2178" s="10" t="n"/>
      <c r="F2178" s="11" t="n"/>
      <c r="G2178" s="10" t="n"/>
      <c r="H2178" s="11" t="n"/>
      <c r="I2178" s="12" t="n"/>
      <c r="J2178" s="13" t="inlineStr">
        <is>
          <t>100-010-6111 Набор отверток Stanley.STHTO-62143(57 предметов)</t>
        </is>
      </c>
      <c r="K2178" s="13" t="inlineStr">
        <is>
          <t>100-010-6111 Набор отверток Stanley.STHTO-62143(57 предметов)</t>
        </is>
      </c>
      <c r="L2178" s="135" t="n"/>
      <c r="M2178">
        <f>VLOOKUP(J2178,P$7:Q$4000,2,0)</f>
        <v/>
      </c>
      <c r="N2178">
        <f>VLOOKUP(K2178,P$7:R$4000,2,0)</f>
        <v/>
      </c>
      <c r="P2178" s="24" t="inlineStr">
        <is>
          <t>Склад Шамалдысай</t>
        </is>
      </c>
      <c r="Q2178" s="24" t="n"/>
    </row>
    <row r="2179" hidden="1" outlineLevel="1" ht="32.9" customFormat="1" customHeight="1" s="71" thickBot="1">
      <c r="B2179" s="167" t="n"/>
      <c r="C2179" s="167" t="n"/>
      <c r="D2179" s="14" t="inlineStr">
        <is>
          <t>Количество</t>
        </is>
      </c>
      <c r="E2179" s="15" t="n"/>
      <c r="F2179" s="175" t="n">
        <v>1</v>
      </c>
      <c r="G2179" s="15" t="n"/>
      <c r="H2179" s="175" t="n">
        <v>1</v>
      </c>
      <c r="I2179" s="135" t="n"/>
      <c r="J2179" s="154" t="inlineStr">
        <is>
          <t>Поступление ТМЦ и услуг 0100058 от 08.01.2018 10:00:00</t>
        </is>
      </c>
      <c r="K2179" s="154" t="inlineStr">
        <is>
          <t>Поступление ТМЦ и услуг 0100058 от 08.01.2018 10:00:00</t>
        </is>
      </c>
      <c r="L2179" s="9" t="n"/>
      <c r="M2179">
        <f>VLOOKUP(J2179,P$7:Q$4000,2,0)</f>
        <v/>
      </c>
      <c r="N2179">
        <f>VLOOKUP(K2179,P$7:R$4000,2,0)</f>
        <v/>
      </c>
      <c r="P2179" s="24" t="inlineStr">
        <is>
          <t>Склад Шамалдысай №1 ТМЦ (Киветбаев М. О.)</t>
        </is>
      </c>
      <c r="Q2179" s="24" t="inlineStr">
        <is>
          <t>117-Перевалочная база</t>
        </is>
      </c>
    </row>
    <row r="2180" hidden="1" outlineLevel="1" ht="32.9" customFormat="1" customHeight="1" s="71">
      <c r="B2180" s="165" t="inlineStr">
        <is>
          <t>10.09.2024 10:00:00</t>
        </is>
      </c>
      <c r="C2180" s="165" t="inlineStr">
        <is>
          <t>Внутреннее перемещение ТМЦ 0002790 от 10.09.2024 10:00:00</t>
        </is>
      </c>
      <c r="D2180" s="152" t="inlineStr">
        <is>
          <t>Продажа ТМЦ</t>
        </is>
      </c>
      <c r="E2180" s="163" t="n">
        <v>1750</v>
      </c>
      <c r="F2180" s="164" t="n"/>
      <c r="G2180" s="163" t="n">
        <v>1750</v>
      </c>
      <c r="H2180" s="164" t="n"/>
      <c r="I2180" s="7" t="n">
        <v>4250</v>
      </c>
      <c r="J2180" s="8" t="inlineStr">
        <is>
          <t>Абдылдаев Раимжан слесарь-ремонтник ПБ Шамалды-Сай</t>
        </is>
      </c>
      <c r="K2180" s="8" t="inlineStr">
        <is>
          <t>Каюмов Уманалы Турсунбаевич механик ПБ Шамалды-Сай</t>
        </is>
      </c>
      <c r="L2180" s="12" t="n"/>
      <c r="M2180">
        <f>VLOOKUP(J2180,P$7:Q$4000,2,0)</f>
        <v/>
      </c>
      <c r="N2180">
        <f>VLOOKUP(K2180,P$7:R$4000,2,0)</f>
        <v/>
      </c>
      <c r="P2180" s="24" t="inlineStr">
        <is>
          <t>Склад Шамалдысай №2 ГП ( концентрат- Киветбаев М.)</t>
        </is>
      </c>
      <c r="Q2180" s="24" t="inlineStr">
        <is>
          <t>117-Перевалочная база</t>
        </is>
      </c>
    </row>
    <row r="2181" hidden="1" outlineLevel="1" ht="22.45" customHeight="1" s="171">
      <c r="B2181" s="166" t="n"/>
      <c r="C2181" s="166" t="n"/>
      <c r="D2181" s="153" t="n"/>
      <c r="E2181" s="10" t="n"/>
      <c r="F2181" s="11" t="n"/>
      <c r="G2181" s="10" t="n"/>
      <c r="H2181" s="11" t="n"/>
      <c r="I2181" s="12" t="n"/>
      <c r="J2181" s="13" t="inlineStr">
        <is>
          <t>100-012-0127 Съемник трех-лапчетый №12 (12дюймов) (про-во КНР)</t>
        </is>
      </c>
      <c r="K2181" s="13" t="inlineStr">
        <is>
          <t>100-012-0127 Съемник трех-лапчетый №12 (12дюймов) (про-во КНР)</t>
        </is>
      </c>
      <c r="L2181" s="135" t="n"/>
      <c r="M2181">
        <f>VLOOKUP(J2181,P$7:Q$4000,2,0)</f>
        <v/>
      </c>
      <c r="N2181">
        <f>VLOOKUP(K2181,P$7:R$4000,2,0)</f>
        <v/>
      </c>
      <c r="P2181" s="24" t="inlineStr">
        <is>
          <t>Склад Шамалдысай№1 БУ материалов (Киветбаев М. О.)</t>
        </is>
      </c>
      <c r="Q2181" s="24" t="inlineStr">
        <is>
          <t>117-Перевалочная база</t>
        </is>
      </c>
    </row>
    <row r="2182" hidden="1" outlineLevel="1" ht="32.9" customFormat="1" customHeight="1" s="71" thickBot="1">
      <c r="B2182" s="167" t="n"/>
      <c r="C2182" s="167" t="n"/>
      <c r="D2182" s="14" t="inlineStr">
        <is>
          <t>Количество</t>
        </is>
      </c>
      <c r="E2182" s="15" t="n"/>
      <c r="F2182" s="175" t="n">
        <v>1</v>
      </c>
      <c r="G2182" s="15" t="n"/>
      <c r="H2182" s="175" t="n">
        <v>1</v>
      </c>
      <c r="I2182" s="135" t="n"/>
      <c r="J2182" s="154" t="inlineStr">
        <is>
          <t>Поступление ТМЦ и услуг 0001119 от 05.04.2021 10:00:00</t>
        </is>
      </c>
      <c r="K2182" s="154" t="inlineStr">
        <is>
          <t>Поступление ТМЦ и услуг 0001119 от 05.04.2021 10:00:00</t>
        </is>
      </c>
      <c r="L2182" s="9" t="n"/>
      <c r="M2182">
        <f>VLOOKUP(J2182,P$7:Q$4000,2,0)</f>
        <v/>
      </c>
      <c r="N2182">
        <f>VLOOKUP(K2182,P$7:R$4000,2,0)</f>
        <v/>
      </c>
      <c r="P2182" s="24" t="inlineStr">
        <is>
          <t>СКЛАДЫ</t>
        </is>
      </c>
      <c r="Q2182" s="24" t="n"/>
    </row>
    <row r="2183" hidden="1" outlineLevel="1" ht="32.9" customFormat="1" customHeight="1" s="71">
      <c r="B2183" s="165" t="inlineStr">
        <is>
          <t>10.09.2024 10:00:00</t>
        </is>
      </c>
      <c r="C2183" s="165" t="inlineStr">
        <is>
          <t>Внутреннее перемещение ТМЦ 0002790 от 10.09.2024 10:00:00</t>
        </is>
      </c>
      <c r="D2183" s="152" t="inlineStr">
        <is>
          <t>Продажа ТМЦ</t>
        </is>
      </c>
      <c r="E2183" s="163" t="n">
        <v>1750</v>
      </c>
      <c r="F2183" s="164" t="n"/>
      <c r="G2183" s="163" t="n">
        <v>1750</v>
      </c>
      <c r="H2183" s="164" t="n"/>
      <c r="I2183" s="7" t="n">
        <v>7776</v>
      </c>
      <c r="J2183" s="8" t="inlineStr">
        <is>
          <t>Абдылдаев Раимжан слесарь-ремонтник ПБ Шамалды-Сай</t>
        </is>
      </c>
      <c r="K2183" s="8" t="inlineStr">
        <is>
          <t>Каюмов Уманалы Турсунбаевич механик ПБ Шамалды-Сай</t>
        </is>
      </c>
      <c r="L2183" s="12" t="n"/>
      <c r="M2183">
        <f>VLOOKUP(J2183,P$7:Q$4000,2,0)</f>
        <v/>
      </c>
      <c r="N2183">
        <f>VLOOKUP(K2183,P$7:R$4000,2,0)</f>
        <v/>
      </c>
      <c r="P2183" s="24" t="inlineStr">
        <is>
          <t>Склады ГОКа</t>
        </is>
      </c>
      <c r="Q2183" s="24" t="n"/>
    </row>
    <row r="2184" hidden="1" outlineLevel="1" ht="22.45" customHeight="1" s="171">
      <c r="B2184" s="166" t="n"/>
      <c r="C2184" s="166" t="n"/>
      <c r="D2184" s="153" t="n"/>
      <c r="E2184" s="10" t="n"/>
      <c r="F2184" s="11" t="n"/>
      <c r="G2184" s="10" t="n"/>
      <c r="H2184" s="11" t="n"/>
      <c r="I2184" s="12" t="n"/>
      <c r="J2184" s="13" t="inlineStr">
        <is>
          <t>100-012-0227 Набор инструментов Force 4412  (42 предмета)</t>
        </is>
      </c>
      <c r="K2184" s="13" t="inlineStr">
        <is>
          <t>100-012-0227 Набор инструментов Force 4412  (42 предмета)</t>
        </is>
      </c>
      <c r="L2184" s="135" t="n"/>
      <c r="M2184">
        <f>VLOOKUP(J2184,P$7:Q$4000,2,0)</f>
        <v/>
      </c>
      <c r="N2184">
        <f>VLOOKUP(K2184,P$7:R$4000,2,0)</f>
        <v/>
      </c>
      <c r="P2184" s="24" t="inlineStr">
        <is>
          <t>Өскөнбаев Тилек Бекбосунович</t>
        </is>
      </c>
      <c r="Q2184" s="24" t="inlineStr">
        <is>
          <t>130-12 Общепроизводственные расходы</t>
        </is>
      </c>
    </row>
    <row r="2185" hidden="1" outlineLevel="1" ht="32.9" customFormat="1" customHeight="1" s="71" thickBot="1">
      <c r="B2185" s="167" t="n"/>
      <c r="C2185" s="167" t="n"/>
      <c r="D2185" s="14" t="inlineStr">
        <is>
          <t>Количество</t>
        </is>
      </c>
      <c r="E2185" s="15" t="n"/>
      <c r="F2185" s="175" t="n">
        <v>1</v>
      </c>
      <c r="G2185" s="15" t="n"/>
      <c r="H2185" s="175" t="n">
        <v>1</v>
      </c>
      <c r="I2185" s="135" t="n"/>
      <c r="J2185" s="154" t="inlineStr">
        <is>
          <t>Поступление ТМЦ и услуг 0006960 от 01.06.2017 0:00:00</t>
        </is>
      </c>
      <c r="K2185" s="154" t="inlineStr">
        <is>
          <t>Поступление ТМЦ и услуг 0006960 от 01.06.2017 0:00:00</t>
        </is>
      </c>
      <c r="L2185" s="9" t="n"/>
      <c r="M2185">
        <f>VLOOKUP(J2185,P$7:Q$4000,2,0)</f>
        <v/>
      </c>
      <c r="N2185">
        <f>VLOOKUP(K2185,P$7:R$4000,2,0)</f>
        <v/>
      </c>
      <c r="P2185" s="24" t="inlineStr">
        <is>
          <t>Сковородин Константин Андреевич</t>
        </is>
      </c>
      <c r="Q2185" s="24" t="inlineStr">
        <is>
          <t>112-01-ИТР-производство</t>
        </is>
      </c>
    </row>
    <row r="2186" hidden="1" outlineLevel="1" ht="32.9" customFormat="1" customHeight="1" s="71">
      <c r="B2186" s="165" t="inlineStr">
        <is>
          <t>10.09.2024 10:00:00</t>
        </is>
      </c>
      <c r="C2186" s="165" t="inlineStr">
        <is>
          <t>Внутреннее перемещение ТМЦ 0002790 от 10.09.2024 10:00:00</t>
        </is>
      </c>
      <c r="D2186" s="152" t="inlineStr">
        <is>
          <t>Продажа ТМЦ</t>
        </is>
      </c>
      <c r="E2186" s="163" t="n">
        <v>1750</v>
      </c>
      <c r="F2186" s="164" t="n"/>
      <c r="G2186" s="163" t="n">
        <v>1750</v>
      </c>
      <c r="H2186" s="164" t="n"/>
      <c r="I2186" s="7" t="n">
        <v>27669.64</v>
      </c>
      <c r="J2186" s="8" t="inlineStr">
        <is>
          <t>Абдылдаев Раимжан слесарь-ремонтник ПБ Шамалды-Сай</t>
        </is>
      </c>
      <c r="K2186" s="8" t="inlineStr">
        <is>
          <t>Каюмов Уманалы Турсунбаевич механик ПБ Шамалды-Сай</t>
        </is>
      </c>
      <c r="L2186" s="12" t="n"/>
      <c r="M2186">
        <f>VLOOKUP(J2186,P$7:Q$4000,2,0)</f>
        <v/>
      </c>
      <c r="N2186">
        <f>VLOOKUP(K2186,P$7:R$4000,2,0)</f>
        <v/>
      </c>
      <c r="P2186" s="24" t="inlineStr">
        <is>
          <t>Скороваров Дмитрий Викторович Дежур электромантер</t>
        </is>
      </c>
      <c r="Q2186" s="24" t="inlineStr">
        <is>
          <t>105-05-Общепроизводственные - Энергохозяйство</t>
        </is>
      </c>
    </row>
    <row r="2187" hidden="1" outlineLevel="1" ht="22.45" customHeight="1" s="171">
      <c r="B2187" s="166" t="n"/>
      <c r="C2187" s="166" t="n"/>
      <c r="D2187" s="153" t="n"/>
      <c r="E2187" s="10" t="n"/>
      <c r="F2187" s="11" t="n"/>
      <c r="G2187" s="10" t="n"/>
      <c r="H2187" s="11" t="n"/>
      <c r="I2187" s="12" t="n"/>
      <c r="J2187" s="13" t="inlineStr">
        <is>
          <t>100-012-0321 Съемник подшипников гидравлический СГ-15 (усилие 15 тонн)</t>
        </is>
      </c>
      <c r="K2187" s="13" t="inlineStr">
        <is>
          <t>100-012-0321 Съемник подшипников гидравлический СГ-15 (усилие 15 тонн)</t>
        </is>
      </c>
      <c r="L2187" s="135" t="n"/>
      <c r="M2187">
        <f>VLOOKUP(J2187,P$7:Q$4000,2,0)</f>
        <v/>
      </c>
      <c r="N2187">
        <f>VLOOKUP(K2187,P$7:R$4000,2,0)</f>
        <v/>
      </c>
      <c r="P2187" s="24" t="inlineStr">
        <is>
          <t>Скочило Андрей Борисович (слесарь)</t>
        </is>
      </c>
      <c r="Q2187" s="24" t="inlineStr">
        <is>
          <t>101-06-Общепроизводственные расходы - Карьер</t>
        </is>
      </c>
    </row>
    <row r="2188" hidden="1" outlineLevel="1" ht="32.9" customFormat="1" customHeight="1" s="71" thickBot="1">
      <c r="B2188" s="167" t="n"/>
      <c r="C2188" s="167" t="n"/>
      <c r="D2188" s="14" t="inlineStr">
        <is>
          <t>Количество</t>
        </is>
      </c>
      <c r="E2188" s="15" t="n"/>
      <c r="F2188" s="175" t="n">
        <v>1</v>
      </c>
      <c r="G2188" s="15" t="n"/>
      <c r="H2188" s="175" t="n">
        <v>1</v>
      </c>
      <c r="I2188" s="135" t="n"/>
      <c r="J2188" s="154" t="inlineStr">
        <is>
          <t>Поступление ТМЦ и услуг 0001339 от 26.04.2021 10:00:00</t>
        </is>
      </c>
      <c r="K2188" s="154" t="inlineStr">
        <is>
          <t>Поступление ТМЦ и услуг 0001339 от 26.04.2021 10:00:00</t>
        </is>
      </c>
      <c r="L2188" s="9" t="n"/>
      <c r="M2188">
        <f>VLOOKUP(J2188,P$7:Q$4000,2,0)</f>
        <v/>
      </c>
      <c r="N2188">
        <f>VLOOKUP(K2188,P$7:R$4000,2,0)</f>
        <v/>
      </c>
      <c r="P2188" s="24" t="inlineStr">
        <is>
          <t>Скочило Борис Тимофеевич</t>
        </is>
      </c>
      <c r="Q2188" s="24" t="inlineStr">
        <is>
          <t>105-02-УТВС и НК</t>
        </is>
      </c>
    </row>
    <row r="2189" hidden="1" outlineLevel="1" ht="32.9" customFormat="1" customHeight="1" s="71">
      <c r="B2189" s="165" t="inlineStr">
        <is>
          <t>10.09.2024 10:00:00</t>
        </is>
      </c>
      <c r="C2189" s="165" t="inlineStr">
        <is>
          <t>Внутреннее перемещение ТМЦ 0002790 от 10.09.2024 10:00:00</t>
        </is>
      </c>
      <c r="D2189" s="152" t="inlineStr">
        <is>
          <t>Продажа ТМЦ</t>
        </is>
      </c>
      <c r="E2189" s="163" t="n">
        <v>1750</v>
      </c>
      <c r="F2189" s="164" t="n"/>
      <c r="G2189" s="163" t="n">
        <v>1750</v>
      </c>
      <c r="H2189" s="164" t="n"/>
      <c r="I2189" s="7" t="n">
        <v>31241.07</v>
      </c>
      <c r="J2189" s="8" t="inlineStr">
        <is>
          <t>Абдылдаев Раимжан слесарь-ремонтник ПБ Шамалды-Сай</t>
        </is>
      </c>
      <c r="K2189" s="8" t="inlineStr">
        <is>
          <t>Каюмов Уманалы Турсунбаевич механик ПБ Шамалды-Сай</t>
        </is>
      </c>
      <c r="L2189" s="12" t="n"/>
      <c r="M2189">
        <f>VLOOKUP(J2189,P$7:Q$4000,2,0)</f>
        <v/>
      </c>
      <c r="N2189">
        <f>VLOOKUP(K2189,P$7:R$4000,2,0)</f>
        <v/>
      </c>
      <c r="P2189" s="24" t="inlineStr">
        <is>
          <t>Смайылов Элдияр Эмилбекович</t>
        </is>
      </c>
      <c r="Q2189" s="24" t="inlineStr">
        <is>
          <t>130-12 Общепроизводственные расходы</t>
        </is>
      </c>
    </row>
    <row r="2190" hidden="1" outlineLevel="1" ht="22.45" customHeight="1" s="171">
      <c r="B2190" s="166" t="n"/>
      <c r="C2190" s="166" t="n"/>
      <c r="D2190" s="153" t="n"/>
      <c r="E2190" s="10" t="n"/>
      <c r="F2190" s="11" t="n"/>
      <c r="G2190" s="10" t="n"/>
      <c r="H2190" s="11" t="n"/>
      <c r="I2190" s="12" t="n"/>
      <c r="J2190" s="13" t="inlineStr">
        <is>
          <t>100-012-0335  Cъемник гидравлический TOR DYF 10т</t>
        </is>
      </c>
      <c r="K2190" s="13" t="inlineStr">
        <is>
          <t>100-012-0335  Cъемник гидравлический TOR DYF 10т</t>
        </is>
      </c>
      <c r="L2190" s="135" t="n"/>
      <c r="M2190">
        <f>VLOOKUP(J2190,P$7:Q$4000,2,0)</f>
        <v/>
      </c>
      <c r="N2190">
        <f>VLOOKUP(K2190,P$7:R$4000,2,0)</f>
        <v/>
      </c>
      <c r="P2190" s="24" t="inlineStr">
        <is>
          <t>Смайылова Гулиза Эсеналыевна</t>
        </is>
      </c>
      <c r="Q2190" s="24" t="inlineStr">
        <is>
          <t>123-02-АБК-АХО-Столовая</t>
        </is>
      </c>
    </row>
    <row r="2191" hidden="1" outlineLevel="1" ht="32.9" customFormat="1" customHeight="1" s="71" thickBot="1">
      <c r="B2191" s="167" t="n"/>
      <c r="C2191" s="167" t="n"/>
      <c r="D2191" s="14" t="inlineStr">
        <is>
          <t>Количество</t>
        </is>
      </c>
      <c r="E2191" s="15" t="n"/>
      <c r="F2191" s="175" t="n">
        <v>1</v>
      </c>
      <c r="G2191" s="15" t="n"/>
      <c r="H2191" s="175" t="n">
        <v>1</v>
      </c>
      <c r="I2191" s="135" t="n"/>
      <c r="J2191" s="154" t="inlineStr">
        <is>
          <t>Поступление ТМЦ и услуг 0001288 от 21.04.2021 10:00:00</t>
        </is>
      </c>
      <c r="K2191" s="154" t="inlineStr">
        <is>
          <t>Поступление ТМЦ и услуг 0001288 от 21.04.2021 10:00:00</t>
        </is>
      </c>
      <c r="L2191" s="9" t="n"/>
      <c r="M2191">
        <f>VLOOKUP(J2191,P$7:Q$4000,2,0)</f>
        <v/>
      </c>
      <c r="N2191">
        <f>VLOOKUP(K2191,P$7:R$4000,2,0)</f>
        <v/>
      </c>
      <c r="P2191" s="24" t="inlineStr">
        <is>
          <t>Сманов Абылказы Зулпукарович</t>
        </is>
      </c>
      <c r="Q2191" s="24" t="inlineStr">
        <is>
          <t>106-02-02-Горный участок - Штольня №6</t>
        </is>
      </c>
    </row>
    <row r="2192" hidden="1" outlineLevel="1" ht="32.9" customFormat="1" customHeight="1" s="71">
      <c r="B2192" s="165" t="inlineStr">
        <is>
          <t>10.09.2024 10:00:00</t>
        </is>
      </c>
      <c r="C2192" s="165" t="inlineStr">
        <is>
          <t>Внутреннее перемещение ТМЦ 0002790 от 10.09.2024 10:00:00</t>
        </is>
      </c>
      <c r="D2192" s="152" t="inlineStr">
        <is>
          <t>Продажа ТМЦ</t>
        </is>
      </c>
      <c r="E2192" s="163" t="n">
        <v>1750</v>
      </c>
      <c r="F2192" s="164" t="n"/>
      <c r="G2192" s="163" t="n">
        <v>1750</v>
      </c>
      <c r="H2192" s="164" t="n"/>
      <c r="I2192" s="7" t="n">
        <v>3570</v>
      </c>
      <c r="J2192" s="8" t="inlineStr">
        <is>
          <t>Абдылдаев Раимжан слесарь-ремонтник ПБ Шамалды-Сай</t>
        </is>
      </c>
      <c r="K2192" s="8" t="inlineStr">
        <is>
          <t>Каюмов Уманалы Турсунбаевич механик ПБ Шамалды-Сай</t>
        </is>
      </c>
      <c r="L2192" s="12" t="n"/>
      <c r="M2192">
        <f>VLOOKUP(J2192,P$7:Q$4000,2,0)</f>
        <v/>
      </c>
      <c r="N2192">
        <f>VLOOKUP(K2192,P$7:R$4000,2,0)</f>
        <v/>
      </c>
      <c r="P2192" s="24" t="inlineStr">
        <is>
          <t>Сманов Абылказы Зулпукарович (подземка)</t>
        </is>
      </c>
      <c r="Q2192" s="24" t="inlineStr">
        <is>
          <t>130-02 Бурение (Проходческие работы)</t>
        </is>
      </c>
    </row>
    <row r="2193" hidden="1" outlineLevel="1" ht="22.45" customHeight="1" s="171">
      <c r="B2193" s="166" t="n"/>
      <c r="C2193" s="166" t="n"/>
      <c r="D2193" s="153" t="n"/>
      <c r="E2193" s="10" t="n"/>
      <c r="F2193" s="11" t="n"/>
      <c r="G2193" s="10" t="n"/>
      <c r="H2193" s="11" t="n"/>
      <c r="I2193" s="12" t="n"/>
      <c r="J2193" s="13" t="inlineStr">
        <is>
          <t>100-012-0432 Рулетка измерительная, металлическая, 50 м</t>
        </is>
      </c>
      <c r="K2193" s="13" t="inlineStr">
        <is>
          <t>100-012-0432 Рулетка измерительная, металлическая, 50 м</t>
        </is>
      </c>
      <c r="L2193" s="135" t="n"/>
      <c r="M2193">
        <f>VLOOKUP(J2193,P$7:Q$4000,2,0)</f>
        <v/>
      </c>
      <c r="N2193">
        <f>VLOOKUP(K2193,P$7:R$4000,2,0)</f>
        <v/>
      </c>
      <c r="P2193" s="24" t="inlineStr">
        <is>
          <t>Соколова Ольга Александровна</t>
        </is>
      </c>
      <c r="Q2193" s="24" t="inlineStr">
        <is>
          <t>111-02-АУП</t>
        </is>
      </c>
    </row>
    <row r="2194" hidden="1" outlineLevel="1" ht="32.9" customFormat="1" customHeight="1" s="71" thickBot="1">
      <c r="B2194" s="167" t="n"/>
      <c r="C2194" s="167" t="n"/>
      <c r="D2194" s="14" t="inlineStr">
        <is>
          <t>Количество</t>
        </is>
      </c>
      <c r="E2194" s="15" t="n"/>
      <c r="F2194" s="175" t="n">
        <v>1</v>
      </c>
      <c r="G2194" s="15" t="n"/>
      <c r="H2194" s="175" t="n">
        <v>1</v>
      </c>
      <c r="I2194" s="135" t="n"/>
      <c r="J2194" s="154" t="inlineStr">
        <is>
          <t>Поступление ТМЦ и услуг 0001046 от 18.03.2024 10:00:00</t>
        </is>
      </c>
      <c r="K2194" s="154" t="inlineStr">
        <is>
          <t>Поступление ТМЦ и услуг 0001046 от 18.03.2024 10:00:00</t>
        </is>
      </c>
      <c r="L2194" s="9" t="n"/>
      <c r="M2194">
        <f>VLOOKUP(J2194,P$7:Q$4000,2,0)</f>
        <v/>
      </c>
      <c r="N2194">
        <f>VLOOKUP(K2194,P$7:R$4000,2,0)</f>
        <v/>
      </c>
      <c r="P2194" s="24" t="inlineStr">
        <is>
          <t>СОТОВАЯ СВЯЗЬ</t>
        </is>
      </c>
      <c r="Q2194" s="24" t="inlineStr">
        <is>
          <t>111-02-АУП</t>
        </is>
      </c>
    </row>
    <row r="2195" hidden="1" outlineLevel="1" ht="32.9" customFormat="1" customHeight="1" s="71">
      <c r="B2195" s="165" t="inlineStr">
        <is>
          <t>10.09.2024 10:00:00</t>
        </is>
      </c>
      <c r="C2195" s="165" t="inlineStr">
        <is>
          <t>Внутреннее перемещение ТМЦ 0002790 от 10.09.2024 10:00:00</t>
        </is>
      </c>
      <c r="D2195" s="152" t="inlineStr">
        <is>
          <t>Продажа ТМЦ</t>
        </is>
      </c>
      <c r="E2195" s="163" t="n">
        <v>1750</v>
      </c>
      <c r="F2195" s="164" t="n"/>
      <c r="G2195" s="163" t="n">
        <v>1750</v>
      </c>
      <c r="H2195" s="164" t="n"/>
      <c r="I2195" s="7" t="n">
        <v>8340</v>
      </c>
      <c r="J2195" s="8" t="inlineStr">
        <is>
          <t>Абдылдаев Раимжан слесарь-ремонтник ПБ Шамалды-Сай</t>
        </is>
      </c>
      <c r="K2195" s="8" t="inlineStr">
        <is>
          <t>Каюмов Уманалы Турсунбаевич механик ПБ Шамалды-Сай</t>
        </is>
      </c>
      <c r="L2195" s="12" t="n"/>
      <c r="M2195">
        <f>VLOOKUP(J2195,P$7:Q$4000,2,0)</f>
        <v/>
      </c>
      <c r="N2195">
        <f>VLOOKUP(K2195,P$7:R$4000,2,0)</f>
        <v/>
      </c>
      <c r="P2195" s="24" t="inlineStr">
        <is>
          <t>Сотрудники на испытательном</t>
        </is>
      </c>
      <c r="Q2195" s="24" t="n"/>
    </row>
    <row r="2196" hidden="1" outlineLevel="1" ht="22.45" customHeight="1" s="171">
      <c r="B2196" s="166" t="n"/>
      <c r="C2196" s="166" t="n"/>
      <c r="D2196" s="153" t="n"/>
      <c r="E2196" s="10" t="n"/>
      <c r="F2196" s="11" t="n"/>
      <c r="G2196" s="10" t="n"/>
      <c r="H2196" s="11" t="n"/>
      <c r="I2196" s="12" t="n"/>
      <c r="J2196" s="13" t="inlineStr">
        <is>
          <t>100-020-0311 Гидравлический бутылочный домкрат 20 т, h подъема 244–449 мм MATRIX 50778</t>
        </is>
      </c>
      <c r="K2196" s="13" t="inlineStr">
        <is>
          <t>100-020-0311 Гидравлический бутылочный домкрат 20 т, h подъема 244–449 мм MATRIX 50778</t>
        </is>
      </c>
      <c r="L2196" s="135" t="n"/>
      <c r="M2196">
        <f>VLOOKUP(J2196,P$7:Q$4000,2,0)</f>
        <v/>
      </c>
      <c r="N2196">
        <f>VLOOKUP(K2196,P$7:R$4000,2,0)</f>
        <v/>
      </c>
      <c r="P2196" s="24" t="inlineStr">
        <is>
          <t>Соха Сергей Константинович (слесарь-ремонтник)</t>
        </is>
      </c>
      <c r="Q2196" s="24" t="inlineStr">
        <is>
          <t>100-02 Главный корпус (флотация)</t>
        </is>
      </c>
    </row>
    <row r="2197" hidden="1" outlineLevel="1" ht="32.9" customFormat="1" customHeight="1" s="71" thickBot="1">
      <c r="B2197" s="167" t="n"/>
      <c r="C2197" s="167" t="n"/>
      <c r="D2197" s="14" t="inlineStr">
        <is>
          <t>Количество</t>
        </is>
      </c>
      <c r="E2197" s="15" t="n"/>
      <c r="F2197" s="175" t="n">
        <v>1</v>
      </c>
      <c r="G2197" s="15" t="n"/>
      <c r="H2197" s="175" t="n">
        <v>1</v>
      </c>
      <c r="I2197" s="135" t="n"/>
      <c r="J2197" s="154" t="inlineStr">
        <is>
          <t>Поступление ТМЦ и услуг 0001105 от 30.03.2023 10:00:00</t>
        </is>
      </c>
      <c r="K2197" s="154" t="inlineStr">
        <is>
          <t>Поступление ТМЦ и услуг 0001105 от 30.03.2023 10:00:00</t>
        </is>
      </c>
      <c r="L2197" s="9" t="n"/>
      <c r="M2197">
        <f>VLOOKUP(J2197,P$7:Q$4000,2,0)</f>
        <v/>
      </c>
      <c r="N2197">
        <f>VLOOKUP(K2197,P$7:R$4000,2,0)</f>
        <v/>
      </c>
      <c r="P2197" s="24" t="inlineStr">
        <is>
          <t>Стам уулу Орозалы</t>
        </is>
      </c>
      <c r="Q2197" s="24" t="inlineStr">
        <is>
          <t>119-05-Автотранспортный цех - общепроизводственные</t>
        </is>
      </c>
    </row>
    <row r="2198" hidden="1" outlineLevel="1" ht="32.9" customFormat="1" customHeight="1" s="71">
      <c r="B2198" s="165" t="inlineStr">
        <is>
          <t>10.09.2024 10:00:00</t>
        </is>
      </c>
      <c r="C2198" s="165" t="inlineStr">
        <is>
          <t>Внутреннее перемещение ТМЦ 0002790 от 10.09.2024 10:00:00</t>
        </is>
      </c>
      <c r="D2198" s="152" t="inlineStr">
        <is>
          <t>Продажа ТМЦ</t>
        </is>
      </c>
      <c r="E2198" s="163" t="n">
        <v>1750</v>
      </c>
      <c r="F2198" s="164" t="n"/>
      <c r="G2198" s="163" t="n">
        <v>1750</v>
      </c>
      <c r="H2198" s="164" t="n"/>
      <c r="I2198" s="176" t="n">
        <v>350</v>
      </c>
      <c r="J2198" s="8" t="inlineStr">
        <is>
          <t>Абдылдаев Раимжан слесарь-ремонтник ПБ Шамалды-Сай</t>
        </is>
      </c>
      <c r="K2198" s="8" t="inlineStr">
        <is>
          <t>Каюмов Уманалы Турсунбаевич механик ПБ Шамалды-Сай</t>
        </is>
      </c>
      <c r="L2198" s="12" t="n"/>
      <c r="M2198">
        <f>VLOOKUP(J2198,P$7:Q$4000,2,0)</f>
        <v/>
      </c>
      <c r="N2198">
        <f>VLOOKUP(K2198,P$7:R$4000,2,0)</f>
        <v/>
      </c>
      <c r="P2198" s="24" t="inlineStr">
        <is>
          <t>Стамов Бакытбек Алимжанович</t>
        </is>
      </c>
      <c r="Q2198" s="24" t="inlineStr">
        <is>
          <t>119-01-автотранспортный  цех - легковой транспорт</t>
        </is>
      </c>
    </row>
    <row r="2199" hidden="1" outlineLevel="1" ht="22.45" customHeight="1" s="171">
      <c r="B2199" s="166" t="n"/>
      <c r="C2199" s="166" t="n"/>
      <c r="D2199" s="153" t="n"/>
      <c r="E2199" s="10" t="n"/>
      <c r="F2199" s="11" t="n"/>
      <c r="G2199" s="10" t="n"/>
      <c r="H2199" s="11" t="n"/>
      <c r="I2199" s="12" t="n"/>
      <c r="J2199" s="13" t="inlineStr">
        <is>
          <t>105-001-0007 Рулетка металлическая, 10м.</t>
        </is>
      </c>
      <c r="K2199" s="13" t="inlineStr">
        <is>
          <t>105-001-0007 Рулетка металлическая, 10м.</t>
        </is>
      </c>
      <c r="L2199" s="135" t="n"/>
      <c r="M2199">
        <f>VLOOKUP(J2199,P$7:Q$4000,2,0)</f>
        <v/>
      </c>
      <c r="N2199">
        <f>VLOOKUP(K2199,P$7:R$4000,2,0)</f>
        <v/>
      </c>
      <c r="P2199" s="24" t="inlineStr">
        <is>
          <t>Стамов Шамбеталы Алимжанович (маш.бур уст-ки)</t>
        </is>
      </c>
      <c r="Q2199" s="24" t="inlineStr">
        <is>
          <t>101-03-участок БВР</t>
        </is>
      </c>
    </row>
    <row r="2200" hidden="1" outlineLevel="1" ht="32.9" customFormat="1" customHeight="1" s="71" thickBot="1">
      <c r="B2200" s="167" t="n"/>
      <c r="C2200" s="167" t="n"/>
      <c r="D2200" s="14" t="inlineStr">
        <is>
          <t>Количество</t>
        </is>
      </c>
      <c r="E2200" s="15" t="n"/>
      <c r="F2200" s="175" t="n">
        <v>1</v>
      </c>
      <c r="G2200" s="15" t="n"/>
      <c r="H2200" s="175" t="n">
        <v>1</v>
      </c>
      <c r="I2200" s="135" t="n"/>
      <c r="J2200" s="154" t="inlineStr">
        <is>
          <t>Поступление ТМЦ и услуг 0121192 от 16.07.2020 10:00:00</t>
        </is>
      </c>
      <c r="K2200" s="154" t="inlineStr">
        <is>
          <t>Поступление ТМЦ и услуг 0121192 от 16.07.2020 10:00:00</t>
        </is>
      </c>
      <c r="L2200" s="9" t="n"/>
      <c r="M2200">
        <f>VLOOKUP(J2200,P$7:Q$4000,2,0)</f>
        <v/>
      </c>
      <c r="N2200">
        <f>VLOOKUP(K2200,P$7:R$4000,2,0)</f>
        <v/>
      </c>
      <c r="P2200" s="24" t="inlineStr">
        <is>
          <t>Стецюк Антон Викторович</t>
        </is>
      </c>
      <c r="Q2200" s="24" t="inlineStr">
        <is>
          <t>112-ИТР-офис</t>
        </is>
      </c>
    </row>
    <row r="2201" hidden="1" outlineLevel="1" ht="32.9" customFormat="1" customHeight="1" s="71">
      <c r="B2201" s="165" t="inlineStr">
        <is>
          <t>10.09.2024 10:00:00</t>
        </is>
      </c>
      <c r="C2201" s="165" t="inlineStr">
        <is>
          <t>Внутреннее перемещение ТМЦ 0002790 от 10.09.2024 10:00:00</t>
        </is>
      </c>
      <c r="D2201" s="152" t="inlineStr">
        <is>
          <t>Продажа ТМЦ</t>
        </is>
      </c>
      <c r="E2201" s="163" t="n">
        <v>1750</v>
      </c>
      <c r="F2201" s="164" t="n"/>
      <c r="G2201" s="163" t="n">
        <v>1750</v>
      </c>
      <c r="H2201" s="164" t="n"/>
      <c r="I2201" s="176" t="n">
        <v>267.86</v>
      </c>
      <c r="J2201" s="8" t="inlineStr">
        <is>
          <t>Абдылдаев Раимжан слесарь-ремонтник ПБ Шамалды-Сай</t>
        </is>
      </c>
      <c r="K2201" s="8" t="inlineStr">
        <is>
          <t>Каюмов Уманалы Турсунбаевич механик ПБ Шамалды-Сай</t>
        </is>
      </c>
      <c r="L2201" s="12" t="n"/>
      <c r="M2201">
        <f>VLOOKUP(J2201,P$7:Q$4000,2,0)</f>
        <v/>
      </c>
      <c r="N2201">
        <f>VLOOKUP(K2201,P$7:R$4000,2,0)</f>
        <v/>
      </c>
      <c r="P2201" s="24" t="inlineStr">
        <is>
          <t>Стогов Иван Андреевич</t>
        </is>
      </c>
      <c r="Q2201" s="24" t="inlineStr">
        <is>
          <t>111-02-АУП</t>
        </is>
      </c>
    </row>
    <row r="2202" hidden="1" outlineLevel="1" ht="22.45" customHeight="1" s="171">
      <c r="B2202" s="166" t="n"/>
      <c r="C2202" s="166" t="n"/>
      <c r="D2202" s="153" t="n"/>
      <c r="E2202" s="10" t="n"/>
      <c r="F2202" s="11" t="n"/>
      <c r="G2202" s="10" t="n"/>
      <c r="H2202" s="11" t="n"/>
      <c r="I2202" s="12" t="n"/>
      <c r="J2202" s="13" t="inlineStr">
        <is>
          <t>105-002-0006 ареометр для электролита и тосола АЭТ</t>
        </is>
      </c>
      <c r="K2202" s="13" t="inlineStr">
        <is>
          <t>105-002-0006 ареометр для электролита и тосола АЭТ</t>
        </is>
      </c>
      <c r="L2202" s="135" t="n"/>
      <c r="M2202">
        <f>VLOOKUP(J2202,P$7:Q$4000,2,0)</f>
        <v/>
      </c>
      <c r="N2202">
        <f>VLOOKUP(K2202,P$7:R$4000,2,0)</f>
        <v/>
      </c>
      <c r="P2202" s="24" t="inlineStr">
        <is>
          <t>Столовая</t>
        </is>
      </c>
      <c r="Q2202" s="24" t="inlineStr">
        <is>
          <t>123-02-АБК-АХО-Столовая</t>
        </is>
      </c>
    </row>
    <row r="2203" hidden="1" outlineLevel="1" ht="32.9" customFormat="1" customHeight="1" s="71" thickBot="1">
      <c r="B2203" s="167" t="n"/>
      <c r="C2203" s="167" t="n"/>
      <c r="D2203" s="14" t="inlineStr">
        <is>
          <t>Количество</t>
        </is>
      </c>
      <c r="E2203" s="15" t="n"/>
      <c r="F2203" s="175" t="n">
        <v>1</v>
      </c>
      <c r="G2203" s="15" t="n"/>
      <c r="H2203" s="175" t="n">
        <v>1</v>
      </c>
      <c r="I2203" s="135" t="n"/>
      <c r="J2203" s="154" t="inlineStr">
        <is>
          <t>Поступление ТМЦ и услуг 0008410 от 01.09.2017 8:00:00</t>
        </is>
      </c>
      <c r="K2203" s="154" t="inlineStr">
        <is>
          <t>Поступление ТМЦ и услуг 0008410 от 01.09.2017 8:00:00</t>
        </is>
      </c>
      <c r="L2203" s="9" t="n"/>
      <c r="M2203">
        <f>VLOOKUP(J2203,P$7:Q$4000,2,0)</f>
        <v/>
      </c>
      <c r="N2203">
        <f>VLOOKUP(K2203,P$7:R$4000,2,0)</f>
        <v/>
      </c>
      <c r="P2203" s="24" t="inlineStr">
        <is>
          <t>Столовая готовые блюда НЕ ИСПОЛЬЗОВАТЬ</t>
        </is>
      </c>
      <c r="Q2203" s="24" t="n"/>
    </row>
    <row r="2204" hidden="1" outlineLevel="1" ht="32.9" customFormat="1" customHeight="1" s="71">
      <c r="B2204" s="165" t="inlineStr">
        <is>
          <t>10.09.2024 10:00:00</t>
        </is>
      </c>
      <c r="C2204" s="165" t="inlineStr">
        <is>
          <t>Внутреннее перемещение ТМЦ 0002790 от 10.09.2024 10:00:00</t>
        </is>
      </c>
      <c r="D2204" s="152" t="inlineStr">
        <is>
          <t>Продажа ТМЦ</t>
        </is>
      </c>
      <c r="E2204" s="163" t="n">
        <v>1750</v>
      </c>
      <c r="F2204" s="164" t="n"/>
      <c r="G2204" s="163" t="n">
        <v>1750</v>
      </c>
      <c r="H2204" s="164" t="n"/>
      <c r="I2204" s="7" t="n">
        <v>3053.57</v>
      </c>
      <c r="J2204" s="8" t="inlineStr">
        <is>
          <t>Абдылдаев Раимжан слесарь-ремонтник ПБ Шамалды-Сай</t>
        </is>
      </c>
      <c r="K2204" s="8" t="inlineStr">
        <is>
          <t>Каюмов Уманалы Турсунбаевич механик ПБ Шамалды-Сай</t>
        </is>
      </c>
      <c r="L2204" s="12" t="n"/>
      <c r="M2204">
        <f>VLOOKUP(J2204,P$7:Q$4000,2,0)</f>
        <v/>
      </c>
      <c r="N2204">
        <f>VLOOKUP(K2204,P$7:R$4000,2,0)</f>
        <v/>
      </c>
      <c r="P2204" s="24" t="inlineStr">
        <is>
          <t>Стратиевская Любовь Борисовна</t>
        </is>
      </c>
      <c r="Q2204" s="24" t="inlineStr">
        <is>
          <t>111-02-АУП</t>
        </is>
      </c>
    </row>
    <row r="2205" hidden="1" outlineLevel="1" ht="22.45" customHeight="1" s="171">
      <c r="B2205" s="166" t="n"/>
      <c r="C2205" s="166" t="n"/>
      <c r="D2205" s="153" t="n"/>
      <c r="E2205" s="10" t="n"/>
      <c r="F2205" s="11" t="n"/>
      <c r="G2205" s="10" t="n"/>
      <c r="H2205" s="11" t="n"/>
      <c r="I2205" s="12" t="n"/>
      <c r="J2205" s="13" t="inlineStr">
        <is>
          <t>215-001-0323 РИСУНОК ДЛЯ НАПОЛЬНОГО ПОКРЫТИЯ "0 ТРАВМ" 50см*50см(ПЛЕНКА AVERY ЛАМИНИРОВАННАЯ)</t>
        </is>
      </c>
      <c r="K2205" s="13" t="inlineStr">
        <is>
          <t>215-001-0323 РИСУНОК ДЛЯ НАПОЛЬНОГО ПОКРЫТИЯ "0 ТРАВМ" 50см*50см(ПЛЕНКА AVERY ЛАМИНИРОВАННАЯ)</t>
        </is>
      </c>
      <c r="L2205" s="135" t="n"/>
      <c r="M2205">
        <f>VLOOKUP(J2205,P$7:Q$4000,2,0)</f>
        <v/>
      </c>
      <c r="N2205">
        <f>VLOOKUP(K2205,P$7:R$4000,2,0)</f>
        <v/>
      </c>
      <c r="P2205" s="24" t="inlineStr">
        <is>
          <t>Субаналиев Элдияр Акылбекович (Электрогазосварщик)</t>
        </is>
      </c>
      <c r="Q2205" s="24" t="inlineStr">
        <is>
          <t>100-02 Главный корпус (флотация)</t>
        </is>
      </c>
    </row>
    <row r="2206" hidden="1" outlineLevel="1" ht="32.9" customFormat="1" customHeight="1" s="71" thickBot="1">
      <c r="B2206" s="167" t="n"/>
      <c r="C2206" s="167" t="n"/>
      <c r="D2206" s="14" t="inlineStr">
        <is>
          <t>Количество</t>
        </is>
      </c>
      <c r="E2206" s="15" t="n"/>
      <c r="F2206" s="175" t="n">
        <v>12</v>
      </c>
      <c r="G2206" s="15" t="n"/>
      <c r="H2206" s="175" t="n">
        <v>12</v>
      </c>
      <c r="I2206" s="135" t="n"/>
      <c r="J2206" s="154" t="inlineStr">
        <is>
          <t>Поступление ТМЦ и услуг 0008442 от 02.10.2017 15:35:00</t>
        </is>
      </c>
      <c r="K2206" s="154" t="inlineStr">
        <is>
          <t>Поступление ТМЦ и услуг 0008442 от 02.10.2017 15:35:00</t>
        </is>
      </c>
      <c r="L2206" s="9" t="n"/>
      <c r="M2206">
        <f>VLOOKUP(J2206,P$7:Q$4000,2,0)</f>
        <v/>
      </c>
      <c r="N2206">
        <f>VLOOKUP(K2206,P$7:R$4000,2,0)</f>
        <v/>
      </c>
      <c r="P2206" s="24" t="inlineStr">
        <is>
          <t>Субанкулов Уланбек Жаныбекович</t>
        </is>
      </c>
      <c r="Q2206" s="24" t="inlineStr">
        <is>
          <t>105-05-Общепроизводственные - Энергохозяйство</t>
        </is>
      </c>
    </row>
    <row r="2207" hidden="1" outlineLevel="1" ht="32.9" customFormat="1" customHeight="1" s="71">
      <c r="B2207" s="165" t="inlineStr">
        <is>
          <t>10.09.2024 10:00:00</t>
        </is>
      </c>
      <c r="C2207" s="165" t="inlineStr">
        <is>
          <t>Внутреннее перемещение ТМЦ 0002790 от 10.09.2024 10:00:00</t>
        </is>
      </c>
      <c r="D2207" s="152" t="inlineStr">
        <is>
          <t>Продажа ТМЦ</t>
        </is>
      </c>
      <c r="E2207" s="163" t="n">
        <v>1750</v>
      </c>
      <c r="F2207" s="164" t="n"/>
      <c r="G2207" s="163" t="n">
        <v>1750</v>
      </c>
      <c r="H2207" s="164" t="n"/>
      <c r="I2207" s="7" t="n">
        <v>1607.14</v>
      </c>
      <c r="J2207" s="8" t="inlineStr">
        <is>
          <t>Абдылдаев Раимжан слесарь-ремонтник ПБ Шамалды-Сай</t>
        </is>
      </c>
      <c r="K2207" s="8" t="inlineStr">
        <is>
          <t>Каюмов Уманалы Турсунбаевич механик ПБ Шамалды-Сай</t>
        </is>
      </c>
      <c r="L2207" s="12" t="n"/>
      <c r="M2207">
        <f>VLOOKUP(J2207,P$7:Q$4000,2,0)</f>
        <v/>
      </c>
      <c r="N2207">
        <f>VLOOKUP(K2207,P$7:R$4000,2,0)</f>
        <v/>
      </c>
      <c r="P2207" s="24" t="inlineStr">
        <is>
          <t>Субанов Сейдимар Курбанович</t>
        </is>
      </c>
      <c r="Q2207" s="24" t="inlineStr">
        <is>
          <t>119-05-Автотранспортный цех - общепроизводственные</t>
        </is>
      </c>
    </row>
    <row r="2208" hidden="1" outlineLevel="1" ht="22.45" customHeight="1" s="171">
      <c r="B2208" s="166" t="n"/>
      <c r="C2208" s="166" t="n"/>
      <c r="D2208" s="153" t="n"/>
      <c r="E2208" s="10" t="n"/>
      <c r="F2208" s="11" t="n"/>
      <c r="G2208" s="10" t="n"/>
      <c r="H2208" s="11" t="n"/>
      <c r="I2208" s="12" t="n"/>
      <c r="J2208" s="13" t="inlineStr">
        <is>
          <t>215-001-0394 ЗНАК "КУРЕНИЕ ЗАПРЕЩЕНО" ФОРЕКС 5мм ВЫСОКОТОЧНАЯ  ПЕЧАТЬ</t>
        </is>
      </c>
      <c r="K2208" s="13" t="inlineStr">
        <is>
          <t>215-001-0394 ЗНАК "КУРЕНИЕ ЗАПРЕЩЕНО" ФОРЕКС 5мм ВЫСОКОТОЧНАЯ  ПЕЧАТЬ</t>
        </is>
      </c>
      <c r="L2208" s="135" t="n"/>
      <c r="M2208">
        <f>VLOOKUP(J2208,P$7:Q$4000,2,0)</f>
        <v/>
      </c>
      <c r="N2208">
        <f>VLOOKUP(K2208,P$7:R$4000,2,0)</f>
        <v/>
      </c>
      <c r="P2208" s="24" t="inlineStr">
        <is>
          <t>Суванов Алымбек Тургунбаевич</t>
        </is>
      </c>
      <c r="Q2208" s="24" t="inlineStr">
        <is>
          <t>100-02 Главный корпус (флотация)</t>
        </is>
      </c>
    </row>
    <row r="2209" hidden="1" outlineLevel="1" ht="32.9" customFormat="1" customHeight="1" s="71" thickBot="1">
      <c r="B2209" s="167" t="n"/>
      <c r="C2209" s="167" t="n"/>
      <c r="D2209" s="14" t="inlineStr">
        <is>
          <t>Количество</t>
        </is>
      </c>
      <c r="E2209" s="15" t="n"/>
      <c r="F2209" s="175" t="n">
        <v>5</v>
      </c>
      <c r="G2209" s="15" t="n"/>
      <c r="H2209" s="175" t="n">
        <v>5</v>
      </c>
      <c r="I2209" s="135" t="n"/>
      <c r="J2209" s="154" t="inlineStr">
        <is>
          <t>Поступление ТМЦ и услуг 0103901 от 01.10.2018 8:00:00</t>
        </is>
      </c>
      <c r="K2209" s="154" t="inlineStr">
        <is>
          <t>Поступление ТМЦ и услуг 0103901 от 01.10.2018 8:00:00</t>
        </is>
      </c>
      <c r="L2209" s="9" t="n"/>
      <c r="M2209">
        <f>VLOOKUP(J2209,P$7:Q$4000,2,0)</f>
        <v/>
      </c>
      <c r="N2209">
        <f>VLOOKUP(K2209,P$7:R$4000,2,0)</f>
        <v/>
      </c>
      <c r="P2209" s="24" t="inlineStr">
        <is>
          <t>Суванов Джуманалы Турдубаевич</t>
        </is>
      </c>
      <c r="Q2209" s="24" t="inlineStr">
        <is>
          <t>100-01 Участок дробления</t>
        </is>
      </c>
    </row>
    <row r="2210" hidden="1" outlineLevel="1" ht="22.45" customFormat="1" customHeight="1" s="71">
      <c r="B2210" s="165" t="inlineStr">
        <is>
          <t>10.09.2024 10:00:00</t>
        </is>
      </c>
      <c r="C2210" s="165" t="inlineStr">
        <is>
          <t>Внутреннее перемещение ТМЦ 0002790 от 10.09.2024 10:00:00</t>
        </is>
      </c>
      <c r="D2210" s="152" t="inlineStr">
        <is>
          <t>Продажа ТМЦ</t>
        </is>
      </c>
      <c r="E2210" s="163" t="n">
        <v>1750</v>
      </c>
      <c r="F2210" s="164" t="n"/>
      <c r="G2210" s="163" t="n">
        <v>1750</v>
      </c>
      <c r="H2210" s="164" t="n"/>
      <c r="I2210" s="7" t="n">
        <v>8571.43</v>
      </c>
      <c r="J2210" s="8" t="inlineStr">
        <is>
          <t>Абдылдаев Раимжан слесарь-ремонтник ПБ Шамалды-Сай</t>
        </is>
      </c>
      <c r="K2210" s="8" t="inlineStr">
        <is>
          <t>Каюмов Уманалы Турсунбаевич механик ПБ Шамалды-Сай</t>
        </is>
      </c>
      <c r="L2210" s="12" t="n"/>
      <c r="M2210">
        <f>VLOOKUP(J2210,P$7:Q$4000,2,0)</f>
        <v/>
      </c>
      <c r="N2210">
        <f>VLOOKUP(K2210,P$7:R$4000,2,0)</f>
        <v/>
      </c>
      <c r="P2210" s="24" t="inlineStr">
        <is>
          <t>Суванов Дуйшенбек Шаршеналиевич (Машинист конвеера</t>
        </is>
      </c>
      <c r="Q2210" s="24" t="inlineStr">
        <is>
          <t>100-03-03 Фильтрация хвостов</t>
        </is>
      </c>
    </row>
    <row r="2211" hidden="1" outlineLevel="1" ht="22.45" customHeight="1" s="171">
      <c r="B2211" s="166" t="n"/>
      <c r="C2211" s="166" t="n"/>
      <c r="D2211" s="153" t="n"/>
      <c r="E2211" s="10" t="n"/>
      <c r="F2211" s="11" t="n"/>
      <c r="G2211" s="10" t="n"/>
      <c r="H2211" s="11" t="n"/>
      <c r="I2211" s="12" t="n"/>
      <c r="J2211" s="13" t="inlineStr">
        <is>
          <t>215-001-0471 ПЛАКАТ В РАМКЕ "ПЛАН ЭВАКУАЦИИ ПБ ШАМАЛДЫСАЙ"(0,42смХ0,3см ОРГСТЕКЛО,ЦВ.ПЕЧАТЬ)</t>
        </is>
      </c>
      <c r="K2211" s="13" t="inlineStr">
        <is>
          <t>215-001-0471 ПЛАКАТ В РАМКЕ "ПЛАН ЭВАКУАЦИИ ПБ ШАМАЛДЫСАЙ"(0,42смХ0,3см ОРГСТЕКЛО,ЦВ.ПЕЧАТЬ)</t>
        </is>
      </c>
      <c r="L2211" s="135" t="n"/>
      <c r="M2211">
        <f>VLOOKUP(J2211,P$7:Q$4000,2,0)</f>
        <v/>
      </c>
      <c r="N2211">
        <f>VLOOKUP(K2211,P$7:R$4000,2,0)</f>
        <v/>
      </c>
      <c r="P2211" s="24" t="inlineStr">
        <is>
          <t>Суванова Упол Маданбековна</t>
        </is>
      </c>
      <c r="Q2211" s="24" t="inlineStr">
        <is>
          <t>126-001 ОТК Общепроизводственные расходы</t>
        </is>
      </c>
    </row>
    <row r="2212" hidden="1" outlineLevel="1" ht="22.45" customFormat="1" customHeight="1" s="71" thickBot="1">
      <c r="B2212" s="167" t="n"/>
      <c r="C2212" s="167" t="n"/>
      <c r="D2212" s="14" t="inlineStr">
        <is>
          <t>Количество</t>
        </is>
      </c>
      <c r="E2212" s="15" t="n"/>
      <c r="F2212" s="175" t="n">
        <v>8</v>
      </c>
      <c r="G2212" s="15" t="n"/>
      <c r="H2212" s="175" t="n">
        <v>8</v>
      </c>
      <c r="I2212" s="135" t="n"/>
      <c r="J2212" s="154" t="inlineStr">
        <is>
          <t>Поступление ТМЦ и услуг 0108981 от 02.09.2019 10:00:00</t>
        </is>
      </c>
      <c r="K2212" s="154" t="inlineStr">
        <is>
          <t>Поступление ТМЦ и услуг 0108981 от 02.09.2019 10:00:00</t>
        </is>
      </c>
      <c r="L2212" s="9" t="n"/>
      <c r="M2212">
        <f>VLOOKUP(J2212,P$7:Q$4000,2,0)</f>
        <v/>
      </c>
      <c r="N2212">
        <f>VLOOKUP(K2212,P$7:R$4000,2,0)</f>
        <v/>
      </c>
      <c r="P2212" s="24" t="inlineStr">
        <is>
          <t>Сүеркул уулу Жумадил Манишист ДЭС</t>
        </is>
      </c>
      <c r="Q2212" s="24" t="inlineStr">
        <is>
          <t>105-01-ДЭС</t>
        </is>
      </c>
    </row>
    <row r="2213" hidden="1" outlineLevel="1" ht="22.45" customFormat="1" customHeight="1" s="71">
      <c r="B2213" s="165" t="inlineStr">
        <is>
          <t>10.09.2024 10:00:00</t>
        </is>
      </c>
      <c r="C2213" s="165" t="inlineStr">
        <is>
          <t>Внутреннее перемещение ТМЦ 0002790 от 10.09.2024 10:00:00</t>
        </is>
      </c>
      <c r="D2213" s="152" t="inlineStr">
        <is>
          <t>Продажа ТМЦ</t>
        </is>
      </c>
      <c r="E2213" s="163" t="n">
        <v>1750</v>
      </c>
      <c r="F2213" s="164" t="n"/>
      <c r="G2213" s="163" t="n">
        <v>1750</v>
      </c>
      <c r="H2213" s="164" t="n"/>
      <c r="I2213" s="7" t="n">
        <v>19178.57</v>
      </c>
      <c r="J2213" s="8" t="inlineStr">
        <is>
          <t>Абдылдаев Раимжан слесарь-ремонтник ПБ Шамалды-Сай</t>
        </is>
      </c>
      <c r="K2213" s="8" t="inlineStr">
        <is>
          <t>Каюмов Уманалы Турсунбаевич механик ПБ Шамалды-Сай</t>
        </is>
      </c>
      <c r="L2213" s="12" t="n"/>
      <c r="M2213">
        <f>VLOOKUP(J2213,P$7:Q$4000,2,0)</f>
        <v/>
      </c>
      <c r="N2213">
        <f>VLOOKUP(K2213,P$7:R$4000,2,0)</f>
        <v/>
      </c>
      <c r="P2213" s="24" t="inlineStr">
        <is>
          <t>Суйутбеков Чынгыз Суйутбекович (подземка)</t>
        </is>
      </c>
      <c r="Q2213" s="24" t="inlineStr">
        <is>
          <t>130-02 Бурение (Проходческие работы)</t>
        </is>
      </c>
    </row>
    <row r="2214" hidden="1" outlineLevel="1" ht="22.45" customHeight="1" s="171">
      <c r="B2214" s="166" t="n"/>
      <c r="C2214" s="166" t="n"/>
      <c r="D2214" s="153" t="n"/>
      <c r="E2214" s="10" t="n"/>
      <c r="F2214" s="11" t="n"/>
      <c r="G2214" s="10" t="n"/>
      <c r="H2214" s="11" t="n"/>
      <c r="I2214" s="12" t="n"/>
      <c r="J2214" s="13" t="inlineStr">
        <is>
          <t>215-001-0609 ТАБЛИЧКА УКАЗАТЕЛЬ (ПВ) ИЗ АЛЮКОБОНДА НАНЕСЕНИЕ СВЕТОТР.ПЛЕНКИ  50х70</t>
        </is>
      </c>
      <c r="K2214" s="13" t="inlineStr">
        <is>
          <t>215-001-0609 ТАБЛИЧКА УКАЗАТЕЛЬ (ПВ) ИЗ АЛЮКОБОНДА НАНЕСЕНИЕ СВЕТОТР.ПЛЕНКИ  50х70</t>
        </is>
      </c>
      <c r="L2214" s="135" t="n"/>
      <c r="M2214">
        <f>VLOOKUP(J2214,P$7:Q$4000,2,0)</f>
        <v/>
      </c>
      <c r="N2214">
        <f>VLOOKUP(K2214,P$7:R$4000,2,0)</f>
        <v/>
      </c>
      <c r="P2214" s="24" t="inlineStr">
        <is>
          <t>Сулайман уулу Ыскак (Лаборант химического анализа)</t>
        </is>
      </c>
      <c r="Q2214" s="24" t="inlineStr">
        <is>
          <t>109-Химлаборатория</t>
        </is>
      </c>
    </row>
    <row r="2215" hidden="1" outlineLevel="1" ht="32.9" customFormat="1" customHeight="1" s="71" thickBot="1">
      <c r="B2215" s="167" t="n"/>
      <c r="C2215" s="167" t="n"/>
      <c r="D2215" s="14" t="inlineStr">
        <is>
          <t>Количество</t>
        </is>
      </c>
      <c r="E2215" s="15" t="n"/>
      <c r="F2215" s="175" t="n">
        <v>8</v>
      </c>
      <c r="G2215" s="15" t="n"/>
      <c r="H2215" s="175" t="n">
        <v>8</v>
      </c>
      <c r="I2215" s="135" t="n"/>
      <c r="J2215" s="154" t="inlineStr">
        <is>
          <t>Поступление ТМЦ и услуг 0004190 от 17.11.2022 10:00:00</t>
        </is>
      </c>
      <c r="K2215" s="154" t="inlineStr">
        <is>
          <t>Поступление ТМЦ и услуг 0004190 от 17.11.2022 10:00:00</t>
        </is>
      </c>
      <c r="L2215" s="9" t="n"/>
      <c r="M2215">
        <f>VLOOKUP(J2215,P$7:Q$4000,2,0)</f>
        <v/>
      </c>
      <c r="N2215">
        <f>VLOOKUP(K2215,P$7:R$4000,2,0)</f>
        <v/>
      </c>
      <c r="P2215" s="24" t="inlineStr">
        <is>
          <t>Сулайманкулов Бекболсун Канатбекович</t>
        </is>
      </c>
      <c r="Q2215" s="24" t="inlineStr">
        <is>
          <t>105-02-УТВС и НК</t>
        </is>
      </c>
    </row>
    <row r="2216" hidden="1" outlineLevel="1" ht="22.45" customFormat="1" customHeight="1" s="71">
      <c r="B2216" s="165" t="inlineStr">
        <is>
          <t>10.09.2024 10:00:00</t>
        </is>
      </c>
      <c r="C2216" s="165" t="inlineStr">
        <is>
          <t>Внутреннее перемещение ТМЦ 0002794 от 10.09.2024 10:00:00</t>
        </is>
      </c>
      <c r="D2216" s="152" t="inlineStr">
        <is>
          <t>Продажа ТМЦ</t>
        </is>
      </c>
      <c r="E2216" s="163" t="n">
        <v>1750</v>
      </c>
      <c r="F2216" s="164" t="n"/>
      <c r="G2216" s="163" t="n">
        <v>1750</v>
      </c>
      <c r="H2216" s="164" t="n"/>
      <c r="I2216" s="7" t="n">
        <v>15000</v>
      </c>
      <c r="J2216" s="8" t="inlineStr">
        <is>
          <t>Раимжан уулу Медербек (электрогазосварщик)</t>
        </is>
      </c>
      <c r="K2216" s="8" t="inlineStr">
        <is>
          <t>Алимбеков Медетбек Намазбекович (Стропальщик)</t>
        </is>
      </c>
      <c r="L2216" s="12" t="n"/>
      <c r="M2216">
        <f>VLOOKUP(J2216,P$7:Q$4000,2,0)</f>
        <v/>
      </c>
      <c r="N2216">
        <f>VLOOKUP(K2216,P$7:R$4000,2,0)</f>
        <v/>
      </c>
      <c r="P2216" s="24" t="inlineStr">
        <is>
          <t>Сулайманкулов Кенжетай (УКС)</t>
        </is>
      </c>
      <c r="Q2216" s="24" t="inlineStr">
        <is>
          <t>112-ИТР-офис</t>
        </is>
      </c>
    </row>
    <row r="2217" hidden="1" outlineLevel="1" ht="22.45" customHeight="1" s="171">
      <c r="B2217" s="166" t="n"/>
      <c r="C2217" s="166" t="n"/>
      <c r="D2217" s="153" t="n"/>
      <c r="E2217" s="10" t="n"/>
      <c r="F2217" s="11" t="n"/>
      <c r="G2217" s="10" t="n"/>
      <c r="H2217" s="11" t="n"/>
      <c r="I2217" s="12" t="n"/>
      <c r="J2217" s="13" t="inlineStr">
        <is>
          <t>051-005-0069 КОМПЛЕКСНОЕ УДОБРЕНИЕ "НОВАТЕК"( 15-3-20-3MgO+МИКРОЭЛЕМЕНТЫ ДЛЯ ХВОЙНЫХ РАСТЕНИЙ )</t>
        </is>
      </c>
      <c r="K2217" s="13" t="inlineStr">
        <is>
          <t>051-005-0069 КОМПЛЕКСНОЕ УДОБРЕНИЕ "НОВАТЕК"( 15-3-20-3MgO+МИКРОЭЛЕМЕНТЫ ДЛЯ ХВОЙНЫХ РАСТЕНИЙ )</t>
        </is>
      </c>
      <c r="L2217" s="135" t="n"/>
      <c r="M2217">
        <f>VLOOKUP(J2217,P$7:Q$4000,2,0)</f>
        <v/>
      </c>
      <c r="N2217">
        <f>VLOOKUP(K2217,P$7:R$4000,2,0)</f>
        <v/>
      </c>
      <c r="P2217" s="24" t="inlineStr">
        <is>
          <t>Сулайманов  Медер Тынычбекович</t>
        </is>
      </c>
      <c r="Q2217" s="24" t="inlineStr">
        <is>
          <t>120-03-ОМТС</t>
        </is>
      </c>
    </row>
    <row r="2218" hidden="1" outlineLevel="1" ht="22.45" customFormat="1" customHeight="1" s="71" thickBot="1">
      <c r="B2218" s="167" t="n"/>
      <c r="C2218" s="167" t="n"/>
      <c r="D2218" s="14" t="inlineStr">
        <is>
          <t>Количество</t>
        </is>
      </c>
      <c r="E2218" s="15" t="n"/>
      <c r="F2218" s="175" t="n">
        <v>25</v>
      </c>
      <c r="G2218" s="15" t="n"/>
      <c r="H2218" s="175" t="n">
        <v>25</v>
      </c>
      <c r="I2218" s="135" t="n"/>
      <c r="J2218" s="154" t="inlineStr">
        <is>
          <t>Поступление ТМЦ и услуг 0005392 от 15.12.2023 10:00:00</t>
        </is>
      </c>
      <c r="K2218" s="154" t="inlineStr">
        <is>
          <t>Поступление ТМЦ и услуг 0005392 от 15.12.2023 10:00:00</t>
        </is>
      </c>
      <c r="L2218" s="9" t="n"/>
      <c r="M2218">
        <f>VLOOKUP(J2218,P$7:Q$4000,2,0)</f>
        <v/>
      </c>
      <c r="N2218">
        <f>VLOOKUP(K2218,P$7:R$4000,2,0)</f>
        <v/>
      </c>
      <c r="P2218" s="24" t="inlineStr">
        <is>
          <t>Сулайманов Асиз Мударисович</t>
        </is>
      </c>
      <c r="Q2218" s="24" t="inlineStr">
        <is>
          <t>101-06-Общепроизводственные расходы - Карьер</t>
        </is>
      </c>
    </row>
    <row r="2219" hidden="1" outlineLevel="1" ht="22.45" customFormat="1" customHeight="1" s="71">
      <c r="B2219" s="165" t="inlineStr">
        <is>
          <t>10.09.2024 10:00:00</t>
        </is>
      </c>
      <c r="C2219" s="165" t="inlineStr">
        <is>
          <t>Внутреннее перемещение ТМЦ 0002794 от 10.09.2024 10:00:00</t>
        </is>
      </c>
      <c r="D2219" s="152" t="inlineStr">
        <is>
          <t>Продажа ТМЦ</t>
        </is>
      </c>
      <c r="E2219" s="163" t="n">
        <v>1750</v>
      </c>
      <c r="F2219" s="164" t="n"/>
      <c r="G2219" s="163" t="n">
        <v>1750</v>
      </c>
      <c r="H2219" s="164" t="n"/>
      <c r="I2219" s="7" t="n">
        <v>13100</v>
      </c>
      <c r="J2219" s="8" t="inlineStr">
        <is>
          <t>Раимжан уулу Медербек (электрогазосварщик)</t>
        </is>
      </c>
      <c r="K2219" s="8" t="inlineStr">
        <is>
          <t>Алимбеков Медетбек Намазбекович (Стропальщик)</t>
        </is>
      </c>
      <c r="L2219" s="12" t="n"/>
      <c r="M2219">
        <f>VLOOKUP(J2219,P$7:Q$4000,2,0)</f>
        <v/>
      </c>
      <c r="N2219">
        <f>VLOOKUP(K2219,P$7:R$4000,2,0)</f>
        <v/>
      </c>
      <c r="P2219" s="24" t="inlineStr">
        <is>
          <t>Сулайманов Болотбек Джолдошевич</t>
        </is>
      </c>
      <c r="Q2219" s="24" t="inlineStr">
        <is>
          <t>111-01-АУП - Гараж</t>
        </is>
      </c>
    </row>
    <row r="2220" hidden="1" outlineLevel="1" ht="22.45" customHeight="1" s="171">
      <c r="B2220" s="166" t="n"/>
      <c r="C2220" s="166" t="n"/>
      <c r="D2220" s="153" t="n"/>
      <c r="E2220" s="10" t="n"/>
      <c r="F2220" s="11" t="n"/>
      <c r="G2220" s="10" t="n"/>
      <c r="H2220" s="11" t="n"/>
      <c r="I2220" s="12" t="n"/>
      <c r="J2220" s="13" t="inlineStr">
        <is>
          <t>100-024-0217 Аккумуляторный триммер Makita DUR181RF (18V, Li-Ion)</t>
        </is>
      </c>
      <c r="K2220" s="13" t="inlineStr">
        <is>
          <t>100-024-0217 Аккумуляторный триммер Makita DUR181RF (18V, Li-Ion)</t>
        </is>
      </c>
      <c r="L2220" s="135" t="n"/>
      <c r="M2220">
        <f>VLOOKUP(J2220,P$7:Q$4000,2,0)</f>
        <v/>
      </c>
      <c r="N2220">
        <f>VLOOKUP(K2220,P$7:R$4000,2,0)</f>
        <v/>
      </c>
      <c r="P2220" s="24" t="inlineStr">
        <is>
          <t>Сулайманов Жыргалбек Карыпбаевич (Оператор техноло</t>
        </is>
      </c>
      <c r="Q2220" s="24" t="inlineStr">
        <is>
          <t>100-02 Главный корпус (флотация)</t>
        </is>
      </c>
    </row>
    <row r="2221" hidden="1" outlineLevel="1" ht="22.45" customFormat="1" customHeight="1" s="71" thickBot="1">
      <c r="B2221" s="167" t="n"/>
      <c r="C2221" s="167" t="n"/>
      <c r="D2221" s="14" t="inlineStr">
        <is>
          <t>Количество</t>
        </is>
      </c>
      <c r="E2221" s="15" t="n"/>
      <c r="F2221" s="175" t="n">
        <v>1</v>
      </c>
      <c r="G2221" s="15" t="n"/>
      <c r="H2221" s="175" t="n">
        <v>1</v>
      </c>
      <c r="I2221" s="135" t="n"/>
      <c r="J2221" s="154" t="inlineStr">
        <is>
          <t>Поступление ТМЦ и услуг 0000927 от 04.03.2022 10:00:00</t>
        </is>
      </c>
      <c r="K2221" s="154" t="inlineStr">
        <is>
          <t>Поступление ТМЦ и услуг 0000927 от 04.03.2022 10:00:00</t>
        </is>
      </c>
      <c r="L2221" s="9" t="n"/>
      <c r="M2221">
        <f>VLOOKUP(J2221,P$7:Q$4000,2,0)</f>
        <v/>
      </c>
      <c r="N2221">
        <f>VLOOKUP(K2221,P$7:R$4000,2,0)</f>
        <v/>
      </c>
      <c r="P2221" s="24" t="inlineStr">
        <is>
          <t>Сулайманов Калыбек Карыпбаевич</t>
        </is>
      </c>
      <c r="Q2221" s="24" t="inlineStr">
        <is>
          <t>100-06 Участок  измельчения</t>
        </is>
      </c>
    </row>
    <row r="2222" hidden="1" outlineLevel="1" ht="22.45" customFormat="1" customHeight="1" s="71" thickBot="1">
      <c r="B2222" s="165" t="inlineStr">
        <is>
          <t>10.09.2024 11:54:35</t>
        </is>
      </c>
      <c r="C2222" s="165" t="inlineStr">
        <is>
          <t>Внутреннее перемещение ОМТС 222-092 от 10.09.2024 11:54:35</t>
        </is>
      </c>
      <c r="D2222" s="152" t="inlineStr">
        <is>
          <t>Внутренее перемещение ТМЦ</t>
        </is>
      </c>
      <c r="E2222" s="163" t="n">
        <v>1750</v>
      </c>
      <c r="F2222" s="164" t="n"/>
      <c r="G2222" s="163" t="n">
        <v>1750</v>
      </c>
      <c r="H2222" s="164" t="n"/>
      <c r="I2222" s="7" t="n">
        <v>5500</v>
      </c>
      <c r="J2222" s="8" t="inlineStr">
        <is>
          <t>Ахунов Ремер Габитович</t>
        </is>
      </c>
      <c r="K2222" s="8" t="inlineStr">
        <is>
          <t>Склад Бозымчак № 7 СИЗ (/Касымов А,Адылбек у Э.</t>
        </is>
      </c>
      <c r="L2222" s="12" t="n"/>
      <c r="M2222">
        <f>VLOOKUP(J2222,P$7:Q$4000,2,0)</f>
        <v/>
      </c>
      <c r="N2222">
        <f>VLOOKUP(K2222,P$7:R$4000,2,0)</f>
        <v/>
      </c>
      <c r="P2222" s="24" t="inlineStr">
        <is>
          <t>Сулайманов Нурмырза Төрөмырзаевич</t>
        </is>
      </c>
      <c r="Q2222" s="24" t="inlineStr">
        <is>
          <t>100-04 Участок упаковки концентрата</t>
        </is>
      </c>
    </row>
    <row r="2223" hidden="1" outlineLevel="1" ht="22.45" customHeight="1" s="171">
      <c r="B2223" s="166" t="n"/>
      <c r="C2223" s="166" t="n"/>
      <c r="D2223" s="153" t="n"/>
      <c r="E2223" s="10" t="n"/>
      <c r="F2223" s="11" t="n"/>
      <c r="G2223" s="10" t="n"/>
      <c r="H2223" s="11" t="n"/>
      <c r="I2223" s="12" t="n"/>
      <c r="J2223" s="13" t="inlineStr">
        <is>
          <t>001-001-0178 Куртка летняя "KAZ Minerals Bozymchak" (ткань 65%ПЭ/35%ХБ, плотность 250 гр/м2, разм.52-54)</t>
        </is>
      </c>
      <c r="K2223" s="13" t="inlineStr">
        <is>
          <t>001-001-0178 Куртка летняя "KAZ Minerals Bozymchak" (ткань 65%ПЭ/35%ХБ, плотность 250 гр/м2, разм.52-54)</t>
        </is>
      </c>
      <c r="L2223" s="135" t="n"/>
      <c r="M2223">
        <f>VLOOKUP(J2223,P$7:Q$4000,2,0)</f>
        <v/>
      </c>
      <c r="N2223">
        <f>VLOOKUP(K2223,P$7:R$4000,2,0)</f>
        <v/>
      </c>
      <c r="P2223" s="24" t="inlineStr">
        <is>
          <t>Сулайманова Айдана Уланбековна</t>
        </is>
      </c>
      <c r="Q2223" s="24" t="n"/>
    </row>
    <row r="2224" hidden="1" outlineLevel="1" ht="22.45" customFormat="1" customHeight="1" s="71" thickBot="1">
      <c r="B2224" s="167" t="n"/>
      <c r="C2224" s="167" t="n"/>
      <c r="D2224" s="14" t="inlineStr">
        <is>
          <t>Количество</t>
        </is>
      </c>
      <c r="E2224" s="15" t="n"/>
      <c r="F2224" s="175" t="n">
        <v>1</v>
      </c>
      <c r="G2224" s="15" t="n"/>
      <c r="H2224" s="175" t="n">
        <v>1</v>
      </c>
      <c r="I2224" s="135" t="n"/>
      <c r="J2224" s="154" t="inlineStr">
        <is>
          <t>Поступление ТМЦ и услуг 0003314 от 27.08.2024 10:00:00</t>
        </is>
      </c>
      <c r="K2224" s="154" t="inlineStr">
        <is>
          <t>Поступление ТМЦ и услуг 0003314 от 27.08.2024 10:00:00</t>
        </is>
      </c>
      <c r="L2224" s="9" t="n"/>
      <c r="M2224">
        <f>VLOOKUP(J2224,P$7:Q$4000,2,0)</f>
        <v/>
      </c>
      <c r="N2224">
        <f>VLOOKUP(K2224,P$7:R$4000,2,0)</f>
        <v/>
      </c>
      <c r="P2224" s="24" t="inlineStr">
        <is>
          <t>Сулайманова Айжамал Жалиловна</t>
        </is>
      </c>
      <c r="Q2224" s="24" t="inlineStr">
        <is>
          <t>112-ИТР-офис</t>
        </is>
      </c>
    </row>
    <row r="2225" hidden="1" outlineLevel="1" ht="22.45" customFormat="1" customHeight="1" s="71" thickBot="1">
      <c r="B2225" s="165" t="inlineStr">
        <is>
          <t>10.09.2024 11:54:35</t>
        </is>
      </c>
      <c r="C2225" s="165" t="inlineStr">
        <is>
          <t>Внутреннее перемещение ОМТС 222-092 от 10.09.2024 11:54:35</t>
        </is>
      </c>
      <c r="D2225" s="152" t="inlineStr">
        <is>
          <t>Внутренее перемещение ТМЦ</t>
        </is>
      </c>
      <c r="E2225" s="163" t="n">
        <v>1750</v>
      </c>
      <c r="F2225" s="164" t="n"/>
      <c r="G2225" s="163" t="n">
        <v>1750</v>
      </c>
      <c r="H2225" s="164" t="n"/>
      <c r="I2225" s="7" t="n">
        <v>3000</v>
      </c>
      <c r="J2225" s="8" t="inlineStr">
        <is>
          <t>Ахунов Ремер Габитович</t>
        </is>
      </c>
      <c r="K2225" s="8" t="inlineStr">
        <is>
          <t>Склад Бозымчак № 7 СИЗ (/Касымов А,Адылбек у Э.</t>
        </is>
      </c>
      <c r="L2225" s="12" t="n"/>
      <c r="M2225">
        <f>VLOOKUP(J2225,P$7:Q$4000,2,0)</f>
        <v/>
      </c>
      <c r="N2225">
        <f>VLOOKUP(K2225,P$7:R$4000,2,0)</f>
        <v/>
      </c>
      <c r="P2225" s="24" t="inlineStr">
        <is>
          <t>Сулайманова Алмагүл Маразаковна</t>
        </is>
      </c>
      <c r="Q2225" s="24" t="inlineStr">
        <is>
          <t>123-01-АБК-АХО-вахтовый поселок</t>
        </is>
      </c>
    </row>
    <row r="2226" hidden="1" outlineLevel="1" ht="22.45" customHeight="1" s="171">
      <c r="B2226" s="166" t="n"/>
      <c r="C2226" s="166" t="n"/>
      <c r="D2226" s="153" t="n"/>
      <c r="E2226" s="10" t="n"/>
      <c r="F2226" s="11" t="n"/>
      <c r="G2226" s="10" t="n"/>
      <c r="H2226" s="11" t="n"/>
      <c r="I2226" s="12" t="n"/>
      <c r="J2226" s="13" t="inlineStr">
        <is>
          <t>001-001-0183 Брюки летние "KAZ Minerals Bozymchak" (ткань 65%ПЭ/35%ХБ, плотность 250 гр/м2, разм.52-54)</t>
        </is>
      </c>
      <c r="K2226" s="13" t="inlineStr">
        <is>
          <t>001-001-0183 Брюки летние "KAZ Minerals Bozymchak" (ткань 65%ПЭ/35%ХБ, плотность 250 гр/м2, разм.52-54)</t>
        </is>
      </c>
      <c r="L2226" s="135" t="n"/>
      <c r="M2226">
        <f>VLOOKUP(J2226,P$7:Q$4000,2,0)</f>
        <v/>
      </c>
      <c r="N2226">
        <f>VLOOKUP(K2226,P$7:R$4000,2,0)</f>
        <v/>
      </c>
      <c r="P2226" s="24" t="inlineStr">
        <is>
          <t>Сулайманова Алтынай Автандиловна</t>
        </is>
      </c>
      <c r="Q2226" s="24" t="inlineStr">
        <is>
          <t>111-02-АУП</t>
        </is>
      </c>
    </row>
    <row r="2227" hidden="1" outlineLevel="1" ht="22.45" customFormat="1" customHeight="1" s="71" thickBot="1">
      <c r="B2227" s="167" t="n"/>
      <c r="C2227" s="167" t="n"/>
      <c r="D2227" s="14" t="inlineStr">
        <is>
          <t>Количество</t>
        </is>
      </c>
      <c r="E2227" s="15" t="n"/>
      <c r="F2227" s="175" t="n">
        <v>1</v>
      </c>
      <c r="G2227" s="15" t="n"/>
      <c r="H2227" s="175" t="n">
        <v>1</v>
      </c>
      <c r="I2227" s="135" t="n"/>
      <c r="J2227" s="154" t="inlineStr">
        <is>
          <t>Поступление ТМЦ и услуг 0001494 от 19.04.2024 10:00:00</t>
        </is>
      </c>
      <c r="K2227" s="154" t="inlineStr">
        <is>
          <t>Поступление ТМЦ и услуг 0001494 от 19.04.2024 10:00:00</t>
        </is>
      </c>
      <c r="L2227" s="9" t="n"/>
      <c r="M2227">
        <f>VLOOKUP(J2227,P$7:Q$4000,2,0)</f>
        <v/>
      </c>
      <c r="N2227">
        <f>VLOOKUP(K2227,P$7:R$4000,2,0)</f>
        <v/>
      </c>
      <c r="P2227" s="24" t="inlineStr">
        <is>
          <t>Сулайманова Жамиля  (Делопроизводитель ГОК)</t>
        </is>
      </c>
      <c r="Q2227" s="24" t="inlineStr">
        <is>
          <t>112-01-ИТР-производство</t>
        </is>
      </c>
    </row>
    <row r="2228" hidden="1" outlineLevel="1" ht="22.45" customFormat="1" customHeight="1" s="71" thickBot="1">
      <c r="B2228" s="165" t="inlineStr">
        <is>
          <t>10.09.2024 11:54:35</t>
        </is>
      </c>
      <c r="C2228" s="165" t="inlineStr">
        <is>
          <t>Внутреннее перемещение ОМТС 222-092 от 10.09.2024 11:54:35</t>
        </is>
      </c>
      <c r="D2228" s="152" t="inlineStr">
        <is>
          <t>Внутренее перемещение ТМЦ</t>
        </is>
      </c>
      <c r="E2228" s="163" t="n">
        <v>1750</v>
      </c>
      <c r="F2228" s="164" t="n"/>
      <c r="G2228" s="163" t="n">
        <v>1750</v>
      </c>
      <c r="H2228" s="164" t="n"/>
      <c r="I2228" s="7" t="n">
        <v>7000</v>
      </c>
      <c r="J2228" s="8" t="inlineStr">
        <is>
          <t>Ахунов Ремер Габитович</t>
        </is>
      </c>
      <c r="K2228" s="8" t="inlineStr">
        <is>
          <t>Склад Бозымчак № 7 СИЗ (/Касымов А,Адылбек у Э.</t>
        </is>
      </c>
      <c r="L2228" s="12" t="n"/>
      <c r="M2228">
        <f>VLOOKUP(J2228,P$7:Q$4000,2,0)</f>
        <v/>
      </c>
      <c r="N2228">
        <f>VLOOKUP(K2228,P$7:R$4000,2,0)</f>
        <v/>
      </c>
      <c r="P2228" s="24" t="inlineStr">
        <is>
          <t>Сулейманов Диас Душаалиевич (Стропальщик)</t>
        </is>
      </c>
      <c r="Q2228" s="24" t="inlineStr">
        <is>
          <t>117-Перевалочная база</t>
        </is>
      </c>
    </row>
    <row r="2229" hidden="1" outlineLevel="1" ht="22.45" customHeight="1" s="171">
      <c r="B2229" s="166" t="n"/>
      <c r="C2229" s="166" t="n"/>
      <c r="D2229" s="153" t="n"/>
      <c r="E2229" s="10" t="n"/>
      <c r="F2229" s="11" t="n"/>
      <c r="G2229" s="10" t="n"/>
      <c r="H2229" s="11" t="n"/>
      <c r="I2229" s="12" t="n"/>
      <c r="J2229" s="13" t="inlineStr">
        <is>
          <t>001-001-0197 Куртка демисезонная "KAZ Minerals Bozymchak" (ткань 65%ПЭ/35%ХБ, плотность 250 гр/м2, подкл.флис. 48-50)</t>
        </is>
      </c>
      <c r="K2229" s="13" t="inlineStr">
        <is>
          <t>001-001-0197 Куртка демисезонная "KAZ Minerals Bozymchak" (ткань 65%ПЭ/35%ХБ, плотность 250 гр/м2, подкл.флис. 48-50)</t>
        </is>
      </c>
      <c r="L2229" s="135" t="n"/>
      <c r="M2229">
        <f>VLOOKUP(J2229,P$7:Q$4000,2,0)</f>
        <v/>
      </c>
      <c r="N2229">
        <f>VLOOKUP(K2229,P$7:R$4000,2,0)</f>
        <v/>
      </c>
      <c r="P2229" s="24" t="inlineStr">
        <is>
          <t>Сулейманов Марат Ашимович</t>
        </is>
      </c>
      <c r="Q2229" s="24" t="inlineStr">
        <is>
          <t>114-Офис Управления Проектом - Бозымчак</t>
        </is>
      </c>
    </row>
    <row r="2230" hidden="1" outlineLevel="1" ht="22.45" customFormat="1" customHeight="1" s="71" thickBot="1">
      <c r="B2230" s="167" t="n"/>
      <c r="C2230" s="167" t="n"/>
      <c r="D2230" s="14" t="inlineStr">
        <is>
          <t>Количество</t>
        </is>
      </c>
      <c r="E2230" s="15" t="n"/>
      <c r="F2230" s="175" t="n">
        <v>1</v>
      </c>
      <c r="G2230" s="15" t="n"/>
      <c r="H2230" s="175" t="n">
        <v>1</v>
      </c>
      <c r="I2230" s="135" t="n"/>
      <c r="J2230" s="154" t="inlineStr">
        <is>
          <t>Поступление ТМЦ и услуг 0003520 от 04.09.2024 10:00:00</t>
        </is>
      </c>
      <c r="K2230" s="154" t="inlineStr">
        <is>
          <t>Поступление ТМЦ и услуг 0003520 от 04.09.2024 10:00:00</t>
        </is>
      </c>
      <c r="L2230" s="9" t="n"/>
      <c r="M2230">
        <f>VLOOKUP(J2230,P$7:Q$4000,2,0)</f>
        <v/>
      </c>
      <c r="N2230">
        <f>VLOOKUP(K2230,P$7:R$4000,2,0)</f>
        <v/>
      </c>
      <c r="P2230" s="24" t="inlineStr">
        <is>
          <t>Сулейменов Айдос Курмангазыевич</t>
        </is>
      </c>
      <c r="Q2230" s="24" t="inlineStr">
        <is>
          <t>130-18 Технические службы</t>
        </is>
      </c>
    </row>
    <row r="2231" hidden="1" outlineLevel="1" ht="22.45" customFormat="1" customHeight="1" s="71" thickBot="1">
      <c r="B2231" s="165" t="inlineStr">
        <is>
          <t>10.09.2024 11:58:16</t>
        </is>
      </c>
      <c r="C2231" s="165" t="inlineStr">
        <is>
          <t>Внутреннее перемещение ОМТС 222-093 от 10.09.2024 11:58:16</t>
        </is>
      </c>
      <c r="D2231" s="152" t="inlineStr">
        <is>
          <t>Внутренее перемещение ТМЦ</t>
        </is>
      </c>
      <c r="E2231" s="163" t="n">
        <v>1750</v>
      </c>
      <c r="F2231" s="164" t="n"/>
      <c r="G2231" s="163" t="n">
        <v>1750</v>
      </c>
      <c r="H2231" s="164" t="n"/>
      <c r="I2231" s="7" t="n">
        <v>43295</v>
      </c>
      <c r="J2231" s="8" t="inlineStr">
        <is>
          <t>Склад Бозымчак № 9 ГОК (Нурмамбетов Н\Караев Ж.)</t>
        </is>
      </c>
      <c r="K2231" s="8" t="inlineStr">
        <is>
          <t>Склад Бишкек № 1 (Орозалиев С/Давлеталиев Э.)</t>
        </is>
      </c>
      <c r="L2231" s="12" t="n"/>
      <c r="M2231">
        <f>VLOOKUP(J2231,P$7:Q$4000,2,0)</f>
        <v/>
      </c>
      <c r="N2231">
        <f>VLOOKUP(K2231,P$7:R$4000,2,0)</f>
        <v/>
      </c>
      <c r="P2231" s="24" t="inlineStr">
        <is>
          <t>Султакеев Азамат Ишенбекович</t>
        </is>
      </c>
      <c r="Q2231" s="24" t="inlineStr">
        <is>
          <t>100-02 Главный корпус (флотация)</t>
        </is>
      </c>
    </row>
    <row r="2232" hidden="1" outlineLevel="1" ht="22.45" customHeight="1" s="171">
      <c r="B2232" s="166" t="n"/>
      <c r="C2232" s="166" t="n"/>
      <c r="D2232" s="153" t="n"/>
      <c r="E2232" s="10" t="n"/>
      <c r="F2232" s="11" t="n"/>
      <c r="G2232" s="10" t="n"/>
      <c r="H2232" s="11" t="n"/>
      <c r="I2232" s="12" t="n"/>
      <c r="J2232" s="13" t="inlineStr">
        <is>
          <t>100-020-0270 Аккумуляторная УШМ Makita DGA504RF с АКБ и зарядным учстройством</t>
        </is>
      </c>
      <c r="K2232" s="13" t="inlineStr">
        <is>
          <t>100-020-0270 Аккумуляторная УШМ Makita DGA504RF с АКБ и зарядным учстройством</t>
        </is>
      </c>
      <c r="L2232" s="135" t="n"/>
      <c r="M2232">
        <f>VLOOKUP(J2232,P$7:Q$4000,2,0)</f>
        <v/>
      </c>
      <c r="N2232">
        <f>VLOOKUP(K2232,P$7:R$4000,2,0)</f>
        <v/>
      </c>
      <c r="P2232" s="24" t="inlineStr">
        <is>
          <t>Султанбек уулу Лачынбек</t>
        </is>
      </c>
      <c r="Q2232" s="24" t="inlineStr">
        <is>
          <t>119-05-Автотранспортный цех - общепроизводственные</t>
        </is>
      </c>
    </row>
    <row r="2233" hidden="1" outlineLevel="1" ht="22.45" customFormat="1" customHeight="1" s="71" thickBot="1">
      <c r="B2233" s="167" t="n"/>
      <c r="C2233" s="167" t="n"/>
      <c r="D2233" s="14" t="inlineStr">
        <is>
          <t>Количество</t>
        </is>
      </c>
      <c r="E2233" s="15" t="n"/>
      <c r="F2233" s="175" t="n">
        <v>1</v>
      </c>
      <c r="G2233" s="15" t="n"/>
      <c r="H2233" s="175" t="n">
        <v>1</v>
      </c>
      <c r="I2233" s="135" t="n"/>
      <c r="J2233" s="154" t="inlineStr">
        <is>
          <t>Поступление ТМЦ и услуг 0003561 от 03.09.2024 10:00:00</t>
        </is>
      </c>
      <c r="K2233" s="154" t="inlineStr">
        <is>
          <t>Поступление ТМЦ и услуг 0003561 от 03.09.2024 10:00:00</t>
        </is>
      </c>
      <c r="L2233" s="9" t="n"/>
      <c r="M2233">
        <f>VLOOKUP(J2233,P$7:Q$4000,2,0)</f>
        <v/>
      </c>
      <c r="N2233">
        <f>VLOOKUP(K2233,P$7:R$4000,2,0)</f>
        <v/>
      </c>
      <c r="P2233" s="24" t="inlineStr">
        <is>
          <t>Султанбеков Улан Бактыбекович</t>
        </is>
      </c>
      <c r="Q2233" s="24" t="inlineStr">
        <is>
          <t>130-12 Общепроизводственные расходы</t>
        </is>
      </c>
    </row>
    <row r="2234" hidden="1" outlineLevel="1" ht="22.45" customFormat="1" customHeight="1" s="71" thickBot="1">
      <c r="B2234" s="165" t="inlineStr">
        <is>
          <t>10.09.2024 11:58:16</t>
        </is>
      </c>
      <c r="C2234" s="165" t="inlineStr">
        <is>
          <t>Внутреннее перемещение ОМТС 222-093 от 10.09.2024 11:58:16</t>
        </is>
      </c>
      <c r="D2234" s="152" t="inlineStr">
        <is>
          <t>Внутренее перемещение ТМЦ</t>
        </is>
      </c>
      <c r="E2234" s="163" t="n">
        <v>1750</v>
      </c>
      <c r="F2234" s="164" t="n"/>
      <c r="G2234" s="163" t="n">
        <v>1750</v>
      </c>
      <c r="H2234" s="164" t="n"/>
      <c r="I2234" s="7" t="n">
        <v>67800</v>
      </c>
      <c r="J2234" s="8" t="inlineStr">
        <is>
          <t>Склад Бозымчак № 9 ГОК (Нурмамбетов Н\Караев Ж.)</t>
        </is>
      </c>
      <c r="K2234" s="8" t="inlineStr">
        <is>
          <t>Склад Бишкек № 1 (Орозалиев С/Давлеталиев Э.)</t>
        </is>
      </c>
      <c r="L2234" s="12" t="n"/>
      <c r="M2234">
        <f>VLOOKUP(J2234,P$7:Q$4000,2,0)</f>
        <v/>
      </c>
      <c r="N2234">
        <f>VLOOKUP(K2234,P$7:R$4000,2,0)</f>
        <v/>
      </c>
      <c r="P2234" s="24" t="inlineStr">
        <is>
          <t>Султангазиев Кубанычбек Султангазиевич</t>
        </is>
      </c>
      <c r="Q2234" s="24" t="inlineStr">
        <is>
          <t>111-02-АУП</t>
        </is>
      </c>
    </row>
    <row r="2235" hidden="1" outlineLevel="1" ht="22.45" customHeight="1" s="171">
      <c r="B2235" s="166" t="n"/>
      <c r="C2235" s="166" t="n"/>
      <c r="D2235" s="153" t="n"/>
      <c r="E2235" s="10" t="n"/>
      <c r="F2235" s="11" t="n"/>
      <c r="G2235" s="10" t="n"/>
      <c r="H2235" s="11" t="n"/>
      <c r="I2235" s="12" t="n"/>
      <c r="J2235" s="13" t="inlineStr">
        <is>
          <t>100-010-6526 Пороховой пистолет HILTI DX2</t>
        </is>
      </c>
      <c r="K2235" s="13" t="inlineStr">
        <is>
          <t>100-010-6526 Пороховой пистолет HILTI DX2</t>
        </is>
      </c>
      <c r="L2235" s="135" t="n"/>
      <c r="M2235">
        <f>VLOOKUP(J2235,P$7:Q$4000,2,0)</f>
        <v/>
      </c>
      <c r="N2235">
        <f>VLOOKUP(K2235,P$7:R$4000,2,0)</f>
        <v/>
      </c>
      <c r="P2235" s="24" t="inlineStr">
        <is>
          <t>Султангазиев Тимур Мухтарович</t>
        </is>
      </c>
      <c r="Q2235" s="24" t="inlineStr">
        <is>
          <t>130-06 Погрузка Горной массы</t>
        </is>
      </c>
    </row>
    <row r="2236" hidden="1" outlineLevel="1" ht="22.45" customFormat="1" customHeight="1" s="71" thickBot="1">
      <c r="B2236" s="167" t="n"/>
      <c r="C2236" s="167" t="n"/>
      <c r="D2236" s="14" t="inlineStr">
        <is>
          <t>Количество</t>
        </is>
      </c>
      <c r="E2236" s="15" t="n"/>
      <c r="F2236" s="175" t="n">
        <v>1</v>
      </c>
      <c r="G2236" s="15" t="n"/>
      <c r="H2236" s="175" t="n">
        <v>1</v>
      </c>
      <c r="I2236" s="135" t="n"/>
      <c r="J2236" s="154" t="inlineStr">
        <is>
          <t>Поступление ТМЦ и услуг 0003560 от 03.09.2024 10:00:00</t>
        </is>
      </c>
      <c r="K2236" s="154" t="inlineStr">
        <is>
          <t>Поступление ТМЦ и услуг 0003560 от 03.09.2024 10:00:00</t>
        </is>
      </c>
      <c r="L2236" s="9" t="n"/>
      <c r="M2236">
        <f>VLOOKUP(J2236,P$7:Q$4000,2,0)</f>
        <v/>
      </c>
      <c r="N2236">
        <f>VLOOKUP(K2236,P$7:R$4000,2,0)</f>
        <v/>
      </c>
      <c r="P2236" s="24" t="inlineStr">
        <is>
          <t>Султанкулов Курсантбек Токонович</t>
        </is>
      </c>
      <c r="Q2236" s="24" t="inlineStr">
        <is>
          <t>117-Перевалочная база</t>
        </is>
      </c>
    </row>
    <row r="2237" hidden="1" outlineLevel="1" ht="22.45" customFormat="1" customHeight="1" s="71" thickBot="1">
      <c r="B2237" s="165" t="inlineStr">
        <is>
          <t>10.09.2024 11:58:16</t>
        </is>
      </c>
      <c r="C2237" s="165" t="inlineStr">
        <is>
          <t>Внутреннее перемещение ОМТС 222-093 от 10.09.2024 11:58:16</t>
        </is>
      </c>
      <c r="D2237" s="152" t="inlineStr">
        <is>
          <t>Внутренее перемещение ТМЦ</t>
        </is>
      </c>
      <c r="E2237" s="163" t="n">
        <v>1750</v>
      </c>
      <c r="F2237" s="164" t="n"/>
      <c r="G2237" s="163" t="n">
        <v>1750</v>
      </c>
      <c r="H2237" s="164" t="n"/>
      <c r="I2237" s="7" t="n">
        <v>2440</v>
      </c>
      <c r="J2237" s="8" t="inlineStr">
        <is>
          <t>Склад Бозымчак № 9 ГОК (Нурмамбетов Н\Караев Ж.)</t>
        </is>
      </c>
      <c r="K2237" s="8" t="inlineStr">
        <is>
          <t>Склад Бишкек № 1 (Орозалиев С/Давлеталиев Э.)</t>
        </is>
      </c>
      <c r="L2237" s="12" t="n"/>
      <c r="M2237">
        <f>VLOOKUP(J2237,P$7:Q$4000,2,0)</f>
        <v/>
      </c>
      <c r="N2237">
        <f>VLOOKUP(K2237,P$7:R$4000,2,0)</f>
        <v/>
      </c>
      <c r="P2237" s="24" t="inlineStr">
        <is>
          <t>Султанов Адилет Эмилбекович (экономист горный)</t>
        </is>
      </c>
      <c r="Q2237" s="24" t="inlineStr">
        <is>
          <t>112-01-ИТР-производство</t>
        </is>
      </c>
    </row>
    <row r="2238" hidden="1" outlineLevel="1" ht="22.45" customHeight="1" s="171">
      <c r="B2238" s="166" t="n"/>
      <c r="C2238" s="166" t="n"/>
      <c r="D2238" s="153" t="n"/>
      <c r="E2238" s="10" t="n"/>
      <c r="F2238" s="11" t="n"/>
      <c r="G2238" s="10" t="n"/>
      <c r="H2238" s="11" t="n"/>
      <c r="I2238" s="12" t="n"/>
      <c r="J2238" s="13" t="inlineStr">
        <is>
          <t>105-001-4431 Мультиметр цифровой UNI-T UT33</t>
        </is>
      </c>
      <c r="K2238" s="13" t="inlineStr">
        <is>
          <t>105-001-4431 Мультиметр цифровой UNI-T UT33</t>
        </is>
      </c>
      <c r="L2238" s="135" t="n"/>
      <c r="M2238">
        <f>VLOOKUP(J2238,P$7:Q$4000,2,0)</f>
        <v/>
      </c>
      <c r="N2238">
        <f>VLOOKUP(K2238,P$7:R$4000,2,0)</f>
        <v/>
      </c>
      <c r="P2238" s="24" t="inlineStr">
        <is>
          <t>Султанов Айжигит Кудайбердиевич</t>
        </is>
      </c>
      <c r="Q2238" s="24" t="inlineStr">
        <is>
          <t>101-02-ЭКБУ - Карьер</t>
        </is>
      </c>
    </row>
    <row r="2239" hidden="1" outlineLevel="1" ht="22.45" customFormat="1" customHeight="1" s="71" thickBot="1">
      <c r="B2239" s="167" t="n"/>
      <c r="C2239" s="167" t="n"/>
      <c r="D2239" s="14" t="inlineStr">
        <is>
          <t>Количество</t>
        </is>
      </c>
      <c r="E2239" s="15" t="n"/>
      <c r="F2239" s="175" t="n">
        <v>1</v>
      </c>
      <c r="G2239" s="15" t="n"/>
      <c r="H2239" s="175" t="n">
        <v>1</v>
      </c>
      <c r="I2239" s="135" t="n"/>
      <c r="J2239" s="154" t="inlineStr">
        <is>
          <t>Поступление ТМЦ и услуг 0003560 от 03.09.2024 10:00:00</t>
        </is>
      </c>
      <c r="K2239" s="154" t="inlineStr">
        <is>
          <t>Поступление ТМЦ и услуг 0003560 от 03.09.2024 10:00:00</t>
        </is>
      </c>
      <c r="L2239" s="9" t="n"/>
      <c r="M2239">
        <f>VLOOKUP(J2239,P$7:Q$4000,2,0)</f>
        <v/>
      </c>
      <c r="N2239">
        <f>VLOOKUP(K2239,P$7:R$4000,2,0)</f>
        <v/>
      </c>
      <c r="P2239" s="24" t="inlineStr">
        <is>
          <t>Султанов Максат Сопубекович (маш.бур.установки)</t>
        </is>
      </c>
      <c r="Q2239" s="24" t="inlineStr">
        <is>
          <t>101-03-участок БВР</t>
        </is>
      </c>
    </row>
    <row r="2240" hidden="1" outlineLevel="1" ht="22.45" customFormat="1" customHeight="1" s="71" thickBot="1">
      <c r="B2240" s="165" t="inlineStr">
        <is>
          <t>10.09.2024 11:58:16</t>
        </is>
      </c>
      <c r="C2240" s="165" t="inlineStr">
        <is>
          <t>Внутреннее перемещение ОМТС 222-093 от 10.09.2024 11:58:16</t>
        </is>
      </c>
      <c r="D2240" s="152" t="inlineStr">
        <is>
          <t>Внутренее перемещение ТМЦ</t>
        </is>
      </c>
      <c r="E2240" s="163" t="n">
        <v>1750</v>
      </c>
      <c r="F2240" s="164" t="n"/>
      <c r="G2240" s="163" t="n">
        <v>1750</v>
      </c>
      <c r="H2240" s="164" t="n"/>
      <c r="I2240" s="7" t="n">
        <v>5599.69</v>
      </c>
      <c r="J2240" s="8" t="inlineStr">
        <is>
          <t>Склад Бозымчак № 9 ГОК (Нурмамбетов Н\Караев Ж.)</t>
        </is>
      </c>
      <c r="K2240" s="8" t="inlineStr">
        <is>
          <t>Склад Бишкек № 1 (Орозалиев С/Давлеталиев Э.)</t>
        </is>
      </c>
      <c r="L2240" s="12" t="n"/>
      <c r="M2240">
        <f>VLOOKUP(J2240,P$7:Q$4000,2,0)</f>
        <v/>
      </c>
      <c r="N2240">
        <f>VLOOKUP(K2240,P$7:R$4000,2,0)</f>
        <v/>
      </c>
      <c r="P2240" s="24" t="inlineStr">
        <is>
          <t>Султанов Руслан Дуйшонкулович</t>
        </is>
      </c>
      <c r="Q2240" s="24" t="inlineStr">
        <is>
          <t>100-01 Участок дробления</t>
        </is>
      </c>
    </row>
    <row r="2241" hidden="1" outlineLevel="1" ht="22.45" customHeight="1" s="171">
      <c r="B2241" s="166" t="n"/>
      <c r="C2241" s="166" t="n"/>
      <c r="D2241" s="153" t="n"/>
      <c r="E2241" s="10" t="n"/>
      <c r="F2241" s="11" t="n"/>
      <c r="G2241" s="10" t="n"/>
      <c r="H2241" s="11" t="n"/>
      <c r="I2241" s="12" t="n"/>
      <c r="J2241" s="13" t="inlineStr">
        <is>
          <t>073-003-0403 Цилиндр мерный 2-25-2</t>
        </is>
      </c>
      <c r="K2241" s="13" t="inlineStr">
        <is>
          <t>073-003-0403 Цилиндр мерный 2-25-2</t>
        </is>
      </c>
      <c r="L2241" s="135" t="n"/>
      <c r="M2241">
        <f>VLOOKUP(J2241,P$7:Q$4000,2,0)</f>
        <v/>
      </c>
      <c r="N2241">
        <f>VLOOKUP(K2241,P$7:R$4000,2,0)</f>
        <v/>
      </c>
      <c r="P2241" s="24" t="inlineStr">
        <is>
          <t>Султанов Эрнест Мелисович</t>
        </is>
      </c>
      <c r="Q2241" s="24" t="inlineStr">
        <is>
          <t>112-ИТР-офис</t>
        </is>
      </c>
    </row>
    <row r="2242" hidden="1" outlineLevel="1" ht="22.45" customFormat="1" customHeight="1" s="71" thickBot="1">
      <c r="B2242" s="167" t="n"/>
      <c r="C2242" s="167" t="n"/>
      <c r="D2242" s="14" t="inlineStr">
        <is>
          <t>Количество</t>
        </is>
      </c>
      <c r="E2242" s="15" t="n"/>
      <c r="F2242" s="175" t="n">
        <v>10</v>
      </c>
      <c r="G2242" s="15" t="n"/>
      <c r="H2242" s="175" t="n">
        <v>10</v>
      </c>
      <c r="I2242" s="135" t="n"/>
      <c r="J2242" s="154" t="inlineStr">
        <is>
          <t>Поступление ТМЦ и услуг 0003412 от 22.08.2024 10:00:00</t>
        </is>
      </c>
      <c r="K2242" s="154" t="inlineStr">
        <is>
          <t>Поступление ТМЦ и услуг 0003412 от 22.08.2024 10:00:00</t>
        </is>
      </c>
      <c r="L2242" s="9" t="n"/>
      <c r="M2242">
        <f>VLOOKUP(J2242,P$7:Q$4000,2,0)</f>
        <v/>
      </c>
      <c r="N2242">
        <f>VLOOKUP(K2242,P$7:R$4000,2,0)</f>
        <v/>
      </c>
      <c r="P2242" s="24" t="inlineStr">
        <is>
          <t>Супатаев Адилбек Тажимырзаевич</t>
        </is>
      </c>
      <c r="Q2242" s="24" t="inlineStr">
        <is>
          <t>111-01-АУП - Гараж</t>
        </is>
      </c>
    </row>
    <row r="2243" hidden="1" outlineLevel="1" ht="32.9" customFormat="1" customHeight="1" s="71" thickBot="1">
      <c r="B2243" s="165" t="inlineStr">
        <is>
          <t>10.09.2024 11:58:16</t>
        </is>
      </c>
      <c r="C2243" s="165" t="inlineStr">
        <is>
          <t>Внутреннее перемещение ОМТС 222-093 от 10.09.2024 11:58:16</t>
        </is>
      </c>
      <c r="D2243" s="152" t="inlineStr">
        <is>
          <t>Внутренее перемещение ТМЦ</t>
        </is>
      </c>
      <c r="E2243" s="163" t="n">
        <v>1750</v>
      </c>
      <c r="F2243" s="164" t="n"/>
      <c r="G2243" s="163" t="n">
        <v>1750</v>
      </c>
      <c r="H2243" s="164" t="n"/>
      <c r="I2243" s="7" t="n">
        <v>10448</v>
      </c>
      <c r="J2243" s="8" t="inlineStr">
        <is>
          <t>Склад Бозымчак № 9 ГОК (Нурмамбетов Н\Караев Ж.)</t>
        </is>
      </c>
      <c r="K2243" s="8" t="inlineStr">
        <is>
          <t>Склад Бишкек № 1 (Орозалиев С/Давлеталиев Э.)</t>
        </is>
      </c>
      <c r="L2243" s="12" t="n"/>
      <c r="M2243">
        <f>VLOOKUP(J2243,P$7:Q$4000,2,0)</f>
        <v/>
      </c>
      <c r="N2243">
        <f>VLOOKUP(K2243,P$7:R$4000,2,0)</f>
        <v/>
      </c>
      <c r="P2243" s="24" t="inlineStr">
        <is>
          <t>Суракманов Акылбек Таалайбекович</t>
        </is>
      </c>
      <c r="Q2243" s="24" t="inlineStr">
        <is>
          <t>106-02-02-Горный участок - Штольня №6</t>
        </is>
      </c>
    </row>
    <row r="2244" hidden="1" outlineLevel="1" ht="22.45" customHeight="1" s="171">
      <c r="B2244" s="166" t="n"/>
      <c r="C2244" s="166" t="n"/>
      <c r="D2244" s="153" t="n"/>
      <c r="E2244" s="10" t="n"/>
      <c r="F2244" s="11" t="n"/>
      <c r="G2244" s="10" t="n"/>
      <c r="H2244" s="11" t="n"/>
      <c r="I2244" s="12" t="n"/>
      <c r="J2244" s="13" t="inlineStr">
        <is>
          <t>105-001-4566 Мультиметр цифровой UNI-T UT33D+</t>
        </is>
      </c>
      <c r="K2244" s="13" t="inlineStr">
        <is>
          <t>105-001-4566 Мультиметр цифровой UNI-T UT33D+</t>
        </is>
      </c>
      <c r="L2244" s="135" t="n"/>
      <c r="M2244">
        <f>VLOOKUP(J2244,P$7:Q$4000,2,0)</f>
        <v/>
      </c>
      <c r="N2244">
        <f>VLOOKUP(K2244,P$7:R$4000,2,0)</f>
        <v/>
      </c>
      <c r="P2244" s="24" t="inlineStr">
        <is>
          <t>Сурапова Бактыгуль Умарбековна</t>
        </is>
      </c>
      <c r="Q2244" s="24" t="inlineStr">
        <is>
          <t>111-02-АУП</t>
        </is>
      </c>
    </row>
    <row r="2245" hidden="1" outlineLevel="1" ht="22.45" customHeight="1" s="171" thickBot="1">
      <c r="B2245" s="167" t="n"/>
      <c r="C2245" s="167" t="n"/>
      <c r="D2245" s="14" t="inlineStr">
        <is>
          <t>Количество</t>
        </is>
      </c>
      <c r="E2245" s="15" t="n"/>
      <c r="F2245" s="175" t="n">
        <v>2</v>
      </c>
      <c r="G2245" s="15" t="n"/>
      <c r="H2245" s="175" t="n">
        <v>2</v>
      </c>
      <c r="I2245" s="135" t="n"/>
      <c r="J2245" s="154" t="inlineStr">
        <is>
          <t>Поступление ТМЦ и услуг 0003534 от 05.09.2024 10:00:00</t>
        </is>
      </c>
      <c r="K2245" s="154" t="inlineStr">
        <is>
          <t>Поступление ТМЦ и услуг 0003534 от 05.09.2024 10:00:00</t>
        </is>
      </c>
      <c r="L2245" s="134" t="n"/>
      <c r="M2245">
        <f>VLOOKUP(J2245,P$7:Q$4000,2,0)</f>
        <v/>
      </c>
      <c r="N2245">
        <f>VLOOKUP(K2245,P$7:R$4000,2,0)</f>
        <v/>
      </c>
      <c r="P2245" s="24" t="inlineStr">
        <is>
          <t>Сурков Александр Николаевич</t>
        </is>
      </c>
      <c r="Q2245" s="24" t="inlineStr">
        <is>
          <t>114-Офис Управления Проектом - Бозымчак</t>
        </is>
      </c>
    </row>
    <row r="2246" hidden="1" outlineLevel="1" ht="22.45" customFormat="1" customHeight="1" s="71" thickBot="1">
      <c r="B2246" s="165" t="inlineStr">
        <is>
          <t>10.09.2024 11:58:16</t>
        </is>
      </c>
      <c r="C2246" s="165" t="inlineStr">
        <is>
          <t>Внутреннее перемещение ОМТС 222-093 от 10.09.2024 11:58:16</t>
        </is>
      </c>
      <c r="D2246" s="152" t="inlineStr">
        <is>
          <t>Внутренее перемещение ТМЦ</t>
        </is>
      </c>
      <c r="E2246" s="163" t="n">
        <v>1750</v>
      </c>
      <c r="F2246" s="164" t="n"/>
      <c r="G2246" s="163" t="n">
        <v>1750</v>
      </c>
      <c r="H2246" s="164" t="n"/>
      <c r="I2246" s="7" t="n">
        <v>35712</v>
      </c>
      <c r="J2246" s="8" t="inlineStr">
        <is>
          <t>Склад Бозымчак № 9 ГОК (Нурмамбетов Н\Караев Ж.)</t>
        </is>
      </c>
      <c r="K2246" s="8" t="inlineStr">
        <is>
          <t>Склад Бишкек № 1 (Орозалиев С/Давлеталиев Э.)</t>
        </is>
      </c>
      <c r="L2246" s="12" t="n"/>
      <c r="M2246">
        <f>VLOOKUP(J2246,P$7:Q$4000,2,0)</f>
        <v/>
      </c>
      <c r="N2246">
        <f>VLOOKUP(K2246,P$7:R$4000,2,0)</f>
        <v/>
      </c>
      <c r="P2246" s="24" t="inlineStr">
        <is>
          <t>Сурков Александр Николаевич (старший инженер ТБ)</t>
        </is>
      </c>
      <c r="Q2246" s="24" t="inlineStr">
        <is>
          <t>112-01-ИТР-производство</t>
        </is>
      </c>
    </row>
    <row r="2247" hidden="1" outlineLevel="1" ht="22.45" customFormat="1" customHeight="1" s="71">
      <c r="B2247" s="166" t="n"/>
      <c r="C2247" s="166" t="n"/>
      <c r="D2247" s="153" t="n"/>
      <c r="E2247" s="10" t="n"/>
      <c r="F2247" s="11" t="n"/>
      <c r="G2247" s="10" t="n"/>
      <c r="H2247" s="11" t="n"/>
      <c r="I2247" s="12" t="n"/>
      <c r="J2247" s="13" t="inlineStr">
        <is>
          <t>040-014-5678 Клещи токоизмерительные цифровые с автодиапазоном UNI-T UT201+ ACA</t>
        </is>
      </c>
      <c r="K2247" s="13" t="inlineStr">
        <is>
          <t>040-014-5678 Клещи токоизмерительные цифровые с автодиапазоном UNI-T UT201+ ACA</t>
        </is>
      </c>
      <c r="L2247" s="135" t="n"/>
      <c r="M2247">
        <f>VLOOKUP(J2247,P$7:Q$4000,2,0)</f>
        <v/>
      </c>
      <c r="N2247">
        <f>VLOOKUP(K2247,P$7:R$4000,2,0)</f>
        <v/>
      </c>
      <c r="P2247" s="24" t="inlineStr">
        <is>
          <t>Сухачева Людмила Юрьевна</t>
        </is>
      </c>
      <c r="Q2247" s="24" t="inlineStr">
        <is>
          <t>113-Офис Управления Проектом - Бишкек</t>
        </is>
      </c>
    </row>
    <row r="2248" hidden="1" outlineLevel="1" ht="22.45" customHeight="1" s="171" thickBot="1">
      <c r="B2248" s="167" t="n"/>
      <c r="C2248" s="167" t="n"/>
      <c r="D2248" s="14" t="inlineStr">
        <is>
          <t>Количество</t>
        </is>
      </c>
      <c r="E2248" s="15" t="n"/>
      <c r="F2248" s="175" t="n">
        <v>3</v>
      </c>
      <c r="G2248" s="15" t="n"/>
      <c r="H2248" s="175" t="n">
        <v>3</v>
      </c>
      <c r="I2248" s="135" t="n"/>
      <c r="J2248" s="154" t="inlineStr">
        <is>
          <t>Поступление ТМЦ и услуг 0003534 от 05.09.2024 10:00:00</t>
        </is>
      </c>
      <c r="K2248" s="154" t="inlineStr">
        <is>
          <t>Поступление ТМЦ и услуг 0003534 от 05.09.2024 10:00:00</t>
        </is>
      </c>
      <c r="L2248" s="9" t="n"/>
      <c r="M2248">
        <f>VLOOKUP(J2248,P$7:Q$4000,2,0)</f>
        <v/>
      </c>
      <c r="N2248">
        <f>VLOOKUP(K2248,P$7:R$4000,2,0)</f>
        <v/>
      </c>
      <c r="P2248" s="24" t="inlineStr">
        <is>
          <t>Суюнова Айзада Каныбековна Контролер СКК</t>
        </is>
      </c>
      <c r="Q2248" s="24" t="inlineStr">
        <is>
          <t>126-001 ОТК Общепроизводственные расходы</t>
        </is>
      </c>
    </row>
    <row r="2249" hidden="1" outlineLevel="1" ht="22.45" customFormat="1" customHeight="1" s="71" thickBot="1">
      <c r="B2249" s="165" t="inlineStr">
        <is>
          <t>10.09.2024 11:58:16</t>
        </is>
      </c>
      <c r="C2249" s="165" t="inlineStr">
        <is>
          <t>Внутреннее перемещение ОМТС 222-093 от 10.09.2024 11:58:16</t>
        </is>
      </c>
      <c r="D2249" s="152" t="inlineStr">
        <is>
          <t>Внутренее перемещение ТМЦ</t>
        </is>
      </c>
      <c r="E2249" s="163" t="n">
        <v>1750</v>
      </c>
      <c r="F2249" s="164" t="n"/>
      <c r="G2249" s="163" t="n">
        <v>1750</v>
      </c>
      <c r="H2249" s="164" t="n"/>
      <c r="I2249" s="7" t="n">
        <v>5710</v>
      </c>
      <c r="J2249" s="8" t="inlineStr">
        <is>
          <t>Склад Бозымчак № 9 ГОК (Нурмамбетов Н\Караев Ж.)</t>
        </is>
      </c>
      <c r="K2249" s="8" t="inlineStr">
        <is>
          <t>Склад Бишкек № 1 (Орозалиев С/Давлеталиев Э.)</t>
        </is>
      </c>
      <c r="L2249" s="12" t="n"/>
      <c r="M2249">
        <f>VLOOKUP(J2249,P$7:Q$4000,2,0)</f>
        <v/>
      </c>
      <c r="N2249">
        <f>VLOOKUP(K2249,P$7:R$4000,2,0)</f>
        <v/>
      </c>
      <c r="P2249" s="24" t="inlineStr">
        <is>
          <t>Сыдыгалиев Азиз Касенович</t>
        </is>
      </c>
      <c r="Q2249" s="24" t="inlineStr">
        <is>
          <t>120-02  - Главные специалисты ИТР</t>
        </is>
      </c>
    </row>
    <row r="2250" hidden="1" outlineLevel="1" ht="43.4" customFormat="1" customHeight="1" s="71">
      <c r="B2250" s="166" t="n"/>
      <c r="C2250" s="166" t="n"/>
      <c r="D2250" s="153" t="n"/>
      <c r="E2250" s="10" t="n"/>
      <c r="F2250" s="11" t="n"/>
      <c r="G2250" s="10" t="n"/>
      <c r="H2250" s="11" t="n"/>
      <c r="I2250" s="12" t="n"/>
      <c r="J2250" s="13" t="inlineStr">
        <is>
          <t>100-010-6518 ЗАМОК НАВЕСНОЙ PDR 50-70 MGD всепогодный</t>
        </is>
      </c>
      <c r="K2250" s="13" t="inlineStr">
        <is>
          <t>100-010-6518 ЗАМОК НАВЕСНОЙ PDR 50-70 MGD всепогодный</t>
        </is>
      </c>
      <c r="L2250" s="135" t="n"/>
      <c r="M2250">
        <f>VLOOKUP(J2250,P$7:Q$4000,2,0)</f>
        <v/>
      </c>
      <c r="N2250">
        <f>VLOOKUP(K2250,P$7:R$4000,2,0)</f>
        <v/>
      </c>
      <c r="P2250" s="24" t="inlineStr">
        <is>
          <t>Сыдыкбеков Кубанычбек Токтосунович</t>
        </is>
      </c>
      <c r="Q2250" s="24" t="inlineStr">
        <is>
          <t>114-Офис Управления Проектом - Бозымчак</t>
        </is>
      </c>
    </row>
    <row r="2251" hidden="1" outlineLevel="1" ht="22.45" customHeight="1" s="171" thickBot="1">
      <c r="B2251" s="167" t="n"/>
      <c r="C2251" s="167" t="n"/>
      <c r="D2251" s="14" t="inlineStr">
        <is>
          <t>Количество</t>
        </is>
      </c>
      <c r="E2251" s="15" t="n"/>
      <c r="F2251" s="175" t="n">
        <v>10</v>
      </c>
      <c r="G2251" s="15" t="n"/>
      <c r="H2251" s="175" t="n">
        <v>10</v>
      </c>
      <c r="I2251" s="135" t="n"/>
      <c r="J2251" s="154" t="inlineStr">
        <is>
          <t>Поступление ТМЦ и услуг 0003299 от 28.08.2024 10:00:00</t>
        </is>
      </c>
      <c r="K2251" s="154" t="inlineStr">
        <is>
          <t>Поступление ТМЦ и услуг 0003299 от 28.08.2024 10:00:00</t>
        </is>
      </c>
      <c r="L2251" s="9" t="n"/>
      <c r="M2251">
        <f>VLOOKUP(J2251,P$7:Q$4000,2,0)</f>
        <v/>
      </c>
      <c r="N2251">
        <f>VLOOKUP(K2251,P$7:R$4000,2,0)</f>
        <v/>
      </c>
      <c r="P2251" s="24" t="inlineStr">
        <is>
          <t>Сыдыков Айбек Курманбекович</t>
        </is>
      </c>
      <c r="Q2251" s="24" t="inlineStr">
        <is>
          <t>114-Офис Управления Проектом - Бозымчак</t>
        </is>
      </c>
    </row>
    <row r="2252" hidden="1" outlineLevel="1" ht="22.45" customFormat="1" customHeight="1" s="71" thickBot="1">
      <c r="B2252" s="165" t="inlineStr">
        <is>
          <t>10.09.2024 11:58:16</t>
        </is>
      </c>
      <c r="C2252" s="165" t="inlineStr">
        <is>
          <t>Внутреннее перемещение ОМТС 222-093 от 10.09.2024 11:58:16</t>
        </is>
      </c>
      <c r="D2252" s="152" t="inlineStr">
        <is>
          <t>Внутренее перемещение ТМЦ</t>
        </is>
      </c>
      <c r="E2252" s="163" t="n">
        <v>1750</v>
      </c>
      <c r="F2252" s="164" t="n"/>
      <c r="G2252" s="163" t="n">
        <v>1750</v>
      </c>
      <c r="H2252" s="164" t="n"/>
      <c r="I2252" s="176" t="n">
        <v>810</v>
      </c>
      <c r="J2252" s="8" t="inlineStr">
        <is>
          <t>Склад Бозымчак № 9 ГОК (Нурмамбетов Н\Караев Ж.)</t>
        </is>
      </c>
      <c r="K2252" s="8" t="inlineStr">
        <is>
          <t>Склад Бишкек № 1 (Орозалиев С/Давлеталиев Э.)</t>
        </is>
      </c>
      <c r="L2252" s="12" t="n"/>
      <c r="M2252">
        <f>VLOOKUP(J2252,P$7:Q$4000,2,0)</f>
        <v/>
      </c>
      <c r="N2252">
        <f>VLOOKUP(K2252,P$7:R$4000,2,0)</f>
        <v/>
      </c>
      <c r="P2252" s="24" t="inlineStr">
        <is>
          <t>Сыдыков Бакыт Муканалиевич</t>
        </is>
      </c>
      <c r="Q2252" s="24" t="inlineStr">
        <is>
          <t>112-ИТР-офис</t>
        </is>
      </c>
    </row>
    <row r="2253" hidden="1" outlineLevel="1" ht="43.4" customFormat="1" customHeight="1" s="71">
      <c r="B2253" s="166" t="n"/>
      <c r="C2253" s="166" t="n"/>
      <c r="D2253" s="153" t="n"/>
      <c r="E2253" s="10" t="n"/>
      <c r="F2253" s="11" t="n"/>
      <c r="G2253" s="10" t="n"/>
      <c r="H2253" s="11" t="n"/>
      <c r="I2253" s="12" t="n"/>
      <c r="J2253" s="13" t="inlineStr">
        <is>
          <t>010-110-0173 Термоусадочная трубка (зеленая) d-30мм</t>
        </is>
      </c>
      <c r="K2253" s="13" t="inlineStr">
        <is>
          <t>010-110-0173 Термоусадочная трубка (зеленая) d-30мм</t>
        </is>
      </c>
      <c r="L2253" s="135" t="n"/>
      <c r="M2253">
        <f>VLOOKUP(J2253,P$7:Q$4000,2,0)</f>
        <v/>
      </c>
      <c r="N2253">
        <f>VLOOKUP(K2253,P$7:R$4000,2,0)</f>
        <v/>
      </c>
      <c r="P2253" s="24" t="inlineStr">
        <is>
          <t>Сыдыков Бекжан Нурланович</t>
        </is>
      </c>
      <c r="Q2253" s="24" t="inlineStr">
        <is>
          <t>119-01-автотранспортный  цех - легковой транспорт</t>
        </is>
      </c>
    </row>
    <row r="2254" hidden="1" outlineLevel="1" ht="22.45" customHeight="1" s="171" thickBot="1">
      <c r="B2254" s="167" t="n"/>
      <c r="C2254" s="167" t="n"/>
      <c r="D2254" s="14" t="inlineStr">
        <is>
          <t>Количество</t>
        </is>
      </c>
      <c r="E2254" s="15" t="n"/>
      <c r="F2254" s="175" t="n">
        <v>10</v>
      </c>
      <c r="G2254" s="15" t="n"/>
      <c r="H2254" s="175" t="n">
        <v>10</v>
      </c>
      <c r="I2254" s="135" t="n"/>
      <c r="J2254" s="154" t="inlineStr">
        <is>
          <t>Поступление ТМЦ и услуг 0003362 от 28.08.2024 10:00:00</t>
        </is>
      </c>
      <c r="K2254" s="154" t="inlineStr">
        <is>
          <t>Поступление ТМЦ и услуг 0003362 от 28.08.2024 10:00:00</t>
        </is>
      </c>
      <c r="L2254" s="9" t="n"/>
      <c r="M2254">
        <f>VLOOKUP(J2254,P$7:Q$4000,2,0)</f>
        <v/>
      </c>
      <c r="N2254">
        <f>VLOOKUP(K2254,P$7:R$4000,2,0)</f>
        <v/>
      </c>
      <c r="P2254" s="24" t="inlineStr">
        <is>
          <t>Сыдыков Кубанычбек Усеевич ОУП</t>
        </is>
      </c>
      <c r="Q2254" s="24" t="inlineStr">
        <is>
          <t>114-Офис Управления Проектом - Бозымчак</t>
        </is>
      </c>
    </row>
    <row r="2255" hidden="1" outlineLevel="1" ht="22.45" customFormat="1" customHeight="1" s="71" thickBot="1">
      <c r="B2255" s="165" t="inlineStr">
        <is>
          <t>10.09.2024 11:58:16</t>
        </is>
      </c>
      <c r="C2255" s="165" t="inlineStr">
        <is>
          <t>Внутреннее перемещение ОМТС 222-093 от 10.09.2024 11:58:16</t>
        </is>
      </c>
      <c r="D2255" s="152" t="inlineStr">
        <is>
          <t>Внутренее перемещение ТМЦ</t>
        </is>
      </c>
      <c r="E2255" s="163" t="n">
        <v>1750</v>
      </c>
      <c r="F2255" s="164" t="n"/>
      <c r="G2255" s="163" t="n">
        <v>1750</v>
      </c>
      <c r="H2255" s="164" t="n"/>
      <c r="I2255" s="176" t="n">
        <v>720</v>
      </c>
      <c r="J2255" s="8" t="inlineStr">
        <is>
          <t>Склад Бозымчак № 9 ГОК (Нурмамбетов Н\Караев Ж.)</t>
        </is>
      </c>
      <c r="K2255" s="8" t="inlineStr">
        <is>
          <t>Склад Бишкек № 1 (Орозалиев С/Давлеталиев Э.)</t>
        </is>
      </c>
      <c r="L2255" s="12" t="n"/>
      <c r="M2255">
        <f>VLOOKUP(J2255,P$7:Q$4000,2,0)</f>
        <v/>
      </c>
      <c r="N2255">
        <f>VLOOKUP(K2255,P$7:R$4000,2,0)</f>
        <v/>
      </c>
      <c r="P2255" s="24" t="inlineStr">
        <is>
          <t>Сыдыков Нурбек Кадырович (технадзор ОКС)</t>
        </is>
      </c>
      <c r="Q2255" s="24" t="inlineStr">
        <is>
          <t>107-Отдел Капитального Строительства</t>
        </is>
      </c>
    </row>
    <row r="2256" hidden="1" outlineLevel="1" ht="43.4" customFormat="1" customHeight="1" s="71">
      <c r="B2256" s="166" t="n"/>
      <c r="C2256" s="166" t="n"/>
      <c r="D2256" s="153" t="n"/>
      <c r="E2256" s="10" t="n"/>
      <c r="F2256" s="11" t="n"/>
      <c r="G2256" s="10" t="n"/>
      <c r="H2256" s="11" t="n"/>
      <c r="I2256" s="12" t="n"/>
      <c r="J2256" s="13" t="inlineStr">
        <is>
          <t>010-110-0174 Термоусадочная трубка (зеленая) d-20мм</t>
        </is>
      </c>
      <c r="K2256" s="13" t="inlineStr">
        <is>
          <t>010-110-0174 Термоусадочная трубка (зеленая) d-20мм</t>
        </is>
      </c>
      <c r="L2256" s="135" t="n"/>
      <c r="M2256">
        <f>VLOOKUP(J2256,P$7:Q$4000,2,0)</f>
        <v/>
      </c>
      <c r="N2256">
        <f>VLOOKUP(K2256,P$7:R$4000,2,0)</f>
        <v/>
      </c>
      <c r="P2256" s="24" t="inlineStr">
        <is>
          <t>Сыдыкова Гулбачина Авасбековна</t>
        </is>
      </c>
      <c r="Q2256" s="24" t="inlineStr">
        <is>
          <t>120-03-ОМТС</t>
        </is>
      </c>
    </row>
    <row r="2257" hidden="1" outlineLevel="1" ht="22.45" customHeight="1" s="171" thickBot="1">
      <c r="B2257" s="167" t="n"/>
      <c r="C2257" s="167" t="n"/>
      <c r="D2257" s="14" t="inlineStr">
        <is>
          <t>Количество</t>
        </is>
      </c>
      <c r="E2257" s="15" t="n"/>
      <c r="F2257" s="175" t="n">
        <v>10</v>
      </c>
      <c r="G2257" s="15" t="n"/>
      <c r="H2257" s="175" t="n">
        <v>10</v>
      </c>
      <c r="I2257" s="135" t="n"/>
      <c r="J2257" s="154" t="inlineStr">
        <is>
          <t>Поступление ТМЦ и услуг 0003362 от 28.08.2024 10:00:00</t>
        </is>
      </c>
      <c r="K2257" s="154" t="inlineStr">
        <is>
          <t>Поступление ТМЦ и услуг 0003362 от 28.08.2024 10:00:00</t>
        </is>
      </c>
      <c r="L2257" s="9" t="n"/>
      <c r="M2257">
        <f>VLOOKUP(J2257,P$7:Q$4000,2,0)</f>
        <v/>
      </c>
      <c r="N2257">
        <f>VLOOKUP(K2257,P$7:R$4000,2,0)</f>
        <v/>
      </c>
      <c r="P2257" s="24" t="inlineStr">
        <is>
          <t>Сыдыкова Мунара Алимырзаевна</t>
        </is>
      </c>
      <c r="Q2257" s="24" t="inlineStr">
        <is>
          <t>111-02-АУП</t>
        </is>
      </c>
    </row>
    <row r="2258" hidden="1" outlineLevel="1" ht="22.45" customFormat="1" customHeight="1" s="71" thickBot="1">
      <c r="B2258" s="165" t="inlineStr">
        <is>
          <t>10.09.2024 11:58:16</t>
        </is>
      </c>
      <c r="C2258" s="165" t="inlineStr">
        <is>
          <t>Внутреннее перемещение ОМТС 222-093 от 10.09.2024 11:58:16</t>
        </is>
      </c>
      <c r="D2258" s="152" t="inlineStr">
        <is>
          <t>Внутренее перемещение ТМЦ</t>
        </is>
      </c>
      <c r="E2258" s="163" t="n">
        <v>1750</v>
      </c>
      <c r="F2258" s="164" t="n"/>
      <c r="G2258" s="163" t="n">
        <v>1750</v>
      </c>
      <c r="H2258" s="164" t="n"/>
      <c r="I2258" s="7" t="n">
        <v>1680.35</v>
      </c>
      <c r="J2258" s="8" t="inlineStr">
        <is>
          <t>Склад Бозымчак № 9 ГОК (Нурмамбетов Н\Караев Ж.)</t>
        </is>
      </c>
      <c r="K2258" s="8" t="inlineStr">
        <is>
          <t>Склад Бишкек № 1 (Орозалиев С/Давлеталиев Э.)</t>
        </is>
      </c>
      <c r="L2258" s="12" t="n"/>
      <c r="M2258">
        <f>VLOOKUP(J2258,P$7:Q$4000,2,0)</f>
        <v/>
      </c>
      <c r="N2258">
        <f>VLOOKUP(K2258,P$7:R$4000,2,0)</f>
        <v/>
      </c>
      <c r="P2258" s="24" t="inlineStr">
        <is>
          <t>Сыдыкова Таалайкуль Муканалиевна</t>
        </is>
      </c>
      <c r="Q2258" s="24" t="inlineStr">
        <is>
          <t>111-02-АУП</t>
        </is>
      </c>
    </row>
    <row r="2259" hidden="1" outlineLevel="1" ht="53.85" customFormat="1" customHeight="1" s="71">
      <c r="B2259" s="166" t="n"/>
      <c r="C2259" s="166" t="n"/>
      <c r="D2259" s="153" t="n"/>
      <c r="E2259" s="10" t="n"/>
      <c r="F2259" s="11" t="n"/>
      <c r="G2259" s="10" t="n"/>
      <c r="H2259" s="11" t="n"/>
      <c r="I2259" s="12" t="n"/>
      <c r="J2259" s="13" t="inlineStr">
        <is>
          <t>215-001-0107 Табличка "Не курить"</t>
        </is>
      </c>
      <c r="K2259" s="13" t="inlineStr">
        <is>
          <t>215-001-0107 Табличка "Не курить"</t>
        </is>
      </c>
      <c r="L2259" s="135" t="n"/>
      <c r="M2259">
        <f>VLOOKUP(J2259,P$7:Q$4000,2,0)</f>
        <v/>
      </c>
      <c r="N2259">
        <f>VLOOKUP(K2259,P$7:R$4000,2,0)</f>
        <v/>
      </c>
      <c r="P2259" s="24" t="inlineStr">
        <is>
          <t>Сыргабаев Мелис Таалайбекович Водитель</t>
        </is>
      </c>
      <c r="Q2259" s="24" t="inlineStr">
        <is>
          <t>111-01-АУП - Гараж</t>
        </is>
      </c>
    </row>
    <row r="2260" hidden="1" outlineLevel="1" ht="22.45" customHeight="1" s="171" thickBot="1">
      <c r="B2260" s="167" t="n"/>
      <c r="C2260" s="167" t="n"/>
      <c r="D2260" s="14" t="inlineStr">
        <is>
          <t>Количество</t>
        </is>
      </c>
      <c r="E2260" s="15" t="n"/>
      <c r="F2260" s="175" t="n">
        <v>2</v>
      </c>
      <c r="G2260" s="15" t="n"/>
      <c r="H2260" s="175" t="n">
        <v>2</v>
      </c>
      <c r="I2260" s="135" t="n"/>
      <c r="J2260" s="154" t="inlineStr">
        <is>
          <t>Поступление ТМЦ и услуг 0003300 от 29.08.2024 10:00:00</t>
        </is>
      </c>
      <c r="K2260" s="154" t="inlineStr">
        <is>
          <t>Поступление ТМЦ и услуг 0003300 от 29.08.2024 10:00:00</t>
        </is>
      </c>
      <c r="L2260" s="9" t="n"/>
      <c r="M2260">
        <f>VLOOKUP(J2260,P$7:Q$4000,2,0)</f>
        <v/>
      </c>
      <c r="N2260">
        <f>VLOOKUP(K2260,P$7:R$4000,2,0)</f>
        <v/>
      </c>
      <c r="P2260" s="24" t="inlineStr">
        <is>
          <t>Сыргабай уулу Акайбек</t>
        </is>
      </c>
      <c r="Q2260" s="24" t="inlineStr">
        <is>
          <t>119-03-Автотранспортный цех - ЭКБУ</t>
        </is>
      </c>
    </row>
    <row r="2261" hidden="1" outlineLevel="1" ht="22.45" customFormat="1" customHeight="1" s="71" thickBot="1">
      <c r="B2261" s="165" t="inlineStr">
        <is>
          <t>10.09.2024 11:58:16</t>
        </is>
      </c>
      <c r="C2261" s="165" t="inlineStr">
        <is>
          <t>Внутреннее перемещение ОМТС 222-093 от 10.09.2024 11:58:16</t>
        </is>
      </c>
      <c r="D2261" s="152" t="inlineStr">
        <is>
          <t>Внутренее перемещение ТМЦ</t>
        </is>
      </c>
      <c r="E2261" s="163" t="n">
        <v>1750</v>
      </c>
      <c r="F2261" s="164" t="n"/>
      <c r="G2261" s="163" t="n">
        <v>1750</v>
      </c>
      <c r="H2261" s="164" t="n"/>
      <c r="I2261" s="7" t="n">
        <v>15123.19</v>
      </c>
      <c r="J2261" s="8" t="inlineStr">
        <is>
          <t>Склад Бозымчак № 9 ГОК (Нурмамбетов Н\Караев Ж.)</t>
        </is>
      </c>
      <c r="K2261" s="8" t="inlineStr">
        <is>
          <t>Склад Бишкек № 1 (Орозалиев С/Давлеталиев Э.)</t>
        </is>
      </c>
      <c r="L2261" s="12" t="n"/>
      <c r="M2261">
        <f>VLOOKUP(J2261,P$7:Q$4000,2,0)</f>
        <v/>
      </c>
      <c r="N2261">
        <f>VLOOKUP(K2261,P$7:R$4000,2,0)</f>
        <v/>
      </c>
      <c r="P2261" s="24" t="inlineStr">
        <is>
          <t>Сыргаев Нурудин Беккулуевич</t>
        </is>
      </c>
      <c r="Q2261" s="24" t="inlineStr">
        <is>
          <t>111-01-АУП - Гараж</t>
        </is>
      </c>
    </row>
    <row r="2262" hidden="1" outlineLevel="1" ht="53.85" customFormat="1" customHeight="1" s="71">
      <c r="B2262" s="166" t="n"/>
      <c r="C2262" s="166" t="n"/>
      <c r="D2262" s="153" t="n"/>
      <c r="E2262" s="10" t="n"/>
      <c r="F2262" s="11" t="n"/>
      <c r="G2262" s="10" t="n"/>
      <c r="H2262" s="11" t="n"/>
      <c r="I2262" s="12" t="n"/>
      <c r="J2262" s="13" t="inlineStr">
        <is>
          <t>215-001-0107 Табличка "Не курить"</t>
        </is>
      </c>
      <c r="K2262" s="13" t="inlineStr">
        <is>
          <t>215-001-0107 Табличка "Не курить"</t>
        </is>
      </c>
      <c r="L2262" s="135" t="n"/>
      <c r="M2262">
        <f>VLOOKUP(J2262,P$7:Q$4000,2,0)</f>
        <v/>
      </c>
      <c r="N2262">
        <f>VLOOKUP(K2262,P$7:R$4000,2,0)</f>
        <v/>
      </c>
      <c r="P2262" s="24" t="inlineStr">
        <is>
          <t>Сыргак уулу Нурсултан</t>
        </is>
      </c>
      <c r="Q2262" s="24" t="inlineStr">
        <is>
          <t>109-Химлаборатория</t>
        </is>
      </c>
    </row>
    <row r="2263" hidden="1" outlineLevel="1" ht="22.45" customHeight="1" s="171" thickBot="1">
      <c r="B2263" s="167" t="n"/>
      <c r="C2263" s="167" t="n"/>
      <c r="D2263" s="14" t="inlineStr">
        <is>
          <t>Количество</t>
        </is>
      </c>
      <c r="E2263" s="15" t="n"/>
      <c r="F2263" s="175" t="n">
        <v>18</v>
      </c>
      <c r="G2263" s="15" t="n"/>
      <c r="H2263" s="175" t="n">
        <v>18</v>
      </c>
      <c r="I2263" s="135" t="n"/>
      <c r="J2263" s="154" t="inlineStr">
        <is>
          <t>Поступление ТМЦ и услуг 0003549 от 04.09.2024 10:00:00</t>
        </is>
      </c>
      <c r="K2263" s="154" t="inlineStr">
        <is>
          <t>Поступление ТМЦ и услуг 0003549 от 04.09.2024 10:00:00</t>
        </is>
      </c>
      <c r="L2263" s="9" t="n"/>
      <c r="M2263">
        <f>VLOOKUP(J2263,P$7:Q$4000,2,0)</f>
        <v/>
      </c>
      <c r="N2263">
        <f>VLOOKUP(K2263,P$7:R$4000,2,0)</f>
        <v/>
      </c>
      <c r="P2263" s="24" t="inlineStr">
        <is>
          <t>Сырымбетов Мирлан Кылычбекович</t>
        </is>
      </c>
      <c r="Q2263" s="24" t="inlineStr">
        <is>
          <t>112-01-ИТР-производство</t>
        </is>
      </c>
    </row>
    <row r="2264" hidden="1" outlineLevel="1" ht="22.45" customFormat="1" customHeight="1" s="71" thickBot="1">
      <c r="B2264" s="165" t="inlineStr">
        <is>
          <t>10.09.2024 11:58:16</t>
        </is>
      </c>
      <c r="C2264" s="165" t="inlineStr">
        <is>
          <t>Внутреннее перемещение ОМТС 222-093 от 10.09.2024 11:58:16</t>
        </is>
      </c>
      <c r="D2264" s="152" t="inlineStr">
        <is>
          <t>Внутренее перемещение ТМЦ</t>
        </is>
      </c>
      <c r="E2264" s="163" t="n">
        <v>1750</v>
      </c>
      <c r="F2264" s="164" t="n"/>
      <c r="G2264" s="163" t="n">
        <v>1750</v>
      </c>
      <c r="H2264" s="164" t="n"/>
      <c r="I2264" s="7" t="n">
        <v>1947</v>
      </c>
      <c r="J2264" s="8" t="inlineStr">
        <is>
          <t>Склад Бозымчак № 9 ГОК (Нурмамбетов Н\Караев Ж.)</t>
        </is>
      </c>
      <c r="K2264" s="8" t="inlineStr">
        <is>
          <t>Склад Бишкек № 1 (Орозалиев С/Давлеталиев Э.)</t>
        </is>
      </c>
      <c r="L2264" s="12" t="n"/>
      <c r="M2264">
        <f>VLOOKUP(J2264,P$7:Q$4000,2,0)</f>
        <v/>
      </c>
      <c r="N2264">
        <f>VLOOKUP(K2264,P$7:R$4000,2,0)</f>
        <v/>
      </c>
      <c r="P2264" s="24" t="inlineStr">
        <is>
          <t>Сырымбетова Гүлзат Жантурсуновна</t>
        </is>
      </c>
      <c r="Q2264" s="24" t="inlineStr">
        <is>
          <t>112-01-ИТР-производство</t>
        </is>
      </c>
    </row>
    <row r="2265" hidden="1" outlineLevel="1" ht="53.85" customFormat="1" customHeight="1" s="71">
      <c r="B2265" s="166" t="n"/>
      <c r="C2265" s="166" t="n"/>
      <c r="D2265" s="153" t="n"/>
      <c r="E2265" s="10" t="n"/>
      <c r="F2265" s="11" t="n"/>
      <c r="G2265" s="10" t="n"/>
      <c r="H2265" s="11" t="n"/>
      <c r="I2265" s="12" t="n"/>
      <c r="J2265" s="13" t="inlineStr">
        <is>
          <t>050-001-6205 Батарейка Varta Longlife AAA 1,5V</t>
        </is>
      </c>
      <c r="K2265" s="13" t="inlineStr">
        <is>
          <t>050-001-6205 Батарейка Varta Longlife AAA 1,5V</t>
        </is>
      </c>
      <c r="L2265" s="135" t="n"/>
      <c r="M2265">
        <f>VLOOKUP(J2265,P$7:Q$4000,2,0)</f>
        <v/>
      </c>
      <c r="N2265">
        <f>VLOOKUP(K2265,P$7:R$4000,2,0)</f>
        <v/>
      </c>
      <c r="P2265" s="24" t="inlineStr">
        <is>
          <t>Таалай уулу Нургазы</t>
        </is>
      </c>
      <c r="Q2265" s="24" t="inlineStr">
        <is>
          <t>120-03-ОМТС</t>
        </is>
      </c>
    </row>
    <row r="2266" hidden="1" outlineLevel="1" ht="22.45" customHeight="1" s="171" thickBot="1">
      <c r="B2266" s="167" t="n"/>
      <c r="C2266" s="167" t="n"/>
      <c r="D2266" s="14" t="inlineStr">
        <is>
          <t>Количество</t>
        </is>
      </c>
      <c r="E2266" s="15" t="n"/>
      <c r="F2266" s="175" t="n">
        <v>11</v>
      </c>
      <c r="G2266" s="15" t="n"/>
      <c r="H2266" s="175" t="n">
        <v>11</v>
      </c>
      <c r="I2266" s="135" t="n"/>
      <c r="J2266" s="154" t="inlineStr">
        <is>
          <t>Поступление ТМЦ и услуг 0003532 от 03.09.2024 10:00:00</t>
        </is>
      </c>
      <c r="K2266" s="154" t="inlineStr">
        <is>
          <t>Поступление ТМЦ и услуг 0003532 от 03.09.2024 10:00:00</t>
        </is>
      </c>
      <c r="L2266" s="9" t="n"/>
      <c r="M2266">
        <f>VLOOKUP(J2266,P$7:Q$4000,2,0)</f>
        <v/>
      </c>
      <c r="N2266">
        <f>VLOOKUP(K2266,P$7:R$4000,2,0)</f>
        <v/>
      </c>
      <c r="P2266" s="24" t="inlineStr">
        <is>
          <t>Таалайбек уулу Азамат</t>
        </is>
      </c>
      <c r="Q2266" s="24" t="inlineStr">
        <is>
          <t>111-02-АУП</t>
        </is>
      </c>
    </row>
    <row r="2267" hidden="1" outlineLevel="1" ht="22.45" customFormat="1" customHeight="1" s="71" thickBot="1">
      <c r="B2267" s="165" t="inlineStr">
        <is>
          <t>10.09.2024 11:58:16</t>
        </is>
      </c>
      <c r="C2267" s="165" t="inlineStr">
        <is>
          <t>Внутреннее перемещение ОМТС 222-093 от 10.09.2024 11:58:16</t>
        </is>
      </c>
      <c r="D2267" s="152" t="inlineStr">
        <is>
          <t>Внутренее перемещение ТМЦ</t>
        </is>
      </c>
      <c r="E2267" s="163" t="n">
        <v>1750</v>
      </c>
      <c r="F2267" s="164" t="n"/>
      <c r="G2267" s="163" t="n">
        <v>1750</v>
      </c>
      <c r="H2267" s="164" t="n"/>
      <c r="I2267" s="176" t="n">
        <v>860</v>
      </c>
      <c r="J2267" s="8" t="inlineStr">
        <is>
          <t>Склад Бозымчак № 9 ГОК (Нурмамбетов Н\Караев Ж.)</t>
        </is>
      </c>
      <c r="K2267" s="8" t="inlineStr">
        <is>
          <t>Склад Бишкек № 1 (Орозалиев С/Давлеталиев Э.)</t>
        </is>
      </c>
      <c r="L2267" s="12" t="n"/>
      <c r="M2267">
        <f>VLOOKUP(J2267,P$7:Q$4000,2,0)</f>
        <v/>
      </c>
      <c r="N2267">
        <f>VLOOKUP(K2267,P$7:R$4000,2,0)</f>
        <v/>
      </c>
      <c r="P2267" s="24" t="inlineStr">
        <is>
          <t>Таалайбек уулу Азизбек(Инструктор ОТ иТБ)</t>
        </is>
      </c>
      <c r="Q2267" s="24" t="inlineStr">
        <is>
          <t>120-02  - Главные специалисты ИТР</t>
        </is>
      </c>
    </row>
    <row r="2268" hidden="1" outlineLevel="1" ht="43.4" customFormat="1" customHeight="1" s="71">
      <c r="B2268" s="166" t="n"/>
      <c r="C2268" s="166" t="n"/>
      <c r="D2268" s="153" t="n"/>
      <c r="E2268" s="10" t="n"/>
      <c r="F2268" s="11" t="n"/>
      <c r="G2268" s="10" t="n"/>
      <c r="H2268" s="11" t="n"/>
      <c r="I2268" s="12" t="n"/>
      <c r="J2268" s="13" t="inlineStr">
        <is>
          <t>050-001-6204 Батарейка Varta Longlife AA 1,5V</t>
        </is>
      </c>
      <c r="K2268" s="13" t="inlineStr">
        <is>
          <t>050-001-6204 Батарейка Varta Longlife AA 1,5V</t>
        </is>
      </c>
      <c r="L2268" s="135" t="n"/>
      <c r="M2268">
        <f>VLOOKUP(J2268,P$7:Q$4000,2,0)</f>
        <v/>
      </c>
      <c r="N2268">
        <f>VLOOKUP(K2268,P$7:R$4000,2,0)</f>
        <v/>
      </c>
      <c r="P2268" s="24" t="inlineStr">
        <is>
          <t>Таалайбек уулу Мелис</t>
        </is>
      </c>
      <c r="Q2268" s="24" t="inlineStr">
        <is>
          <t>111-02-АУП</t>
        </is>
      </c>
    </row>
    <row r="2269" hidden="1" outlineLevel="1" ht="22.45" customHeight="1" s="171" thickBot="1">
      <c r="B2269" s="167" t="n"/>
      <c r="C2269" s="167" t="n"/>
      <c r="D2269" s="14" t="inlineStr">
        <is>
          <t>Количество</t>
        </is>
      </c>
      <c r="E2269" s="15" t="n"/>
      <c r="F2269" s="175" t="n">
        <v>4</v>
      </c>
      <c r="G2269" s="15" t="n"/>
      <c r="H2269" s="175" t="n">
        <v>4</v>
      </c>
      <c r="I2269" s="135" t="n"/>
      <c r="J2269" s="154" t="inlineStr">
        <is>
          <t>Поступление ТМЦ и услуг 0002576 от 04.07.2023 10:00:00</t>
        </is>
      </c>
      <c r="K2269" s="154" t="inlineStr">
        <is>
          <t>Поступление ТМЦ и услуг 0002576 от 04.07.2023 10:00:00</t>
        </is>
      </c>
      <c r="L2269" s="9" t="n"/>
      <c r="M2269">
        <f>VLOOKUP(J2269,P$7:Q$4000,2,0)</f>
        <v/>
      </c>
      <c r="N2269">
        <f>VLOOKUP(K2269,P$7:R$4000,2,0)</f>
        <v/>
      </c>
      <c r="P2269" s="24" t="inlineStr">
        <is>
          <t>Таалайбек уулу Руслан</t>
        </is>
      </c>
      <c r="Q2269" s="24" t="inlineStr">
        <is>
          <t>101-02-ЭКБУ - Карьер</t>
        </is>
      </c>
    </row>
    <row r="2270" hidden="1" outlineLevel="1" ht="22.45" customFormat="1" customHeight="1" s="71" thickBot="1">
      <c r="B2270" s="165" t="inlineStr">
        <is>
          <t>10.09.2024 11:58:16</t>
        </is>
      </c>
      <c r="C2270" s="165" t="inlineStr">
        <is>
          <t>Внутреннее перемещение ОМТС 222-093 от 10.09.2024 11:58:16</t>
        </is>
      </c>
      <c r="D2270" s="152" t="inlineStr">
        <is>
          <t>Внутренее перемещение ТМЦ</t>
        </is>
      </c>
      <c r="E2270" s="163" t="n">
        <v>1750</v>
      </c>
      <c r="F2270" s="164" t="n"/>
      <c r="G2270" s="163" t="n">
        <v>1750</v>
      </c>
      <c r="H2270" s="164" t="n"/>
      <c r="I2270" s="7" t="n">
        <v>1720</v>
      </c>
      <c r="J2270" s="8" t="inlineStr">
        <is>
          <t>Склад Бозымчак № 9 ГОК (Нурмамбетов Н\Караев Ж.)</t>
        </is>
      </c>
      <c r="K2270" s="8" t="inlineStr">
        <is>
          <t>Склад Бишкек № 1 (Орозалиев С/Давлеталиев Э.)</t>
        </is>
      </c>
      <c r="L2270" s="12" t="n"/>
      <c r="M2270">
        <f>VLOOKUP(J2270,P$7:Q$4000,2,0)</f>
        <v/>
      </c>
      <c r="N2270">
        <f>VLOOKUP(K2270,P$7:R$4000,2,0)</f>
        <v/>
      </c>
      <c r="P2270" s="24" t="inlineStr">
        <is>
          <t>Таалайбекова Махабат Таалайбековна( лаборананка )</t>
        </is>
      </c>
      <c r="Q2270" s="24" t="inlineStr">
        <is>
          <t>109-Химлаборатория</t>
        </is>
      </c>
    </row>
    <row r="2271" hidden="1" outlineLevel="1" ht="53.85" customFormat="1" customHeight="1" s="71">
      <c r="B2271" s="166" t="n"/>
      <c r="C2271" s="166" t="n"/>
      <c r="D2271" s="153" t="n"/>
      <c r="E2271" s="10" t="n"/>
      <c r="F2271" s="11" t="n"/>
      <c r="G2271" s="10" t="n"/>
      <c r="H2271" s="11" t="n"/>
      <c r="I2271" s="12" t="n"/>
      <c r="J2271" s="13" t="inlineStr">
        <is>
          <t>050-001-6204 Батарейка Varta Longlife AA 1,5V</t>
        </is>
      </c>
      <c r="K2271" s="13" t="inlineStr">
        <is>
          <t>050-001-6204 Батарейка Varta Longlife AA 1,5V</t>
        </is>
      </c>
      <c r="L2271" s="135" t="n"/>
      <c r="M2271">
        <f>VLOOKUP(J2271,P$7:Q$4000,2,0)</f>
        <v/>
      </c>
      <c r="N2271">
        <f>VLOOKUP(K2271,P$7:R$4000,2,0)</f>
        <v/>
      </c>
      <c r="P2271" s="24" t="inlineStr">
        <is>
          <t>Табалдиев Кубаныч Искендерович</t>
        </is>
      </c>
      <c r="Q2271" s="24" t="inlineStr">
        <is>
          <t>119-05-Автотранспортный цех - общепроизводственные</t>
        </is>
      </c>
    </row>
    <row r="2272" hidden="1" outlineLevel="1" ht="22.45" customHeight="1" s="171" thickBot="1">
      <c r="B2272" s="167" t="n"/>
      <c r="C2272" s="167" t="n"/>
      <c r="D2272" s="14" t="inlineStr">
        <is>
          <t>Количество</t>
        </is>
      </c>
      <c r="E2272" s="15" t="n"/>
      <c r="F2272" s="175" t="n">
        <v>8</v>
      </c>
      <c r="G2272" s="15" t="n"/>
      <c r="H2272" s="175" t="n">
        <v>8</v>
      </c>
      <c r="I2272" s="135" t="n"/>
      <c r="J2272" s="154" t="inlineStr">
        <is>
          <t>Поступление ТМЦ и услуг 0004261 от 20.10.2023 10:00:00</t>
        </is>
      </c>
      <c r="K2272" s="154" t="inlineStr">
        <is>
          <t>Поступление ТМЦ и услуг 0004261 от 20.10.2023 10:00:00</t>
        </is>
      </c>
      <c r="L2272" s="9" t="n"/>
      <c r="M2272">
        <f>VLOOKUP(J2272,P$7:Q$4000,2,0)</f>
        <v/>
      </c>
      <c r="N2272">
        <f>VLOOKUP(K2272,P$7:R$4000,2,0)</f>
        <v/>
      </c>
      <c r="P2272" s="24" t="inlineStr">
        <is>
          <t>Табалдиев Чынгыз Джекшембекович ( машинист конвеер</t>
        </is>
      </c>
      <c r="Q2272" s="24" t="inlineStr">
        <is>
          <t>100-03 Участок фильтрации (хвосты)</t>
        </is>
      </c>
    </row>
    <row r="2273" hidden="1" outlineLevel="1" ht="22.45" customFormat="1" customHeight="1" s="71" thickBot="1">
      <c r="B2273" s="165" t="inlineStr">
        <is>
          <t>10.09.2024 11:58:16</t>
        </is>
      </c>
      <c r="C2273" s="165" t="inlineStr">
        <is>
          <t>Внутреннее перемещение ОМТС 222-093 от 10.09.2024 11:58:16</t>
        </is>
      </c>
      <c r="D2273" s="152" t="inlineStr">
        <is>
          <t>Внутренее перемещение ТМЦ</t>
        </is>
      </c>
      <c r="E2273" s="163" t="n">
        <v>1750</v>
      </c>
      <c r="F2273" s="164" t="n"/>
      <c r="G2273" s="163" t="n">
        <v>1750</v>
      </c>
      <c r="H2273" s="164" t="n"/>
      <c r="I2273" s="7" t="n">
        <v>6320</v>
      </c>
      <c r="J2273" s="8" t="inlineStr">
        <is>
          <t>Склад Бозымчак № 9 ГОК (Нурмамбетов Н\Караев Ж.)</t>
        </is>
      </c>
      <c r="K2273" s="8" t="inlineStr">
        <is>
          <t>Склад Бишкек № 1 (Орозалиев С/Давлеталиев Э.)</t>
        </is>
      </c>
      <c r="L2273" s="12" t="n"/>
      <c r="M2273">
        <f>VLOOKUP(J2273,P$7:Q$4000,2,0)</f>
        <v/>
      </c>
      <c r="N2273">
        <f>VLOOKUP(K2273,P$7:R$4000,2,0)</f>
        <v/>
      </c>
      <c r="P2273" s="24" t="inlineStr">
        <is>
          <t>Табышова Нурия Акылбековна</t>
        </is>
      </c>
      <c r="Q2273" s="24" t="inlineStr">
        <is>
          <t>113-Офис Управления Проектом - Бишкек</t>
        </is>
      </c>
    </row>
    <row r="2274" hidden="1" outlineLevel="1" ht="43.4" customFormat="1" customHeight="1" s="71">
      <c r="B2274" s="166" t="n"/>
      <c r="C2274" s="166" t="n"/>
      <c r="D2274" s="153" t="n"/>
      <c r="E2274" s="10" t="n"/>
      <c r="F2274" s="11" t="n"/>
      <c r="G2274" s="10" t="n"/>
      <c r="H2274" s="11" t="n"/>
      <c r="I2274" s="12" t="n"/>
      <c r="J2274" s="13" t="inlineStr">
        <is>
          <t>010-100-0487 ШАШКА ДЫМОВАЯ УЧЕБНАЯ "RAG" УДШ ТИП - 2</t>
        </is>
      </c>
      <c r="K2274" s="13" t="inlineStr">
        <is>
          <t>010-100-0487 ШАШКА ДЫМОВАЯ УЧЕБНАЯ "RAG" УДШ ТИП - 2</t>
        </is>
      </c>
      <c r="L2274" s="135" t="n"/>
      <c r="M2274">
        <f>VLOOKUP(J2274,P$7:Q$4000,2,0)</f>
        <v/>
      </c>
      <c r="N2274">
        <f>VLOOKUP(K2274,P$7:R$4000,2,0)</f>
        <v/>
      </c>
      <c r="P2274" s="24" t="inlineStr">
        <is>
          <t>Тагаев Владимир Иванович</t>
        </is>
      </c>
      <c r="Q2274" s="24" t="inlineStr">
        <is>
          <t>101-01-Технологический участок</t>
        </is>
      </c>
    </row>
    <row r="2275" hidden="1" outlineLevel="1" ht="22.45" customHeight="1" s="171" thickBot="1">
      <c r="B2275" s="167" t="n"/>
      <c r="C2275" s="167" t="n"/>
      <c r="D2275" s="14" t="inlineStr">
        <is>
          <t>Количество</t>
        </is>
      </c>
      <c r="E2275" s="15" t="n"/>
      <c r="F2275" s="175" t="n">
        <v>10</v>
      </c>
      <c r="G2275" s="15" t="n"/>
      <c r="H2275" s="175" t="n">
        <v>10</v>
      </c>
      <c r="I2275" s="135" t="n"/>
      <c r="J2275" s="154" t="inlineStr">
        <is>
          <t>Поступление ТМЦ и услуг 0003557 от 02.09.2024 10:00:00</t>
        </is>
      </c>
      <c r="K2275" s="154" t="inlineStr">
        <is>
          <t>Поступление ТМЦ и услуг 0003557 от 02.09.2024 10:00:00</t>
        </is>
      </c>
      <c r="L2275" s="9" t="n"/>
      <c r="M2275">
        <f>VLOOKUP(J2275,P$7:Q$4000,2,0)</f>
        <v/>
      </c>
      <c r="N2275">
        <f>VLOOKUP(K2275,P$7:R$4000,2,0)</f>
        <v/>
      </c>
      <c r="P2275" s="24" t="inlineStr">
        <is>
          <t>Таджибаев Закиржан Махамат-Усманович</t>
        </is>
      </c>
      <c r="Q2275" s="24" t="inlineStr">
        <is>
          <t>119-06-Автотранспортный цех-РПП</t>
        </is>
      </c>
    </row>
    <row r="2276" hidden="1" outlineLevel="1" ht="22.45" customFormat="1" customHeight="1" s="71" thickBot="1">
      <c r="B2276" s="165" t="inlineStr">
        <is>
          <t>10.09.2024 11:58:16</t>
        </is>
      </c>
      <c r="C2276" s="165" t="inlineStr">
        <is>
          <t>Внутреннее перемещение ОМТС 222-093 от 10.09.2024 11:58:16</t>
        </is>
      </c>
      <c r="D2276" s="152" t="inlineStr">
        <is>
          <t>Внутренее перемещение ТМЦ</t>
        </is>
      </c>
      <c r="E2276" s="163" t="n">
        <v>1750</v>
      </c>
      <c r="F2276" s="164" t="n"/>
      <c r="G2276" s="163" t="n">
        <v>1750</v>
      </c>
      <c r="H2276" s="164" t="n"/>
      <c r="I2276" s="176" t="n">
        <v>809</v>
      </c>
      <c r="J2276" s="8" t="inlineStr">
        <is>
          <t>Склад Бозымчак № 9 ГОК (Нурмамбетов Н\Караев Ж.)</t>
        </is>
      </c>
      <c r="K2276" s="8" t="inlineStr">
        <is>
          <t>Склад Бишкек № 1 (Орозалиев С/Давлеталиев Э.)</t>
        </is>
      </c>
      <c r="L2276" s="12" t="n"/>
      <c r="M2276">
        <f>VLOOKUP(J2276,P$7:Q$4000,2,0)</f>
        <v/>
      </c>
      <c r="N2276">
        <f>VLOOKUP(K2276,P$7:R$4000,2,0)</f>
        <v/>
      </c>
      <c r="P2276" s="24" t="inlineStr">
        <is>
          <t>Тажибаев Абдумалик Адылович водитель Белаз</t>
        </is>
      </c>
      <c r="Q2276" s="24" t="inlineStr">
        <is>
          <t>101-01-Технологический участок</t>
        </is>
      </c>
    </row>
    <row r="2277" hidden="1" outlineLevel="1" ht="53.85" customFormat="1" customHeight="1" s="71">
      <c r="B2277" s="166" t="n"/>
      <c r="C2277" s="166" t="n"/>
      <c r="D2277" s="153" t="n"/>
      <c r="E2277" s="10" t="n"/>
      <c r="F2277" s="11" t="n"/>
      <c r="G2277" s="10" t="n"/>
      <c r="H2277" s="11" t="n"/>
      <c r="I2277" s="12" t="n"/>
      <c r="J2277" s="13" t="inlineStr">
        <is>
          <t>005-003-0488 заварной чайник (Wilmax)</t>
        </is>
      </c>
      <c r="K2277" s="13" t="inlineStr">
        <is>
          <t>005-003-0488 заварной чайник (Wilmax)</t>
        </is>
      </c>
      <c r="L2277" s="135" t="n"/>
      <c r="M2277">
        <f>VLOOKUP(J2277,P$7:Q$4000,2,0)</f>
        <v/>
      </c>
      <c r="N2277">
        <f>VLOOKUP(K2277,P$7:R$4000,2,0)</f>
        <v/>
      </c>
      <c r="P2277" s="24" t="inlineStr">
        <is>
          <t>Тажибаев Дуйшоналы Мамадалиевич Водитель МАЗ</t>
        </is>
      </c>
      <c r="Q2277" s="24" t="inlineStr">
        <is>
          <t>119-04-Автотранспортный цех - спецтранспорт</t>
        </is>
      </c>
    </row>
    <row r="2278" hidden="1" outlineLevel="1" ht="22.45" customHeight="1" s="171" thickBot="1">
      <c r="B2278" s="167" t="n"/>
      <c r="C2278" s="167" t="n"/>
      <c r="D2278" s="14" t="inlineStr">
        <is>
          <t>Количество</t>
        </is>
      </c>
      <c r="E2278" s="15" t="n"/>
      <c r="F2278" s="175" t="n">
        <v>1</v>
      </c>
      <c r="G2278" s="15" t="n"/>
      <c r="H2278" s="175" t="n">
        <v>1</v>
      </c>
      <c r="I2278" s="135" t="n"/>
      <c r="J2278" s="154" t="inlineStr">
        <is>
          <t>Поступление ТМЦ и услуг 0003269 от 27.08.2024 10:00:00</t>
        </is>
      </c>
      <c r="K2278" s="154" t="inlineStr">
        <is>
          <t>Поступление ТМЦ и услуг 0003269 от 27.08.2024 10:00:00</t>
        </is>
      </c>
      <c r="L2278" s="9" t="n"/>
      <c r="M2278">
        <f>VLOOKUP(J2278,P$7:Q$4000,2,0)</f>
        <v/>
      </c>
      <c r="N2278">
        <f>VLOOKUP(K2278,P$7:R$4000,2,0)</f>
        <v/>
      </c>
      <c r="P2278" s="24" t="inlineStr">
        <is>
          <t>Тажибаев Мамбеталы Мамадалиевич Водитель Белаз</t>
        </is>
      </c>
      <c r="Q2278" s="24" t="inlineStr">
        <is>
          <t>101-01-Технологический участок</t>
        </is>
      </c>
    </row>
    <row r="2279" hidden="1" outlineLevel="1" ht="22.45" customFormat="1" customHeight="1" s="71" thickBot="1">
      <c r="B2279" s="165" t="inlineStr">
        <is>
          <t>10.09.2024 11:58:16</t>
        </is>
      </c>
      <c r="C2279" s="165" t="inlineStr">
        <is>
          <t>Внутреннее перемещение ОМТС 222-093 от 10.09.2024 11:58:16</t>
        </is>
      </c>
      <c r="D2279" s="152" t="inlineStr">
        <is>
          <t>Внутренее перемещение ТМЦ</t>
        </is>
      </c>
      <c r="E2279" s="163" t="n">
        <v>1750</v>
      </c>
      <c r="F2279" s="164" t="n"/>
      <c r="G2279" s="163" t="n">
        <v>1750</v>
      </c>
      <c r="H2279" s="164" t="n"/>
      <c r="I2279" s="7" t="n">
        <v>21000</v>
      </c>
      <c r="J2279" s="8" t="inlineStr">
        <is>
          <t>Склад Бозымчак № 9 ГОК (Нурмамбетов Н\Караев Ж.)</t>
        </is>
      </c>
      <c r="K2279" s="8" t="inlineStr">
        <is>
          <t>Склад Бишкек № 1 (Орозалиев С/Давлеталиев Э.)</t>
        </is>
      </c>
      <c r="L2279" s="12" t="n"/>
      <c r="M2279">
        <f>VLOOKUP(J2279,P$7:Q$4000,2,0)</f>
        <v/>
      </c>
      <c r="N2279">
        <f>VLOOKUP(K2279,P$7:R$4000,2,0)</f>
        <v/>
      </c>
      <c r="P2279" s="24" t="inlineStr">
        <is>
          <t>Тажибаев Осмоналы Мамасалиевич</t>
        </is>
      </c>
      <c r="Q2279" s="24" t="inlineStr">
        <is>
          <t>100-03 Участок фильтрации (хвосты)</t>
        </is>
      </c>
    </row>
    <row r="2280" hidden="1" outlineLevel="1" ht="32.9" customFormat="1" customHeight="1" s="71">
      <c r="B2280" s="166" t="n"/>
      <c r="C2280" s="166" t="n"/>
      <c r="D2280" s="153" t="n"/>
      <c r="E2280" s="10" t="n"/>
      <c r="F2280" s="11" t="n"/>
      <c r="G2280" s="10" t="n"/>
      <c r="H2280" s="11" t="n"/>
      <c r="I2280" s="12" t="n"/>
      <c r="J2280" s="13" t="inlineStr">
        <is>
          <t>050-001-6362 Пистолет моющий с металлической вращающейся насадкой, торнадор с комплектом насадок NORDBERG NP9008K</t>
        </is>
      </c>
      <c r="K2280" s="13" t="inlineStr">
        <is>
          <t>050-001-6362 Пистолет моющий с металлической вращающейся насадкой, торнадор с комплектом насадок NORDBERG NP9008K</t>
        </is>
      </c>
      <c r="L2280" s="135" t="n"/>
      <c r="M2280">
        <f>VLOOKUP(J2280,P$7:Q$4000,2,0)</f>
        <v/>
      </c>
      <c r="N2280">
        <f>VLOOKUP(K2280,P$7:R$4000,2,0)</f>
        <v/>
      </c>
      <c r="P2280" s="24" t="inlineStr">
        <is>
          <t>Тажибаева Турдубу Жороевна (уборщица)</t>
        </is>
      </c>
      <c r="Q2280" s="24" t="inlineStr">
        <is>
          <t>123-01-АБК-АХО-вахтовый поселок</t>
        </is>
      </c>
    </row>
    <row r="2281" hidden="1" outlineLevel="1" ht="22.45" customHeight="1" s="171" thickBot="1">
      <c r="B2281" s="167" t="n"/>
      <c r="C2281" s="167" t="n"/>
      <c r="D2281" s="14" t="inlineStr">
        <is>
          <t>Количество</t>
        </is>
      </c>
      <c r="E2281" s="15" t="n"/>
      <c r="F2281" s="175" t="n">
        <v>2</v>
      </c>
      <c r="G2281" s="15" t="n"/>
      <c r="H2281" s="175" t="n">
        <v>2</v>
      </c>
      <c r="I2281" s="135" t="n"/>
      <c r="J2281" s="154" t="inlineStr">
        <is>
          <t>Поступление ТМЦ и услуг 0003561 от 03.09.2024 10:00:00</t>
        </is>
      </c>
      <c r="K2281" s="154" t="inlineStr">
        <is>
          <t>Поступление ТМЦ и услуг 0003561 от 03.09.2024 10:00:00</t>
        </is>
      </c>
      <c r="L2281" s="9" t="n"/>
      <c r="M2281">
        <f>VLOOKUP(J2281,P$7:Q$4000,2,0)</f>
        <v/>
      </c>
      <c r="N2281">
        <f>VLOOKUP(K2281,P$7:R$4000,2,0)</f>
        <v/>
      </c>
      <c r="P2281" s="24" t="inlineStr">
        <is>
          <t>Тажибаева Турдубу Жороевна(Уборщица)</t>
        </is>
      </c>
      <c r="Q2281" s="24" t="inlineStr">
        <is>
          <t>123-01-АБК-АХО-вахтовый поселок</t>
        </is>
      </c>
    </row>
    <row r="2282" hidden="1" outlineLevel="1" ht="22.45" customFormat="1" customHeight="1" s="71" thickBot="1">
      <c r="B2282" s="165" t="inlineStr">
        <is>
          <t>10.09.2024 11:58:16</t>
        </is>
      </c>
      <c r="C2282" s="165" t="inlineStr">
        <is>
          <t>Внутреннее перемещение ОМТС 222-093 от 10.09.2024 11:58:16</t>
        </is>
      </c>
      <c r="D2282" s="152" t="inlineStr">
        <is>
          <t>Внутренее перемещение ТМЦ</t>
        </is>
      </c>
      <c r="E2282" s="163" t="n">
        <v>1750</v>
      </c>
      <c r="F2282" s="164" t="n"/>
      <c r="G2282" s="163" t="n">
        <v>1750</v>
      </c>
      <c r="H2282" s="164" t="n"/>
      <c r="I2282" s="7" t="n">
        <v>35140</v>
      </c>
      <c r="J2282" s="8" t="inlineStr">
        <is>
          <t>Склад Бозымчак № 9 ГОК (Нурмамбетов Н\Караев Ж.)</t>
        </is>
      </c>
      <c r="K2282" s="8" t="inlineStr">
        <is>
          <t>Склад Бишкек № 1 (Орозалиев С/Давлеталиев Э.)</t>
        </is>
      </c>
      <c r="L2282" s="12" t="n"/>
      <c r="M2282">
        <f>VLOOKUP(J2282,P$7:Q$4000,2,0)</f>
        <v/>
      </c>
      <c r="N2282">
        <f>VLOOKUP(K2282,P$7:R$4000,2,0)</f>
        <v/>
      </c>
      <c r="P2282" s="24" t="inlineStr">
        <is>
          <t>Таиров Чынгыз Шайлообекович (IT)</t>
        </is>
      </c>
      <c r="Q2282" s="24" t="inlineStr">
        <is>
          <t>112-01-ИТР-производство</t>
        </is>
      </c>
    </row>
    <row r="2283" hidden="1" outlineLevel="1" ht="53.85" customFormat="1" customHeight="1" s="71">
      <c r="B2283" s="166" t="n"/>
      <c r="C2283" s="166" t="n"/>
      <c r="D2283" s="153" t="n"/>
      <c r="E2283" s="10" t="n"/>
      <c r="F2283" s="11" t="n"/>
      <c r="G2283" s="10" t="n"/>
      <c r="H2283" s="11" t="n"/>
      <c r="I2283" s="12" t="n"/>
      <c r="J2283" s="13" t="inlineStr">
        <is>
          <t>100-020-0152 Перфоратор «Makita» HR2470</t>
        </is>
      </c>
      <c r="K2283" s="13" t="inlineStr">
        <is>
          <t>100-020-0152 Перфоратор «Makita» HR2470</t>
        </is>
      </c>
      <c r="L2283" s="135" t="n"/>
      <c r="M2283">
        <f>VLOOKUP(J2283,P$7:Q$4000,2,0)</f>
        <v/>
      </c>
      <c r="N2283">
        <f>VLOOKUP(K2283,P$7:R$4000,2,0)</f>
        <v/>
      </c>
      <c r="P2283" s="24" t="inlineStr">
        <is>
          <t>Таиров Шайлообек Маматысаевич</t>
        </is>
      </c>
      <c r="Q2283" s="24" t="inlineStr">
        <is>
          <t>111-01-АУП - Гараж</t>
        </is>
      </c>
    </row>
    <row r="2284" hidden="1" outlineLevel="1" ht="22.45" customHeight="1" s="171" thickBot="1">
      <c r="B2284" s="167" t="n"/>
      <c r="C2284" s="167" t="n"/>
      <c r="D2284" s="14" t="inlineStr">
        <is>
          <t>Количество</t>
        </is>
      </c>
      <c r="E2284" s="15" t="n"/>
      <c r="F2284" s="175" t="n">
        <v>2</v>
      </c>
      <c r="G2284" s="15" t="n"/>
      <c r="H2284" s="175" t="n">
        <v>2</v>
      </c>
      <c r="I2284" s="135" t="n"/>
      <c r="J2284" s="154" t="inlineStr">
        <is>
          <t>Поступление ТМЦ и услуг 0003561 от 03.09.2024 10:00:00</t>
        </is>
      </c>
      <c r="K2284" s="154" t="inlineStr">
        <is>
          <t>Поступление ТМЦ и услуг 0003561 от 03.09.2024 10:00:00</t>
        </is>
      </c>
      <c r="L2284" s="9" t="n"/>
      <c r="M2284">
        <f>VLOOKUP(J2284,P$7:Q$4000,2,0)</f>
        <v/>
      </c>
      <c r="N2284">
        <f>VLOOKUP(K2284,P$7:R$4000,2,0)</f>
        <v/>
      </c>
      <c r="P2284" s="24" t="inlineStr">
        <is>
          <t>Тайирбеков Абдирашид Кулматович</t>
        </is>
      </c>
      <c r="Q2284" s="24" t="inlineStr">
        <is>
          <t>119-05-Автотранспортный цех - общепроизводственные</t>
        </is>
      </c>
    </row>
    <row r="2285" hidden="1" outlineLevel="1" ht="22.45" customFormat="1" customHeight="1" s="71" thickBot="1">
      <c r="B2285" s="165" t="inlineStr">
        <is>
          <t>10.09.2024 11:58:16</t>
        </is>
      </c>
      <c r="C2285" s="165" t="inlineStr">
        <is>
          <t>Внутреннее перемещение ОМТС 222-093 от 10.09.2024 11:58:16</t>
        </is>
      </c>
      <c r="D2285" s="152" t="inlineStr">
        <is>
          <t>Внутренее перемещение ТМЦ</t>
        </is>
      </c>
      <c r="E2285" s="163" t="n">
        <v>1750</v>
      </c>
      <c r="F2285" s="164" t="n"/>
      <c r="G2285" s="163" t="n">
        <v>1750</v>
      </c>
      <c r="H2285" s="164" t="n"/>
      <c r="I2285" s="7" t="n">
        <v>43295</v>
      </c>
      <c r="J2285" s="8" t="inlineStr">
        <is>
          <t>Склад Бозымчак № 9 ГОК (Нурмамбетов Н\Караев Ж.)</t>
        </is>
      </c>
      <c r="K2285" s="8" t="inlineStr">
        <is>
          <t>Склад Бишкек № 1 (Орозалиев С/Давлеталиев Э.)</t>
        </is>
      </c>
      <c r="L2285" s="12" t="n"/>
      <c r="M2285">
        <f>VLOOKUP(J2285,P$7:Q$4000,2,0)</f>
        <v/>
      </c>
      <c r="N2285">
        <f>VLOOKUP(K2285,P$7:R$4000,2,0)</f>
        <v/>
      </c>
      <c r="P2285" s="24" t="inlineStr">
        <is>
          <t>Тайирбеков Абдукайым Кулматович (Таирбеков Абдыкай</t>
        </is>
      </c>
      <c r="Q2285" s="24" t="inlineStr">
        <is>
          <t>119-02-Автотранспортный цех - грузовой транспорт</t>
        </is>
      </c>
    </row>
    <row r="2286" hidden="1" outlineLevel="1" ht="53.85" customFormat="1" customHeight="1" s="71">
      <c r="B2286" s="166" t="n"/>
      <c r="C2286" s="166" t="n"/>
      <c r="D2286" s="153" t="n"/>
      <c r="E2286" s="10" t="n"/>
      <c r="F2286" s="11" t="n"/>
      <c r="G2286" s="10" t="n"/>
      <c r="H2286" s="11" t="n"/>
      <c r="I2286" s="12" t="n"/>
      <c r="J2286" s="13" t="inlineStr">
        <is>
          <t>100-020-0270 Аккумуляторная УШМ Makita DGA504RF с АКБ и зарядным учстройством</t>
        </is>
      </c>
      <c r="K2286" s="13" t="inlineStr">
        <is>
          <t>100-020-0270 Аккумуляторная УШМ Makita DGA504RF с АКБ и зарядным учстройством</t>
        </is>
      </c>
      <c r="L2286" s="135" t="n"/>
      <c r="M2286">
        <f>VLOOKUP(J2286,P$7:Q$4000,2,0)</f>
        <v/>
      </c>
      <c r="N2286">
        <f>VLOOKUP(K2286,P$7:R$4000,2,0)</f>
        <v/>
      </c>
      <c r="P2286" s="24" t="inlineStr">
        <is>
          <t>Такиев Даурен Бертысович</t>
        </is>
      </c>
      <c r="Q2286" s="24" t="inlineStr">
        <is>
          <t>111-01-АУП - Гараж</t>
        </is>
      </c>
    </row>
    <row r="2287" hidden="1" outlineLevel="1" ht="22.45" customHeight="1" s="171" thickBot="1">
      <c r="B2287" s="167" t="n"/>
      <c r="C2287" s="167" t="n"/>
      <c r="D2287" s="14" t="inlineStr">
        <is>
          <t>Количество</t>
        </is>
      </c>
      <c r="E2287" s="15" t="n"/>
      <c r="F2287" s="175" t="n">
        <v>1</v>
      </c>
      <c r="G2287" s="15" t="n"/>
      <c r="H2287" s="175" t="n">
        <v>1</v>
      </c>
      <c r="I2287" s="135" t="n"/>
      <c r="J2287" s="154" t="inlineStr">
        <is>
          <t>Поступление ТМЦ и услуг 0003561 от 03.09.2024 10:00:00</t>
        </is>
      </c>
      <c r="K2287" s="154" t="inlineStr">
        <is>
          <t>Поступление ТМЦ и услуг 0003561 от 03.09.2024 10:00:00</t>
        </is>
      </c>
      <c r="L2287" s="9" t="n"/>
      <c r="M2287">
        <f>VLOOKUP(J2287,P$7:Q$4000,2,0)</f>
        <v/>
      </c>
      <c r="N2287">
        <f>VLOOKUP(K2287,P$7:R$4000,2,0)</f>
        <v/>
      </c>
      <c r="P2287" s="24" t="inlineStr">
        <is>
          <t>Талант уулу Арлен</t>
        </is>
      </c>
      <c r="Q2287" s="24" t="inlineStr">
        <is>
          <t>126-001 ОТК Общепроизводственные расходы</t>
        </is>
      </c>
    </row>
    <row r="2288" hidden="1" outlineLevel="1" ht="22.45" customFormat="1" customHeight="1" s="71" thickBot="1">
      <c r="B2288" s="165" t="inlineStr">
        <is>
          <t>10.09.2024 11:58:16</t>
        </is>
      </c>
      <c r="C2288" s="165" t="inlineStr">
        <is>
          <t>Внутреннее перемещение ОМТС 222-093 от 10.09.2024 11:58:16</t>
        </is>
      </c>
      <c r="D2288" s="152" t="inlineStr">
        <is>
          <t>Внутренее перемещение ТМЦ</t>
        </is>
      </c>
      <c r="E2288" s="163" t="n">
        <v>1750</v>
      </c>
      <c r="F2288" s="164" t="n"/>
      <c r="G2288" s="163" t="n">
        <v>1750</v>
      </c>
      <c r="H2288" s="164" t="n"/>
      <c r="I2288" s="7" t="n">
        <v>43200</v>
      </c>
      <c r="J2288" s="8" t="inlineStr">
        <is>
          <t>Склад Бозымчак № 9 ГОК (Нурмамбетов Н\Караев Ж.)</t>
        </is>
      </c>
      <c r="K2288" s="8" t="inlineStr">
        <is>
          <t>Склад Бишкек № 1 (Орозалиев С/Давлеталиев Э.)</t>
        </is>
      </c>
      <c r="L2288" s="12" t="n"/>
      <c r="M2288">
        <f>VLOOKUP(J2288,P$7:Q$4000,2,0)</f>
        <v/>
      </c>
      <c r="N2288">
        <f>VLOOKUP(K2288,P$7:R$4000,2,0)</f>
        <v/>
      </c>
      <c r="P2288" s="24" t="inlineStr">
        <is>
          <t>Талант уулу Мирлан</t>
        </is>
      </c>
      <c r="Q2288" s="24" t="inlineStr">
        <is>
          <t>130-18 Технические службы</t>
        </is>
      </c>
    </row>
    <row r="2289" hidden="1" outlineLevel="1" ht="43.4" customFormat="1" customHeight="1" s="71">
      <c r="B2289" s="166" t="n"/>
      <c r="C2289" s="166" t="n"/>
      <c r="D2289" s="153" t="n"/>
      <c r="E2289" s="10" t="n"/>
      <c r="F2289" s="11" t="n"/>
      <c r="G2289" s="10" t="n"/>
      <c r="H2289" s="11" t="n"/>
      <c r="I2289" s="12" t="n"/>
      <c r="J2289" s="13" t="inlineStr">
        <is>
          <t>100-020-0270 Аккумуляторная УШМ Makita DGA504RF с АКБ и зарядным учстройством</t>
        </is>
      </c>
      <c r="K2289" s="13" t="inlineStr">
        <is>
          <t>100-020-0270 Аккумуляторная УШМ Makita DGA504RF с АКБ и зарядным учстройством</t>
        </is>
      </c>
      <c r="L2289" s="135" t="n"/>
      <c r="M2289">
        <f>VLOOKUP(J2289,P$7:Q$4000,2,0)</f>
        <v/>
      </c>
      <c r="N2289">
        <f>VLOOKUP(K2289,P$7:R$4000,2,0)</f>
        <v/>
      </c>
      <c r="P2289" s="24" t="inlineStr">
        <is>
          <t>Талантбек уулу Нурлан</t>
        </is>
      </c>
      <c r="Q2289" s="24" t="inlineStr">
        <is>
          <t>119-05-Автотранспортный цех - общепроизводственные</t>
        </is>
      </c>
    </row>
    <row r="2290" hidden="1" outlineLevel="1" ht="22.45" customHeight="1" s="171" thickBot="1">
      <c r="B2290" s="167" t="n"/>
      <c r="C2290" s="167" t="n"/>
      <c r="D2290" s="14" t="inlineStr">
        <is>
          <t>Количество</t>
        </is>
      </c>
      <c r="E2290" s="15" t="n"/>
      <c r="F2290" s="175" t="n">
        <v>1</v>
      </c>
      <c r="G2290" s="15" t="n"/>
      <c r="H2290" s="175" t="n">
        <v>1</v>
      </c>
      <c r="I2290" s="135" t="n"/>
      <c r="J2290" s="154" t="inlineStr">
        <is>
          <t>Поступление ТМЦ и услуг 0003559 от 03.09.2024 10:00:00</t>
        </is>
      </c>
      <c r="K2290" s="154" t="inlineStr">
        <is>
          <t>Поступление ТМЦ и услуг 0003559 от 03.09.2024 10:00:00</t>
        </is>
      </c>
      <c r="L2290" s="9" t="n"/>
      <c r="M2290">
        <f>VLOOKUP(J2290,P$7:Q$4000,2,0)</f>
        <v/>
      </c>
      <c r="N2290">
        <f>VLOOKUP(K2290,P$7:R$4000,2,0)</f>
        <v/>
      </c>
      <c r="P2290" s="24" t="inlineStr">
        <is>
          <t>Талантбек уулу Улан</t>
        </is>
      </c>
      <c r="Q2290" s="24" t="inlineStr">
        <is>
          <t>101-02-ЭКБУ - Карьер</t>
        </is>
      </c>
    </row>
    <row r="2291" hidden="1" outlineLevel="1" ht="22.45" customFormat="1" customHeight="1" s="71" thickBot="1">
      <c r="B2291" s="165" t="inlineStr">
        <is>
          <t>10.09.2024 11:58:16</t>
        </is>
      </c>
      <c r="C2291" s="165" t="inlineStr">
        <is>
          <t>Внутреннее перемещение ОМТС 222-093 от 10.09.2024 11:58:16</t>
        </is>
      </c>
      <c r="D2291" s="152" t="inlineStr">
        <is>
          <t>Внутренее перемещение ТМЦ</t>
        </is>
      </c>
      <c r="E2291" s="163" t="n">
        <v>1750</v>
      </c>
      <c r="F2291" s="164" t="n"/>
      <c r="G2291" s="163" t="n">
        <v>1750</v>
      </c>
      <c r="H2291" s="164" t="n"/>
      <c r="I2291" s="7" t="n">
        <v>40800</v>
      </c>
      <c r="J2291" s="8" t="inlineStr">
        <is>
          <t>Склад Бозымчак № 9 ГОК (Нурмамбетов Н\Караев Ж.)</t>
        </is>
      </c>
      <c r="K2291" s="8" t="inlineStr">
        <is>
          <t>Склад Бишкек № 1 (Орозалиев С/Давлеталиев Э.)</t>
        </is>
      </c>
      <c r="L2291" s="12" t="n"/>
      <c r="M2291">
        <f>VLOOKUP(J2291,P$7:Q$4000,2,0)</f>
        <v/>
      </c>
      <c r="N2291">
        <f>VLOOKUP(K2291,P$7:R$4000,2,0)</f>
        <v/>
      </c>
      <c r="P2291" s="24" t="inlineStr">
        <is>
          <t>Таласбеков Арген Эрнесович( пом.бур)</t>
        </is>
      </c>
      <c r="Q2291" s="24" t="inlineStr">
        <is>
          <t>106-02-03-Горный участок ГРР Подземный рудник</t>
        </is>
      </c>
    </row>
    <row r="2292" hidden="1" outlineLevel="1" ht="43.4" customFormat="1" customHeight="1" s="71">
      <c r="B2292" s="166" t="n"/>
      <c r="C2292" s="166" t="n"/>
      <c r="D2292" s="153" t="n"/>
      <c r="E2292" s="10" t="n"/>
      <c r="F2292" s="11" t="n"/>
      <c r="G2292" s="10" t="n"/>
      <c r="H2292" s="11" t="n"/>
      <c r="I2292" s="12" t="n"/>
      <c r="J2292" s="13" t="inlineStr">
        <is>
          <t>100-020-0359 Аккумуляторная дрель-шуруповерт Makita G-серия 18В DF488DWE</t>
        </is>
      </c>
      <c r="K2292" s="13" t="inlineStr">
        <is>
          <t>100-020-0359 Аккумуляторная дрель-шуруповерт Makita G-серия 18В DF488DWE</t>
        </is>
      </c>
      <c r="L2292" s="135" t="n"/>
      <c r="M2292">
        <f>VLOOKUP(J2292,P$7:Q$4000,2,0)</f>
        <v/>
      </c>
      <c r="N2292">
        <f>VLOOKUP(K2292,P$7:R$4000,2,0)</f>
        <v/>
      </c>
      <c r="P2292" s="24" t="inlineStr">
        <is>
          <t>Талыева Тажикан Журабаевна (уборщица)</t>
        </is>
      </c>
      <c r="Q2292" s="24" t="inlineStr">
        <is>
          <t>123-01-АБК-АХО-вахтовый поселок</t>
        </is>
      </c>
    </row>
    <row r="2293" hidden="1" outlineLevel="1" ht="22.45" customHeight="1" s="171" thickBot="1">
      <c r="B2293" s="167" t="n"/>
      <c r="C2293" s="167" t="n"/>
      <c r="D2293" s="14" t="inlineStr">
        <is>
          <t>Количество</t>
        </is>
      </c>
      <c r="E2293" s="15" t="n"/>
      <c r="F2293" s="175" t="n">
        <v>2</v>
      </c>
      <c r="G2293" s="15" t="n"/>
      <c r="H2293" s="175" t="n">
        <v>2</v>
      </c>
      <c r="I2293" s="135" t="n"/>
      <c r="J2293" s="154" t="inlineStr">
        <is>
          <t>Поступление ТМЦ и услуг 0003561 от 03.09.2024 10:00:00</t>
        </is>
      </c>
      <c r="K2293" s="154" t="inlineStr">
        <is>
          <t>Поступление ТМЦ и услуг 0003561 от 03.09.2024 10:00:00</t>
        </is>
      </c>
      <c r="L2293" s="9" t="n"/>
      <c r="M2293">
        <f>VLOOKUP(J2293,P$7:Q$4000,2,0)</f>
        <v/>
      </c>
      <c r="N2293">
        <f>VLOOKUP(K2293,P$7:R$4000,2,0)</f>
        <v/>
      </c>
      <c r="P2293" s="24" t="inlineStr">
        <is>
          <t>Тандем строй ОсОО</t>
        </is>
      </c>
      <c r="Q2293" s="24" t="n"/>
    </row>
    <row r="2294" hidden="1" outlineLevel="1" ht="22.45" customFormat="1" customHeight="1" s="71" thickBot="1">
      <c r="B2294" s="165" t="inlineStr">
        <is>
          <t>10.09.2024 11:58:16</t>
        </is>
      </c>
      <c r="C2294" s="165" t="inlineStr">
        <is>
          <t>Внутреннее перемещение ОМТС 222-093 от 10.09.2024 11:58:16</t>
        </is>
      </c>
      <c r="D2294" s="152" t="inlineStr">
        <is>
          <t>Внутренее перемещение ТМЦ</t>
        </is>
      </c>
      <c r="E2294" s="163" t="n">
        <v>1750</v>
      </c>
      <c r="F2294" s="164" t="n"/>
      <c r="G2294" s="163" t="n">
        <v>1750</v>
      </c>
      <c r="H2294" s="164" t="n"/>
      <c r="I2294" s="7" t="n">
        <v>27800</v>
      </c>
      <c r="J2294" s="8" t="inlineStr">
        <is>
          <t>Склад Бозымчак № 9 ГОК (Нурмамбетов Н\Караев Ж.)</t>
        </is>
      </c>
      <c r="K2294" s="8" t="inlineStr">
        <is>
          <t>Склад Бишкек № 1 (Орозалиев С/Давлеталиев Э.)</t>
        </is>
      </c>
      <c r="L2294" s="12" t="n"/>
      <c r="M2294">
        <f>VLOOKUP(J2294,P$7:Q$4000,2,0)</f>
        <v/>
      </c>
      <c r="N2294">
        <f>VLOOKUP(K2294,P$7:R$4000,2,0)</f>
        <v/>
      </c>
      <c r="P2294" s="24" t="inlineStr">
        <is>
          <t>Таникулов Тимурлан Таштанович(растворщик реагентов</t>
        </is>
      </c>
      <c r="Q2294" s="24" t="inlineStr">
        <is>
          <t>100-01 Участок дробления</t>
        </is>
      </c>
    </row>
    <row r="2295" hidden="1" outlineLevel="1" ht="32.9" customFormat="1" customHeight="1" s="71">
      <c r="B2295" s="166" t="n"/>
      <c r="C2295" s="166" t="n"/>
      <c r="D2295" s="153" t="n"/>
      <c r="E2295" s="10" t="n"/>
      <c r="F2295" s="11" t="n"/>
      <c r="G2295" s="10" t="n"/>
      <c r="H2295" s="11" t="n"/>
      <c r="I2295" s="12" t="n"/>
      <c r="J2295" s="13" t="inlineStr">
        <is>
          <t>100-020-0398 Фен технический Makita HG 5030K</t>
        </is>
      </c>
      <c r="K2295" s="13" t="inlineStr">
        <is>
          <t>100-020-0398 Фен технический Makita HG 5030K</t>
        </is>
      </c>
      <c r="L2295" s="135" t="n"/>
      <c r="M2295">
        <f>VLOOKUP(J2295,P$7:Q$4000,2,0)</f>
        <v/>
      </c>
      <c r="N2295">
        <f>VLOOKUP(K2295,P$7:R$4000,2,0)</f>
        <v/>
      </c>
      <c r="P2295" s="24" t="inlineStr">
        <is>
          <t>Татыгулова Гульнара Сталбековна</t>
        </is>
      </c>
      <c r="Q2295" s="24" t="inlineStr">
        <is>
          <t>120-02  - Главные специалисты ИТР</t>
        </is>
      </c>
    </row>
    <row r="2296" hidden="1" outlineLevel="1" ht="22.45" customHeight="1" s="171" thickBot="1">
      <c r="B2296" s="167" t="n"/>
      <c r="C2296" s="167" t="n"/>
      <c r="D2296" s="14" t="inlineStr">
        <is>
          <t>Количество</t>
        </is>
      </c>
      <c r="E2296" s="15" t="n"/>
      <c r="F2296" s="175" t="n">
        <v>2</v>
      </c>
      <c r="G2296" s="15" t="n"/>
      <c r="H2296" s="175" t="n">
        <v>2</v>
      </c>
      <c r="I2296" s="135" t="n"/>
      <c r="J2296" s="154" t="inlineStr">
        <is>
          <t>Поступление ТМЦ и услуг 0003561 от 03.09.2024 10:00:00</t>
        </is>
      </c>
      <c r="K2296" s="154" t="inlineStr">
        <is>
          <t>Поступление ТМЦ и услуг 0003561 от 03.09.2024 10:00:00</t>
        </is>
      </c>
      <c r="L2296" s="9" t="n"/>
      <c r="M2296">
        <f>VLOOKUP(J2296,P$7:Q$4000,2,0)</f>
        <v/>
      </c>
      <c r="N2296">
        <f>VLOOKUP(K2296,P$7:R$4000,2,0)</f>
        <v/>
      </c>
      <c r="P2296" s="24" t="inlineStr">
        <is>
          <t>Татыгулова Чинара Сталбековна</t>
        </is>
      </c>
      <c r="Q2296" s="24" t="inlineStr">
        <is>
          <t>111-02-АУП</t>
        </is>
      </c>
    </row>
    <row r="2297" hidden="1" outlineLevel="1" ht="22.45" customFormat="1" customHeight="1" s="71" thickBot="1">
      <c r="B2297" s="165" t="inlineStr">
        <is>
          <t>10.09.2024 11:58:16</t>
        </is>
      </c>
      <c r="C2297" s="165" t="inlineStr">
        <is>
          <t>Внутреннее перемещение ОМТС 222-093 от 10.09.2024 11:58:16</t>
        </is>
      </c>
      <c r="D2297" s="152" t="inlineStr">
        <is>
          <t>Внутренее перемещение ТМЦ</t>
        </is>
      </c>
      <c r="E2297" s="163" t="n">
        <v>1750</v>
      </c>
      <c r="F2297" s="164" t="n"/>
      <c r="G2297" s="163" t="n">
        <v>1750</v>
      </c>
      <c r="H2297" s="164" t="n"/>
      <c r="I2297" s="176" t="n">
        <v>680</v>
      </c>
      <c r="J2297" s="8" t="inlineStr">
        <is>
          <t>Склад Бозымчак № 9 ГОК (Нурмамбетов Н\Караев Ж.)</t>
        </is>
      </c>
      <c r="K2297" s="8" t="inlineStr">
        <is>
          <t>Склад Бишкек № 1 (Орозалиев С/Давлеталиев Э.)</t>
        </is>
      </c>
      <c r="L2297" s="12" t="n"/>
      <c r="M2297">
        <f>VLOOKUP(J2297,P$7:Q$4000,2,0)</f>
        <v/>
      </c>
      <c r="N2297">
        <f>VLOOKUP(K2297,P$7:R$4000,2,0)</f>
        <v/>
      </c>
      <c r="P2297" s="24" t="inlineStr">
        <is>
          <t>Ташбаев Зулумбек Арзыгулович</t>
        </is>
      </c>
      <c r="Q2297" s="24" t="inlineStr">
        <is>
          <t>111-02-АУП</t>
        </is>
      </c>
    </row>
    <row r="2298" hidden="1" outlineLevel="1" ht="32.9" customFormat="1" customHeight="1" s="71">
      <c r="B2298" s="166" t="n"/>
      <c r="C2298" s="166" t="n"/>
      <c r="D2298" s="153" t="n"/>
      <c r="E2298" s="10" t="n"/>
      <c r="F2298" s="11" t="n"/>
      <c r="G2298" s="10" t="n"/>
      <c r="H2298" s="11" t="n"/>
      <c r="I2298" s="12" t="n"/>
      <c r="J2298" s="13" t="inlineStr">
        <is>
          <t>100-010-0081 Ножовка по металу</t>
        </is>
      </c>
      <c r="K2298" s="13" t="inlineStr">
        <is>
          <t>100-010-0081 Ножовка по металу</t>
        </is>
      </c>
      <c r="L2298" s="135" t="n"/>
      <c r="M2298">
        <f>VLOOKUP(J2298,P$7:Q$4000,2,0)</f>
        <v/>
      </c>
      <c r="N2298">
        <f>VLOOKUP(K2298,P$7:R$4000,2,0)</f>
        <v/>
      </c>
      <c r="P2298" s="24" t="inlineStr">
        <is>
          <t>Ташбаев Семетей Эркинбекович</t>
        </is>
      </c>
      <c r="Q2298" s="24" t="inlineStr">
        <is>
          <t>127-001- Служба охраны и режима</t>
        </is>
      </c>
    </row>
    <row r="2299" hidden="1" outlineLevel="1" ht="22.45" customHeight="1" s="171" thickBot="1">
      <c r="B2299" s="167" t="n"/>
      <c r="C2299" s="167" t="n"/>
      <c r="D2299" s="14" t="inlineStr">
        <is>
          <t>Количество</t>
        </is>
      </c>
      <c r="E2299" s="15" t="n"/>
      <c r="F2299" s="175" t="n">
        <v>2</v>
      </c>
      <c r="G2299" s="15" t="n"/>
      <c r="H2299" s="175" t="n">
        <v>2</v>
      </c>
      <c r="I2299" s="135" t="n"/>
      <c r="J2299" s="154" t="inlineStr">
        <is>
          <t>Поступление ТМЦ и услуг 0003006 от 31.07.2024 10:00:00</t>
        </is>
      </c>
      <c r="K2299" s="154" t="inlineStr">
        <is>
          <t>Поступление ТМЦ и услуг 0003006 от 31.07.2024 10:00:00</t>
        </is>
      </c>
      <c r="L2299" s="9" t="n"/>
      <c r="M2299">
        <f>VLOOKUP(J2299,P$7:Q$4000,2,0)</f>
        <v/>
      </c>
      <c r="N2299">
        <f>VLOOKUP(K2299,P$7:R$4000,2,0)</f>
        <v/>
      </c>
      <c r="P2299" s="24" t="inlineStr">
        <is>
          <t>Ташбаев Шумкарбек Арзыкулович</t>
        </is>
      </c>
      <c r="Q2299" s="24" t="inlineStr">
        <is>
          <t>130-18 Технические службы</t>
        </is>
      </c>
    </row>
    <row r="2300" hidden="1" outlineLevel="1" ht="22.45" customFormat="1" customHeight="1" s="71" thickBot="1">
      <c r="B2300" s="165" t="inlineStr">
        <is>
          <t>10.09.2024 11:58:16</t>
        </is>
      </c>
      <c r="C2300" s="165" t="inlineStr">
        <is>
          <t>Внутреннее перемещение ОМТС 222-093 от 10.09.2024 11:58:16</t>
        </is>
      </c>
      <c r="D2300" s="152" t="inlineStr">
        <is>
          <t>Внутренее перемещение ТМЦ</t>
        </is>
      </c>
      <c r="E2300" s="163" t="n">
        <v>1750</v>
      </c>
      <c r="F2300" s="164" t="n"/>
      <c r="G2300" s="163" t="n">
        <v>1750</v>
      </c>
      <c r="H2300" s="164" t="n"/>
      <c r="I2300" s="7" t="n">
        <v>1320</v>
      </c>
      <c r="J2300" s="8" t="inlineStr">
        <is>
          <t>Склад Бозымчак № 9 ГОК (Нурмамбетов Н\Караев Ж.)</t>
        </is>
      </c>
      <c r="K2300" s="8" t="inlineStr">
        <is>
          <t>Склад Бишкек № 1 (Орозалиев С/Давлеталиев Э.)</t>
        </is>
      </c>
      <c r="L2300" s="12" t="n"/>
      <c r="M2300">
        <f>VLOOKUP(J2300,P$7:Q$4000,2,0)</f>
        <v/>
      </c>
      <c r="N2300">
        <f>VLOOKUP(K2300,P$7:R$4000,2,0)</f>
        <v/>
      </c>
      <c r="P2300" s="24" t="inlineStr">
        <is>
          <t>Ташболотов Абдыкул Жапарович Машинист кочегар кот.</t>
        </is>
      </c>
      <c r="Q2300" s="24" t="inlineStr">
        <is>
          <t>105-02-УТВС и НК</t>
        </is>
      </c>
    </row>
    <row r="2301" hidden="1" outlineLevel="1" ht="32.9" customFormat="1" customHeight="1" s="71">
      <c r="B2301" s="166" t="n"/>
      <c r="C2301" s="166" t="n"/>
      <c r="D2301" s="153" t="n"/>
      <c r="E2301" s="10" t="n"/>
      <c r="F2301" s="11" t="n"/>
      <c r="G2301" s="10" t="n"/>
      <c r="H2301" s="11" t="n"/>
      <c r="I2301" s="12" t="n"/>
      <c r="J2301" s="13" t="inlineStr">
        <is>
          <t>100-010-0215 коса №7</t>
        </is>
      </c>
      <c r="K2301" s="13" t="inlineStr">
        <is>
          <t>100-010-0215 коса №7</t>
        </is>
      </c>
      <c r="L2301" s="135" t="n"/>
      <c r="M2301">
        <f>VLOOKUP(J2301,P$7:Q$4000,2,0)</f>
        <v/>
      </c>
      <c r="N2301">
        <f>VLOOKUP(K2301,P$7:R$4000,2,0)</f>
        <v/>
      </c>
      <c r="P2301" s="24" t="inlineStr">
        <is>
          <t>Ташболотов Бейшенкул Ибраимович</t>
        </is>
      </c>
      <c r="Q2301" s="24" t="inlineStr">
        <is>
          <t>119-05-Автотранспортный цех - общепроизводственные</t>
        </is>
      </c>
    </row>
    <row r="2302" hidden="1" outlineLevel="1" ht="22.45" customHeight="1" s="171" thickBot="1">
      <c r="B2302" s="167" t="n"/>
      <c r="C2302" s="167" t="n"/>
      <c r="D2302" s="14" t="inlineStr">
        <is>
          <t>Количество</t>
        </is>
      </c>
      <c r="E2302" s="15" t="n"/>
      <c r="F2302" s="175" t="n">
        <v>2</v>
      </c>
      <c r="G2302" s="15" t="n"/>
      <c r="H2302" s="175" t="n">
        <v>2</v>
      </c>
      <c r="I2302" s="135" t="n"/>
      <c r="J2302" s="154" t="inlineStr">
        <is>
          <t>Поступление ТМЦ и услуг 0003006 от 31.07.2024 10:00:00</t>
        </is>
      </c>
      <c r="K2302" s="154" t="inlineStr">
        <is>
          <t>Поступление ТМЦ и услуг 0003006 от 31.07.2024 10:00:00</t>
        </is>
      </c>
      <c r="L2302" s="9" t="n"/>
      <c r="M2302">
        <f>VLOOKUP(J2302,P$7:Q$4000,2,0)</f>
        <v/>
      </c>
      <c r="N2302">
        <f>VLOOKUP(K2302,P$7:R$4000,2,0)</f>
        <v/>
      </c>
      <c r="P2302" s="24" t="inlineStr">
        <is>
          <t>Ташболотов Жеңишбек Жапарович</t>
        </is>
      </c>
      <c r="Q2302" s="24" t="inlineStr">
        <is>
          <t>100-01 Участок дробления</t>
        </is>
      </c>
    </row>
    <row r="2303" hidden="1" outlineLevel="1" ht="22.45" customFormat="1" customHeight="1" s="71" thickBot="1">
      <c r="B2303" s="165" t="inlineStr">
        <is>
          <t>10.09.2024 11:58:16</t>
        </is>
      </c>
      <c r="C2303" s="165" t="inlineStr">
        <is>
          <t>Внутреннее перемещение ОМТС 222-093 от 10.09.2024 11:58:16</t>
        </is>
      </c>
      <c r="D2303" s="152" t="inlineStr">
        <is>
          <t>Внутренее перемещение ТМЦ</t>
        </is>
      </c>
      <c r="E2303" s="163" t="n">
        <v>1750</v>
      </c>
      <c r="F2303" s="164" t="n"/>
      <c r="G2303" s="163" t="n">
        <v>1750</v>
      </c>
      <c r="H2303" s="164" t="n"/>
      <c r="I2303" s="7" t="n">
        <v>17840</v>
      </c>
      <c r="J2303" s="8" t="inlineStr">
        <is>
          <t>Склад Бозымчак № 9 ГОК (Нурмамбетов Н\Караев Ж.)</t>
        </is>
      </c>
      <c r="K2303" s="8" t="inlineStr">
        <is>
          <t>Склад Бишкек № 1 (Орозалиев С/Давлеталиев Э.)</t>
        </is>
      </c>
      <c r="L2303" s="12" t="n"/>
      <c r="M2303">
        <f>VLOOKUP(J2303,P$7:Q$4000,2,0)</f>
        <v/>
      </c>
      <c r="N2303">
        <f>VLOOKUP(K2303,P$7:R$4000,2,0)</f>
        <v/>
      </c>
      <c r="P2303" s="24" t="inlineStr">
        <is>
          <t>Ташболотов Исакул Жапарович</t>
        </is>
      </c>
      <c r="Q2303" s="24" t="inlineStr">
        <is>
          <t>105-02-УТВС и НК</t>
        </is>
      </c>
    </row>
    <row r="2304" hidden="1" outlineLevel="1" ht="32.9" customFormat="1" customHeight="1" s="71">
      <c r="B2304" s="166" t="n"/>
      <c r="C2304" s="166" t="n"/>
      <c r="D2304" s="153" t="n"/>
      <c r="E2304" s="10" t="n"/>
      <c r="F2304" s="11" t="n"/>
      <c r="G2304" s="10" t="n"/>
      <c r="H2304" s="11" t="n"/>
      <c r="I2304" s="12" t="n"/>
      <c r="J2304" s="13" t="inlineStr">
        <is>
          <t>100-010-6116 Ножницы для резки полипропиленовых труб и металлопласта до 63 мм</t>
        </is>
      </c>
      <c r="K2304" s="13" t="inlineStr">
        <is>
          <t>100-010-6116 Ножницы для резки полипропиленовых труб и металлопласта до 63 мм</t>
        </is>
      </c>
      <c r="L2304" s="135" t="n"/>
      <c r="M2304">
        <f>VLOOKUP(J2304,P$7:Q$4000,2,0)</f>
        <v/>
      </c>
      <c r="N2304">
        <f>VLOOKUP(K2304,P$7:R$4000,2,0)</f>
        <v/>
      </c>
      <c r="P2304" s="24" t="inlineStr">
        <is>
          <t>Ташболотов Тургунпулат Токторалиевич</t>
        </is>
      </c>
      <c r="Q2304" s="24" t="inlineStr">
        <is>
          <t>119-02-Автотранспортный цех - грузовой транспорт</t>
        </is>
      </c>
    </row>
    <row r="2305" hidden="1" outlineLevel="1" ht="22.45" customHeight="1" s="171" thickBot="1">
      <c r="B2305" s="167" t="n"/>
      <c r="C2305" s="167" t="n"/>
      <c r="D2305" s="14" t="inlineStr">
        <is>
          <t>Количество</t>
        </is>
      </c>
      <c r="E2305" s="15" t="n"/>
      <c r="F2305" s="175" t="n">
        <v>4</v>
      </c>
      <c r="G2305" s="15" t="n"/>
      <c r="H2305" s="175" t="n">
        <v>4</v>
      </c>
      <c r="I2305" s="135" t="n"/>
      <c r="J2305" s="154" t="inlineStr">
        <is>
          <t>Поступление ТМЦ и услуг 0003006 от 31.07.2024 10:00:00</t>
        </is>
      </c>
      <c r="K2305" s="154" t="inlineStr">
        <is>
          <t>Поступление ТМЦ и услуг 0003006 от 31.07.2024 10:00:00</t>
        </is>
      </c>
      <c r="L2305" s="9" t="n"/>
      <c r="M2305">
        <f>VLOOKUP(J2305,P$7:Q$4000,2,0)</f>
        <v/>
      </c>
      <c r="N2305">
        <f>VLOOKUP(K2305,P$7:R$4000,2,0)</f>
        <v/>
      </c>
      <c r="P2305" s="24" t="inlineStr">
        <is>
          <t>Ташкараев Максат Дуйшенкулович</t>
        </is>
      </c>
      <c r="Q2305" s="24" t="inlineStr">
        <is>
          <t>112-ИТР-офис</t>
        </is>
      </c>
    </row>
    <row r="2306" hidden="1" outlineLevel="1" ht="22.45" customFormat="1" customHeight="1" s="71" thickBot="1">
      <c r="B2306" s="165" t="inlineStr">
        <is>
          <t>10.09.2024 11:58:16</t>
        </is>
      </c>
      <c r="C2306" s="165" t="inlineStr">
        <is>
          <t>Внутреннее перемещение ОМТС 222-093 от 10.09.2024 11:58:16</t>
        </is>
      </c>
      <c r="D2306" s="152" t="inlineStr">
        <is>
          <t>Внутренее перемещение ТМЦ</t>
        </is>
      </c>
      <c r="E2306" s="163" t="n">
        <v>1750</v>
      </c>
      <c r="F2306" s="164" t="n"/>
      <c r="G2306" s="163" t="n">
        <v>1750</v>
      </c>
      <c r="H2306" s="164" t="n"/>
      <c r="I2306" s="7" t="n">
        <v>17700</v>
      </c>
      <c r="J2306" s="8" t="inlineStr">
        <is>
          <t>Склад Бозымчак № 9 ГОК (Нурмамбетов Н\Караев Ж.)</t>
        </is>
      </c>
      <c r="K2306" s="8" t="inlineStr">
        <is>
          <t>Склад Бишкек № 1 (Орозалиев С/Давлеталиев Э.)</t>
        </is>
      </c>
      <c r="L2306" s="12" t="n"/>
      <c r="M2306">
        <f>VLOOKUP(J2306,P$7:Q$4000,2,0)</f>
        <v/>
      </c>
      <c r="N2306">
        <f>VLOOKUP(K2306,P$7:R$4000,2,0)</f>
        <v/>
      </c>
      <c r="P2306" s="24" t="inlineStr">
        <is>
          <t>Ташматов Абдулхамит Сайдазимович</t>
        </is>
      </c>
      <c r="Q2306" s="24" t="inlineStr">
        <is>
          <t>100-09 РММ</t>
        </is>
      </c>
    </row>
    <row r="2307" hidden="1" outlineLevel="1" ht="43.4" customFormat="1" customHeight="1" s="71">
      <c r="B2307" s="166" t="n"/>
      <c r="C2307" s="166" t="n"/>
      <c r="D2307" s="153" t="n"/>
      <c r="E2307" s="10" t="n"/>
      <c r="F2307" s="11" t="n"/>
      <c r="G2307" s="10" t="n"/>
      <c r="H2307" s="11" t="n"/>
      <c r="I2307" s="12" t="n"/>
      <c r="J2307" s="13" t="inlineStr">
        <is>
          <t>100-020-0209 Паяльная станция Lokey 852D+ FAN (фен + паяльник)</t>
        </is>
      </c>
      <c r="K2307" s="13" t="inlineStr">
        <is>
          <t>100-020-0209 Паяльная станция Lokey 852D+ FAN (фен + паяльник)</t>
        </is>
      </c>
      <c r="L2307" s="135" t="n"/>
      <c r="M2307">
        <f>VLOOKUP(J2307,P$7:Q$4000,2,0)</f>
        <v/>
      </c>
      <c r="N2307">
        <f>VLOOKUP(K2307,P$7:R$4000,2,0)</f>
        <v/>
      </c>
      <c r="P2307" s="24" t="inlineStr">
        <is>
          <t>Ташматов Абдурасул Сейдивалиевич</t>
        </is>
      </c>
      <c r="Q2307" s="24" t="inlineStr">
        <is>
          <t>120-03-ОМТС</t>
        </is>
      </c>
    </row>
    <row r="2308" hidden="1" outlineLevel="1" ht="22.45" customHeight="1" s="171" thickBot="1">
      <c r="B2308" s="167" t="n"/>
      <c r="C2308" s="167" t="n"/>
      <c r="D2308" s="14" t="inlineStr">
        <is>
          <t>Количество</t>
        </is>
      </c>
      <c r="E2308" s="15" t="n"/>
      <c r="F2308" s="175" t="n">
        <v>1</v>
      </c>
      <c r="G2308" s="15" t="n"/>
      <c r="H2308" s="175" t="n">
        <v>1</v>
      </c>
      <c r="I2308" s="135" t="n"/>
      <c r="J2308" s="154" t="inlineStr">
        <is>
          <t>Поступление ТМЦ и услуг 0003469 от 22.08.2024 10:00:00</t>
        </is>
      </c>
      <c r="K2308" s="154" t="inlineStr">
        <is>
          <t>Поступление ТМЦ и услуг 0003469 от 22.08.2024 10:00:00</t>
        </is>
      </c>
      <c r="L2308" s="9" t="n"/>
      <c r="M2308">
        <f>VLOOKUP(J2308,P$7:Q$4000,2,0)</f>
        <v/>
      </c>
      <c r="N2308">
        <f>VLOOKUP(K2308,P$7:R$4000,2,0)</f>
        <v/>
      </c>
      <c r="P2308" s="24" t="inlineStr">
        <is>
          <t>Ташматов Нурбек Жуманбаевич Подземка</t>
        </is>
      </c>
      <c r="Q2308" s="24" t="inlineStr">
        <is>
          <t>130-09 Крепление</t>
        </is>
      </c>
    </row>
    <row r="2309" hidden="1" outlineLevel="1" ht="22.45" customFormat="1" customHeight="1" s="71" thickBot="1">
      <c r="B2309" s="165" t="inlineStr">
        <is>
          <t>10.09.2024 11:58:16</t>
        </is>
      </c>
      <c r="C2309" s="165" t="inlineStr">
        <is>
          <t>Внутреннее перемещение ОМТС 222-093 от 10.09.2024 11:58:16</t>
        </is>
      </c>
      <c r="D2309" s="152" t="inlineStr">
        <is>
          <t>Внутренее перемещение ТМЦ</t>
        </is>
      </c>
      <c r="E2309" s="163" t="n">
        <v>1750</v>
      </c>
      <c r="F2309" s="164" t="n"/>
      <c r="G2309" s="163" t="n">
        <v>1750</v>
      </c>
      <c r="H2309" s="164" t="n"/>
      <c r="I2309" s="7" t="n">
        <v>60456.99</v>
      </c>
      <c r="J2309" s="8" t="inlineStr">
        <is>
          <t>Склад Бозымчак № 9 ГОК (Нурмамбетов Н\Караев Ж.)</t>
        </is>
      </c>
      <c r="K2309" s="8" t="inlineStr">
        <is>
          <t>Склад Бишкек № 1 (Орозалиев С/Давлеталиев Э.)</t>
        </is>
      </c>
      <c r="L2309" s="12" t="n"/>
      <c r="M2309">
        <f>VLOOKUP(J2309,P$7:Q$4000,2,0)</f>
        <v/>
      </c>
      <c r="N2309">
        <f>VLOOKUP(K2309,P$7:R$4000,2,0)</f>
        <v/>
      </c>
      <c r="P2309" s="24" t="inlineStr">
        <is>
          <t>Таштанбай уулу Төлөгөн</t>
        </is>
      </c>
      <c r="Q2309" s="24" t="inlineStr">
        <is>
          <t>101-06-Общепроизводственные расходы - Карьер</t>
        </is>
      </c>
    </row>
    <row r="2310" hidden="1" outlineLevel="1" ht="43.4" customFormat="1" customHeight="1" s="71">
      <c r="B2310" s="166" t="n"/>
      <c r="C2310" s="166" t="n"/>
      <c r="D2310" s="153" t="n"/>
      <c r="E2310" s="10" t="n"/>
      <c r="F2310" s="11" t="n"/>
      <c r="G2310" s="10" t="n"/>
      <c r="H2310" s="11" t="n"/>
      <c r="I2310" s="12" t="n"/>
      <c r="J2310" s="13" t="inlineStr">
        <is>
          <t>046-100-0206 Электродвигатель Y2-132S2-2 3Ф 7,5 кВт, 2900 об/мин</t>
        </is>
      </c>
      <c r="K2310" s="13" t="inlineStr">
        <is>
          <t>046-100-0206 Электродвигатель Y2-132S2-2 3Ф 7,5 кВт, 2900 об/мин</t>
        </is>
      </c>
      <c r="L2310" s="135" t="n"/>
      <c r="M2310">
        <f>VLOOKUP(J2310,P$7:Q$4000,2,0)</f>
        <v/>
      </c>
      <c r="N2310">
        <f>VLOOKUP(K2310,P$7:R$4000,2,0)</f>
        <v/>
      </c>
      <c r="P2310" s="24" t="inlineStr">
        <is>
          <t>Таштанбеков Нурбек Нурмаматович</t>
        </is>
      </c>
      <c r="Q2310" s="24" t="inlineStr">
        <is>
          <t>105-05-Общепроизводственные - Энергохозяйство</t>
        </is>
      </c>
    </row>
    <row r="2311" hidden="1" outlineLevel="1" ht="22.45" customHeight="1" s="171" thickBot="1">
      <c r="B2311" s="167" t="n"/>
      <c r="C2311" s="167" t="n"/>
      <c r="D2311" s="14" t="inlineStr">
        <is>
          <t>Количество</t>
        </is>
      </c>
      <c r="E2311" s="15" t="n"/>
      <c r="F2311" s="175" t="n">
        <v>1</v>
      </c>
      <c r="G2311" s="15" t="n"/>
      <c r="H2311" s="175" t="n">
        <v>1</v>
      </c>
      <c r="I2311" s="135" t="n"/>
      <c r="J2311" s="154" t="inlineStr">
        <is>
          <t>Поступление ТМЦ и услуг 0003268 от 27.08.2024 10:00:00</t>
        </is>
      </c>
      <c r="K2311" s="154" t="inlineStr">
        <is>
          <t>Поступление ТМЦ и услуг 0003268 от 27.08.2024 10:00:00</t>
        </is>
      </c>
      <c r="L2311" s="9" t="n"/>
      <c r="M2311">
        <f>VLOOKUP(J2311,P$7:Q$4000,2,0)</f>
        <v/>
      </c>
      <c r="N2311">
        <f>VLOOKUP(K2311,P$7:R$4000,2,0)</f>
        <v/>
      </c>
      <c r="P2311" s="24" t="inlineStr">
        <is>
          <t>Таштанкулова Айчурок Таалайбековна</t>
        </is>
      </c>
      <c r="Q2311" s="24" t="inlineStr">
        <is>
          <t>113-Офис Управления Проектом - Бишкек</t>
        </is>
      </c>
    </row>
    <row r="2312" hidden="1" outlineLevel="1" ht="22.45" customFormat="1" customHeight="1" s="71" thickBot="1">
      <c r="B2312" s="165" t="inlineStr">
        <is>
          <t>10.09.2024 11:58:16</t>
        </is>
      </c>
      <c r="C2312" s="165" t="inlineStr">
        <is>
          <t>Внутреннее перемещение ОМТС 222-093 от 10.09.2024 11:58:16</t>
        </is>
      </c>
      <c r="D2312" s="152" t="inlineStr">
        <is>
          <t>Внутренее перемещение ТМЦ</t>
        </is>
      </c>
      <c r="E2312" s="163" t="n">
        <v>1750</v>
      </c>
      <c r="F2312" s="164" t="n"/>
      <c r="G2312" s="163" t="n">
        <v>1750</v>
      </c>
      <c r="H2312" s="164" t="n"/>
      <c r="I2312" s="7" t="n">
        <v>86100</v>
      </c>
      <c r="J2312" s="8" t="inlineStr">
        <is>
          <t>Склад Бозымчак № 9 ГОК (Нурмамбетов Н\Караев Ж.)</t>
        </is>
      </c>
      <c r="K2312" s="8" t="inlineStr">
        <is>
          <t>Склад Бишкек № 1 (Орозалиев С/Давлеталиев Э.)</t>
        </is>
      </c>
      <c r="L2312" s="12" t="n"/>
      <c r="M2312">
        <f>VLOOKUP(J2312,P$7:Q$4000,2,0)</f>
        <v/>
      </c>
      <c r="N2312">
        <f>VLOOKUP(K2312,P$7:R$4000,2,0)</f>
        <v/>
      </c>
      <c r="P2312" s="24" t="inlineStr">
        <is>
          <t>Таштанов Абдималик Шамырович Водитель Белаз</t>
        </is>
      </c>
      <c r="Q2312" s="24" t="inlineStr">
        <is>
          <t>101-01-Технологический участок</t>
        </is>
      </c>
    </row>
    <row r="2313" hidden="1" outlineLevel="1" ht="43.4" customFormat="1" customHeight="1" s="71">
      <c r="B2313" s="166" t="n"/>
      <c r="C2313" s="166" t="n"/>
      <c r="D2313" s="153" t="n"/>
      <c r="E2313" s="10" t="n"/>
      <c r="F2313" s="11" t="n"/>
      <c r="G2313" s="10" t="n"/>
      <c r="H2313" s="11" t="n"/>
      <c r="I2313" s="12" t="n"/>
      <c r="J2313" s="13" t="inlineStr">
        <is>
          <t>050-001-6203 Подогреватель двигателя</t>
        </is>
      </c>
      <c r="K2313" s="13" t="inlineStr">
        <is>
          <t>050-001-6203 Подогреватель двигателя</t>
        </is>
      </c>
      <c r="L2313" s="135" t="n"/>
      <c r="M2313">
        <f>VLOOKUP(J2313,P$7:Q$4000,2,0)</f>
        <v/>
      </c>
      <c r="N2313">
        <f>VLOOKUP(K2313,P$7:R$4000,2,0)</f>
        <v/>
      </c>
      <c r="P2313" s="24" t="inlineStr">
        <is>
          <t>Таштанов Медербек Керимбекович</t>
        </is>
      </c>
      <c r="Q2313" s="24" t="inlineStr">
        <is>
          <t>120-01-Геолого-маркшейдерская служба. отдел</t>
        </is>
      </c>
    </row>
    <row r="2314" hidden="1" outlineLevel="1" ht="22.45" customHeight="1" s="171" thickBot="1">
      <c r="B2314" s="167" t="n"/>
      <c r="C2314" s="167" t="n"/>
      <c r="D2314" s="14" t="inlineStr">
        <is>
          <t>Количество</t>
        </is>
      </c>
      <c r="E2314" s="15" t="n"/>
      <c r="F2314" s="175" t="n">
        <v>1</v>
      </c>
      <c r="G2314" s="15" t="n"/>
      <c r="H2314" s="175" t="n">
        <v>1</v>
      </c>
      <c r="I2314" s="135" t="n"/>
      <c r="J2314" s="154" t="inlineStr">
        <is>
          <t>Поступление ТМЦ и услуг 0003239 от 15.08.2024 10:00:00</t>
        </is>
      </c>
      <c r="K2314" s="154" t="inlineStr">
        <is>
          <t>Поступление ТМЦ и услуг 0003239 от 15.08.2024 10:00:00</t>
        </is>
      </c>
      <c r="L2314" s="9" t="n"/>
      <c r="M2314">
        <f>VLOOKUP(J2314,P$7:Q$4000,2,0)</f>
        <v/>
      </c>
      <c r="N2314">
        <f>VLOOKUP(K2314,P$7:R$4000,2,0)</f>
        <v/>
      </c>
      <c r="P2314" s="24" t="inlineStr">
        <is>
          <t>Таштемиров Мансурбек Муратбекович (водитель)</t>
        </is>
      </c>
      <c r="Q2314" s="24" t="inlineStr">
        <is>
          <t>119-05-Автотранспортный цех - общепроизводственные</t>
        </is>
      </c>
    </row>
    <row r="2315" hidden="1" outlineLevel="1" ht="22.45" customFormat="1" customHeight="1" s="71" thickBot="1">
      <c r="B2315" s="165" t="inlineStr">
        <is>
          <t>10.09.2024 11:58:16</t>
        </is>
      </c>
      <c r="C2315" s="165" t="inlineStr">
        <is>
          <t>Внутреннее перемещение ОМТС 222-093 от 10.09.2024 11:58:16</t>
        </is>
      </c>
      <c r="D2315" s="152" t="inlineStr">
        <is>
          <t>Внутренее перемещение ТМЦ</t>
        </is>
      </c>
      <c r="E2315" s="163" t="n">
        <v>1750</v>
      </c>
      <c r="F2315" s="164" t="n"/>
      <c r="G2315" s="163" t="n">
        <v>1750</v>
      </c>
      <c r="H2315" s="164" t="n"/>
      <c r="I2315" s="7" t="n">
        <v>60200</v>
      </c>
      <c r="J2315" s="8" t="inlineStr">
        <is>
          <t>Склад Бозымчак № 9 ГОК (Нурмамбетов Н\Караев Ж.)</t>
        </is>
      </c>
      <c r="K2315" s="8" t="inlineStr">
        <is>
          <t>Склад Бишкек № 1 (Орозалиев С/Давлеталиев Э.)</t>
        </is>
      </c>
      <c r="L2315" s="12" t="n"/>
      <c r="M2315">
        <f>VLOOKUP(J2315,P$7:Q$4000,2,0)</f>
        <v/>
      </c>
      <c r="N2315">
        <f>VLOOKUP(K2315,P$7:R$4000,2,0)</f>
        <v/>
      </c>
      <c r="P2315" s="24" t="inlineStr">
        <is>
          <t>Текеев Абылбек Темирбекович Водитель Белаз</t>
        </is>
      </c>
      <c r="Q2315" s="24" t="inlineStr">
        <is>
          <t>101-01-Технологический участок</t>
        </is>
      </c>
    </row>
    <row r="2316" hidden="1" outlineLevel="1" ht="43.4" customFormat="1" customHeight="1" s="71">
      <c r="B2316" s="166" t="n"/>
      <c r="C2316" s="166" t="n"/>
      <c r="D2316" s="153" t="n"/>
      <c r="E2316" s="10" t="n"/>
      <c r="F2316" s="11" t="n"/>
      <c r="G2316" s="10" t="n"/>
      <c r="H2316" s="11" t="n"/>
      <c r="I2316" s="12" t="n"/>
      <c r="J2316" s="13" t="inlineStr">
        <is>
          <t>040-012-0195 Зажим "крокодил" Rexant; 500А 200мм (16-0025)</t>
        </is>
      </c>
      <c r="K2316" s="13" t="inlineStr">
        <is>
          <t>040-012-0195 Зажим "крокодил" Rexant; 500А 200мм (16-0025)</t>
        </is>
      </c>
      <c r="L2316" s="135" t="n"/>
      <c r="M2316">
        <f>VLOOKUP(J2316,P$7:Q$4000,2,0)</f>
        <v/>
      </c>
      <c r="N2316">
        <f>VLOOKUP(K2316,P$7:R$4000,2,0)</f>
        <v/>
      </c>
      <c r="P2316" s="24" t="inlineStr">
        <is>
          <t>Текеев Тагайбек</t>
        </is>
      </c>
      <c r="Q2316" s="24" t="inlineStr">
        <is>
          <t>119-06-Автотранспортный цех-РПП</t>
        </is>
      </c>
    </row>
    <row r="2317" hidden="1" outlineLevel="1" ht="22.45" customHeight="1" s="171" thickBot="1">
      <c r="B2317" s="167" t="n"/>
      <c r="C2317" s="167" t="n"/>
      <c r="D2317" s="14" t="inlineStr">
        <is>
          <t>Количество</t>
        </is>
      </c>
      <c r="E2317" s="15" t="n"/>
      <c r="F2317" s="175" t="n">
        <v>10</v>
      </c>
      <c r="G2317" s="15" t="n"/>
      <c r="H2317" s="175" t="n">
        <v>10</v>
      </c>
      <c r="I2317" s="135" t="n"/>
      <c r="J2317" s="154" t="inlineStr">
        <is>
          <t>Поступление ТМЦ и услуг 0003239 от 15.08.2024 10:00:00</t>
        </is>
      </c>
      <c r="K2317" s="154" t="inlineStr">
        <is>
          <t>Поступление ТМЦ и услуг 0003239 от 15.08.2024 10:00:00</t>
        </is>
      </c>
      <c r="L2317" s="9" t="n"/>
      <c r="M2317">
        <f>VLOOKUP(J2317,P$7:Q$4000,2,0)</f>
        <v/>
      </c>
      <c r="N2317">
        <f>VLOOKUP(K2317,P$7:R$4000,2,0)</f>
        <v/>
      </c>
      <c r="P2317" s="24" t="inlineStr">
        <is>
          <t>Текенов Самат Абдыракманович</t>
        </is>
      </c>
      <c r="Q2317" s="24" t="inlineStr">
        <is>
          <t>130-01 Проект подземный рудник</t>
        </is>
      </c>
    </row>
    <row r="2318" hidden="1" outlineLevel="1" ht="22.45" customFormat="1" customHeight="1" s="71" thickBot="1">
      <c r="B2318" s="165" t="inlineStr">
        <is>
          <t>10.09.2024 11:58:16</t>
        </is>
      </c>
      <c r="C2318" s="165" t="inlineStr">
        <is>
          <t>Внутреннее перемещение ОМТС 222-093 от 10.09.2024 11:58:16</t>
        </is>
      </c>
      <c r="D2318" s="152" t="inlineStr">
        <is>
          <t>Внутренее перемещение ТМЦ</t>
        </is>
      </c>
      <c r="E2318" s="163" t="n">
        <v>1750</v>
      </c>
      <c r="F2318" s="164" t="n"/>
      <c r="G2318" s="163" t="n">
        <v>1750</v>
      </c>
      <c r="H2318" s="164" t="n"/>
      <c r="I2318" s="7" t="n">
        <v>140580</v>
      </c>
      <c r="J2318" s="8" t="inlineStr">
        <is>
          <t>Склад Бозымчак № 9 ГОК (Нурмамбетов Н\Караев Ж.)</t>
        </is>
      </c>
      <c r="K2318" s="8" t="inlineStr">
        <is>
          <t>Склад Бишкек № 1 (Орозалиев С/Давлеталиев Э.)</t>
        </is>
      </c>
      <c r="L2318" s="12" t="n"/>
      <c r="M2318">
        <f>VLOOKUP(J2318,P$7:Q$4000,2,0)</f>
        <v/>
      </c>
      <c r="N2318">
        <f>VLOOKUP(K2318,P$7:R$4000,2,0)</f>
        <v/>
      </c>
      <c r="P2318" s="24" t="inlineStr">
        <is>
          <t>Телтаев Нурлан Жанышбекович (инж.конструктор)</t>
        </is>
      </c>
      <c r="Q2318" s="24" t="inlineStr">
        <is>
          <t>100-02 Главный корпус (флотация)</t>
        </is>
      </c>
    </row>
    <row r="2319" hidden="1" outlineLevel="1" ht="53.85" customFormat="1" customHeight="1" s="71">
      <c r="B2319" s="166" t="n"/>
      <c r="C2319" s="166" t="n"/>
      <c r="D2319" s="153" t="n"/>
      <c r="E2319" s="10" t="n"/>
      <c r="F2319" s="11" t="n"/>
      <c r="G2319" s="10" t="n"/>
      <c r="H2319" s="11" t="n"/>
      <c r="I2319" s="12" t="n"/>
      <c r="J2319" s="13" t="inlineStr">
        <is>
          <t>100-012-0460 Набор борфрез твердосплавных 10 шт</t>
        </is>
      </c>
      <c r="K2319" s="13" t="inlineStr">
        <is>
          <t>100-012-0460 Набор борфрез твердосплавных 10 шт</t>
        </is>
      </c>
      <c r="L2319" s="135" t="n"/>
      <c r="M2319">
        <f>VLOOKUP(J2319,P$7:Q$4000,2,0)</f>
        <v/>
      </c>
      <c r="N2319">
        <f>VLOOKUP(K2319,P$7:R$4000,2,0)</f>
        <v/>
      </c>
      <c r="P2319" s="24" t="inlineStr">
        <is>
          <t>Темирбек уулу Айбек( Обходчик)</t>
        </is>
      </c>
      <c r="Q2319" s="24" t="inlineStr">
        <is>
          <t>100-03-03 Фильтрация хвостов</t>
        </is>
      </c>
    </row>
    <row r="2320" hidden="1" outlineLevel="1" ht="22.45" customHeight="1" s="171" thickBot="1">
      <c r="B2320" s="167" t="n"/>
      <c r="C2320" s="167" t="n"/>
      <c r="D2320" s="14" t="inlineStr">
        <is>
          <t>Количество</t>
        </is>
      </c>
      <c r="E2320" s="15" t="n"/>
      <c r="F2320" s="175" t="n">
        <v>2</v>
      </c>
      <c r="G2320" s="15" t="n"/>
      <c r="H2320" s="175" t="n">
        <v>2</v>
      </c>
      <c r="I2320" s="135" t="n"/>
      <c r="J2320" s="154" t="inlineStr">
        <is>
          <t>Поступление ТМЦ и услуг 0003239 от 15.08.2024 10:00:00</t>
        </is>
      </c>
      <c r="K2320" s="154" t="inlineStr">
        <is>
          <t>Поступление ТМЦ и услуг 0003239 от 15.08.2024 10:00:00</t>
        </is>
      </c>
      <c r="L2320" s="9" t="n"/>
      <c r="M2320">
        <f>VLOOKUP(J2320,P$7:Q$4000,2,0)</f>
        <v/>
      </c>
      <c r="N2320">
        <f>VLOOKUP(K2320,P$7:R$4000,2,0)</f>
        <v/>
      </c>
      <c r="P2320" s="24" t="inlineStr">
        <is>
          <t>Темирбеков Жалын Темирбекович</t>
        </is>
      </c>
      <c r="Q2320" s="24" t="inlineStr">
        <is>
          <t>109-Химлаборатория</t>
        </is>
      </c>
    </row>
    <row r="2321" hidden="1" outlineLevel="1" ht="22.45" customFormat="1" customHeight="1" s="71" thickBot="1">
      <c r="B2321" s="165" t="inlineStr">
        <is>
          <t>10.09.2024 11:58:16</t>
        </is>
      </c>
      <c r="C2321" s="165" t="inlineStr">
        <is>
          <t>Внутреннее перемещение ОМТС 222-093 от 10.09.2024 11:58:16</t>
        </is>
      </c>
      <c r="D2321" s="152" t="inlineStr">
        <is>
          <t>Внутренее перемещение ТМЦ</t>
        </is>
      </c>
      <c r="E2321" s="163" t="n">
        <v>1750</v>
      </c>
      <c r="F2321" s="164" t="n"/>
      <c r="G2321" s="163" t="n">
        <v>1750</v>
      </c>
      <c r="H2321" s="164" t="n"/>
      <c r="I2321" s="7" t="n">
        <v>9690</v>
      </c>
      <c r="J2321" s="8" t="inlineStr">
        <is>
          <t>Склад Бозымчак № 9 ГОК (Нурмамбетов Н\Караев Ж.)</t>
        </is>
      </c>
      <c r="K2321" s="8" t="inlineStr">
        <is>
          <t>Склад Бишкек № 1 (Орозалиев С/Давлеталиев Э.)</t>
        </is>
      </c>
      <c r="L2321" s="12" t="n"/>
      <c r="M2321">
        <f>VLOOKUP(J2321,P$7:Q$4000,2,0)</f>
        <v/>
      </c>
      <c r="N2321">
        <f>VLOOKUP(K2321,P$7:R$4000,2,0)</f>
        <v/>
      </c>
      <c r="P2321" s="24" t="inlineStr">
        <is>
          <t>Темирканов Алмазбек Мыктыбекович</t>
        </is>
      </c>
      <c r="Q2321" s="24" t="inlineStr">
        <is>
          <t>117-Перевалочная база</t>
        </is>
      </c>
    </row>
    <row r="2322" hidden="1" outlineLevel="1" ht="43.4" customFormat="1" customHeight="1" s="71">
      <c r="B2322" s="166" t="n"/>
      <c r="C2322" s="166" t="n"/>
      <c r="D2322" s="153" t="n"/>
      <c r="E2322" s="10" t="n"/>
      <c r="F2322" s="11" t="n"/>
      <c r="G2322" s="10" t="n"/>
      <c r="H2322" s="11" t="n"/>
      <c r="I2322" s="12" t="n"/>
      <c r="J2322" s="13" t="inlineStr">
        <is>
          <t>100-020-0405 Пневмошлифмашина Sumake ST-7733MK с набором шарошек</t>
        </is>
      </c>
      <c r="K2322" s="13" t="inlineStr">
        <is>
          <t>100-020-0405 Пневмошлифмашина Sumake ST-7733MK с набором шарошек</t>
        </is>
      </c>
      <c r="L2322" s="135" t="n"/>
      <c r="M2322">
        <f>VLOOKUP(J2322,P$7:Q$4000,2,0)</f>
        <v/>
      </c>
      <c r="N2322">
        <f>VLOOKUP(K2322,P$7:R$4000,2,0)</f>
        <v/>
      </c>
      <c r="P2322" s="24" t="inlineStr">
        <is>
          <t>Темиркулов Өмүрбек Эрнисбекович</t>
        </is>
      </c>
      <c r="Q2322" s="24" t="inlineStr">
        <is>
          <t>120-01-Геолого-маркшейдерская служба. отдел</t>
        </is>
      </c>
    </row>
    <row r="2323" hidden="1" outlineLevel="1" ht="22.45" customHeight="1" s="171" thickBot="1">
      <c r="B2323" s="167" t="n"/>
      <c r="C2323" s="167" t="n"/>
      <c r="D2323" s="14" t="inlineStr">
        <is>
          <t>Количество</t>
        </is>
      </c>
      <c r="E2323" s="15" t="n"/>
      <c r="F2323" s="175" t="n">
        <v>1</v>
      </c>
      <c r="G2323" s="15" t="n"/>
      <c r="H2323" s="175" t="n">
        <v>1</v>
      </c>
      <c r="I2323" s="135" t="n"/>
      <c r="J2323" s="154" t="inlineStr">
        <is>
          <t>Поступление ТМЦ и услуг 0003239 от 15.08.2024 10:00:00</t>
        </is>
      </c>
      <c r="K2323" s="154" t="inlineStr">
        <is>
          <t>Поступление ТМЦ и услуг 0003239 от 15.08.2024 10:00:00</t>
        </is>
      </c>
      <c r="L2323" s="9" t="n"/>
      <c r="M2323">
        <f>VLOOKUP(J2323,P$7:Q$4000,2,0)</f>
        <v/>
      </c>
      <c r="N2323">
        <f>VLOOKUP(K2323,P$7:R$4000,2,0)</f>
        <v/>
      </c>
      <c r="P2323" s="24" t="inlineStr">
        <is>
          <t>Темиров Даниярбек Раталыевич</t>
        </is>
      </c>
      <c r="Q2323" s="24" t="inlineStr">
        <is>
          <t>100-03 Участок фильтрации (хвосты)</t>
        </is>
      </c>
    </row>
    <row r="2324" hidden="1" outlineLevel="1" ht="22.45" customFormat="1" customHeight="1" s="71" thickBot="1">
      <c r="B2324" s="165" t="inlineStr">
        <is>
          <t>10.09.2024 11:58:16</t>
        </is>
      </c>
      <c r="C2324" s="165" t="inlineStr">
        <is>
          <t>Внутреннее перемещение ОМТС 222-093 от 10.09.2024 11:58:16</t>
        </is>
      </c>
      <c r="D2324" s="152" t="inlineStr">
        <is>
          <t>Внутренее перемещение ТМЦ</t>
        </is>
      </c>
      <c r="E2324" s="163" t="n">
        <v>1750</v>
      </c>
      <c r="F2324" s="164" t="n"/>
      <c r="G2324" s="163" t="n">
        <v>1750</v>
      </c>
      <c r="H2324" s="164" t="n"/>
      <c r="I2324" s="7" t="n">
        <v>9600</v>
      </c>
      <c r="J2324" s="8" t="inlineStr">
        <is>
          <t>Склад Бозымчак № 9 ГОК (Нурмамбетов Н\Караев Ж.)</t>
        </is>
      </c>
      <c r="K2324" s="8" t="inlineStr">
        <is>
          <t>Склад Бишкек № 1 (Орозалиев С/Давлеталиев Э.)</t>
        </is>
      </c>
      <c r="L2324" s="12" t="n"/>
      <c r="M2324">
        <f>VLOOKUP(J2324,P$7:Q$4000,2,0)</f>
        <v/>
      </c>
      <c r="N2324">
        <f>VLOOKUP(K2324,P$7:R$4000,2,0)</f>
        <v/>
      </c>
      <c r="P2324" s="24" t="inlineStr">
        <is>
          <t>Темирова Тынаркан Илешбековна</t>
        </is>
      </c>
      <c r="Q2324" s="24" t="inlineStr">
        <is>
          <t>109-Химлаборатория</t>
        </is>
      </c>
    </row>
    <row r="2325" hidden="1" outlineLevel="1" ht="22.45" customFormat="1" customHeight="1" s="71">
      <c r="B2325" s="166" t="n"/>
      <c r="C2325" s="166" t="n"/>
      <c r="D2325" s="153" t="n"/>
      <c r="E2325" s="10" t="n"/>
      <c r="F2325" s="11" t="n"/>
      <c r="G2325" s="10" t="n"/>
      <c r="H2325" s="11" t="n"/>
      <c r="I2325" s="12" t="n"/>
      <c r="J2325" s="13" t="inlineStr">
        <is>
          <t>100-023-0311 Колпачковый резец 50мм</t>
        </is>
      </c>
      <c r="K2325" s="13" t="inlineStr">
        <is>
          <t>100-023-0311 Колпачковый резец 50мм</t>
        </is>
      </c>
      <c r="L2325" s="135" t="n"/>
      <c r="M2325">
        <f>VLOOKUP(J2325,P$7:Q$4000,2,0)</f>
        <v/>
      </c>
      <c r="N2325">
        <f>VLOOKUP(K2325,P$7:R$4000,2,0)</f>
        <v/>
      </c>
      <c r="P2325" s="24" t="inlineStr">
        <is>
          <t>Темуров Сагынбек Туйчиевич</t>
        </is>
      </c>
      <c r="Q2325" s="24" t="inlineStr">
        <is>
          <t>100-03-03 Фильтрация хвостов</t>
        </is>
      </c>
    </row>
    <row r="2326" hidden="1" outlineLevel="1" ht="22.45" customHeight="1" s="171" thickBot="1">
      <c r="B2326" s="167" t="n"/>
      <c r="C2326" s="167" t="n"/>
      <c r="D2326" s="14" t="inlineStr">
        <is>
          <t>Количество</t>
        </is>
      </c>
      <c r="E2326" s="15" t="n"/>
      <c r="F2326" s="175" t="n">
        <v>4</v>
      </c>
      <c r="G2326" s="15" t="n"/>
      <c r="H2326" s="175" t="n">
        <v>4</v>
      </c>
      <c r="I2326" s="135" t="n"/>
      <c r="J2326" s="154" t="inlineStr">
        <is>
          <t>Поступление ТМЦ и услуг 0003239 от 15.08.2024 10:00:00</t>
        </is>
      </c>
      <c r="K2326" s="154" t="inlineStr">
        <is>
          <t>Поступление ТМЦ и услуг 0003239 от 15.08.2024 10:00:00</t>
        </is>
      </c>
      <c r="L2326" s="9" t="n"/>
      <c r="M2326">
        <f>VLOOKUP(J2326,P$7:Q$4000,2,0)</f>
        <v/>
      </c>
      <c r="N2326">
        <f>VLOOKUP(K2326,P$7:R$4000,2,0)</f>
        <v/>
      </c>
      <c r="P2326" s="24" t="inlineStr">
        <is>
          <t>Термечиков Кадырбек Чынарбекович</t>
        </is>
      </c>
      <c r="Q2326" s="24" t="inlineStr">
        <is>
          <t>126-001 ОТК Общепроизводственные расходы</t>
        </is>
      </c>
    </row>
    <row r="2327" hidden="1" outlineLevel="1" ht="22.45" customFormat="1" customHeight="1" s="49" thickBot="1">
      <c r="B2327" s="165" t="inlineStr">
        <is>
          <t>10.09.2024 11:58:16</t>
        </is>
      </c>
      <c r="C2327" s="165" t="inlineStr">
        <is>
          <t>Внутреннее перемещение ОМТС 222-093 от 10.09.2024 11:58:16</t>
        </is>
      </c>
      <c r="D2327" s="152" t="inlineStr">
        <is>
          <t>Внутренее перемещение ТМЦ</t>
        </is>
      </c>
      <c r="E2327" s="163" t="n">
        <v>1750</v>
      </c>
      <c r="F2327" s="164" t="n"/>
      <c r="G2327" s="163" t="n">
        <v>1750</v>
      </c>
      <c r="H2327" s="164" t="n"/>
      <c r="I2327" s="7" t="n">
        <v>62060</v>
      </c>
      <c r="J2327" s="8" t="inlineStr">
        <is>
          <t>Склад Бозымчак № 9 ГОК (Нурмамбетов Н\Караев Ж.)</t>
        </is>
      </c>
      <c r="K2327" s="8" t="inlineStr">
        <is>
          <t>Склад Бишкек № 1 (Орозалиев С/Давлеталиев Э.)</t>
        </is>
      </c>
      <c r="L2327" s="12" t="n"/>
      <c r="M2327">
        <f>VLOOKUP(J2327,P$7:Q$4000,2,0)</f>
        <v/>
      </c>
      <c r="N2327">
        <f>VLOOKUP(K2327,P$7:R$4000,2,0)</f>
        <v/>
      </c>
      <c r="P2327" s="24" t="inlineStr">
        <is>
          <t>ТЕХНИКА (Геосервисес)</t>
        </is>
      </c>
      <c r="Q2327" s="24" t="inlineStr">
        <is>
          <t>106-04-ГРР-общепроизводственные</t>
        </is>
      </c>
    </row>
    <row r="2328" hidden="1" outlineLevel="1" ht="22.45" customFormat="1" customHeight="1" s="71">
      <c r="B2328" s="166" t="n"/>
      <c r="C2328" s="166" t="n"/>
      <c r="D2328" s="153" t="n"/>
      <c r="E2328" s="10" t="n"/>
      <c r="F2328" s="11" t="n"/>
      <c r="G2328" s="10" t="n"/>
      <c r="H2328" s="11" t="n"/>
      <c r="I2328" s="12" t="n"/>
      <c r="J2328" s="13" t="inlineStr">
        <is>
          <t>100-023-0312 Фреза шар карбидная 16 мм</t>
        </is>
      </c>
      <c r="K2328" s="13" t="inlineStr">
        <is>
          <t>100-023-0312 Фреза шар карбидная 16 мм</t>
        </is>
      </c>
      <c r="L2328" s="135" t="n"/>
      <c r="M2328">
        <f>VLOOKUP(J2328,P$7:Q$4000,2,0)</f>
        <v/>
      </c>
      <c r="N2328">
        <f>VLOOKUP(K2328,P$7:R$4000,2,0)</f>
        <v/>
      </c>
      <c r="P2328" s="24" t="inlineStr">
        <is>
          <t>Тилекбаев Абдыбай Тилекович(Старший контролер СКК)</t>
        </is>
      </c>
      <c r="Q2328" s="24" t="inlineStr">
        <is>
          <t>126-001 ОТК Общепроизводственные расходы</t>
        </is>
      </c>
    </row>
    <row r="2329" hidden="1" outlineLevel="1" ht="22.45" customHeight="1" s="171" thickBot="1">
      <c r="B2329" s="167" t="n"/>
      <c r="C2329" s="167" t="n"/>
      <c r="D2329" s="14" t="inlineStr">
        <is>
          <t>Количество</t>
        </is>
      </c>
      <c r="E2329" s="15" t="n"/>
      <c r="F2329" s="175" t="n">
        <v>4</v>
      </c>
      <c r="G2329" s="15" t="n"/>
      <c r="H2329" s="175" t="n">
        <v>4</v>
      </c>
      <c r="I2329" s="135" t="n"/>
      <c r="J2329" s="154" t="inlineStr">
        <is>
          <t>Поступление ТМЦ и услуг 0003239 от 15.08.2024 10:00:00</t>
        </is>
      </c>
      <c r="K2329" s="154" t="inlineStr">
        <is>
          <t>Поступление ТМЦ и услуг 0003239 от 15.08.2024 10:00:00</t>
        </is>
      </c>
      <c r="L2329" s="9" t="n"/>
      <c r="M2329">
        <f>VLOOKUP(J2329,P$7:Q$4000,2,0)</f>
        <v/>
      </c>
      <c r="N2329">
        <f>VLOOKUP(K2329,P$7:R$4000,2,0)</f>
        <v/>
      </c>
      <c r="P2329" s="24" t="inlineStr">
        <is>
          <t>Тилекматов Бактияр Кенжалиевич</t>
        </is>
      </c>
      <c r="Q2329" s="24" t="inlineStr">
        <is>
          <t>130-16 Энергохозяйство</t>
        </is>
      </c>
    </row>
    <row r="2330" hidden="1" outlineLevel="1" ht="22.45" customFormat="1" customHeight="1" s="71" thickBot="1">
      <c r="B2330" s="165" t="inlineStr">
        <is>
          <t>10.09.2024 11:58:16</t>
        </is>
      </c>
      <c r="C2330" s="165" t="inlineStr">
        <is>
          <t>Внутреннее перемещение ОМТС 222-093 от 10.09.2024 11:58:16</t>
        </is>
      </c>
      <c r="D2330" s="152" t="inlineStr">
        <is>
          <t>Внутренее перемещение ТМЦ</t>
        </is>
      </c>
      <c r="E2330" s="163" t="n">
        <v>1750</v>
      </c>
      <c r="F2330" s="164" t="n"/>
      <c r="G2330" s="163" t="n">
        <v>1750</v>
      </c>
      <c r="H2330" s="164" t="n"/>
      <c r="I2330" s="7" t="n">
        <v>45800</v>
      </c>
      <c r="J2330" s="8" t="inlineStr">
        <is>
          <t>Склад Бозымчак № 9 ГОК (Нурмамбетов Н\Караев Ж.)</t>
        </is>
      </c>
      <c r="K2330" s="8" t="inlineStr">
        <is>
          <t>Склад Бишкек № 1 (Орозалиев С/Давлеталиев Э.)</t>
        </is>
      </c>
      <c r="L2330" s="12" t="n"/>
      <c r="M2330">
        <f>VLOOKUP(J2330,P$7:Q$4000,2,0)</f>
        <v/>
      </c>
      <c r="N2330">
        <f>VLOOKUP(K2330,P$7:R$4000,2,0)</f>
        <v/>
      </c>
      <c r="P2330" s="24" t="inlineStr">
        <is>
          <t>Тилешев Абдиманап Жумабекович</t>
        </is>
      </c>
      <c r="Q2330" s="24" t="inlineStr">
        <is>
          <t>119-01-автотранспортный  цех - легковой транспорт</t>
        </is>
      </c>
    </row>
    <row r="2331" hidden="1" outlineLevel="1" ht="22.45" customFormat="1" customHeight="1" s="71">
      <c r="B2331" s="166" t="n"/>
      <c r="C2331" s="166" t="n"/>
      <c r="D2331" s="153" t="n"/>
      <c r="E2331" s="10" t="n"/>
      <c r="F2331" s="11" t="n"/>
      <c r="G2331" s="10" t="n"/>
      <c r="H2331" s="11" t="n"/>
      <c r="I2331" s="12" t="n"/>
      <c r="J2331" s="13" t="inlineStr">
        <is>
          <t>100-023-0313 Фреза карбидная 8 мм</t>
        </is>
      </c>
      <c r="K2331" s="13" t="inlineStr">
        <is>
          <t>100-023-0313 Фреза карбидная 8 мм</t>
        </is>
      </c>
      <c r="L2331" s="135" t="n"/>
      <c r="M2331">
        <f>VLOOKUP(J2331,P$7:Q$4000,2,0)</f>
        <v/>
      </c>
      <c r="N2331">
        <f>VLOOKUP(K2331,P$7:R$4000,2,0)</f>
        <v/>
      </c>
      <c r="P2331" s="24" t="inlineStr">
        <is>
          <t>Тимофеев Александр Вячеславович</t>
        </is>
      </c>
      <c r="Q2331" s="24" t="inlineStr">
        <is>
          <t>119-06-Автотранспортный цех-РПП</t>
        </is>
      </c>
    </row>
    <row r="2332" hidden="1" outlineLevel="1" ht="22.45" customHeight="1" s="171" thickBot="1">
      <c r="B2332" s="167" t="n"/>
      <c r="C2332" s="167" t="n"/>
      <c r="D2332" s="14" t="inlineStr">
        <is>
          <t>Количество</t>
        </is>
      </c>
      <c r="E2332" s="15" t="n"/>
      <c r="F2332" s="175" t="n">
        <v>4</v>
      </c>
      <c r="G2332" s="15" t="n"/>
      <c r="H2332" s="175" t="n">
        <v>4</v>
      </c>
      <c r="I2332" s="135" t="n"/>
      <c r="J2332" s="154" t="inlineStr">
        <is>
          <t>Поступление ТМЦ и услуг 0003239 от 15.08.2024 10:00:00</t>
        </is>
      </c>
      <c r="K2332" s="154" t="inlineStr">
        <is>
          <t>Поступление ТМЦ и услуг 0003239 от 15.08.2024 10:00:00</t>
        </is>
      </c>
      <c r="L2332" s="9" t="n"/>
      <c r="M2332">
        <f>VLOOKUP(J2332,P$7:Q$4000,2,0)</f>
        <v/>
      </c>
      <c r="N2332">
        <f>VLOOKUP(K2332,P$7:R$4000,2,0)</f>
        <v/>
      </c>
      <c r="P2332" s="24" t="inlineStr">
        <is>
          <t>Тимофеев Александр Вячеславович</t>
        </is>
      </c>
      <c r="Q2332" s="24" t="inlineStr">
        <is>
          <t>119-05-Автотранспортный цех - общепроизводственные</t>
        </is>
      </c>
    </row>
    <row r="2333" hidden="1" outlineLevel="1" ht="22.45" customFormat="1" customHeight="1" s="71" thickBot="1">
      <c r="B2333" s="165" t="inlineStr">
        <is>
          <t>10.09.2024 11:58:16</t>
        </is>
      </c>
      <c r="C2333" s="165" t="inlineStr">
        <is>
          <t>Внутреннее перемещение ОМТС 222-093 от 10.09.2024 11:58:16</t>
        </is>
      </c>
      <c r="D2333" s="152" t="inlineStr">
        <is>
          <t>Внутренее перемещение ТМЦ</t>
        </is>
      </c>
      <c r="E2333" s="163" t="n">
        <v>1750</v>
      </c>
      <c r="F2333" s="164" t="n"/>
      <c r="G2333" s="163" t="n">
        <v>1750</v>
      </c>
      <c r="H2333" s="164" t="n"/>
      <c r="I2333" s="7" t="n">
        <v>61000</v>
      </c>
      <c r="J2333" s="8" t="inlineStr">
        <is>
          <t>Склад Бозымчак № 9 ГОК (Нурмамбетов Н\Караев Ж.)</t>
        </is>
      </c>
      <c r="K2333" s="8" t="inlineStr">
        <is>
          <t>Склад Бишкек № 1 (Орозалиев С/Давлеталиев Э.)</t>
        </is>
      </c>
      <c r="L2333" s="12" t="n"/>
      <c r="M2333">
        <f>VLOOKUP(J2333,P$7:Q$4000,2,0)</f>
        <v/>
      </c>
      <c r="N2333">
        <f>VLOOKUP(K2333,P$7:R$4000,2,0)</f>
        <v/>
      </c>
      <c r="P2333" s="24" t="inlineStr">
        <is>
          <t>Тихонова Елена Николаевна</t>
        </is>
      </c>
      <c r="Q2333" s="24" t="inlineStr">
        <is>
          <t>112-ИТР-офис</t>
        </is>
      </c>
    </row>
    <row r="2334" hidden="1" outlineLevel="1" ht="22.45" customFormat="1" customHeight="1" s="71">
      <c r="B2334" s="166" t="n"/>
      <c r="C2334" s="166" t="n"/>
      <c r="D2334" s="153" t="n"/>
      <c r="E2334" s="10" t="n"/>
      <c r="F2334" s="11" t="n"/>
      <c r="G2334" s="10" t="n"/>
      <c r="H2334" s="11" t="n"/>
      <c r="I2334" s="12" t="n"/>
      <c r="J2334" s="13" t="inlineStr">
        <is>
          <t>100-023-0314 Фреза карбидная 12 мм</t>
        </is>
      </c>
      <c r="K2334" s="13" t="inlineStr">
        <is>
          <t>100-023-0314 Фреза карбидная 12 мм</t>
        </is>
      </c>
      <c r="L2334" s="135" t="n"/>
      <c r="M2334">
        <f>VLOOKUP(J2334,P$7:Q$4000,2,0)</f>
        <v/>
      </c>
      <c r="N2334">
        <f>VLOOKUP(K2334,P$7:R$4000,2,0)</f>
        <v/>
      </c>
      <c r="P2334" s="24" t="inlineStr">
        <is>
          <t>Төлөйконов Медер Рахатович</t>
        </is>
      </c>
      <c r="Q2334" s="24" t="inlineStr">
        <is>
          <t>109-Химлаборатория</t>
        </is>
      </c>
    </row>
    <row r="2335" hidden="1" outlineLevel="1" ht="22.45" customHeight="1" s="171" thickBot="1">
      <c r="B2335" s="167" t="n"/>
      <c r="C2335" s="167" t="n"/>
      <c r="D2335" s="14" t="inlineStr">
        <is>
          <t>Количество</t>
        </is>
      </c>
      <c r="E2335" s="15" t="n"/>
      <c r="F2335" s="175" t="n">
        <v>4</v>
      </c>
      <c r="G2335" s="15" t="n"/>
      <c r="H2335" s="175" t="n">
        <v>4</v>
      </c>
      <c r="I2335" s="135" t="n"/>
      <c r="J2335" s="154" t="inlineStr">
        <is>
          <t>Поступление ТМЦ и услуг 0003239 от 15.08.2024 10:00:00</t>
        </is>
      </c>
      <c r="K2335" s="154" t="inlineStr">
        <is>
          <t>Поступление ТМЦ и услуг 0003239 от 15.08.2024 10:00:00</t>
        </is>
      </c>
      <c r="L2335" s="9" t="n"/>
      <c r="M2335">
        <f>VLOOKUP(J2335,P$7:Q$4000,2,0)</f>
        <v/>
      </c>
      <c r="N2335">
        <f>VLOOKUP(K2335,P$7:R$4000,2,0)</f>
        <v/>
      </c>
      <c r="P2335" s="24" t="inlineStr">
        <is>
          <t>Тойгомбай уулу Эрбол</t>
        </is>
      </c>
      <c r="Q2335" s="24" t="inlineStr">
        <is>
          <t>100-03-03 Фильтрация хвостов</t>
        </is>
      </c>
    </row>
    <row r="2336" hidden="1" outlineLevel="1" ht="22.45" customFormat="1" customHeight="1" s="71" thickBot="1">
      <c r="B2336" s="165" t="inlineStr">
        <is>
          <t>10.09.2024 11:58:16</t>
        </is>
      </c>
      <c r="C2336" s="165" t="inlineStr">
        <is>
          <t>Внутреннее перемещение ОМТС 222-093 от 10.09.2024 11:58:16</t>
        </is>
      </c>
      <c r="D2336" s="152" t="inlineStr">
        <is>
          <t>Внутренее перемещение ТМЦ</t>
        </is>
      </c>
      <c r="E2336" s="163" t="n">
        <v>1750</v>
      </c>
      <c r="F2336" s="164" t="n"/>
      <c r="G2336" s="163" t="n">
        <v>1750</v>
      </c>
      <c r="H2336" s="164" t="n"/>
      <c r="I2336" s="7" t="n">
        <v>5960</v>
      </c>
      <c r="J2336" s="8" t="inlineStr">
        <is>
          <t>Склад Бозымчак № 9 ГОК (Нурмамбетов Н\Караев Ж.)</t>
        </is>
      </c>
      <c r="K2336" s="8" t="inlineStr">
        <is>
          <t>Склад Бишкек № 1 (Орозалиев С/Давлеталиев Э.)</t>
        </is>
      </c>
      <c r="L2336" s="12" t="n"/>
      <c r="M2336">
        <f>VLOOKUP(J2336,P$7:Q$4000,2,0)</f>
        <v/>
      </c>
      <c r="N2336">
        <f>VLOOKUP(K2336,P$7:R$4000,2,0)</f>
        <v/>
      </c>
      <c r="P2336" s="24" t="inlineStr">
        <is>
          <t>Тойматов Нурбек Саматбекович спец по анализу произ</t>
        </is>
      </c>
      <c r="Q2336" s="24" t="inlineStr">
        <is>
          <t>119-05-Автотранспортный цех - общепроизводственные</t>
        </is>
      </c>
    </row>
    <row r="2337" hidden="1" outlineLevel="1" ht="22.45" customFormat="1" customHeight="1" s="71">
      <c r="B2337" s="166" t="n"/>
      <c r="C2337" s="166" t="n"/>
      <c r="D2337" s="153" t="n"/>
      <c r="E2337" s="10" t="n"/>
      <c r="F2337" s="11" t="n"/>
      <c r="G2337" s="10" t="n"/>
      <c r="H2337" s="11" t="n"/>
      <c r="I2337" s="12" t="n"/>
      <c r="J2337" s="13" t="inlineStr">
        <is>
          <t>100-023-0315 Резец колпачковый 30мм</t>
        </is>
      </c>
      <c r="K2337" s="13" t="inlineStr">
        <is>
          <t>100-023-0315 Резец колпачковый 30мм</t>
        </is>
      </c>
      <c r="L2337" s="135" t="n"/>
      <c r="M2337">
        <f>VLOOKUP(J2337,P$7:Q$4000,2,0)</f>
        <v/>
      </c>
      <c r="N2337">
        <f>VLOOKUP(K2337,P$7:R$4000,2,0)</f>
        <v/>
      </c>
      <c r="P2337" s="24" t="inlineStr">
        <is>
          <t>Тойчиев Исмаилбек Бургобаевич (машинист Хитачи)</t>
        </is>
      </c>
      <c r="Q2337" s="24" t="inlineStr">
        <is>
          <t>101-02-ЭКБУ - Карьер</t>
        </is>
      </c>
    </row>
    <row r="2338" hidden="1" outlineLevel="1" ht="22.45" customHeight="1" s="171" thickBot="1">
      <c r="B2338" s="167" t="n"/>
      <c r="C2338" s="167" t="n"/>
      <c r="D2338" s="14" t="inlineStr">
        <is>
          <t>Количество</t>
        </is>
      </c>
      <c r="E2338" s="15" t="n"/>
      <c r="F2338" s="175" t="n">
        <v>4</v>
      </c>
      <c r="G2338" s="15" t="n"/>
      <c r="H2338" s="175" t="n">
        <v>4</v>
      </c>
      <c r="I2338" s="135" t="n"/>
      <c r="J2338" s="154" t="inlineStr">
        <is>
          <t>Поступление ТМЦ и услуг 0003239 от 15.08.2024 10:00:00</t>
        </is>
      </c>
      <c r="K2338" s="154" t="inlineStr">
        <is>
          <t>Поступление ТМЦ и услуг 0003239 от 15.08.2024 10:00:00</t>
        </is>
      </c>
      <c r="L2338" s="9" t="n"/>
      <c r="M2338">
        <f>VLOOKUP(J2338,P$7:Q$4000,2,0)</f>
        <v/>
      </c>
      <c r="N2338">
        <f>VLOOKUP(K2338,P$7:R$4000,2,0)</f>
        <v/>
      </c>
      <c r="P2338" s="24" t="inlineStr">
        <is>
          <t>Тойчубеков Асанбек Сейталыевич</t>
        </is>
      </c>
      <c r="Q2338" s="24" t="inlineStr">
        <is>
          <t>105-03-ЛЭП</t>
        </is>
      </c>
    </row>
    <row r="2339" outlineLevel="1" ht="32.9" customFormat="1" customHeight="1" s="71" thickBot="1">
      <c r="B2339" s="165" t="inlineStr">
        <is>
          <t>10.09.2024 12:11:17</t>
        </is>
      </c>
      <c r="C2339" s="165" t="inlineStr">
        <is>
          <t>Внутреннее перемещение ОМТС 221-870 от 10.09.2024 12:11:17</t>
        </is>
      </c>
      <c r="D2339" s="152" t="inlineStr">
        <is>
          <t>Внутренее перемещение ТМЦ</t>
        </is>
      </c>
      <c r="E2339" s="163" t="n">
        <v>1750</v>
      </c>
      <c r="F2339" s="164" t="n"/>
      <c r="G2339" s="163" t="n">
        <v>1750</v>
      </c>
      <c r="H2339" s="164" t="n"/>
      <c r="I2339" s="7" t="n">
        <v>8460</v>
      </c>
      <c r="J2339" s="8" t="inlineStr">
        <is>
          <t>Альпиев Мадияр Есилович</t>
        </is>
      </c>
      <c r="K2339" s="8" t="inlineStr">
        <is>
          <t>Склад Бозымчак № 9 ГОК (Нурмамбетов Н\Караев Ж.)</t>
        </is>
      </c>
      <c r="L2339" s="12" t="n"/>
      <c r="M2339">
        <f>VLOOKUP(J2339,P$7:Q$4000,2,0)</f>
        <v/>
      </c>
      <c r="N2339">
        <f>VLOOKUP(K2339,P$7:R$4000,2,0)</f>
        <v/>
      </c>
      <c r="P2339" s="24" t="inlineStr">
        <is>
          <t>Тойчубеков Эрлан Асанбекович</t>
        </is>
      </c>
      <c r="Q2339" s="24" t="inlineStr">
        <is>
          <t>119-05-Автотранспортный цех - общепроизводственные</t>
        </is>
      </c>
    </row>
    <row r="2340" hidden="1" outlineLevel="1" ht="22.45" customFormat="1" customHeight="1" s="71">
      <c r="B2340" s="166" t="n"/>
      <c r="C2340" s="166" t="n"/>
      <c r="D2340" s="153" t="n"/>
      <c r="E2340" s="10" t="n"/>
      <c r="F2340" s="11" t="n"/>
      <c r="G2340" s="10" t="n"/>
      <c r="H2340" s="11" t="n"/>
      <c r="I2340" s="12" t="n"/>
      <c r="J2340" s="13" t="inlineStr">
        <is>
          <t>051-001-5350 Тумба подкатная (2 ящика) 400*450*500 (про-во Кыргызстан)</t>
        </is>
      </c>
      <c r="K2340" s="13" t="inlineStr">
        <is>
          <t>051-001-5350 Тумба подкатная (2 ящика) 400*450*500 (про-во Кыргызстан)</t>
        </is>
      </c>
      <c r="L2340" s="135" t="n"/>
      <c r="M2340">
        <f>VLOOKUP(J2340,P$7:Q$4000,2,0)</f>
        <v/>
      </c>
      <c r="N2340">
        <f>VLOOKUP(K2340,P$7:R$4000,2,0)</f>
        <v/>
      </c>
      <c r="P2340" s="24" t="inlineStr">
        <is>
          <t>Тойчуев Абдижапар Токтогулович (пом.взрывника)</t>
        </is>
      </c>
      <c r="Q2340" s="24" t="inlineStr">
        <is>
          <t>101-03-участок БВР</t>
        </is>
      </c>
    </row>
    <row r="2341" hidden="1" outlineLevel="1" ht="22.45" customHeight="1" s="171" thickBot="1">
      <c r="B2341" s="167" t="n"/>
      <c r="C2341" s="167" t="n"/>
      <c r="D2341" s="14" t="inlineStr">
        <is>
          <t>Количество</t>
        </is>
      </c>
      <c r="E2341" s="15" t="n"/>
      <c r="F2341" s="175" t="n">
        <v>2</v>
      </c>
      <c r="G2341" s="15" t="n"/>
      <c r="H2341" s="175" t="n">
        <v>2</v>
      </c>
      <c r="I2341" s="135" t="n"/>
      <c r="J2341" s="154" t="inlineStr">
        <is>
          <t>Поступление ТМЦ и услуг 0001621 от 24.04.2024 18:48:21</t>
        </is>
      </c>
      <c r="K2341" s="154" t="inlineStr">
        <is>
          <t>Поступление ТМЦ и услуг 0001621 от 24.04.2024 18:48:21</t>
        </is>
      </c>
      <c r="L2341" s="9" t="n"/>
      <c r="M2341">
        <f>VLOOKUP(J2341,P$7:Q$4000,2,0)</f>
        <v/>
      </c>
      <c r="N2341">
        <f>VLOOKUP(K2341,P$7:R$4000,2,0)</f>
        <v/>
      </c>
      <c r="P2341" s="24" t="inlineStr">
        <is>
          <t>Тойчуев Абдимухтар Усупович</t>
        </is>
      </c>
      <c r="Q2341" s="24" t="inlineStr">
        <is>
          <t>119-05-Автотранспортный цех - общепроизводственные</t>
        </is>
      </c>
    </row>
    <row r="2342" hidden="1" outlineLevel="1" ht="32.9" customFormat="1" customHeight="1" s="71" thickBot="1">
      <c r="B2342" s="165" t="inlineStr">
        <is>
          <t>10.09.2024 12:34:07</t>
        </is>
      </c>
      <c r="C2342" s="165" t="inlineStr">
        <is>
          <t>Внутреннее перемещение ОМТС 222-094 от 10.09.2024 12:34:07</t>
        </is>
      </c>
      <c r="D2342" s="152" t="inlineStr">
        <is>
          <t>Внутренее перемещение ТМЦ</t>
        </is>
      </c>
      <c r="E2342" s="163" t="n">
        <v>1750</v>
      </c>
      <c r="F2342" s="164" t="n"/>
      <c r="G2342" s="163" t="n">
        <v>1750</v>
      </c>
      <c r="H2342" s="164" t="n"/>
      <c r="I2342" s="7" t="n">
        <v>4550</v>
      </c>
      <c r="J2342" s="8" t="inlineStr">
        <is>
          <t>Склад Бозымчак №12 ОФ (/Касымов А. Адылбек у Э.)</t>
        </is>
      </c>
      <c r="K2342" s="8" t="inlineStr">
        <is>
          <t>Склад Бишкек № 1 (Орозалиев С/Давлеталиев Э.)</t>
        </is>
      </c>
      <c r="L2342" s="12" t="n"/>
      <c r="M2342">
        <f>VLOOKUP(J2342,P$7:Q$4000,2,0)</f>
        <v/>
      </c>
      <c r="N2342">
        <f>VLOOKUP(K2342,P$7:R$4000,2,0)</f>
        <v/>
      </c>
      <c r="P2342" s="24" t="inlineStr">
        <is>
          <t>Тойчуев Садык Токтогулович (Электрогазосварщик)</t>
        </is>
      </c>
      <c r="Q2342" s="24" t="inlineStr">
        <is>
          <t>100-02 Главный корпус (флотация)</t>
        </is>
      </c>
    </row>
    <row r="2343" hidden="1" outlineLevel="1" ht="22.45" customFormat="1" customHeight="1" s="71">
      <c r="B2343" s="166" t="n"/>
      <c r="C2343" s="166" t="n"/>
      <c r="D2343" s="153" t="n"/>
      <c r="E2343" s="10" t="n"/>
      <c r="F2343" s="11" t="n"/>
      <c r="G2343" s="10" t="n"/>
      <c r="H2343" s="11" t="n"/>
      <c r="I2343" s="12" t="n"/>
      <c r="J2343" s="13" t="inlineStr">
        <is>
          <t>050-001-6205 Батарейка Varta Longlife AAA 1,5V</t>
        </is>
      </c>
      <c r="K2343" s="13" t="inlineStr">
        <is>
          <t>050-001-6205 Батарейка Varta Longlife AAA 1,5V</t>
        </is>
      </c>
      <c r="L2343" s="135" t="n"/>
      <c r="M2343">
        <f>VLOOKUP(J2343,P$7:Q$4000,2,0)</f>
        <v/>
      </c>
      <c r="N2343">
        <f>VLOOKUP(K2343,P$7:R$4000,2,0)</f>
        <v/>
      </c>
      <c r="P2343" s="24" t="inlineStr">
        <is>
          <t>Токбаев Ренат Жантемирович</t>
        </is>
      </c>
      <c r="Q2343" s="24" t="inlineStr">
        <is>
          <t>105-03-ЛЭП</t>
        </is>
      </c>
    </row>
    <row r="2344" hidden="1" outlineLevel="1" ht="22.45" customHeight="1" s="171" thickBot="1">
      <c r="B2344" s="167" t="n"/>
      <c r="C2344" s="167" t="n"/>
      <c r="D2344" s="14" t="inlineStr">
        <is>
          <t>Количество</t>
        </is>
      </c>
      <c r="E2344" s="15" t="n"/>
      <c r="F2344" s="175" t="n">
        <v>25</v>
      </c>
      <c r="G2344" s="15" t="n"/>
      <c r="H2344" s="175" t="n">
        <v>25</v>
      </c>
      <c r="I2344" s="135" t="n"/>
      <c r="J2344" s="154" t="inlineStr">
        <is>
          <t>Поступление ТМЦ и услуг 0003533 от 03.09.2024 10:00:00</t>
        </is>
      </c>
      <c r="K2344" s="154" t="inlineStr">
        <is>
          <t>Поступление ТМЦ и услуг 0003533 от 03.09.2024 10:00:00</t>
        </is>
      </c>
      <c r="L2344" s="9" t="n"/>
      <c r="M2344">
        <f>VLOOKUP(J2344,P$7:Q$4000,2,0)</f>
        <v/>
      </c>
      <c r="N2344">
        <f>VLOOKUP(K2344,P$7:R$4000,2,0)</f>
        <v/>
      </c>
      <c r="P2344" s="24" t="inlineStr">
        <is>
          <t>Токоев Маматмуса Капарович</t>
        </is>
      </c>
      <c r="Q2344" s="24" t="inlineStr">
        <is>
          <t>114-Офис Управления Проектом - Бозымчак</t>
        </is>
      </c>
    </row>
    <row r="2345" hidden="1" outlineLevel="1" ht="22.45" customFormat="1" customHeight="1" s="71" thickBot="1">
      <c r="B2345" s="165" t="inlineStr">
        <is>
          <t>10.09.2024 12:34:07</t>
        </is>
      </c>
      <c r="C2345" s="165" t="inlineStr">
        <is>
          <t>Внутреннее перемещение ОМТС 222-094 от 10.09.2024 12:34:07</t>
        </is>
      </c>
      <c r="D2345" s="152" t="inlineStr">
        <is>
          <t>Внутренее перемещение ТМЦ</t>
        </is>
      </c>
      <c r="E2345" s="163" t="n">
        <v>1750</v>
      </c>
      <c r="F2345" s="164" t="n"/>
      <c r="G2345" s="163" t="n">
        <v>1750</v>
      </c>
      <c r="H2345" s="164" t="n"/>
      <c r="I2345" s="176" t="n">
        <v>860</v>
      </c>
      <c r="J2345" s="8" t="inlineStr">
        <is>
          <t>Склад Бозымчак №12 ОФ (/Касымов А. Адылбек у Э.)</t>
        </is>
      </c>
      <c r="K2345" s="8" t="inlineStr">
        <is>
          <t>Склад Бишкек № 1 (Орозалиев С/Давлеталиев Э.)</t>
        </is>
      </c>
      <c r="L2345" s="12" t="n"/>
      <c r="M2345">
        <f>VLOOKUP(J2345,P$7:Q$4000,2,0)</f>
        <v/>
      </c>
      <c r="N2345">
        <f>VLOOKUP(K2345,P$7:R$4000,2,0)</f>
        <v/>
      </c>
      <c r="P2345" s="24" t="inlineStr">
        <is>
          <t>Токонов Марат Дуйшеналиевич</t>
        </is>
      </c>
      <c r="Q2345" s="24" t="inlineStr">
        <is>
          <t>130-18 Технические службы</t>
        </is>
      </c>
    </row>
    <row r="2346" hidden="1" outlineLevel="1" ht="22.45" customFormat="1" customHeight="1" s="71">
      <c r="B2346" s="166" t="n"/>
      <c r="C2346" s="166" t="n"/>
      <c r="D2346" s="153" t="n"/>
      <c r="E2346" s="10" t="n"/>
      <c r="F2346" s="11" t="n"/>
      <c r="G2346" s="10" t="n"/>
      <c r="H2346" s="11" t="n"/>
      <c r="I2346" s="12" t="n"/>
      <c r="J2346" s="13" t="inlineStr">
        <is>
          <t>050-001-6204 Батарейка Varta Longlife AA 1,5V</t>
        </is>
      </c>
      <c r="K2346" s="13" t="inlineStr">
        <is>
          <t>050-001-6204 Батарейка Varta Longlife AA 1,5V</t>
        </is>
      </c>
      <c r="L2346" s="135" t="n"/>
      <c r="M2346">
        <f>VLOOKUP(J2346,P$7:Q$4000,2,0)</f>
        <v/>
      </c>
      <c r="N2346">
        <f>VLOOKUP(K2346,P$7:R$4000,2,0)</f>
        <v/>
      </c>
      <c r="P2346" s="24" t="inlineStr">
        <is>
          <t>Токонов Мирлан Токонович</t>
        </is>
      </c>
      <c r="Q2346" s="24" t="inlineStr">
        <is>
          <t>112-ИТР-офис</t>
        </is>
      </c>
    </row>
    <row r="2347" hidden="1" outlineLevel="1" ht="22.45" customHeight="1" s="171" thickBot="1">
      <c r="B2347" s="167" t="n"/>
      <c r="C2347" s="167" t="n"/>
      <c r="D2347" s="14" t="inlineStr">
        <is>
          <t>Количество</t>
        </is>
      </c>
      <c r="E2347" s="15" t="n"/>
      <c r="F2347" s="175" t="n">
        <v>4</v>
      </c>
      <c r="G2347" s="15" t="n"/>
      <c r="H2347" s="175" t="n">
        <v>4</v>
      </c>
      <c r="I2347" s="135" t="n"/>
      <c r="J2347" s="154" t="inlineStr">
        <is>
          <t>Поступление ТМЦ и услуг 0004261 от 20.10.2023 10:00:00</t>
        </is>
      </c>
      <c r="K2347" s="154" t="inlineStr">
        <is>
          <t>Поступление ТМЦ и услуг 0004261 от 20.10.2023 10:00:00</t>
        </is>
      </c>
      <c r="L2347" s="9" t="n"/>
      <c r="M2347">
        <f>VLOOKUP(J2347,P$7:Q$4000,2,0)</f>
        <v/>
      </c>
      <c r="N2347">
        <f>VLOOKUP(K2347,P$7:R$4000,2,0)</f>
        <v/>
      </c>
      <c r="P2347" s="24" t="inlineStr">
        <is>
          <t>Токонов Уранбек Капарбекович(подземка)</t>
        </is>
      </c>
      <c r="Q2347" s="24" t="inlineStr">
        <is>
          <t>130-07 Перевозка Горной массы</t>
        </is>
      </c>
    </row>
    <row r="2348" hidden="1" outlineLevel="1" ht="22.45" customFormat="1" customHeight="1" s="71" thickBot="1">
      <c r="B2348" s="165" t="inlineStr">
        <is>
          <t>10.09.2024 12:34:07</t>
        </is>
      </c>
      <c r="C2348" s="165" t="inlineStr">
        <is>
          <t>Внутреннее перемещение ОМТС 222-094 от 10.09.2024 12:34:07</t>
        </is>
      </c>
      <c r="D2348" s="152" t="inlineStr">
        <is>
          <t>Внутренее перемещение ТМЦ</t>
        </is>
      </c>
      <c r="E2348" s="163" t="n">
        <v>1750</v>
      </c>
      <c r="F2348" s="164" t="n"/>
      <c r="G2348" s="163" t="n">
        <v>1750</v>
      </c>
      <c r="H2348" s="164" t="n"/>
      <c r="I2348" s="7" t="n">
        <v>2676</v>
      </c>
      <c r="J2348" s="8" t="inlineStr">
        <is>
          <t>Склад Бозымчак №12 ОФ (/Касымов А. Адылбек у Э.)</t>
        </is>
      </c>
      <c r="K2348" s="8" t="inlineStr">
        <is>
          <t>Склад Бишкек № 1 (Орозалиев С/Давлеталиев Э.)</t>
        </is>
      </c>
      <c r="L2348" s="12" t="n"/>
      <c r="M2348">
        <f>VLOOKUP(J2348,P$7:Q$4000,2,0)</f>
        <v/>
      </c>
      <c r="N2348">
        <f>VLOOKUP(K2348,P$7:R$4000,2,0)</f>
        <v/>
      </c>
      <c r="P2348" s="24" t="inlineStr">
        <is>
          <t>Токтакунов Айбек Дженишбекович( слесарь гидравлик)</t>
        </is>
      </c>
      <c r="Q2348" s="24" t="inlineStr">
        <is>
          <t>100-09 РММ</t>
        </is>
      </c>
    </row>
    <row r="2349" hidden="1" outlineLevel="1" ht="22.45" customFormat="1" customHeight="1" s="71">
      <c r="B2349" s="166" t="n"/>
      <c r="C2349" s="166" t="n"/>
      <c r="D2349" s="153" t="n"/>
      <c r="E2349" s="10" t="n"/>
      <c r="F2349" s="11" t="n"/>
      <c r="G2349" s="10" t="n"/>
      <c r="H2349" s="11" t="n"/>
      <c r="I2349" s="12" t="n"/>
      <c r="J2349" s="13" t="inlineStr">
        <is>
          <t>050-001-6204 Батарейка Varta Longlife AA 1,5V</t>
        </is>
      </c>
      <c r="K2349" s="13" t="inlineStr">
        <is>
          <t>050-001-6204 Батарейка Varta Longlife AA 1,5V</t>
        </is>
      </c>
      <c r="L2349" s="135" t="n"/>
      <c r="M2349">
        <f>VLOOKUP(J2349,P$7:Q$4000,2,0)</f>
        <v/>
      </c>
      <c r="N2349">
        <f>VLOOKUP(K2349,P$7:R$4000,2,0)</f>
        <v/>
      </c>
      <c r="P2349" s="24" t="inlineStr">
        <is>
          <t>Токталиев Нурланбек Абдыжалилович</t>
        </is>
      </c>
      <c r="Q2349" s="24" t="inlineStr">
        <is>
          <t>111-02-АУП</t>
        </is>
      </c>
    </row>
    <row r="2350" hidden="1" outlineLevel="1" ht="22.45" customHeight="1" s="171" thickBot="1">
      <c r="B2350" s="167" t="n"/>
      <c r="C2350" s="167" t="n"/>
      <c r="D2350" s="14" t="inlineStr">
        <is>
          <t>Количество</t>
        </is>
      </c>
      <c r="E2350" s="15" t="n"/>
      <c r="F2350" s="175" t="n">
        <v>12</v>
      </c>
      <c r="G2350" s="15" t="n"/>
      <c r="H2350" s="175" t="n">
        <v>12</v>
      </c>
      <c r="I2350" s="135" t="n"/>
      <c r="J2350" s="154" t="inlineStr">
        <is>
          <t>Поступление ТМЦ и услуг 0000611 от 15.02.2024 10:00:00</t>
        </is>
      </c>
      <c r="K2350" s="154" t="inlineStr">
        <is>
          <t>Поступление ТМЦ и услуг 0000611 от 15.02.2024 10:00:00</t>
        </is>
      </c>
      <c r="L2350" s="9" t="n"/>
      <c r="M2350">
        <f>VLOOKUP(J2350,P$7:Q$4000,2,0)</f>
        <v/>
      </c>
      <c r="N2350">
        <f>VLOOKUP(K2350,P$7:R$4000,2,0)</f>
        <v/>
      </c>
      <c r="P2350" s="24" t="inlineStr">
        <is>
          <t>Токталиева Айканыш Темирбековна</t>
        </is>
      </c>
      <c r="Q2350" s="24" t="inlineStr">
        <is>
          <t>111-01-АУП - Гараж</t>
        </is>
      </c>
    </row>
    <row r="2351" hidden="1" outlineLevel="1" ht="22.45" customFormat="1" customHeight="1" s="71" thickBot="1">
      <c r="B2351" s="165" t="inlineStr">
        <is>
          <t>10.09.2024 12:34:07</t>
        </is>
      </c>
      <c r="C2351" s="165" t="inlineStr">
        <is>
          <t>Внутреннее перемещение ОМТС 222-094 от 10.09.2024 12:34:07</t>
        </is>
      </c>
      <c r="D2351" s="152" t="inlineStr">
        <is>
          <t>Внутренее перемещение ТМЦ</t>
        </is>
      </c>
      <c r="E2351" s="163" t="n">
        <v>1750</v>
      </c>
      <c r="F2351" s="164" t="n"/>
      <c r="G2351" s="163" t="n">
        <v>1750</v>
      </c>
      <c r="H2351" s="164" t="n"/>
      <c r="I2351" s="176" t="n">
        <v>880</v>
      </c>
      <c r="J2351" s="8" t="inlineStr">
        <is>
          <t>Склад Бозымчак №12 ОФ (/Касымов А. Адылбек у Э.)</t>
        </is>
      </c>
      <c r="K2351" s="8" t="inlineStr">
        <is>
          <t>Склад Бишкек № 1 (Орозалиев С/Давлеталиев Э.)</t>
        </is>
      </c>
      <c r="L2351" s="12" t="n"/>
      <c r="M2351">
        <f>VLOOKUP(J2351,P$7:Q$4000,2,0)</f>
        <v/>
      </c>
      <c r="N2351">
        <f>VLOOKUP(K2351,P$7:R$4000,2,0)</f>
        <v/>
      </c>
      <c r="P2351" s="24" t="inlineStr">
        <is>
          <t>Токтболот уулу Бекболот</t>
        </is>
      </c>
      <c r="Q2351" s="24" t="inlineStr">
        <is>
          <t>130-04 Взрывание</t>
        </is>
      </c>
    </row>
    <row r="2352" hidden="1" outlineLevel="1" ht="22.45" customFormat="1" customHeight="1" s="71">
      <c r="B2352" s="166" t="n"/>
      <c r="C2352" s="166" t="n"/>
      <c r="D2352" s="153" t="n"/>
      <c r="E2352" s="10" t="n"/>
      <c r="F2352" s="11" t="n"/>
      <c r="G2352" s="10" t="n"/>
      <c r="H2352" s="11" t="n"/>
      <c r="I2352" s="12" t="n"/>
      <c r="J2352" s="13" t="inlineStr">
        <is>
          <t>050-001-6204 Батарейка Varta Longlife AA 1,5V</t>
        </is>
      </c>
      <c r="K2352" s="13" t="inlineStr">
        <is>
          <t>050-001-6204 Батарейка Varta Longlife AA 1,5V</t>
        </is>
      </c>
      <c r="L2352" s="135" t="n"/>
      <c r="M2352">
        <f>VLOOKUP(J2352,P$7:Q$4000,2,0)</f>
        <v/>
      </c>
      <c r="N2352">
        <f>VLOOKUP(K2352,P$7:R$4000,2,0)</f>
        <v/>
      </c>
      <c r="P2352" s="24" t="inlineStr">
        <is>
          <t>Токтболот уулу Бекболот карьер</t>
        </is>
      </c>
      <c r="Q2352" s="24" t="inlineStr">
        <is>
          <t>101-04 - Дорожный участок - карьер</t>
        </is>
      </c>
    </row>
    <row r="2353" hidden="1" outlineLevel="1" ht="22.45" customHeight="1" s="171" thickBot="1">
      <c r="B2353" s="167" t="n"/>
      <c r="C2353" s="167" t="n"/>
      <c r="D2353" s="14" t="inlineStr">
        <is>
          <t>Количество</t>
        </is>
      </c>
      <c r="E2353" s="15" t="n"/>
      <c r="F2353" s="175" t="n">
        <v>4</v>
      </c>
      <c r="G2353" s="15" t="n"/>
      <c r="H2353" s="175" t="n">
        <v>4</v>
      </c>
      <c r="I2353" s="135" t="n"/>
      <c r="J2353" s="154" t="inlineStr">
        <is>
          <t>Поступление ТМЦ и услуг 0000883 от 06.03.2024 10:00:00</t>
        </is>
      </c>
      <c r="K2353" s="154" t="inlineStr">
        <is>
          <t>Поступление ТМЦ и услуг 0000883 от 06.03.2024 10:00:00</t>
        </is>
      </c>
      <c r="L2353" s="9" t="n"/>
      <c r="M2353">
        <f>VLOOKUP(J2353,P$7:Q$4000,2,0)</f>
        <v/>
      </c>
      <c r="N2353">
        <f>VLOOKUP(K2353,P$7:R$4000,2,0)</f>
        <v/>
      </c>
      <c r="P2353" s="24" t="inlineStr">
        <is>
          <t>Токтобаев Асылбек  Бердикулович</t>
        </is>
      </c>
      <c r="Q2353" s="24" t="inlineStr">
        <is>
          <t>101-06-Общепроизводственные расходы - Карьер</t>
        </is>
      </c>
    </row>
    <row r="2354" hidden="1" outlineLevel="1" ht="22.45" customFormat="1" customHeight="1" s="71" thickBot="1">
      <c r="B2354" s="165" t="inlineStr">
        <is>
          <t>10.09.2024 12:34:07</t>
        </is>
      </c>
      <c r="C2354" s="165" t="inlineStr">
        <is>
          <t>Внутреннее перемещение ОМТС 222-094 от 10.09.2024 12:34:07</t>
        </is>
      </c>
      <c r="D2354" s="152" t="inlineStr">
        <is>
          <t>Внутренее перемещение ТМЦ</t>
        </is>
      </c>
      <c r="E2354" s="163" t="n">
        <v>1750</v>
      </c>
      <c r="F2354" s="164" t="n"/>
      <c r="G2354" s="163" t="n">
        <v>1750</v>
      </c>
      <c r="H2354" s="164" t="n"/>
      <c r="I2354" s="7" t="n">
        <v>14926.55</v>
      </c>
      <c r="J2354" s="8" t="inlineStr">
        <is>
          <t>Склад Бозымчак №12 ОФ (/Касымов А. Адылбек у Э.)</t>
        </is>
      </c>
      <c r="K2354" s="8" t="inlineStr">
        <is>
          <t>Склад Бишкек № 1 (Орозалиев С/Давлеталиев Э.)</t>
        </is>
      </c>
      <c r="L2354" s="12" t="n"/>
      <c r="M2354">
        <f>VLOOKUP(J2354,P$7:Q$4000,2,0)</f>
        <v/>
      </c>
      <c r="N2354">
        <f>VLOOKUP(K2354,P$7:R$4000,2,0)</f>
        <v/>
      </c>
      <c r="P2354" s="24" t="inlineStr">
        <is>
          <t>Токтобаев Кантемир Токтобаевич</t>
        </is>
      </c>
      <c r="Q2354" s="24" t="inlineStr">
        <is>
          <t>105-02-УТВС и НК</t>
        </is>
      </c>
    </row>
    <row r="2355" hidden="1" outlineLevel="1" ht="22.45" customFormat="1" customHeight="1" s="71">
      <c r="B2355" s="166" t="n"/>
      <c r="C2355" s="166" t="n"/>
      <c r="D2355" s="153" t="n"/>
      <c r="E2355" s="10" t="n"/>
      <c r="F2355" s="11" t="n"/>
      <c r="G2355" s="10" t="n"/>
      <c r="H2355" s="11" t="n"/>
      <c r="I2355" s="12" t="n"/>
      <c r="J2355" s="13" t="inlineStr">
        <is>
          <t>040-014-5669 Регулятор температуры цифровой RKC REX-C700</t>
        </is>
      </c>
      <c r="K2355" s="13" t="inlineStr">
        <is>
          <t>040-014-5669 Регулятор температуры цифровой RKC REX-C700</t>
        </is>
      </c>
      <c r="L2355" s="135" t="n"/>
      <c r="M2355">
        <f>VLOOKUP(J2355,P$7:Q$4000,2,0)</f>
        <v/>
      </c>
      <c r="N2355">
        <f>VLOOKUP(K2355,P$7:R$4000,2,0)</f>
        <v/>
      </c>
      <c r="P2355" s="24" t="inlineStr">
        <is>
          <t>Токтобаев Кутман Кылычбекович</t>
        </is>
      </c>
      <c r="Q2355" s="24" t="inlineStr">
        <is>
          <t>109-Химлаборатория</t>
        </is>
      </c>
    </row>
    <row r="2356" hidden="1" outlineLevel="1" ht="22.45" customHeight="1" s="171" thickBot="1">
      <c r="B2356" s="167" t="n"/>
      <c r="C2356" s="167" t="n"/>
      <c r="D2356" s="14" t="inlineStr">
        <is>
          <t>Количество</t>
        </is>
      </c>
      <c r="E2356" s="15" t="n"/>
      <c r="F2356" s="175" t="n">
        <v>4</v>
      </c>
      <c r="G2356" s="15" t="n"/>
      <c r="H2356" s="175" t="n">
        <v>4</v>
      </c>
      <c r="I2356" s="135" t="n"/>
      <c r="J2356" s="154" t="inlineStr">
        <is>
          <t>Поступление ТМЦ и услуг 0003267 от 27.08.2024 10:00:00</t>
        </is>
      </c>
      <c r="K2356" s="154" t="inlineStr">
        <is>
          <t>Поступление ТМЦ и услуг 0003267 от 27.08.2024 10:00:00</t>
        </is>
      </c>
      <c r="L2356" s="9" t="n"/>
      <c r="M2356">
        <f>VLOOKUP(J2356,P$7:Q$4000,2,0)</f>
        <v/>
      </c>
      <c r="N2356">
        <f>VLOOKUP(K2356,P$7:R$4000,2,0)</f>
        <v/>
      </c>
      <c r="P2356" s="24" t="inlineStr">
        <is>
          <t>Токтобек уулу Турсунбек (буровик)</t>
        </is>
      </c>
      <c r="Q2356" s="24" t="inlineStr">
        <is>
          <t>106-01-03-Буровой участок ГРР - Южный</t>
        </is>
      </c>
    </row>
    <row r="2357" hidden="1" outlineLevel="1" ht="32.9" customFormat="1" customHeight="1" s="71" thickBot="1">
      <c r="B2357" s="165" t="inlineStr">
        <is>
          <t>10.09.2024 12:34:07</t>
        </is>
      </c>
      <c r="C2357" s="165" t="inlineStr">
        <is>
          <t>Внутреннее перемещение ОМТС 222-094 от 10.09.2024 12:34:07</t>
        </is>
      </c>
      <c r="D2357" s="152" t="inlineStr">
        <is>
          <t>Внутренее перемещение ТМЦ</t>
        </is>
      </c>
      <c r="E2357" s="163" t="n">
        <v>1750</v>
      </c>
      <c r="F2357" s="164" t="n"/>
      <c r="G2357" s="163" t="n">
        <v>1750</v>
      </c>
      <c r="H2357" s="164" t="n"/>
      <c r="I2357" s="7" t="n">
        <v>8354</v>
      </c>
      <c r="J2357" s="8" t="inlineStr">
        <is>
          <t>Склад Бозымчак №12 ОФ (/Касымов А. Адылбек у Э.)</t>
        </is>
      </c>
      <c r="K2357" s="8" t="inlineStr">
        <is>
          <t>Склад Бишкек № 1 (Орозалиев С/Давлеталиев Э.)</t>
        </is>
      </c>
      <c r="L2357" s="12" t="n"/>
      <c r="M2357">
        <f>VLOOKUP(J2357,P$7:Q$4000,2,0)</f>
        <v/>
      </c>
      <c r="N2357">
        <f>VLOOKUP(K2357,P$7:R$4000,2,0)</f>
        <v/>
      </c>
      <c r="P2357" s="24" t="inlineStr">
        <is>
          <t>Токтогонов Канат Советович</t>
        </is>
      </c>
      <c r="Q2357" s="24" t="inlineStr">
        <is>
          <t>123-08-АБК-АХО-Строители</t>
        </is>
      </c>
    </row>
    <row r="2358" hidden="1" outlineLevel="1" ht="22.45" customFormat="1" customHeight="1" s="71">
      <c r="B2358" s="166" t="n"/>
      <c r="C2358" s="166" t="n"/>
      <c r="D2358" s="153" t="n"/>
      <c r="E2358" s="10" t="n"/>
      <c r="F2358" s="11" t="n"/>
      <c r="G2358" s="10" t="n"/>
      <c r="H2358" s="11" t="n"/>
      <c r="I2358" s="12" t="n"/>
      <c r="J2358" s="13" t="inlineStr">
        <is>
          <t>050-001-6379 Удлинитель 50м на катушке 4 гнезда 16А</t>
        </is>
      </c>
      <c r="K2358" s="13" t="inlineStr">
        <is>
          <t>050-001-6379 Удлинитель 50м на катушке 4 гнезда 16А</t>
        </is>
      </c>
      <c r="L2358" s="135" t="n"/>
      <c r="M2358">
        <f>VLOOKUP(J2358,P$7:Q$4000,2,0)</f>
        <v/>
      </c>
      <c r="N2358">
        <f>VLOOKUP(K2358,P$7:R$4000,2,0)</f>
        <v/>
      </c>
      <c r="P2358" s="24" t="inlineStr">
        <is>
          <t>Токтогулов Бакытбек Рысбергенович</t>
        </is>
      </c>
      <c r="Q2358" s="24" t="inlineStr">
        <is>
          <t>128-01-Пожарное депо</t>
        </is>
      </c>
    </row>
    <row r="2359" hidden="1" outlineLevel="1" ht="22.45" customHeight="1" s="171" thickBot="1">
      <c r="B2359" s="167" t="n"/>
      <c r="C2359" s="167" t="n"/>
      <c r="D2359" s="14" t="inlineStr">
        <is>
          <t>Количество</t>
        </is>
      </c>
      <c r="E2359" s="15" t="n"/>
      <c r="F2359" s="175" t="n">
        <v>1</v>
      </c>
      <c r="G2359" s="15" t="n"/>
      <c r="H2359" s="175" t="n">
        <v>1</v>
      </c>
      <c r="I2359" s="135" t="n"/>
      <c r="J2359" s="154" t="inlineStr">
        <is>
          <t>Поступление ТМЦ и услуг 0003378 от 28.08.2024 10:00:00</t>
        </is>
      </c>
      <c r="K2359" s="154" t="inlineStr">
        <is>
          <t>Поступление ТМЦ и услуг 0003378 от 28.08.2024 10:00:00</t>
        </is>
      </c>
      <c r="L2359" s="9" t="n"/>
      <c r="M2359">
        <f>VLOOKUP(J2359,P$7:Q$4000,2,0)</f>
        <v/>
      </c>
      <c r="N2359">
        <f>VLOOKUP(K2359,P$7:R$4000,2,0)</f>
        <v/>
      </c>
      <c r="P2359" s="24" t="inlineStr">
        <is>
          <t>Токтогулов Зарипбек Токторалиевич(Контролер СКК)</t>
        </is>
      </c>
      <c r="Q2359" s="24" t="inlineStr">
        <is>
          <t>126-001 ОТК Общепроизводственные расходы</t>
        </is>
      </c>
    </row>
    <row r="2360" hidden="1" outlineLevel="1" ht="22.45" customFormat="1" customHeight="1" s="71" thickBot="1">
      <c r="B2360" s="165" t="inlineStr">
        <is>
          <t>10.09.2024 12:34:07</t>
        </is>
      </c>
      <c r="C2360" s="165" t="inlineStr">
        <is>
          <t>Внутреннее перемещение ОМТС 222-094 от 10.09.2024 12:34:07</t>
        </is>
      </c>
      <c r="D2360" s="152" t="inlineStr">
        <is>
          <t>Внутренее перемещение ТМЦ</t>
        </is>
      </c>
      <c r="E2360" s="163" t="n">
        <v>1750</v>
      </c>
      <c r="F2360" s="164" t="n"/>
      <c r="G2360" s="163" t="n">
        <v>1750</v>
      </c>
      <c r="H2360" s="164" t="n"/>
      <c r="I2360" s="7" t="n">
        <v>41325</v>
      </c>
      <c r="J2360" s="8" t="inlineStr">
        <is>
          <t>Склад Бозымчак №12 ОФ (/Касымов А. Адылбек у Э.)</t>
        </is>
      </c>
      <c r="K2360" s="8" t="inlineStr">
        <is>
          <t>Склад Бишкек № 1 (Орозалиев С/Давлеталиев Э.)</t>
        </is>
      </c>
      <c r="L2360" s="12" t="n"/>
      <c r="M2360">
        <f>VLOOKUP(J2360,P$7:Q$4000,2,0)</f>
        <v/>
      </c>
      <c r="N2360">
        <f>VLOOKUP(K2360,P$7:R$4000,2,0)</f>
        <v/>
      </c>
      <c r="P2360" s="24" t="inlineStr">
        <is>
          <t>Токтогулов Шамиль Жайылович</t>
        </is>
      </c>
      <c r="Q2360" s="24" t="inlineStr">
        <is>
          <t>126-001 ОТК Общепроизводственные расходы</t>
        </is>
      </c>
    </row>
    <row r="2361" hidden="1" outlineLevel="1" ht="22.45" customFormat="1" customHeight="1" s="71">
      <c r="B2361" s="166" t="n"/>
      <c r="C2361" s="166" t="n"/>
      <c r="D2361" s="153" t="n"/>
      <c r="E2361" s="10" t="n"/>
      <c r="F2361" s="11" t="n"/>
      <c r="G2361" s="10" t="n"/>
      <c r="H2361" s="11" t="n"/>
      <c r="I2361" s="12" t="n"/>
      <c r="J2361" s="13" t="inlineStr">
        <is>
          <t>045-004-0080 Фонарь-светодиод налобный 3.7В 2Ач, дальность 200м</t>
        </is>
      </c>
      <c r="K2361" s="13" t="inlineStr">
        <is>
          <t>045-004-0080 Фонарь-светодиод налобный 3.7В 2Ач, дальность 200м</t>
        </is>
      </c>
      <c r="L2361" s="135" t="n"/>
      <c r="M2361">
        <f>VLOOKUP(J2361,P$7:Q$4000,2,0)</f>
        <v/>
      </c>
      <c r="N2361">
        <f>VLOOKUP(K2361,P$7:R$4000,2,0)</f>
        <v/>
      </c>
      <c r="P2361" s="24" t="inlineStr">
        <is>
          <t>Токтоев Нурбек Асанакунович ОМТС</t>
        </is>
      </c>
      <c r="Q2361" s="24" t="inlineStr">
        <is>
          <t>120-03-ОМТС</t>
        </is>
      </c>
    </row>
    <row r="2362" hidden="1" outlineLevel="1" ht="22.45" customHeight="1" s="171" thickBot="1">
      <c r="B2362" s="167" t="n"/>
      <c r="C2362" s="167" t="n"/>
      <c r="D2362" s="14" t="inlineStr">
        <is>
          <t>Количество</t>
        </is>
      </c>
      <c r="E2362" s="15" t="n"/>
      <c r="F2362" s="175" t="n">
        <v>5</v>
      </c>
      <c r="G2362" s="15" t="n"/>
      <c r="H2362" s="175" t="n">
        <v>5</v>
      </c>
      <c r="I2362" s="135" t="n"/>
      <c r="J2362" s="154" t="inlineStr">
        <is>
          <t>Поступление ТМЦ и услуг 0003378 от 28.08.2024 10:00:00</t>
        </is>
      </c>
      <c r="K2362" s="154" t="inlineStr">
        <is>
          <t>Поступление ТМЦ и услуг 0003378 от 28.08.2024 10:00:00</t>
        </is>
      </c>
      <c r="L2362" s="9" t="n"/>
      <c r="M2362">
        <f>VLOOKUP(J2362,P$7:Q$4000,2,0)</f>
        <v/>
      </c>
      <c r="N2362">
        <f>VLOOKUP(K2362,P$7:R$4000,2,0)</f>
        <v/>
      </c>
      <c r="P2362" s="24" t="inlineStr">
        <is>
          <t>Токтомушов Дамир Электрослесарь</t>
        </is>
      </c>
      <c r="Q2362" s="24" t="inlineStr">
        <is>
          <t>120-01-Геолого-маркшейдерская служба. отдел</t>
        </is>
      </c>
    </row>
    <row r="2363" hidden="1" outlineLevel="1" ht="32.9" customFormat="1" customHeight="1" s="71" thickBot="1">
      <c r="B2363" s="165" t="inlineStr">
        <is>
          <t>10.09.2024 12:34:07</t>
        </is>
      </c>
      <c r="C2363" s="165" t="inlineStr">
        <is>
          <t>Внутреннее перемещение ОМТС 222-094 от 10.09.2024 12:34:07</t>
        </is>
      </c>
      <c r="D2363" s="152" t="inlineStr">
        <is>
          <t>Внутренее перемещение ТМЦ</t>
        </is>
      </c>
      <c r="E2363" s="163" t="n">
        <v>1750</v>
      </c>
      <c r="F2363" s="164" t="n"/>
      <c r="G2363" s="163" t="n">
        <v>1750</v>
      </c>
      <c r="H2363" s="164" t="n"/>
      <c r="I2363" s="7" t="n">
        <v>69960</v>
      </c>
      <c r="J2363" s="8" t="inlineStr">
        <is>
          <t>Склад Бозымчак №12 ОФ (/Касымов А. Адылбек у Э.)</t>
        </is>
      </c>
      <c r="K2363" s="8" t="inlineStr">
        <is>
          <t>Склад Бишкек № 1 (Орозалиев С/Давлеталиев Э.)</t>
        </is>
      </c>
      <c r="L2363" s="12" t="n"/>
      <c r="M2363">
        <f>VLOOKUP(J2363,P$7:Q$4000,2,0)</f>
        <v/>
      </c>
      <c r="N2363">
        <f>VLOOKUP(K2363,P$7:R$4000,2,0)</f>
        <v/>
      </c>
      <c r="P2363" s="24" t="inlineStr">
        <is>
          <t>Токтомушов Нурлан Токтобекович</t>
        </is>
      </c>
      <c r="Q2363" s="24" t="inlineStr">
        <is>
          <t>101-06-Общепроизводственные расходы - Карьер</t>
        </is>
      </c>
    </row>
    <row r="2364" hidden="1" outlineLevel="1" ht="22.45" customFormat="1" customHeight="1" s="71">
      <c r="B2364" s="166" t="n"/>
      <c r="C2364" s="166" t="n"/>
      <c r="D2364" s="153" t="n"/>
      <c r="E2364" s="10" t="n"/>
      <c r="F2364" s="11" t="n"/>
      <c r="G2364" s="10" t="n"/>
      <c r="H2364" s="11" t="n"/>
      <c r="I2364" s="12" t="n"/>
      <c r="J2364" s="13" t="inlineStr">
        <is>
          <t>100-020-0185 Аккумуляторная дрель-шуруповерт Makita DDF453SYX5</t>
        </is>
      </c>
      <c r="K2364" s="13" t="inlineStr">
        <is>
          <t>100-020-0185 Аккумуляторная дрель-шуруповерт Makita DDF453SYX5</t>
        </is>
      </c>
      <c r="L2364" s="135" t="n"/>
      <c r="M2364">
        <f>VLOOKUP(J2364,P$7:Q$4000,2,0)</f>
        <v/>
      </c>
      <c r="N2364">
        <f>VLOOKUP(K2364,P$7:R$4000,2,0)</f>
        <v/>
      </c>
      <c r="P2364" s="24" t="inlineStr">
        <is>
          <t>Токтоназаров Марс Семетеевич (Флотатор)</t>
        </is>
      </c>
      <c r="Q2364" s="24" t="inlineStr">
        <is>
          <t>100-02 Главный корпус (флотация)</t>
        </is>
      </c>
    </row>
    <row r="2365" hidden="1" outlineLevel="1" ht="22.45" customHeight="1" s="171" thickBot="1">
      <c r="B2365" s="167" t="n"/>
      <c r="C2365" s="167" t="n"/>
      <c r="D2365" s="14" t="inlineStr">
        <is>
          <t>Количество</t>
        </is>
      </c>
      <c r="E2365" s="15" t="n"/>
      <c r="F2365" s="175" t="n">
        <v>4</v>
      </c>
      <c r="G2365" s="15" t="n"/>
      <c r="H2365" s="175" t="n">
        <v>4</v>
      </c>
      <c r="I2365" s="135" t="n"/>
      <c r="J2365" s="154" t="inlineStr">
        <is>
          <t>Поступление ТМЦ и услуг 0003561 от 03.09.2024 10:00:00</t>
        </is>
      </c>
      <c r="K2365" s="154" t="inlineStr">
        <is>
          <t>Поступление ТМЦ и услуг 0003561 от 03.09.2024 10:00:00</t>
        </is>
      </c>
      <c r="L2365" s="9" t="n"/>
      <c r="M2365">
        <f>VLOOKUP(J2365,P$7:Q$4000,2,0)</f>
        <v/>
      </c>
      <c r="N2365">
        <f>VLOOKUP(K2365,P$7:R$4000,2,0)</f>
        <v/>
      </c>
      <c r="P2365" s="24" t="inlineStr">
        <is>
          <t>Токтоналиев Самар Токтоналиевич</t>
        </is>
      </c>
      <c r="Q2365" s="24" t="inlineStr">
        <is>
          <t>101-04 - Дорожный участок - карьер</t>
        </is>
      </c>
    </row>
    <row r="2366" hidden="1" outlineLevel="1" ht="22.45" customFormat="1" customHeight="1" s="71" thickBot="1">
      <c r="B2366" s="165" t="inlineStr">
        <is>
          <t>10.09.2024 12:34:07</t>
        </is>
      </c>
      <c r="C2366" s="165" t="inlineStr">
        <is>
          <t>Внутреннее перемещение ОМТС 222-094 от 10.09.2024 12:34:07</t>
        </is>
      </c>
      <c r="D2366" s="152" t="inlineStr">
        <is>
          <t>Внутренее перемещение ТМЦ</t>
        </is>
      </c>
      <c r="E2366" s="163" t="n">
        <v>1750</v>
      </c>
      <c r="F2366" s="164" t="n"/>
      <c r="G2366" s="163" t="n">
        <v>1750</v>
      </c>
      <c r="H2366" s="164" t="n"/>
      <c r="I2366" s="7" t="n">
        <v>48400</v>
      </c>
      <c r="J2366" s="8" t="inlineStr">
        <is>
          <t>Склад Бозымчак №12 ОФ (/Касымов А. Адылбек у Э.)</t>
        </is>
      </c>
      <c r="K2366" s="8" t="inlineStr">
        <is>
          <t>Склад Бишкек № 1 (Орозалиев С/Давлеталиев Э.)</t>
        </is>
      </c>
      <c r="L2366" s="12" t="n"/>
      <c r="M2366">
        <f>VLOOKUP(J2366,P$7:Q$4000,2,0)</f>
        <v/>
      </c>
      <c r="N2366">
        <f>VLOOKUP(K2366,P$7:R$4000,2,0)</f>
        <v/>
      </c>
      <c r="P2366" s="24" t="inlineStr">
        <is>
          <t>Токтонбек уулу Азат</t>
        </is>
      </c>
      <c r="Q2366" s="24" t="inlineStr">
        <is>
          <t>130-12 Общепроизводственные расходы</t>
        </is>
      </c>
    </row>
    <row r="2367" hidden="1" outlineLevel="1" ht="22.45" customFormat="1" customHeight="1" s="71">
      <c r="B2367" s="166" t="n"/>
      <c r="C2367" s="166" t="n"/>
      <c r="D2367" s="153" t="n"/>
      <c r="E2367" s="10" t="n"/>
      <c r="F2367" s="11" t="n"/>
      <c r="G2367" s="10" t="n"/>
      <c r="H2367" s="11" t="n"/>
      <c r="I2367" s="12" t="n"/>
      <c r="J2367" s="13" t="inlineStr">
        <is>
          <t>100-020-0326 Угловая шлифмашина Makita GA 7020 SF</t>
        </is>
      </c>
      <c r="K2367" s="13" t="inlineStr">
        <is>
          <t>100-020-0326 Угловая шлифмашина Makita GA 7020 SF</t>
        </is>
      </c>
      <c r="L2367" s="135" t="n"/>
      <c r="M2367">
        <f>VLOOKUP(J2367,P$7:Q$4000,2,0)</f>
        <v/>
      </c>
      <c r="N2367">
        <f>VLOOKUP(K2367,P$7:R$4000,2,0)</f>
        <v/>
      </c>
      <c r="P2367" s="24" t="inlineStr">
        <is>
          <t>Токторалиев Замирбек Каныбекович</t>
        </is>
      </c>
      <c r="Q2367" s="24" t="inlineStr">
        <is>
          <t>123-01-АБК-АХО-вахтовый поселок</t>
        </is>
      </c>
    </row>
    <row r="2368" hidden="1" outlineLevel="1" ht="22.45" customHeight="1" s="171" thickBot="1">
      <c r="B2368" s="167" t="n"/>
      <c r="C2368" s="167" t="n"/>
      <c r="D2368" s="14" t="inlineStr">
        <is>
          <t>Количество</t>
        </is>
      </c>
      <c r="E2368" s="15" t="n"/>
      <c r="F2368" s="175" t="n">
        <v>2</v>
      </c>
      <c r="G2368" s="15" t="n"/>
      <c r="H2368" s="175" t="n">
        <v>2</v>
      </c>
      <c r="I2368" s="135" t="n"/>
      <c r="J2368" s="154" t="inlineStr">
        <is>
          <t>Поступление ТМЦ и услуг 0003561 от 03.09.2024 10:00:00</t>
        </is>
      </c>
      <c r="K2368" s="154" t="inlineStr">
        <is>
          <t>Поступление ТМЦ и услуг 0003561 от 03.09.2024 10:00:00</t>
        </is>
      </c>
      <c r="L2368" s="9" t="n"/>
      <c r="M2368">
        <f>VLOOKUP(J2368,P$7:Q$4000,2,0)</f>
        <v/>
      </c>
      <c r="N2368">
        <f>VLOOKUP(K2368,P$7:R$4000,2,0)</f>
        <v/>
      </c>
      <c r="P2368" s="24" t="inlineStr">
        <is>
          <t>Токторбаева Чолпонай Үсөнбаевна</t>
        </is>
      </c>
      <c r="Q2368" s="24" t="inlineStr">
        <is>
          <t>123-01-АБК-АХО-вахтовый поселок</t>
        </is>
      </c>
    </row>
    <row r="2369" hidden="1" outlineLevel="1" ht="32.9" customFormat="1" customHeight="1" s="71" thickBot="1">
      <c r="B2369" s="165" t="inlineStr">
        <is>
          <t>10.09.2024 12:34:07</t>
        </is>
      </c>
      <c r="C2369" s="165" t="inlineStr">
        <is>
          <t>Внутреннее перемещение ОМТС 222-094 от 10.09.2024 12:34:07</t>
        </is>
      </c>
      <c r="D2369" s="152" t="inlineStr">
        <is>
          <t>Внутренее перемещение ТМЦ</t>
        </is>
      </c>
      <c r="E2369" s="163" t="n">
        <v>1750</v>
      </c>
      <c r="F2369" s="164" t="n"/>
      <c r="G2369" s="163" t="n">
        <v>1750</v>
      </c>
      <c r="H2369" s="164" t="n"/>
      <c r="I2369" s="7" t="n">
        <v>23400</v>
      </c>
      <c r="J2369" s="8" t="inlineStr">
        <is>
          <t>Склад Бозымчак №12 ОФ (/Касымов А. Адылбек у Э.)</t>
        </is>
      </c>
      <c r="K2369" s="8" t="inlineStr">
        <is>
          <t>Склад Бишкек № 1 (Орозалиев С/Давлеталиев Э.)</t>
        </is>
      </c>
      <c r="L2369" s="12" t="n"/>
      <c r="M2369">
        <f>VLOOKUP(J2369,P$7:Q$4000,2,0)</f>
        <v/>
      </c>
      <c r="N2369">
        <f>VLOOKUP(K2369,P$7:R$4000,2,0)</f>
        <v/>
      </c>
      <c r="P2369" s="24" t="inlineStr">
        <is>
          <t>Токтосопиев Санжар Таштемирович</t>
        </is>
      </c>
      <c r="Q2369" s="24" t="inlineStr">
        <is>
          <t>109-Химлаборатория</t>
        </is>
      </c>
    </row>
    <row r="2370" hidden="1" outlineLevel="1" ht="22.45" customFormat="1" customHeight="1" s="71">
      <c r="B2370" s="166" t="n"/>
      <c r="C2370" s="166" t="n"/>
      <c r="D2370" s="153" t="n"/>
      <c r="E2370" s="10" t="n"/>
      <c r="F2370" s="11" t="n"/>
      <c r="G2370" s="10" t="n"/>
      <c r="H2370" s="11" t="n"/>
      <c r="I2370" s="12" t="n"/>
      <c r="J2370" s="13" t="inlineStr">
        <is>
          <t>050-001-0052 Удлинитель 50м</t>
        </is>
      </c>
      <c r="K2370" s="13" t="inlineStr">
        <is>
          <t>050-001-0052 Удлинитель 50м</t>
        </is>
      </c>
      <c r="L2370" s="135" t="n"/>
      <c r="M2370">
        <f>VLOOKUP(J2370,P$7:Q$4000,2,0)</f>
        <v/>
      </c>
      <c r="N2370">
        <f>VLOOKUP(K2370,P$7:R$4000,2,0)</f>
        <v/>
      </c>
      <c r="P2370" s="24" t="inlineStr">
        <is>
          <t>Токтосунов Арлен Токтосунович (слесарь-электрик)</t>
        </is>
      </c>
      <c r="Q2370" s="24" t="inlineStr">
        <is>
          <t>100-02 Главный корпус (флотация)</t>
        </is>
      </c>
    </row>
    <row r="2371" hidden="1" outlineLevel="1" ht="22.45" customHeight="1" s="171" thickBot="1">
      <c r="B2371" s="167" t="n"/>
      <c r="C2371" s="167" t="n"/>
      <c r="D2371" s="14" t="inlineStr">
        <is>
          <t>Количество</t>
        </is>
      </c>
      <c r="E2371" s="15" t="n"/>
      <c r="F2371" s="175" t="n">
        <v>10</v>
      </c>
      <c r="G2371" s="15" t="n"/>
      <c r="H2371" s="175" t="n">
        <v>10</v>
      </c>
      <c r="I2371" s="135" t="n"/>
      <c r="J2371" s="154" t="inlineStr">
        <is>
          <t>Поступление ТМЦ и услуг 0003006 от 31.07.2024 10:00:00</t>
        </is>
      </c>
      <c r="K2371" s="154" t="inlineStr">
        <is>
          <t>Поступление ТМЦ и услуг 0003006 от 31.07.2024 10:00:00</t>
        </is>
      </c>
      <c r="L2371" s="9" t="n"/>
      <c r="M2371">
        <f>VLOOKUP(J2371,P$7:Q$4000,2,0)</f>
        <v/>
      </c>
      <c r="N2371">
        <f>VLOOKUP(K2371,P$7:R$4000,2,0)</f>
        <v/>
      </c>
      <c r="P2371" s="24" t="inlineStr">
        <is>
          <t>Токтосунов Калысбек Токтосунович(лаборант хим лаба</t>
        </is>
      </c>
      <c r="Q2371" s="24" t="inlineStr">
        <is>
          <t>109-Химлаборатория</t>
        </is>
      </c>
    </row>
    <row r="2372" hidden="1" outlineLevel="1" ht="32.9" customFormat="1" customHeight="1" s="71" thickBot="1">
      <c r="B2372" s="165" t="inlineStr">
        <is>
          <t>10.09.2024 12:34:07</t>
        </is>
      </c>
      <c r="C2372" s="165" t="inlineStr">
        <is>
          <t>Внутреннее перемещение ОМТС 222-094 от 10.09.2024 12:34:07</t>
        </is>
      </c>
      <c r="D2372" s="152" t="inlineStr">
        <is>
          <t>Внутренее перемещение ТМЦ</t>
        </is>
      </c>
      <c r="E2372" s="163" t="n">
        <v>1750</v>
      </c>
      <c r="F2372" s="164" t="n"/>
      <c r="G2372" s="163" t="n">
        <v>1750</v>
      </c>
      <c r="H2372" s="164" t="n"/>
      <c r="I2372" s="7" t="n">
        <v>6600</v>
      </c>
      <c r="J2372" s="8" t="inlineStr">
        <is>
          <t>Склад Бозымчак №12 ОФ (/Касымов А. Адылбек у Э.)</t>
        </is>
      </c>
      <c r="K2372" s="8" t="inlineStr">
        <is>
          <t>Склад Бишкек № 1 (Орозалиев С/Давлеталиев Э.)</t>
        </is>
      </c>
      <c r="L2372" s="12" t="n"/>
      <c r="M2372">
        <f>VLOOKUP(J2372,P$7:Q$4000,2,0)</f>
        <v/>
      </c>
      <c r="N2372">
        <f>VLOOKUP(K2372,P$7:R$4000,2,0)</f>
        <v/>
      </c>
      <c r="P2372" s="24" t="inlineStr">
        <is>
          <t>Токтошов Камбар-Алы Уметалиевич</t>
        </is>
      </c>
      <c r="Q2372" s="24" t="inlineStr">
        <is>
          <t>119-02-Автотранспортный цех - грузовой транспорт</t>
        </is>
      </c>
    </row>
    <row r="2373" hidden="1" outlineLevel="1" ht="22.45" customFormat="1" customHeight="1" s="71">
      <c r="B2373" s="166" t="n"/>
      <c r="C2373" s="166" t="n"/>
      <c r="D2373" s="153" t="n"/>
      <c r="E2373" s="10" t="n"/>
      <c r="F2373" s="11" t="n"/>
      <c r="G2373" s="10" t="n"/>
      <c r="H2373" s="11" t="n"/>
      <c r="I2373" s="12" t="n"/>
      <c r="J2373" s="13" t="inlineStr">
        <is>
          <t>100-010-0045 нож обойный</t>
        </is>
      </c>
      <c r="K2373" s="13" t="inlineStr">
        <is>
          <t>100-010-0045 нож обойный</t>
        </is>
      </c>
      <c r="L2373" s="135" t="n"/>
      <c r="M2373">
        <f>VLOOKUP(J2373,P$7:Q$4000,2,0)</f>
        <v/>
      </c>
      <c r="N2373">
        <f>VLOOKUP(K2373,P$7:R$4000,2,0)</f>
        <v/>
      </c>
      <c r="P2373" s="24" t="inlineStr">
        <is>
          <t>Токтошов Нусуреталы Уметалыевич Лаборант</t>
        </is>
      </c>
      <c r="Q2373" s="24" t="inlineStr">
        <is>
          <t>109-Химлаборатория</t>
        </is>
      </c>
    </row>
    <row r="2374" hidden="1" outlineLevel="1" ht="22.45" customHeight="1" s="171" thickBot="1">
      <c r="B2374" s="167" t="n"/>
      <c r="C2374" s="167" t="n"/>
      <c r="D2374" s="14" t="inlineStr">
        <is>
          <t>Количество</t>
        </is>
      </c>
      <c r="E2374" s="15" t="n"/>
      <c r="F2374" s="175" t="n">
        <v>20</v>
      </c>
      <c r="G2374" s="15" t="n"/>
      <c r="H2374" s="175" t="n">
        <v>20</v>
      </c>
      <c r="I2374" s="135" t="n"/>
      <c r="J2374" s="154" t="inlineStr">
        <is>
          <t>Поступление ТМЦ и услуг 0003006 от 31.07.2024 10:00:00</t>
        </is>
      </c>
      <c r="K2374" s="154" t="inlineStr">
        <is>
          <t>Поступление ТМЦ и услуг 0003006 от 31.07.2024 10:00:00</t>
        </is>
      </c>
      <c r="L2374" s="9" t="n"/>
      <c r="M2374">
        <f>VLOOKUP(J2374,P$7:Q$4000,2,0)</f>
        <v/>
      </c>
      <c r="N2374">
        <f>VLOOKUP(K2374,P$7:R$4000,2,0)</f>
        <v/>
      </c>
      <c r="P2374" s="24" t="inlineStr">
        <is>
          <t>Толобаев Элуубай Эргешович</t>
        </is>
      </c>
      <c r="Q2374" s="24" t="inlineStr">
        <is>
          <t>119-05-Автотранспортный цех - общепроизводственные</t>
        </is>
      </c>
    </row>
    <row r="2375" hidden="1" outlineLevel="1" ht="22.45" customFormat="1" customHeight="1" s="71" thickBot="1">
      <c r="B2375" s="165" t="inlineStr">
        <is>
          <t>10.09.2024 12:34:07</t>
        </is>
      </c>
      <c r="C2375" s="165" t="inlineStr">
        <is>
          <t>Внутреннее перемещение ОМТС 222-094 от 10.09.2024 12:34:07</t>
        </is>
      </c>
      <c r="D2375" s="152" t="inlineStr">
        <is>
          <t>Внутренее перемещение ТМЦ</t>
        </is>
      </c>
      <c r="E2375" s="163" t="n">
        <v>1750</v>
      </c>
      <c r="F2375" s="164" t="n"/>
      <c r="G2375" s="163" t="n">
        <v>1750</v>
      </c>
      <c r="H2375" s="164" t="n"/>
      <c r="I2375" s="7" t="n">
        <v>1700</v>
      </c>
      <c r="J2375" s="8" t="inlineStr">
        <is>
          <t>Склад Бозымчак №12 ОФ (/Касымов А. Адылбек у Э.)</t>
        </is>
      </c>
      <c r="K2375" s="8" t="inlineStr">
        <is>
          <t>Склад Бишкек № 1 (Орозалиев С/Давлеталиев Э.)</t>
        </is>
      </c>
      <c r="L2375" s="12" t="n"/>
      <c r="M2375">
        <f>VLOOKUP(J2375,P$7:Q$4000,2,0)</f>
        <v/>
      </c>
      <c r="N2375">
        <f>VLOOKUP(K2375,P$7:R$4000,2,0)</f>
        <v/>
      </c>
      <c r="P2375" s="24" t="inlineStr">
        <is>
          <t>Толойконов Медер Рахатович</t>
        </is>
      </c>
      <c r="Q2375" s="24" t="inlineStr">
        <is>
          <t>109-Химлаборатория</t>
        </is>
      </c>
    </row>
    <row r="2376" hidden="1" outlineLevel="1" ht="22.45" customFormat="1" customHeight="1" s="71">
      <c r="B2376" s="166" t="n"/>
      <c r="C2376" s="166" t="n"/>
      <c r="D2376" s="153" t="n"/>
      <c r="E2376" s="10" t="n"/>
      <c r="F2376" s="11" t="n"/>
      <c r="G2376" s="10" t="n"/>
      <c r="H2376" s="11" t="n"/>
      <c r="I2376" s="12" t="n"/>
      <c r="J2376" s="13" t="inlineStr">
        <is>
          <t>100-010-5940 Пистолет для силикона, КНР</t>
        </is>
      </c>
      <c r="K2376" s="13" t="inlineStr">
        <is>
          <t>100-010-5940 Пистолет для силикона, КНР</t>
        </is>
      </c>
      <c r="L2376" s="135" t="n"/>
      <c r="M2376">
        <f>VLOOKUP(J2376,P$7:Q$4000,2,0)</f>
        <v/>
      </c>
      <c r="N2376">
        <f>VLOOKUP(K2376,P$7:R$4000,2,0)</f>
        <v/>
      </c>
      <c r="P2376" s="24" t="inlineStr">
        <is>
          <t>Толонбаев Садыкмамат</t>
        </is>
      </c>
      <c r="Q2376" s="24" t="inlineStr">
        <is>
          <t>114-Офис Управления Проектом - Бозымчак</t>
        </is>
      </c>
    </row>
    <row r="2377" hidden="1" outlineLevel="1" ht="22.45" customHeight="1" s="171" thickBot="1">
      <c r="B2377" s="167" t="n"/>
      <c r="C2377" s="167" t="n"/>
      <c r="D2377" s="14" t="inlineStr">
        <is>
          <t>Количество</t>
        </is>
      </c>
      <c r="E2377" s="15" t="n"/>
      <c r="F2377" s="175" t="n">
        <v>10</v>
      </c>
      <c r="G2377" s="15" t="n"/>
      <c r="H2377" s="175" t="n">
        <v>10</v>
      </c>
      <c r="I2377" s="135" t="n"/>
      <c r="J2377" s="154" t="inlineStr">
        <is>
          <t>Поступление ТМЦ и услуг 0003006 от 31.07.2024 10:00:00</t>
        </is>
      </c>
      <c r="K2377" s="154" t="inlineStr">
        <is>
          <t>Поступление ТМЦ и услуг 0003006 от 31.07.2024 10:00:00</t>
        </is>
      </c>
      <c r="L2377" s="9" t="n"/>
      <c r="M2377">
        <f>VLOOKUP(J2377,P$7:Q$4000,2,0)</f>
        <v/>
      </c>
      <c r="N2377">
        <f>VLOOKUP(K2377,P$7:R$4000,2,0)</f>
        <v/>
      </c>
      <c r="P2377" s="24" t="inlineStr">
        <is>
          <t>Толошев Абдижалил Эшенкулович (маш.бур.установки)</t>
        </is>
      </c>
      <c r="Q2377" s="24" t="inlineStr">
        <is>
          <t>101-03-участок БВР</t>
        </is>
      </c>
    </row>
    <row r="2378" hidden="1" outlineLevel="1" ht="32.9" customFormat="1" customHeight="1" s="71" thickBot="1">
      <c r="B2378" s="165" t="inlineStr">
        <is>
          <t>10.09.2024 12:34:07</t>
        </is>
      </c>
      <c r="C2378" s="165" t="inlineStr">
        <is>
          <t>Внутреннее перемещение ОМТС 222-094 от 10.09.2024 12:34:07</t>
        </is>
      </c>
      <c r="D2378" s="152" t="inlineStr">
        <is>
          <t>Внутренее перемещение ТМЦ</t>
        </is>
      </c>
      <c r="E2378" s="163" t="n">
        <v>1750</v>
      </c>
      <c r="F2378" s="164" t="n"/>
      <c r="G2378" s="163" t="n">
        <v>1750</v>
      </c>
      <c r="H2378" s="164" t="n"/>
      <c r="I2378" s="7" t="n">
        <v>2500</v>
      </c>
      <c r="J2378" s="8" t="inlineStr">
        <is>
          <t>Склад Бозымчак №12 ОФ (/Касымов А. Адылбек у Э.)</t>
        </is>
      </c>
      <c r="K2378" s="8" t="inlineStr">
        <is>
          <t>Склад Бишкек № 1 (Орозалиев С/Давлеталиев Э.)</t>
        </is>
      </c>
      <c r="L2378" s="12" t="n"/>
      <c r="M2378">
        <f>VLOOKUP(J2378,P$7:Q$4000,2,0)</f>
        <v/>
      </c>
      <c r="N2378">
        <f>VLOOKUP(K2378,P$7:R$4000,2,0)</f>
        <v/>
      </c>
      <c r="P2378" s="24" t="inlineStr">
        <is>
          <t>Толошов Абдубали Жуманович Машинист кочег котельн</t>
        </is>
      </c>
      <c r="Q2378" s="24" t="inlineStr">
        <is>
          <t>105-02-УТВС и НК</t>
        </is>
      </c>
    </row>
    <row r="2379" hidden="1" outlineLevel="1" ht="22.45" customFormat="1" customHeight="1" s="71">
      <c r="B2379" s="166" t="n"/>
      <c r="C2379" s="166" t="n"/>
      <c r="D2379" s="153" t="n"/>
      <c r="E2379" s="10" t="n"/>
      <c r="F2379" s="11" t="n"/>
      <c r="G2379" s="10" t="n"/>
      <c r="H2379" s="11" t="n"/>
      <c r="I2379" s="12" t="n"/>
      <c r="J2379" s="13" t="inlineStr">
        <is>
          <t>100-010-6009 Шпатель "Stayer" 200мм (КНР)</t>
        </is>
      </c>
      <c r="K2379" s="13" t="inlineStr">
        <is>
          <t>100-010-6009 Шпатель "Stayer" 200мм (КНР)</t>
        </is>
      </c>
      <c r="L2379" s="135" t="n"/>
      <c r="M2379">
        <f>VLOOKUP(J2379,P$7:Q$4000,2,0)</f>
        <v/>
      </c>
      <c r="N2379">
        <f>VLOOKUP(K2379,P$7:R$4000,2,0)</f>
        <v/>
      </c>
      <c r="P2379" s="24" t="inlineStr">
        <is>
          <t>Толошов Нурдинбек Орумбаевич</t>
        </is>
      </c>
      <c r="Q2379" s="24" t="inlineStr">
        <is>
          <t>105-02-УТВС и НК</t>
        </is>
      </c>
    </row>
    <row r="2380" hidden="1" outlineLevel="1" ht="22.45" customHeight="1" s="171" thickBot="1">
      <c r="B2380" s="167" t="n"/>
      <c r="C2380" s="167" t="n"/>
      <c r="D2380" s="14" t="inlineStr">
        <is>
          <t>Количество</t>
        </is>
      </c>
      <c r="E2380" s="15" t="n"/>
      <c r="F2380" s="175" t="n">
        <v>20</v>
      </c>
      <c r="G2380" s="15" t="n"/>
      <c r="H2380" s="175" t="n">
        <v>20</v>
      </c>
      <c r="I2380" s="135" t="n"/>
      <c r="J2380" s="154" t="inlineStr">
        <is>
          <t>Поступление ТМЦ и услуг 0003006 от 31.07.2024 10:00:00</t>
        </is>
      </c>
      <c r="K2380" s="154" t="inlineStr">
        <is>
          <t>Поступление ТМЦ и услуг 0003006 от 31.07.2024 10:00:00</t>
        </is>
      </c>
      <c r="L2380" s="9" t="n"/>
      <c r="M2380">
        <f>VLOOKUP(J2380,P$7:Q$4000,2,0)</f>
        <v/>
      </c>
      <c r="N2380">
        <f>VLOOKUP(K2380,P$7:R$4000,2,0)</f>
        <v/>
      </c>
      <c r="P2380" s="24" t="inlineStr">
        <is>
          <t>Толошов Шербай Жуманович (пом взрывника)</t>
        </is>
      </c>
      <c r="Q2380" s="24" t="inlineStr">
        <is>
          <t>101-03-участок БВР</t>
        </is>
      </c>
    </row>
    <row r="2381" hidden="1" outlineLevel="1" ht="22.45" customFormat="1" customHeight="1" s="71" thickBot="1">
      <c r="B2381" s="165" t="inlineStr">
        <is>
          <t>10.09.2024 12:34:07</t>
        </is>
      </c>
      <c r="C2381" s="165" t="inlineStr">
        <is>
          <t>Внутреннее перемещение ОМТС 222-094 от 10.09.2024 12:34:07</t>
        </is>
      </c>
      <c r="D2381" s="152" t="inlineStr">
        <is>
          <t>Внутренее перемещение ТМЦ</t>
        </is>
      </c>
      <c r="E2381" s="163" t="n">
        <v>1750</v>
      </c>
      <c r="F2381" s="164" t="n"/>
      <c r="G2381" s="163" t="n">
        <v>1750</v>
      </c>
      <c r="H2381" s="164" t="n"/>
      <c r="I2381" s="7" t="n">
        <v>4600</v>
      </c>
      <c r="J2381" s="8" t="inlineStr">
        <is>
          <t>Склад Бозымчак №12 ОФ (/Касымов А. Адылбек у Э.)</t>
        </is>
      </c>
      <c r="K2381" s="8" t="inlineStr">
        <is>
          <t>Склад Бишкек № 1 (Орозалиев С/Давлеталиев Э.)</t>
        </is>
      </c>
      <c r="L2381" s="12" t="n"/>
      <c r="M2381">
        <f>VLOOKUP(J2381,P$7:Q$4000,2,0)</f>
        <v/>
      </c>
      <c r="N2381">
        <f>VLOOKUP(K2381,P$7:R$4000,2,0)</f>
        <v/>
      </c>
      <c r="P2381" s="24" t="inlineStr">
        <is>
          <t>Толукбаев Алтынбек Калысбекович (Маркшейдер)</t>
        </is>
      </c>
      <c r="Q2381" s="24" t="inlineStr">
        <is>
          <t>112-ИТР-офис</t>
        </is>
      </c>
    </row>
    <row r="2382" hidden="1" outlineLevel="1" ht="22.45" customFormat="1" customHeight="1" s="71">
      <c r="B2382" s="166" t="n"/>
      <c r="C2382" s="166" t="n"/>
      <c r="D2382" s="153" t="n"/>
      <c r="E2382" s="10" t="n"/>
      <c r="F2382" s="11" t="n"/>
      <c r="G2382" s="10" t="n"/>
      <c r="H2382" s="11" t="n"/>
      <c r="I2382" s="12" t="n"/>
      <c r="J2382" s="13" t="inlineStr">
        <is>
          <t>100-010-6010 Шпатель "Stayer" 300мм (КНР)</t>
        </is>
      </c>
      <c r="K2382" s="13" t="inlineStr">
        <is>
          <t>100-010-6010 Шпатель "Stayer" 300мм (КНР)</t>
        </is>
      </c>
      <c r="L2382" s="135" t="n"/>
      <c r="M2382">
        <f>VLOOKUP(J2382,P$7:Q$4000,2,0)</f>
        <v/>
      </c>
      <c r="N2382">
        <f>VLOOKUP(K2382,P$7:R$4000,2,0)</f>
        <v/>
      </c>
      <c r="P2382" s="24" t="inlineStr">
        <is>
          <t>Топивалдиев Илесхон Исманжанович</t>
        </is>
      </c>
      <c r="Q2382" s="24" t="inlineStr">
        <is>
          <t>100-03-03 Фильтрация хвостов</t>
        </is>
      </c>
    </row>
    <row r="2383" hidden="1" outlineLevel="1" ht="22.45" customHeight="1" s="171" thickBot="1">
      <c r="B2383" s="167" t="n"/>
      <c r="C2383" s="167" t="n"/>
      <c r="D2383" s="14" t="inlineStr">
        <is>
          <t>Количество</t>
        </is>
      </c>
      <c r="E2383" s="15" t="n"/>
      <c r="F2383" s="175" t="n">
        <v>20</v>
      </c>
      <c r="G2383" s="15" t="n"/>
      <c r="H2383" s="175" t="n">
        <v>20</v>
      </c>
      <c r="I2383" s="135" t="n"/>
      <c r="J2383" s="154" t="inlineStr">
        <is>
          <t>Поступление ТМЦ и услуг 0003006 от 31.07.2024 10:00:00</t>
        </is>
      </c>
      <c r="K2383" s="154" t="inlineStr">
        <is>
          <t>Поступление ТМЦ и услуг 0003006 от 31.07.2024 10:00:00</t>
        </is>
      </c>
      <c r="L2383" s="9" t="n"/>
      <c r="M2383">
        <f>VLOOKUP(J2383,P$7:Q$4000,2,0)</f>
        <v/>
      </c>
      <c r="N2383">
        <f>VLOOKUP(K2383,P$7:R$4000,2,0)</f>
        <v/>
      </c>
      <c r="P2383" s="24" t="inlineStr">
        <is>
          <t>Топиволдиев Дилмурод Исмонжонович(Инженер КИП и А</t>
        </is>
      </c>
      <c r="Q2383" s="24" t="inlineStr">
        <is>
          <t>100-08  ИТР Производство ОФ</t>
        </is>
      </c>
    </row>
    <row r="2384" hidden="1" outlineLevel="1" ht="32.9" customFormat="1" customHeight="1" s="71" thickBot="1">
      <c r="B2384" s="165" t="inlineStr">
        <is>
          <t>10.09.2024 12:34:07</t>
        </is>
      </c>
      <c r="C2384" s="165" t="inlineStr">
        <is>
          <t>Внутреннее перемещение ОМТС 222-094 от 10.09.2024 12:34:07</t>
        </is>
      </c>
      <c r="D2384" s="152" t="inlineStr">
        <is>
          <t>Внутренее перемещение ТМЦ</t>
        </is>
      </c>
      <c r="E2384" s="163" t="n">
        <v>1750</v>
      </c>
      <c r="F2384" s="164" t="n"/>
      <c r="G2384" s="163" t="n">
        <v>1750</v>
      </c>
      <c r="H2384" s="164" t="n"/>
      <c r="I2384" s="7" t="n">
        <v>16200</v>
      </c>
      <c r="J2384" s="8" t="inlineStr">
        <is>
          <t>Склад Бозымчак №12 ОФ (/Касымов А. Адылбек у Э.)</t>
        </is>
      </c>
      <c r="K2384" s="8" t="inlineStr">
        <is>
          <t>Склад Бишкек № 1 (Орозалиев С/Давлеталиев Э.)</t>
        </is>
      </c>
      <c r="L2384" s="12" t="n"/>
      <c r="M2384">
        <f>VLOOKUP(J2384,P$7:Q$4000,2,0)</f>
        <v/>
      </c>
      <c r="N2384">
        <f>VLOOKUP(K2384,P$7:R$4000,2,0)</f>
        <v/>
      </c>
      <c r="P2384" s="24" t="inlineStr">
        <is>
          <t>Топчубек кызы Акмарал</t>
        </is>
      </c>
      <c r="Q2384" s="24" t="inlineStr">
        <is>
          <t>109-Химлаборатория</t>
        </is>
      </c>
    </row>
    <row r="2385" hidden="1" outlineLevel="1" ht="22.45" customFormat="1" customHeight="1" s="71">
      <c r="B2385" s="166" t="n"/>
      <c r="C2385" s="166" t="n"/>
      <c r="D2385" s="153" t="n"/>
      <c r="E2385" s="10" t="n"/>
      <c r="F2385" s="11" t="n"/>
      <c r="G2385" s="10" t="n"/>
      <c r="H2385" s="11" t="n"/>
      <c r="I2385" s="12" t="n"/>
      <c r="J2385" s="13" t="inlineStr">
        <is>
          <t>100-023-0115 Резцы токар. расточ. для обраб. сквозных отвер. с пласт. из тверд спл.Т15К6, ВК8, Т5К1</t>
        </is>
      </c>
      <c r="K2385" s="13" t="inlineStr">
        <is>
          <t>100-023-0115 Резцы токар. расточ. для обраб. сквозных отвер. с пласт. из тверд спл.Т15К6, ВК8, Т5К1</t>
        </is>
      </c>
      <c r="L2385" s="135" t="n"/>
      <c r="M2385">
        <f>VLOOKUP(J2385,P$7:Q$4000,2,0)</f>
        <v/>
      </c>
      <c r="N2385">
        <f>VLOOKUP(K2385,P$7:R$4000,2,0)</f>
        <v/>
      </c>
      <c r="P2385" s="24" t="inlineStr">
        <is>
          <t>Топчубек уулу Нурадыл</t>
        </is>
      </c>
      <c r="Q2385" s="24" t="inlineStr">
        <is>
          <t>128-01-Пожарное депо</t>
        </is>
      </c>
    </row>
    <row r="2386" hidden="1" outlineLevel="1" ht="22.45" customHeight="1" s="171" thickBot="1">
      <c r="B2386" s="167" t="n"/>
      <c r="C2386" s="167" t="n"/>
      <c r="D2386" s="14" t="inlineStr">
        <is>
          <t>Количество</t>
        </is>
      </c>
      <c r="E2386" s="15" t="n"/>
      <c r="F2386" s="175" t="n">
        <v>10</v>
      </c>
      <c r="G2386" s="15" t="n"/>
      <c r="H2386" s="175" t="n">
        <v>10</v>
      </c>
      <c r="I2386" s="135" t="n"/>
      <c r="J2386" s="154" t="inlineStr">
        <is>
          <t>Поступление ТМЦ и услуг 0003469 от 22.08.2024 10:00:00</t>
        </is>
      </c>
      <c r="K2386" s="154" t="inlineStr">
        <is>
          <t>Поступление ТМЦ и услуг 0003469 от 22.08.2024 10:00:00</t>
        </is>
      </c>
      <c r="L2386" s="9" t="n"/>
      <c r="M2386">
        <f>VLOOKUP(J2386,P$7:Q$4000,2,0)</f>
        <v/>
      </c>
      <c r="N2386">
        <f>VLOOKUP(K2386,P$7:R$4000,2,0)</f>
        <v/>
      </c>
      <c r="P2386" s="24" t="inlineStr">
        <is>
          <t>Торговый центр Караван ОсОО /Ташболот холдинг</t>
        </is>
      </c>
      <c r="Q2386" s="24" t="n"/>
    </row>
    <row r="2387" hidden="1" outlineLevel="1" ht="22.45" customFormat="1" customHeight="1" s="71" thickBot="1">
      <c r="B2387" s="165" t="inlineStr">
        <is>
          <t>10.09.2024 12:34:07</t>
        </is>
      </c>
      <c r="C2387" s="165" t="inlineStr">
        <is>
          <t>Внутреннее перемещение ОМТС 222-094 от 10.09.2024 12:34:07</t>
        </is>
      </c>
      <c r="D2387" s="152" t="inlineStr">
        <is>
          <t>Внутренее перемещение ТМЦ</t>
        </is>
      </c>
      <c r="E2387" s="163" t="n">
        <v>1750</v>
      </c>
      <c r="F2387" s="164" t="n"/>
      <c r="G2387" s="163" t="n">
        <v>1750</v>
      </c>
      <c r="H2387" s="164" t="n"/>
      <c r="I2387" s="7" t="n">
        <v>4350</v>
      </c>
      <c r="J2387" s="8" t="inlineStr">
        <is>
          <t>Склад Бозымчак №12 ОФ (/Касымов А. Адылбек у Э.)</t>
        </is>
      </c>
      <c r="K2387" s="8" t="inlineStr">
        <is>
          <t>Склад Бишкек № 1 (Орозалиев С/Давлеталиев Э.)</t>
        </is>
      </c>
      <c r="L2387" s="12" t="n"/>
      <c r="M2387">
        <f>VLOOKUP(J2387,P$7:Q$4000,2,0)</f>
        <v/>
      </c>
      <c r="N2387">
        <f>VLOOKUP(K2387,P$7:R$4000,2,0)</f>
        <v/>
      </c>
      <c r="P2387" s="24" t="inlineStr">
        <is>
          <t>Торобеков Болотбек Калмурсаевич</t>
        </is>
      </c>
      <c r="Q2387" s="24" t="inlineStr">
        <is>
          <t>120-02  - Главные специалисты ИТР</t>
        </is>
      </c>
    </row>
    <row r="2388" hidden="1" outlineLevel="1" ht="22.45" customFormat="1" customHeight="1" s="71">
      <c r="B2388" s="166" t="n"/>
      <c r="C2388" s="166" t="n"/>
      <c r="D2388" s="153" t="n"/>
      <c r="E2388" s="10" t="n"/>
      <c r="F2388" s="11" t="n"/>
      <c r="G2388" s="10" t="n"/>
      <c r="H2388" s="11" t="n"/>
      <c r="I2388" s="12" t="n"/>
      <c r="J2388" s="13" t="inlineStr">
        <is>
          <t>100-023-0117 Резцы токар. проходные упорные с пласт. из тверд. сплава Т15К6, ВК8, Т5К10,тип 2</t>
        </is>
      </c>
      <c r="K2388" s="13" t="inlineStr">
        <is>
          <t>100-023-0117 Резцы токар. проходные упорные с пласт. из тверд. сплава Т15К6, ВК8, Т5К10,тип 2</t>
        </is>
      </c>
      <c r="L2388" s="135" t="n"/>
      <c r="M2388">
        <f>VLOOKUP(J2388,P$7:Q$4000,2,0)</f>
        <v/>
      </c>
      <c r="N2388">
        <f>VLOOKUP(K2388,P$7:R$4000,2,0)</f>
        <v/>
      </c>
      <c r="P2388" s="24" t="inlineStr">
        <is>
          <t>Торобеков Насип Кермалыевич</t>
        </is>
      </c>
      <c r="Q2388" s="24" t="inlineStr">
        <is>
          <t>113-Офис Управления Проектом - Бишкек</t>
        </is>
      </c>
    </row>
    <row r="2389" hidden="1" outlineLevel="1" ht="22.45" customHeight="1" s="171" thickBot="1">
      <c r="B2389" s="167" t="n"/>
      <c r="C2389" s="167" t="n"/>
      <c r="D2389" s="14" t="inlineStr">
        <is>
          <t>Количество</t>
        </is>
      </c>
      <c r="E2389" s="15" t="n"/>
      <c r="F2389" s="175" t="n">
        <v>5</v>
      </c>
      <c r="G2389" s="15" t="n"/>
      <c r="H2389" s="175" t="n">
        <v>5</v>
      </c>
      <c r="I2389" s="135" t="n"/>
      <c r="J2389" s="154" t="inlineStr">
        <is>
          <t>Поступление ТМЦ и услуг 0003469 от 22.08.2024 10:00:00</t>
        </is>
      </c>
      <c r="K2389" s="154" t="inlineStr">
        <is>
          <t>Поступление ТМЦ и услуг 0003469 от 22.08.2024 10:00:00</t>
        </is>
      </c>
      <c r="L2389" s="9" t="n"/>
      <c r="M2389">
        <f>VLOOKUP(J2389,P$7:Q$4000,2,0)</f>
        <v/>
      </c>
      <c r="N2389">
        <f>VLOOKUP(K2389,P$7:R$4000,2,0)</f>
        <v/>
      </c>
      <c r="P2389" s="24" t="inlineStr">
        <is>
          <t>Торобеков Нурсултан Болотбекович</t>
        </is>
      </c>
      <c r="Q2389" s="24" t="inlineStr">
        <is>
          <t>101-06-Общепроизводственные расходы - Карьер</t>
        </is>
      </c>
    </row>
    <row r="2390" hidden="1" outlineLevel="1" ht="22.45" customFormat="1" customHeight="1" s="71" thickBot="1">
      <c r="B2390" s="165" t="inlineStr">
        <is>
          <t>10.09.2024 12:34:07</t>
        </is>
      </c>
      <c r="C2390" s="165" t="inlineStr">
        <is>
          <t>Внутреннее перемещение ОМТС 222-094 от 10.09.2024 12:34:07</t>
        </is>
      </c>
      <c r="D2390" s="152" t="inlineStr">
        <is>
          <t>Внутренее перемещение ТМЦ</t>
        </is>
      </c>
      <c r="E2390" s="163" t="n">
        <v>1750</v>
      </c>
      <c r="F2390" s="164" t="n"/>
      <c r="G2390" s="163" t="n">
        <v>1750</v>
      </c>
      <c r="H2390" s="164" t="n"/>
      <c r="I2390" s="7" t="n">
        <v>4350</v>
      </c>
      <c r="J2390" s="8" t="inlineStr">
        <is>
          <t>Склад Бозымчак №12 ОФ (/Касымов А. Адылбек у Э.)</t>
        </is>
      </c>
      <c r="K2390" s="8" t="inlineStr">
        <is>
          <t>Склад Бишкек № 1 (Орозалиев С/Давлеталиев Э.)</t>
        </is>
      </c>
      <c r="L2390" s="12" t="n"/>
      <c r="M2390">
        <f>VLOOKUP(J2390,P$7:Q$4000,2,0)</f>
        <v/>
      </c>
      <c r="N2390">
        <f>VLOOKUP(K2390,P$7:R$4000,2,0)</f>
        <v/>
      </c>
      <c r="P2390" s="24" t="inlineStr">
        <is>
          <t>Торобекова Индира Кермалиевна (спец по закуп ОУП)</t>
        </is>
      </c>
      <c r="Q2390" s="24" t="inlineStr">
        <is>
          <t>113-Офис Управления Проектом - Бишкек</t>
        </is>
      </c>
    </row>
    <row r="2391" hidden="1" outlineLevel="1" ht="22.45" customFormat="1" customHeight="1" s="71">
      <c r="B2391" s="166" t="n"/>
      <c r="C2391" s="166" t="n"/>
      <c r="D2391" s="153" t="n"/>
      <c r="E2391" s="10" t="n"/>
      <c r="F2391" s="11" t="n"/>
      <c r="G2391" s="10" t="n"/>
      <c r="H2391" s="11" t="n"/>
      <c r="I2391" s="12" t="n"/>
      <c r="J2391" s="13" t="inlineStr">
        <is>
          <t>100-023-0118 Резцы токар. прох. упорные с пласт. из тверд. сплава Т15К6, ВК8, Т5К10,тип 1 (20х20)</t>
        </is>
      </c>
      <c r="K2391" s="13" t="inlineStr">
        <is>
          <t>100-023-0118 Резцы токар. прох. упорные с пласт. из тверд. сплава Т15К6, ВК8, Т5К10,тип 1 (20х20)</t>
        </is>
      </c>
      <c r="L2391" s="135" t="n"/>
      <c r="M2391">
        <f>VLOOKUP(J2391,P$7:Q$4000,2,0)</f>
        <v/>
      </c>
      <c r="N2391">
        <f>VLOOKUP(K2391,P$7:R$4000,2,0)</f>
        <v/>
      </c>
      <c r="P2391" s="24" t="inlineStr">
        <is>
          <t>Торутаев Улан</t>
        </is>
      </c>
      <c r="Q2391" s="24" t="inlineStr">
        <is>
          <t>120-01-Геолого-маркшейдерская служба. отдел</t>
        </is>
      </c>
    </row>
    <row r="2392" hidden="1" outlineLevel="1" ht="22.45" customHeight="1" s="171" thickBot="1">
      <c r="B2392" s="167" t="n"/>
      <c r="C2392" s="167" t="n"/>
      <c r="D2392" s="14" t="inlineStr">
        <is>
          <t>Количество</t>
        </is>
      </c>
      <c r="E2392" s="15" t="n"/>
      <c r="F2392" s="175" t="n">
        <v>5</v>
      </c>
      <c r="G2392" s="15" t="n"/>
      <c r="H2392" s="175" t="n">
        <v>5</v>
      </c>
      <c r="I2392" s="135" t="n"/>
      <c r="J2392" s="154" t="inlineStr">
        <is>
          <t>Поступление ТМЦ и услуг 0003469 от 22.08.2024 10:00:00</t>
        </is>
      </c>
      <c r="K2392" s="154" t="inlineStr">
        <is>
          <t>Поступление ТМЦ и услуг 0003469 от 22.08.2024 10:00:00</t>
        </is>
      </c>
      <c r="L2392" s="9" t="n"/>
      <c r="M2392">
        <f>VLOOKUP(J2392,P$7:Q$4000,2,0)</f>
        <v/>
      </c>
      <c r="N2392">
        <f>VLOOKUP(K2392,P$7:R$4000,2,0)</f>
        <v/>
      </c>
      <c r="P2392" s="24" t="inlineStr">
        <is>
          <t>Тосматов Алмаз Орозкулович</t>
        </is>
      </c>
      <c r="Q2392" s="24" t="inlineStr">
        <is>
          <t>130-15 Станция очистки шахтных вод</t>
        </is>
      </c>
    </row>
    <row r="2393" hidden="1" outlineLevel="1" ht="32.9" customFormat="1" customHeight="1" s="71" thickBot="1">
      <c r="B2393" s="165" t="inlineStr">
        <is>
          <t>10.09.2024 12:34:07</t>
        </is>
      </c>
      <c r="C2393" s="165" t="inlineStr">
        <is>
          <t>Внутреннее перемещение ОМТС 222-094 от 10.09.2024 12:34:07</t>
        </is>
      </c>
      <c r="D2393" s="152" t="inlineStr">
        <is>
          <t>Внутренее перемещение ТМЦ</t>
        </is>
      </c>
      <c r="E2393" s="163" t="n">
        <v>1750</v>
      </c>
      <c r="F2393" s="164" t="n"/>
      <c r="G2393" s="163" t="n">
        <v>1750</v>
      </c>
      <c r="H2393" s="164" t="n"/>
      <c r="I2393" s="7" t="n">
        <v>3800</v>
      </c>
      <c r="J2393" s="8" t="inlineStr">
        <is>
          <t>Склад Бозымчак №12 ОФ (/Касымов А. Адылбек у Э.)</t>
        </is>
      </c>
      <c r="K2393" s="8" t="inlineStr">
        <is>
          <t>Склад Бишкек № 1 (Орозалиев С/Давлеталиев Э.)</t>
        </is>
      </c>
      <c r="L2393" s="12" t="n"/>
      <c r="M2393">
        <f>VLOOKUP(J2393,P$7:Q$4000,2,0)</f>
        <v/>
      </c>
      <c r="N2393">
        <f>VLOOKUP(K2393,P$7:R$4000,2,0)</f>
        <v/>
      </c>
      <c r="P2393" s="24" t="inlineStr">
        <is>
          <t>Тотонов Марлес Адылбекович (Флотатор )</t>
        </is>
      </c>
      <c r="Q2393" s="24" t="inlineStr">
        <is>
          <t>100-04 Участок упаковки концентрата</t>
        </is>
      </c>
    </row>
    <row r="2394" hidden="1" outlineLevel="1" ht="22.45" customFormat="1" customHeight="1" s="71">
      <c r="B2394" s="166" t="n"/>
      <c r="C2394" s="166" t="n"/>
      <c r="D2394" s="153" t="n"/>
      <c r="E2394" s="10" t="n"/>
      <c r="F2394" s="11" t="n"/>
      <c r="G2394" s="10" t="n"/>
      <c r="H2394" s="11" t="n"/>
      <c r="I2394" s="12" t="n"/>
      <c r="J2394" s="13" t="inlineStr">
        <is>
          <t>100-023-0119 Резцы токар. проходные прям с пласт. из тверд сплава Т15К6, ВК8, Т5К10 угол 45◦</t>
        </is>
      </c>
      <c r="K2394" s="13" t="inlineStr">
        <is>
          <t>100-023-0119 Резцы токар. проходные прям с пласт. из тверд сплава Т15К6, ВК8, Т5К10 угол 45◦</t>
        </is>
      </c>
      <c r="L2394" s="135" t="n"/>
      <c r="M2394">
        <f>VLOOKUP(J2394,P$7:Q$4000,2,0)</f>
        <v/>
      </c>
      <c r="N2394">
        <f>VLOOKUP(K2394,P$7:R$4000,2,0)</f>
        <v/>
      </c>
      <c r="P2394" s="24" t="inlineStr">
        <is>
          <t>Тошматов Абдумалик Сайдазимович</t>
        </is>
      </c>
      <c r="Q2394" s="24" t="inlineStr">
        <is>
          <t>100-02 Главный корпус (флотация)</t>
        </is>
      </c>
    </row>
    <row r="2395" hidden="1" outlineLevel="1" ht="22.45" customHeight="1" s="171" thickBot="1">
      <c r="B2395" s="167" t="n"/>
      <c r="C2395" s="167" t="n"/>
      <c r="D2395" s="14" t="inlineStr">
        <is>
          <t>Количество</t>
        </is>
      </c>
      <c r="E2395" s="15" t="n"/>
      <c r="F2395" s="175" t="n">
        <v>5</v>
      </c>
      <c r="G2395" s="15" t="n"/>
      <c r="H2395" s="175" t="n">
        <v>5</v>
      </c>
      <c r="I2395" s="135" t="n"/>
      <c r="J2395" s="154" t="inlineStr">
        <is>
          <t>Поступление ТМЦ и услуг 0003469 от 22.08.2024 10:00:00</t>
        </is>
      </c>
      <c r="K2395" s="154" t="inlineStr">
        <is>
          <t>Поступление ТМЦ и услуг 0003469 от 22.08.2024 10:00:00</t>
        </is>
      </c>
      <c r="L2395" s="9" t="n"/>
      <c r="M2395">
        <f>VLOOKUP(J2395,P$7:Q$4000,2,0)</f>
        <v/>
      </c>
      <c r="N2395">
        <f>VLOOKUP(K2395,P$7:R$4000,2,0)</f>
        <v/>
      </c>
      <c r="P2395" s="24" t="inlineStr">
        <is>
          <t>Тоялиев Сапаркул Батырович</t>
        </is>
      </c>
      <c r="Q2395" s="24" t="inlineStr">
        <is>
          <t>119-05-Автотранспортный цех - общепроизводственные</t>
        </is>
      </c>
    </row>
    <row r="2396" hidden="1" outlineLevel="1" ht="32.9" customFormat="1" customHeight="1" s="71" thickBot="1">
      <c r="B2396" s="165" t="inlineStr">
        <is>
          <t>10.09.2024 12:34:07</t>
        </is>
      </c>
      <c r="C2396" s="165" t="inlineStr">
        <is>
          <t>Внутреннее перемещение ОМТС 222-094 от 10.09.2024 12:34:07</t>
        </is>
      </c>
      <c r="D2396" s="152" t="inlineStr">
        <is>
          <t>Внутренее перемещение ТМЦ</t>
        </is>
      </c>
      <c r="E2396" s="163" t="n">
        <v>1750</v>
      </c>
      <c r="F2396" s="164" t="n"/>
      <c r="G2396" s="163" t="n">
        <v>1750</v>
      </c>
      <c r="H2396" s="164" t="n"/>
      <c r="I2396" s="7" t="n">
        <v>84115</v>
      </c>
      <c r="J2396" s="8" t="inlineStr">
        <is>
          <t>Склад Бозымчак №12 ОФ (/Касымов А. Адылбек у Э.)</t>
        </is>
      </c>
      <c r="K2396" s="8" t="inlineStr">
        <is>
          <t>Склад Бишкек № 1 (Орозалиев С/Давлеталиев Э.)</t>
        </is>
      </c>
      <c r="L2396" s="12" t="n"/>
      <c r="M2396">
        <f>VLOOKUP(J2396,P$7:Q$4000,2,0)</f>
        <v/>
      </c>
      <c r="N2396">
        <f>VLOOKUP(K2396,P$7:R$4000,2,0)</f>
        <v/>
      </c>
      <c r="P2396" s="24" t="inlineStr">
        <is>
          <t>Төрөгелди уулу Жумамидин</t>
        </is>
      </c>
      <c r="Q2396" s="24" t="inlineStr">
        <is>
          <t>119-06-Автотранспортный цех-РПП</t>
        </is>
      </c>
    </row>
    <row r="2397" hidden="1" outlineLevel="1" ht="22.45" customFormat="1" customHeight="1" s="71">
      <c r="B2397" s="166" t="n"/>
      <c r="C2397" s="166" t="n"/>
      <c r="D2397" s="153" t="n"/>
      <c r="E2397" s="10" t="n"/>
      <c r="F2397" s="11" t="n"/>
      <c r="G2397" s="10" t="n"/>
      <c r="H2397" s="11" t="n"/>
      <c r="I2397" s="12" t="n"/>
      <c r="J2397" s="13" t="inlineStr">
        <is>
          <t>100-020-0322 Компрессор 150 л.</t>
        </is>
      </c>
      <c r="K2397" s="13" t="inlineStr">
        <is>
          <t>100-020-0322 Компрессор 150 л.</t>
        </is>
      </c>
      <c r="L2397" s="135" t="n"/>
      <c r="M2397">
        <f>VLOOKUP(J2397,P$7:Q$4000,2,0)</f>
        <v/>
      </c>
      <c r="N2397">
        <f>VLOOKUP(K2397,P$7:R$4000,2,0)</f>
        <v/>
      </c>
      <c r="P2397" s="24" t="inlineStr">
        <is>
          <t>Трегубова Елена Юрьевна</t>
        </is>
      </c>
      <c r="Q2397" s="24" t="inlineStr">
        <is>
          <t>111-02-АУП</t>
        </is>
      </c>
    </row>
    <row r="2398" hidden="1" outlineLevel="1" ht="22.45" customHeight="1" s="171" thickBot="1">
      <c r="B2398" s="167" t="n"/>
      <c r="C2398" s="167" t="n"/>
      <c r="D2398" s="14" t="inlineStr">
        <is>
          <t>Количество</t>
        </is>
      </c>
      <c r="E2398" s="15" t="n"/>
      <c r="F2398" s="175" t="n">
        <v>1</v>
      </c>
      <c r="G2398" s="15" t="n"/>
      <c r="H2398" s="175" t="n">
        <v>1</v>
      </c>
      <c r="I2398" s="135" t="n"/>
      <c r="J2398" s="154" t="inlineStr">
        <is>
          <t>Поступление ТМЦ и услуг 0003239 от 15.08.2024 10:00:00</t>
        </is>
      </c>
      <c r="K2398" s="154" t="inlineStr">
        <is>
          <t>Поступление ТМЦ и услуг 0003239 от 15.08.2024 10:00:00</t>
        </is>
      </c>
      <c r="L2398" s="9" t="n"/>
      <c r="M2398">
        <f>VLOOKUP(J2398,P$7:Q$4000,2,0)</f>
        <v/>
      </c>
      <c r="N2398">
        <f>VLOOKUP(K2398,P$7:R$4000,2,0)</f>
        <v/>
      </c>
      <c r="P2398" s="24" t="inlineStr">
        <is>
          <t>Трей Андрей Валерьевич</t>
        </is>
      </c>
      <c r="Q2398" s="24" t="inlineStr">
        <is>
          <t>100-02 Главный корпус (флотация)</t>
        </is>
      </c>
    </row>
    <row r="2399" hidden="1" outlineLevel="1" ht="22.45" customFormat="1" customHeight="1" s="71" thickBot="1">
      <c r="B2399" s="165" t="inlineStr">
        <is>
          <t>10.09.2024 12:34:07</t>
        </is>
      </c>
      <c r="C2399" s="165" t="inlineStr">
        <is>
          <t>Внутреннее перемещение ОМТС 222-094 от 10.09.2024 12:34:07</t>
        </is>
      </c>
      <c r="D2399" s="152" t="inlineStr">
        <is>
          <t>Внутренее перемещение ТМЦ</t>
        </is>
      </c>
      <c r="E2399" s="163" t="n">
        <v>1750</v>
      </c>
      <c r="F2399" s="164" t="n"/>
      <c r="G2399" s="163" t="n">
        <v>1750</v>
      </c>
      <c r="H2399" s="164" t="n"/>
      <c r="I2399" s="7" t="n">
        <v>14400</v>
      </c>
      <c r="J2399" s="8" t="inlineStr">
        <is>
          <t>Склад Бозымчак №12 ОФ (/Касымов А. Адылбек у Э.)</t>
        </is>
      </c>
      <c r="K2399" s="8" t="inlineStr">
        <is>
          <t>Склад Бишкек № 1 (Орозалиев С/Давлеталиев Э.)</t>
        </is>
      </c>
      <c r="L2399" s="12" t="n"/>
      <c r="M2399">
        <f>VLOOKUP(J2399,P$7:Q$4000,2,0)</f>
        <v/>
      </c>
      <c r="N2399">
        <f>VLOOKUP(K2399,P$7:R$4000,2,0)</f>
        <v/>
      </c>
      <c r="P2399" s="24" t="inlineStr">
        <is>
          <t>Трефилов Кирилл Станиславович</t>
        </is>
      </c>
      <c r="Q2399" s="24" t="inlineStr">
        <is>
          <t>112-01-ИТР-производство</t>
        </is>
      </c>
    </row>
    <row r="2400" hidden="1" outlineLevel="1" ht="43.4" customFormat="1" customHeight="1" s="71">
      <c r="B2400" s="166" t="n"/>
      <c r="C2400" s="166" t="n"/>
      <c r="D2400" s="153" t="n"/>
      <c r="E2400" s="10" t="n"/>
      <c r="F2400" s="11" t="n"/>
      <c r="G2400" s="10" t="n"/>
      <c r="H2400" s="11" t="n"/>
      <c r="I2400" s="12" t="n"/>
      <c r="J2400" s="13" t="inlineStr">
        <is>
          <t>010-110-0141 Изолента ПВХ 19мм</t>
        </is>
      </c>
      <c r="K2400" s="13" t="inlineStr">
        <is>
          <t>010-110-0141 Изолента ПВХ 19мм</t>
        </is>
      </c>
      <c r="L2400" s="135" t="n"/>
      <c r="M2400">
        <f>VLOOKUP(J2400,P$7:Q$4000,2,0)</f>
        <v/>
      </c>
      <c r="N2400">
        <f>VLOOKUP(K2400,P$7:R$4000,2,0)</f>
        <v/>
      </c>
      <c r="P2400" s="24" t="inlineStr">
        <is>
          <t>Трифонов Виктор Степанович</t>
        </is>
      </c>
      <c r="Q2400" s="24" t="inlineStr">
        <is>
          <t>111-01-АУП - Гараж</t>
        </is>
      </c>
    </row>
    <row r="2401" hidden="1" outlineLevel="1" ht="22.45" customHeight="1" s="171" thickBot="1">
      <c r="B2401" s="167" t="n"/>
      <c r="C2401" s="167" t="n"/>
      <c r="D2401" s="14" t="inlineStr">
        <is>
          <t>Количество</t>
        </is>
      </c>
      <c r="E2401" s="15" t="n"/>
      <c r="F2401" s="175" t="n">
        <v>100</v>
      </c>
      <c r="G2401" s="15" t="n"/>
      <c r="H2401" s="175" t="n">
        <v>100</v>
      </c>
      <c r="I2401" s="135" t="n"/>
      <c r="J2401" s="154" t="inlineStr">
        <is>
          <t>Поступление ТМЦ и услуг 0003408 от 28.08.2024 10:00:00</t>
        </is>
      </c>
      <c r="K2401" s="154" t="inlineStr">
        <is>
          <t>Поступление ТМЦ и услуг 0003408 от 28.08.2024 10:00:00</t>
        </is>
      </c>
      <c r="L2401" s="9" t="n"/>
      <c r="M2401">
        <f>VLOOKUP(J2401,P$7:Q$4000,2,0)</f>
        <v/>
      </c>
      <c r="N2401">
        <f>VLOOKUP(K2401,P$7:R$4000,2,0)</f>
        <v/>
      </c>
      <c r="P2401" s="24" t="inlineStr">
        <is>
          <t>Тубеков Алдияр Касымканович</t>
        </is>
      </c>
      <c r="Q2401" s="24" t="inlineStr">
        <is>
          <t>111-02-АУП</t>
        </is>
      </c>
    </row>
    <row r="2402" hidden="1" outlineLevel="1" ht="22.45" customFormat="1" customHeight="1" s="71" thickBot="1">
      <c r="B2402" s="165" t="inlineStr">
        <is>
          <t>10.09.2024 12:34:44</t>
        </is>
      </c>
      <c r="C2402" s="165" t="inlineStr">
        <is>
          <t>Внутреннее перемещение ОМТС 222-095 от 10.09.2024 12:34:44</t>
        </is>
      </c>
      <c r="D2402" s="152" t="inlineStr">
        <is>
          <t>Внутренее перемещение ТМЦ</t>
        </is>
      </c>
      <c r="E2402" s="163" t="n">
        <v>1750</v>
      </c>
      <c r="F2402" s="164" t="n"/>
      <c r="G2402" s="163" t="n">
        <v>1750</v>
      </c>
      <c r="H2402" s="164" t="n"/>
      <c r="I2402" s="7" t="n">
        <v>10080</v>
      </c>
      <c r="J2402" s="8" t="inlineStr">
        <is>
          <t>Склад Бозымчак № 7 СИЗ (/Касымов А,Адылбек у Э.</t>
        </is>
      </c>
      <c r="K2402" s="8" t="inlineStr">
        <is>
          <t>Склад Бишкек № 1 (Орозалиев С/Давлеталиев Э.)</t>
        </is>
      </c>
      <c r="L2402" s="12" t="n"/>
      <c r="M2402">
        <f>VLOOKUP(J2402,P$7:Q$4000,2,0)</f>
        <v/>
      </c>
      <c r="N2402">
        <f>VLOOKUP(K2402,P$7:R$4000,2,0)</f>
        <v/>
      </c>
      <c r="P2402" s="24" t="inlineStr">
        <is>
          <t>Туйчиев Умурзок Мирзарахимович</t>
        </is>
      </c>
      <c r="Q2402" s="24" t="inlineStr">
        <is>
          <t>100-01 Участок дробления</t>
        </is>
      </c>
    </row>
    <row r="2403" hidden="1" outlineLevel="1" ht="22.45" customFormat="1" customHeight="1" s="71">
      <c r="B2403" s="166" t="n"/>
      <c r="C2403" s="166" t="n"/>
      <c r="D2403" s="153" t="n"/>
      <c r="E2403" s="10" t="n"/>
      <c r="F2403" s="11" t="n"/>
      <c r="G2403" s="10" t="n"/>
      <c r="H2403" s="11" t="n"/>
      <c r="I2403" s="12" t="n"/>
      <c r="J2403" s="13" t="inlineStr">
        <is>
          <t>010-004-0022 Адаптер для крепления сварочной маски Speedglas SG9100</t>
        </is>
      </c>
      <c r="K2403" s="13" t="inlineStr">
        <is>
          <t>010-004-0022 Адаптер для крепления сварочной маски Speedglas SG9100</t>
        </is>
      </c>
      <c r="L2403" s="135" t="n"/>
      <c r="M2403">
        <f>VLOOKUP(J2403,P$7:Q$4000,2,0)</f>
        <v/>
      </c>
      <c r="N2403">
        <f>VLOOKUP(K2403,P$7:R$4000,2,0)</f>
        <v/>
      </c>
      <c r="P2403" s="24" t="inlineStr">
        <is>
          <t>Тукеналиев Улукбек Шайлообекович</t>
        </is>
      </c>
      <c r="Q2403" s="24" t="inlineStr">
        <is>
          <t>111-02-АУП</t>
        </is>
      </c>
    </row>
    <row r="2404" hidden="1" outlineLevel="1" ht="22.45" customHeight="1" s="171" thickBot="1">
      <c r="B2404" s="167" t="n"/>
      <c r="C2404" s="167" t="n"/>
      <c r="D2404" s="14" t="inlineStr">
        <is>
          <t>Количество</t>
        </is>
      </c>
      <c r="E2404" s="15" t="n"/>
      <c r="F2404" s="175" t="n">
        <v>1</v>
      </c>
      <c r="G2404" s="15" t="n"/>
      <c r="H2404" s="175" t="n">
        <v>1</v>
      </c>
      <c r="I2404" s="135" t="n"/>
      <c r="J2404" s="154" t="inlineStr">
        <is>
          <t>Поступление ТМЦ и услуг 0003537 от 05.09.2024 10:00:00</t>
        </is>
      </c>
      <c r="K2404" s="154" t="inlineStr">
        <is>
          <t>Поступление ТМЦ и услуг 0003537 от 05.09.2024 10:00:00</t>
        </is>
      </c>
      <c r="L2404" s="9" t="n"/>
      <c r="M2404">
        <f>VLOOKUP(J2404,P$7:Q$4000,2,0)</f>
        <v/>
      </c>
      <c r="N2404">
        <f>VLOOKUP(K2404,P$7:R$4000,2,0)</f>
        <v/>
      </c>
      <c r="P2404" s="24" t="inlineStr">
        <is>
          <t>Тукибаева Жумагуль Исмановна (уборщица помещений)</t>
        </is>
      </c>
      <c r="Q2404" s="24" t="inlineStr">
        <is>
          <t>123-01-АБК-АХО-вахтовый поселок</t>
        </is>
      </c>
    </row>
    <row r="2405" hidden="1" outlineLevel="1" ht="22.45" customFormat="1" customHeight="1" s="71" thickBot="1">
      <c r="B2405" s="165" t="inlineStr">
        <is>
          <t>11.09.2024 0:00:00</t>
        </is>
      </c>
      <c r="C2405" s="165" t="inlineStr">
        <is>
          <t>Внутреннее перемещение ОМТС 222-010 от 11.09.2024 0:00:00</t>
        </is>
      </c>
      <c r="D2405" s="152" t="inlineStr">
        <is>
          <t>Внутренее перемещение ТМЦ</t>
        </is>
      </c>
      <c r="E2405" s="163" t="n">
        <v>1750</v>
      </c>
      <c r="F2405" s="164" t="n"/>
      <c r="G2405" s="163" t="n">
        <v>1750</v>
      </c>
      <c r="H2405" s="164" t="n"/>
      <c r="I2405" s="7" t="n">
        <v>10600</v>
      </c>
      <c r="J2405" s="8" t="inlineStr">
        <is>
          <t>Кожомкулов Заирбек Курманалиевич(Водитель Вил.погр</t>
        </is>
      </c>
      <c r="K2405" s="8" t="inlineStr">
        <is>
          <t>Склад Бозымчак № 7 СИЗ (/Касымов А,Адылбек у Э.</t>
        </is>
      </c>
      <c r="L2405" s="12" t="n"/>
      <c r="M2405">
        <f>VLOOKUP(J2405,P$7:Q$4000,2,0)</f>
        <v/>
      </c>
      <c r="N2405">
        <f>VLOOKUP(K2405,P$7:R$4000,2,0)</f>
        <v/>
      </c>
      <c r="P2405" s="24" t="inlineStr">
        <is>
          <t>Тукубаев Нурлан Эрматович</t>
        </is>
      </c>
      <c r="Q2405" s="24" t="inlineStr">
        <is>
          <t>112-01-ИТР-производство</t>
        </is>
      </c>
    </row>
    <row r="2406" hidden="1" outlineLevel="1" ht="32.9" customFormat="1" customHeight="1" s="71">
      <c r="B2406" s="166" t="n"/>
      <c r="C2406" s="166" t="n"/>
      <c r="D2406" s="153" t="n"/>
      <c r="E2406" s="10" t="n"/>
      <c r="F2406" s="11" t="n"/>
      <c r="G2406" s="10" t="n"/>
      <c r="H2406" s="11" t="n"/>
      <c r="I2406" s="12" t="n"/>
      <c r="J2406" s="13" t="inlineStr">
        <is>
          <t>001-001-0186 Куртка зимняя "KAZ Minerals Bozymchak" (ткань 65%ПЭ/35%ХБ, плотность 250 гр/м2, 44-46)</t>
        </is>
      </c>
      <c r="K2406" s="13" t="inlineStr">
        <is>
          <t>001-001-0186 Куртка зимняя "KAZ Minerals Bozymchak" (ткань 65%ПЭ/35%ХБ, плотность 250 гр/м2, 44-46)</t>
        </is>
      </c>
      <c r="L2406" s="135" t="n"/>
      <c r="M2406">
        <f>VLOOKUP(J2406,P$7:Q$4000,2,0)</f>
        <v/>
      </c>
      <c r="N2406">
        <f>VLOOKUP(K2406,P$7:R$4000,2,0)</f>
        <v/>
      </c>
      <c r="P2406" s="24" t="inlineStr">
        <is>
          <t>Тулебердиев Омурбек Джамалбекович</t>
        </is>
      </c>
      <c r="Q2406" s="24" t="inlineStr">
        <is>
          <t>111-02-АУП</t>
        </is>
      </c>
    </row>
    <row r="2407" hidden="1" outlineLevel="1" ht="22.45" customHeight="1" s="171" thickBot="1">
      <c r="B2407" s="167" t="n"/>
      <c r="C2407" s="167" t="n"/>
      <c r="D2407" s="14" t="inlineStr">
        <is>
          <t>Количество</t>
        </is>
      </c>
      <c r="E2407" s="15" t="n"/>
      <c r="F2407" s="175" t="n">
        <v>1</v>
      </c>
      <c r="G2407" s="15" t="n"/>
      <c r="H2407" s="175" t="n">
        <v>1</v>
      </c>
      <c r="I2407" s="135" t="n"/>
      <c r="J2407" s="154" t="inlineStr">
        <is>
          <t>Поступление ТМЦ и услуг 0003124 от 08.08.2024 10:00:00</t>
        </is>
      </c>
      <c r="K2407" s="154" t="inlineStr">
        <is>
          <t>Поступление ТМЦ и услуг 0003124 от 08.08.2024 10:00:00</t>
        </is>
      </c>
      <c r="L2407" s="9" t="n"/>
      <c r="M2407">
        <f>VLOOKUP(J2407,P$7:Q$4000,2,0)</f>
        <v/>
      </c>
      <c r="N2407">
        <f>VLOOKUP(K2407,P$7:R$4000,2,0)</f>
        <v/>
      </c>
      <c r="P2407" s="24" t="inlineStr">
        <is>
          <t>Түмөнбаев Урмат Осмонович</t>
        </is>
      </c>
      <c r="Q2407" s="24" t="inlineStr">
        <is>
          <t>100-10 Общепроизводственные расходы</t>
        </is>
      </c>
    </row>
    <row r="2408" hidden="1" outlineLevel="1" ht="32.9" customFormat="1" customHeight="1" s="71" thickBot="1">
      <c r="B2408" s="165" t="inlineStr">
        <is>
          <t>11.09.2024 9:00:12</t>
        </is>
      </c>
      <c r="C2408" s="165" t="inlineStr">
        <is>
          <t>Внутреннее перемещение ОМТС 222-098 от 11.09.2024 9:00:12</t>
        </is>
      </c>
      <c r="D2408" s="152" t="inlineStr">
        <is>
          <t>Внутренее перемещение ТМЦ</t>
        </is>
      </c>
      <c r="E2408" s="163" t="n">
        <v>1750</v>
      </c>
      <c r="F2408" s="164" t="n"/>
      <c r="G2408" s="163" t="n">
        <v>1750</v>
      </c>
      <c r="H2408" s="164" t="n"/>
      <c r="I2408" s="7" t="n">
        <v>3000</v>
      </c>
      <c r="J2408" s="8" t="inlineStr">
        <is>
          <t>Абдылдабеков Каныбек Жусупбекович</t>
        </is>
      </c>
      <c r="K2408" s="8" t="inlineStr">
        <is>
          <t>Склад Бозымчак № 7 СИЗ (/Касымов А,Адылбек у Э.</t>
        </is>
      </c>
      <c r="L2408" s="12" t="n"/>
      <c r="M2408">
        <f>VLOOKUP(J2408,P$7:Q$4000,2,0)</f>
        <v/>
      </c>
      <c r="N2408">
        <f>VLOOKUP(K2408,P$7:R$4000,2,0)</f>
        <v/>
      </c>
      <c r="P2408" s="24" t="inlineStr">
        <is>
          <t>Түмөнбаев Урмат Осмонович</t>
        </is>
      </c>
      <c r="Q2408" s="24" t="inlineStr">
        <is>
          <t>100-04 Участок упаковки концентрата</t>
        </is>
      </c>
    </row>
    <row r="2409" hidden="1" outlineLevel="1" ht="32.9" customFormat="1" customHeight="1" s="71">
      <c r="B2409" s="166" t="n"/>
      <c r="C2409" s="166" t="n"/>
      <c r="D2409" s="153" t="n"/>
      <c r="E2409" s="10" t="n"/>
      <c r="F2409" s="11" t="n"/>
      <c r="G2409" s="10" t="n"/>
      <c r="H2409" s="11" t="n"/>
      <c r="I2409" s="12" t="n"/>
      <c r="J2409" s="13" t="inlineStr">
        <is>
          <t>001-001-0182 Брюки летние "KAZ Minerals Bozymchak" (ткань 65%ПЭ/35%ХБ, плотность 250 гр/м2, разм.48-50)</t>
        </is>
      </c>
      <c r="K2409" s="13" t="inlineStr">
        <is>
          <t>001-001-0182 Брюки летние "KAZ Minerals Bozymchak" (ткань 65%ПЭ/35%ХБ, плотность 250 гр/м2, разм.48-50)</t>
        </is>
      </c>
      <c r="L2409" s="135" t="n"/>
      <c r="M2409">
        <f>VLOOKUP(J2409,P$7:Q$4000,2,0)</f>
        <v/>
      </c>
      <c r="N2409">
        <f>VLOOKUP(K2409,P$7:R$4000,2,0)</f>
        <v/>
      </c>
      <c r="P2409" s="24" t="inlineStr">
        <is>
          <t>Туралиев Улукбек Мамасалыевич</t>
        </is>
      </c>
      <c r="Q2409" s="24" t="inlineStr">
        <is>
          <t>117-Перевалочная база</t>
        </is>
      </c>
    </row>
    <row r="2410" hidden="1" outlineLevel="1" ht="22.45" customHeight="1" s="171" thickBot="1">
      <c r="B2410" s="167" t="n"/>
      <c r="C2410" s="167" t="n"/>
      <c r="D2410" s="14" t="inlineStr">
        <is>
          <t>Количество</t>
        </is>
      </c>
      <c r="E2410" s="15" t="n"/>
      <c r="F2410" s="175" t="n">
        <v>1</v>
      </c>
      <c r="G2410" s="15" t="n"/>
      <c r="H2410" s="175" t="n">
        <v>1</v>
      </c>
      <c r="I2410" s="135" t="n"/>
      <c r="J2410" s="154" t="inlineStr">
        <is>
          <t>Поступление ТМЦ и услуг 0002838 от 24.07.2024 10:00:00</t>
        </is>
      </c>
      <c r="K2410" s="154" t="inlineStr">
        <is>
          <t>Поступление ТМЦ и услуг 0002838 от 24.07.2024 10:00:00</t>
        </is>
      </c>
      <c r="L2410" s="9" t="n"/>
      <c r="M2410">
        <f>VLOOKUP(J2410,P$7:Q$4000,2,0)</f>
        <v/>
      </c>
      <c r="N2410">
        <f>VLOOKUP(K2410,P$7:R$4000,2,0)</f>
        <v/>
      </c>
      <c r="P2410" s="24" t="inlineStr">
        <is>
          <t>Туралов Азимбай (рабочий склада)</t>
        </is>
      </c>
      <c r="Q2410" s="24" t="inlineStr">
        <is>
          <t>120-03-ОМТС</t>
        </is>
      </c>
    </row>
    <row r="2411" hidden="1" outlineLevel="1" ht="22.45" customFormat="1" customHeight="1" s="71" thickBot="1">
      <c r="B2411" s="165" t="inlineStr">
        <is>
          <t>11.09.2024 9:00:12</t>
        </is>
      </c>
      <c r="C2411" s="165" t="inlineStr">
        <is>
          <t>Внутреннее перемещение ОМТС 222-098 от 11.09.2024 9:00:12</t>
        </is>
      </c>
      <c r="D2411" s="152" t="inlineStr">
        <is>
          <t>Внутренее перемещение ТМЦ</t>
        </is>
      </c>
      <c r="E2411" s="163" t="n">
        <v>1750</v>
      </c>
      <c r="F2411" s="164" t="n"/>
      <c r="G2411" s="163" t="n">
        <v>1750</v>
      </c>
      <c r="H2411" s="164" t="n"/>
      <c r="I2411" s="7" t="n">
        <v>5500</v>
      </c>
      <c r="J2411" s="8" t="inlineStr">
        <is>
          <t>Абдылдабеков Каныбек Жусупбекович</t>
        </is>
      </c>
      <c r="K2411" s="8" t="inlineStr">
        <is>
          <t>Склад Бозымчак № 7 СИЗ (/Касымов А,Адылбек у Э.</t>
        </is>
      </c>
      <c r="L2411" s="12" t="n"/>
      <c r="M2411">
        <f>VLOOKUP(J2411,P$7:Q$4000,2,0)</f>
        <v/>
      </c>
      <c r="N2411">
        <f>VLOOKUP(K2411,P$7:R$4000,2,0)</f>
        <v/>
      </c>
      <c r="P2411" s="24" t="inlineStr">
        <is>
          <t>Туралов Орозалы Режепбаевич</t>
        </is>
      </c>
      <c r="Q2411" s="24" t="inlineStr">
        <is>
          <t>100-03-03 Фильтрация хвостов</t>
        </is>
      </c>
    </row>
    <row r="2412" hidden="1" outlineLevel="1" ht="22.45" customFormat="1" customHeight="1" s="71">
      <c r="B2412" s="166" t="n"/>
      <c r="C2412" s="166" t="n"/>
      <c r="D2412" s="153" t="n"/>
      <c r="E2412" s="10" t="n"/>
      <c r="F2412" s="11" t="n"/>
      <c r="G2412" s="10" t="n"/>
      <c r="H2412" s="11" t="n"/>
      <c r="I2412" s="12" t="n"/>
      <c r="J2412" s="13" t="inlineStr">
        <is>
          <t>001-001-0177 Куртка летняя "KAZ Minerals Bozymchak" (ткань 65%ПЭ/35%ХБ, плотность 250 гр/м2, разм.48-50)</t>
        </is>
      </c>
      <c r="K2412" s="13" t="inlineStr">
        <is>
          <t>001-001-0177 Куртка летняя "KAZ Minerals Bozymchak" (ткань 65%ПЭ/35%ХБ, плотность 250 гр/м2, разм.48-50)</t>
        </is>
      </c>
      <c r="L2412" s="135" t="n"/>
      <c r="M2412">
        <f>VLOOKUP(J2412,P$7:Q$4000,2,0)</f>
        <v/>
      </c>
      <c r="N2412">
        <f>VLOOKUP(K2412,P$7:R$4000,2,0)</f>
        <v/>
      </c>
      <c r="P2412" s="24" t="inlineStr">
        <is>
          <t>Туралов Сүйүнбай Ражапбаевич</t>
        </is>
      </c>
      <c r="Q2412" s="24" t="inlineStr">
        <is>
          <t>100-02 Главный корпус (флотация)</t>
        </is>
      </c>
    </row>
    <row r="2413" hidden="1" outlineLevel="1" ht="22.45" customHeight="1" s="171" thickBot="1">
      <c r="B2413" s="167" t="n"/>
      <c r="C2413" s="167" t="n"/>
      <c r="D2413" s="14" t="inlineStr">
        <is>
          <t>Количество</t>
        </is>
      </c>
      <c r="E2413" s="15" t="n"/>
      <c r="F2413" s="175" t="n">
        <v>1</v>
      </c>
      <c r="G2413" s="15" t="n"/>
      <c r="H2413" s="175" t="n">
        <v>1</v>
      </c>
      <c r="I2413" s="135" t="n"/>
      <c r="J2413" s="154" t="inlineStr">
        <is>
          <t>Поступление ТМЦ и услуг 0003521 от 04.09.2024 10:00:00</t>
        </is>
      </c>
      <c r="K2413" s="154" t="inlineStr">
        <is>
          <t>Поступление ТМЦ и услуг 0003521 от 04.09.2024 10:00:00</t>
        </is>
      </c>
      <c r="L2413" s="9" t="n"/>
      <c r="M2413">
        <f>VLOOKUP(J2413,P$7:Q$4000,2,0)</f>
        <v/>
      </c>
      <c r="N2413">
        <f>VLOOKUP(K2413,P$7:R$4000,2,0)</f>
        <v/>
      </c>
      <c r="P2413" s="24" t="inlineStr">
        <is>
          <t>Турапов  Залкарбек Мандиевич</t>
        </is>
      </c>
      <c r="Q2413" s="24" t="n"/>
    </row>
    <row r="2414" hidden="1" outlineLevel="1" ht="22.45" customFormat="1" customHeight="1" s="71" thickBot="1">
      <c r="B2414" s="165" t="inlineStr">
        <is>
          <t>11.09.2024 9:00:12</t>
        </is>
      </c>
      <c r="C2414" s="165" t="inlineStr">
        <is>
          <t>Внутреннее перемещение ОМТС 222-098 от 11.09.2024 9:00:12</t>
        </is>
      </c>
      <c r="D2414" s="152" t="inlineStr">
        <is>
          <t>Внутренее перемещение ТМЦ</t>
        </is>
      </c>
      <c r="E2414" s="163" t="n">
        <v>1750</v>
      </c>
      <c r="F2414" s="164" t="n"/>
      <c r="G2414" s="163" t="n">
        <v>1750</v>
      </c>
      <c r="H2414" s="164" t="n"/>
      <c r="I2414" s="7" t="n">
        <v>7000</v>
      </c>
      <c r="J2414" s="8" t="inlineStr">
        <is>
          <t>Абдылдабеков Каныбек Жусупбекович</t>
        </is>
      </c>
      <c r="K2414" s="8" t="inlineStr">
        <is>
          <t>Склад Бозымчак № 7 СИЗ (/Касымов А,Адылбек у Э.</t>
        </is>
      </c>
      <c r="L2414" s="12" t="n"/>
      <c r="M2414">
        <f>VLOOKUP(J2414,P$7:Q$4000,2,0)</f>
        <v/>
      </c>
      <c r="N2414">
        <f>VLOOKUP(K2414,P$7:R$4000,2,0)</f>
        <v/>
      </c>
      <c r="P2414" s="24" t="inlineStr">
        <is>
          <t>Туратбеков Байэл Туратбекович (ЛТТ)</t>
        </is>
      </c>
      <c r="Q2414" s="24" t="inlineStr">
        <is>
          <t>100-02 Главный корпус (флотация)</t>
        </is>
      </c>
    </row>
    <row r="2415" hidden="1" outlineLevel="1" ht="22.45" customFormat="1" customHeight="1" s="71">
      <c r="B2415" s="166" t="n"/>
      <c r="C2415" s="166" t="n"/>
      <c r="D2415" s="153" t="n"/>
      <c r="E2415" s="10" t="n"/>
      <c r="F2415" s="11" t="n"/>
      <c r="G2415" s="10" t="n"/>
      <c r="H2415" s="11" t="n"/>
      <c r="I2415" s="12" t="n"/>
      <c r="J2415" s="13" t="inlineStr">
        <is>
          <t>001-001-0198 Куртка демисезонная "KAZ Minerals Bozymchak" (ткань 65%ПЭ/35%ХБ, плотность 250 гр/м2, подкл.флис. 52-54)</t>
        </is>
      </c>
      <c r="K2415" s="13" t="inlineStr">
        <is>
          <t>001-001-0198 Куртка демисезонная "KAZ Minerals Bozymchak" (ткань 65%ПЭ/35%ХБ, плотность 250 гр/м2, подкл.флис. 52-54)</t>
        </is>
      </c>
      <c r="L2415" s="135" t="n"/>
      <c r="M2415">
        <f>VLOOKUP(J2415,P$7:Q$4000,2,0)</f>
        <v/>
      </c>
      <c r="N2415">
        <f>VLOOKUP(K2415,P$7:R$4000,2,0)</f>
        <v/>
      </c>
      <c r="P2415" s="24" t="inlineStr">
        <is>
          <t>Турашов Кушубек Тилешович автоэлектрик</t>
        </is>
      </c>
      <c r="Q2415" s="24" t="inlineStr">
        <is>
          <t>119-06-Автотранспортный цех-РПП</t>
        </is>
      </c>
    </row>
    <row r="2416" hidden="1" outlineLevel="1" ht="22.45" customHeight="1" s="171" thickBot="1">
      <c r="B2416" s="167" t="n"/>
      <c r="C2416" s="167" t="n"/>
      <c r="D2416" s="14" t="inlineStr">
        <is>
          <t>Количество</t>
        </is>
      </c>
      <c r="E2416" s="15" t="n"/>
      <c r="F2416" s="175" t="n">
        <v>1</v>
      </c>
      <c r="G2416" s="15" t="n"/>
      <c r="H2416" s="175" t="n">
        <v>1</v>
      </c>
      <c r="I2416" s="135" t="n"/>
      <c r="J2416" s="154" t="inlineStr">
        <is>
          <t>Поступление ТМЦ и услуг 0003520 от 04.09.2024 10:00:00</t>
        </is>
      </c>
      <c r="K2416" s="154" t="inlineStr">
        <is>
          <t>Поступление ТМЦ и услуг 0003520 от 04.09.2024 10:00:00</t>
        </is>
      </c>
      <c r="L2416" s="9" t="n"/>
      <c r="M2416">
        <f>VLOOKUP(J2416,P$7:Q$4000,2,0)</f>
        <v/>
      </c>
      <c r="N2416">
        <f>VLOOKUP(K2416,P$7:R$4000,2,0)</f>
        <v/>
      </c>
      <c r="P2416" s="24" t="inlineStr">
        <is>
          <t>Турашов Санжарбек Кылычбекович (аккумуляторщик)</t>
        </is>
      </c>
      <c r="Q2416" s="24" t="inlineStr">
        <is>
          <t>119-06-Автотранспортный цех-РПП</t>
        </is>
      </c>
    </row>
    <row r="2417" hidden="1" outlineLevel="1" ht="22.45" customFormat="1" customHeight="1" s="71">
      <c r="B2417" s="165" t="inlineStr">
        <is>
          <t>11.09.2024 9:01:11</t>
        </is>
      </c>
      <c r="C2417" s="165" t="inlineStr">
        <is>
          <t>Внутреннее перемещение ОМТС 222-099 от 11.09.2024 9:01:11</t>
        </is>
      </c>
      <c r="D2417" s="152" t="inlineStr">
        <is>
          <t>Внутренее перемещение ТМЦ</t>
        </is>
      </c>
      <c r="E2417" s="163" t="n">
        <v>1750</v>
      </c>
      <c r="F2417" s="164" t="n"/>
      <c r="G2417" s="163" t="n">
        <v>1750</v>
      </c>
      <c r="H2417" s="164" t="n"/>
      <c r="I2417" s="7" t="n">
        <v>9642.85</v>
      </c>
      <c r="J2417" s="8" t="inlineStr">
        <is>
          <t>Склад Бозымчак № 7/1 СИЗ БУ</t>
        </is>
      </c>
      <c r="K2417" s="8" t="inlineStr">
        <is>
          <t>Абдылдабеков Каныбек Жусупбекович</t>
        </is>
      </c>
      <c r="L2417" s="12" t="n"/>
      <c r="M2417">
        <f>VLOOKUP(J2417,P$7:Q$4000,2,0)</f>
        <v/>
      </c>
      <c r="N2417">
        <f>VLOOKUP(K2417,P$7:R$4000,2,0)</f>
        <v/>
      </c>
      <c r="P2417" s="24" t="inlineStr">
        <is>
          <t>Тургуналиев Азамат Калилович Инженер - гидротехник</t>
        </is>
      </c>
      <c r="Q2417" s="24" t="inlineStr">
        <is>
          <t>100-08  ИТР Производство ОФ</t>
        </is>
      </c>
    </row>
    <row r="2418" hidden="1" outlineLevel="1" ht="22.45" customFormat="1" customHeight="1" s="71">
      <c r="B2418" s="166" t="n"/>
      <c r="C2418" s="166" t="n"/>
      <c r="D2418" s="153" t="n"/>
      <c r="E2418" s="10" t="n"/>
      <c r="F2418" s="11" t="n"/>
      <c r="G2418" s="10" t="n"/>
      <c r="H2418" s="11" t="n"/>
      <c r="I2418" s="12" t="n"/>
      <c r="J2418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2418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2418" s="135" t="n"/>
      <c r="M2418">
        <f>VLOOKUP(J2418,P$7:Q$4000,2,0)</f>
        <v/>
      </c>
      <c r="N2418">
        <f>VLOOKUP(K2418,P$7:R$4000,2,0)</f>
        <v/>
      </c>
      <c r="P2418" s="24" t="inlineStr">
        <is>
          <t>Тургуналы уулу Бабаравшан (Машинист конвеера)</t>
        </is>
      </c>
      <c r="Q2418" s="24" t="inlineStr">
        <is>
          <t>100-01 Участок дробления</t>
        </is>
      </c>
    </row>
    <row r="2419" hidden="1" outlineLevel="1" ht="22.45" customHeight="1" s="171" thickBot="1">
      <c r="B2419" s="167" t="n"/>
      <c r="C2419" s="167" t="n"/>
      <c r="D2419" s="14" t="inlineStr">
        <is>
          <t>Количество</t>
        </is>
      </c>
      <c r="E2419" s="15" t="n"/>
      <c r="F2419" s="175" t="n">
        <v>1</v>
      </c>
      <c r="G2419" s="15" t="n"/>
      <c r="H2419" s="175" t="n">
        <v>1</v>
      </c>
      <c r="I2419" s="135" t="n"/>
      <c r="J2419" s="154" t="inlineStr">
        <is>
          <t>Поступление ТМЦ и услуг 0000780 от 04.03.2022 10:00:00</t>
        </is>
      </c>
      <c r="K2419" s="154" t="inlineStr">
        <is>
          <t>Поступление ТМЦ и услуг 0000780 от 04.03.2022 10:00:00</t>
        </is>
      </c>
      <c r="L2419" s="9" t="n"/>
      <c r="M2419">
        <f>VLOOKUP(J2419,P$7:Q$4000,2,0)</f>
        <v/>
      </c>
      <c r="N2419">
        <f>VLOOKUP(K2419,P$7:R$4000,2,0)</f>
        <v/>
      </c>
      <c r="P2419" s="24" t="inlineStr">
        <is>
          <t>Тургуналыев Бактыбек Сааталыевич</t>
        </is>
      </c>
      <c r="Q2419" s="24" t="inlineStr">
        <is>
          <t>109-Химлаборатория</t>
        </is>
      </c>
    </row>
    <row r="2420" hidden="1" outlineLevel="1" ht="22.45" customFormat="1" customHeight="1" s="71">
      <c r="B2420" s="165" t="inlineStr">
        <is>
          <t>11.09.2024 9:01:11</t>
        </is>
      </c>
      <c r="C2420" s="165" t="inlineStr">
        <is>
          <t>Внутреннее перемещение ОМТС 222-099 от 11.09.2024 9:01:11</t>
        </is>
      </c>
      <c r="D2420" s="152" t="inlineStr">
        <is>
          <t>Внутренее перемещение ТМЦ</t>
        </is>
      </c>
      <c r="E2420" s="163" t="n">
        <v>1750</v>
      </c>
      <c r="F2420" s="164" t="n"/>
      <c r="G2420" s="163" t="n">
        <v>1750</v>
      </c>
      <c r="H2420" s="164" t="n"/>
      <c r="I2420" s="7" t="n">
        <v>3000</v>
      </c>
      <c r="J2420" s="8" t="inlineStr">
        <is>
          <t>Склад Бозымчак № 7/1 СИЗ БУ</t>
        </is>
      </c>
      <c r="K2420" s="8" t="inlineStr">
        <is>
          <t>Абдылдабеков Каныбек Жусупбекович</t>
        </is>
      </c>
      <c r="L2420" s="12" t="n"/>
      <c r="M2420">
        <f>VLOOKUP(J2420,P$7:Q$4000,2,0)</f>
        <v/>
      </c>
      <c r="N2420">
        <f>VLOOKUP(K2420,P$7:R$4000,2,0)</f>
        <v/>
      </c>
      <c r="P2420" s="24" t="inlineStr">
        <is>
          <t>Тургунбай уулу Олжобек</t>
        </is>
      </c>
      <c r="Q2420" s="24" t="inlineStr">
        <is>
          <t>105-02-УТВС и НК</t>
        </is>
      </c>
    </row>
    <row r="2421" hidden="1" outlineLevel="1" ht="22.45" customFormat="1" customHeight="1" s="71">
      <c r="B2421" s="166" t="n"/>
      <c r="C2421" s="166" t="n"/>
      <c r="D2421" s="153" t="n"/>
      <c r="E2421" s="10" t="n"/>
      <c r="F2421" s="11" t="n"/>
      <c r="G2421" s="10" t="n"/>
      <c r="H2421" s="11" t="n"/>
      <c r="I2421" s="12" t="n"/>
      <c r="J2421" s="13" t="inlineStr">
        <is>
          <t>001-001-0181 Брюки летние "KAZ Minerals Bozymchak" (ткань 65%ПЭ/35%ХБ, плотность 250 гр/м2, разм.44-46)</t>
        </is>
      </c>
      <c r="K2421" s="13" t="inlineStr">
        <is>
          <t>001-001-0181 Брюки летние "KAZ Minerals Bozymchak" (ткань 65%ПЭ/35%ХБ, плотность 250 гр/м2, разм.44-46)</t>
        </is>
      </c>
      <c r="L2421" s="135" t="n"/>
      <c r="M2421">
        <f>VLOOKUP(J2421,P$7:Q$4000,2,0)</f>
        <v/>
      </c>
      <c r="N2421">
        <f>VLOOKUP(K2421,P$7:R$4000,2,0)</f>
        <v/>
      </c>
      <c r="P2421" s="24" t="inlineStr">
        <is>
          <t>Тургунов Абдыгапар Туралович</t>
        </is>
      </c>
      <c r="Q2421" s="24" t="inlineStr">
        <is>
          <t>119-03-Автотранспортный цех - ЭКБУ</t>
        </is>
      </c>
    </row>
    <row r="2422" hidden="1" outlineLevel="1" ht="22.45" customHeight="1" s="171" thickBot="1">
      <c r="B2422" s="167" t="n"/>
      <c r="C2422" s="167" t="n"/>
      <c r="D2422" s="14" t="inlineStr">
        <is>
          <t>Количество</t>
        </is>
      </c>
      <c r="E2422" s="15" t="n"/>
      <c r="F2422" s="175" t="n">
        <v>1</v>
      </c>
      <c r="G2422" s="15" t="n"/>
      <c r="H2422" s="175" t="n">
        <v>1</v>
      </c>
      <c r="I2422" s="135" t="n"/>
      <c r="J2422" s="154" t="inlineStr">
        <is>
          <t>Поступление ТМЦ и услуг 0001342 от 04.04.2024 10:00:00</t>
        </is>
      </c>
      <c r="K2422" s="154" t="inlineStr">
        <is>
          <t>Поступление ТМЦ и услуг 0001342 от 04.04.2024 10:00:00</t>
        </is>
      </c>
      <c r="L2422" s="9" t="n"/>
      <c r="M2422">
        <f>VLOOKUP(J2422,P$7:Q$4000,2,0)</f>
        <v/>
      </c>
      <c r="N2422">
        <f>VLOOKUP(K2422,P$7:R$4000,2,0)</f>
        <v/>
      </c>
      <c r="P2422" s="24" t="inlineStr">
        <is>
          <t>Тургунов Азамат Туманбаевич (Слесарь-ремонтник)</t>
        </is>
      </c>
      <c r="Q2422" s="24" t="inlineStr">
        <is>
          <t>100-02 Главный корпус (флотация)</t>
        </is>
      </c>
    </row>
    <row r="2423" hidden="1" outlineLevel="1" ht="22.45" customFormat="1" customHeight="1" s="71" thickBot="1">
      <c r="B2423" s="165" t="inlineStr">
        <is>
          <t>11.09.2024 9:52:08</t>
        </is>
      </c>
      <c r="C2423" s="165" t="inlineStr">
        <is>
          <t>Внутреннее перемещение ОМТС 222-102 от 11.09.2024 9:52:08</t>
        </is>
      </c>
      <c r="D2423" s="152" t="inlineStr">
        <is>
          <t>Внутренее перемещение ТМЦ</t>
        </is>
      </c>
      <c r="E2423" s="163" t="n">
        <v>1750</v>
      </c>
      <c r="F2423" s="164" t="n"/>
      <c r="G2423" s="163" t="n">
        <v>1750</v>
      </c>
      <c r="H2423" s="164" t="n"/>
      <c r="I2423" s="7" t="n">
        <v>3000</v>
      </c>
      <c r="J2423" s="8" t="inlineStr">
        <is>
          <t>Балтагулов Оразалы Джаналыевич</t>
        </is>
      </c>
      <c r="K2423" s="8" t="inlineStr">
        <is>
          <t>Склад Бозымчак № 7 СИЗ (/Касымов А,Адылбек у Э.</t>
        </is>
      </c>
      <c r="L2423" s="12" t="n"/>
      <c r="M2423">
        <f>VLOOKUP(J2423,P$7:Q$4000,2,0)</f>
        <v/>
      </c>
      <c r="N2423">
        <f>VLOOKUP(K2423,P$7:R$4000,2,0)</f>
        <v/>
      </c>
      <c r="P2423" s="24" t="inlineStr">
        <is>
          <t>Тургунов Жоошбек Жандашович</t>
        </is>
      </c>
      <c r="Q2423" s="24" t="inlineStr">
        <is>
          <t>105-02-УТВС и НК</t>
        </is>
      </c>
    </row>
    <row r="2424" hidden="1" outlineLevel="1" ht="22.45" customFormat="1" customHeight="1" s="71">
      <c r="B2424" s="166" t="n"/>
      <c r="C2424" s="166" t="n"/>
      <c r="D2424" s="153" t="n"/>
      <c r="E2424" s="10" t="n"/>
      <c r="F2424" s="11" t="n"/>
      <c r="G2424" s="10" t="n"/>
      <c r="H2424" s="11" t="n"/>
      <c r="I2424" s="12" t="n"/>
      <c r="J2424" s="13" t="inlineStr">
        <is>
          <t>001-001-0182 Брюки летние "KAZ Minerals Bozymchak" (ткань 65%ПЭ/35%ХБ, плотность 250 гр/м2, разм.48-50)</t>
        </is>
      </c>
      <c r="K2424" s="13" t="inlineStr">
        <is>
          <t>001-001-0182 Брюки летние "KAZ Minerals Bozymchak" (ткань 65%ПЭ/35%ХБ, плотность 250 гр/м2, разм.48-50)</t>
        </is>
      </c>
      <c r="L2424" s="135" t="n"/>
      <c r="M2424">
        <f>VLOOKUP(J2424,P$7:Q$4000,2,0)</f>
        <v/>
      </c>
      <c r="N2424">
        <f>VLOOKUP(K2424,P$7:R$4000,2,0)</f>
        <v/>
      </c>
      <c r="P2424" s="24" t="inlineStr">
        <is>
          <t>Тургунов Руслан Абдисатарович</t>
        </is>
      </c>
      <c r="Q2424" s="24" t="inlineStr">
        <is>
          <t>105-03-ЛЭП</t>
        </is>
      </c>
    </row>
    <row r="2425" hidden="1" outlineLevel="1" ht="22.45" customHeight="1" s="171" thickBot="1">
      <c r="B2425" s="167" t="n"/>
      <c r="C2425" s="167" t="n"/>
      <c r="D2425" s="14" t="inlineStr">
        <is>
          <t>Количество</t>
        </is>
      </c>
      <c r="E2425" s="15" t="n"/>
      <c r="F2425" s="175" t="n">
        <v>1</v>
      </c>
      <c r="G2425" s="15" t="n"/>
      <c r="H2425" s="175" t="n">
        <v>1</v>
      </c>
      <c r="I2425" s="135" t="n"/>
      <c r="J2425" s="154" t="inlineStr">
        <is>
          <t>Поступление ТМЦ и услуг 0002838 от 24.07.2024 10:00:00</t>
        </is>
      </c>
      <c r="K2425" s="154" t="inlineStr">
        <is>
          <t>Поступление ТМЦ и услуг 0002838 от 24.07.2024 10:00:00</t>
        </is>
      </c>
      <c r="L2425" s="9" t="n"/>
      <c r="M2425">
        <f>VLOOKUP(J2425,P$7:Q$4000,2,0)</f>
        <v/>
      </c>
      <c r="N2425">
        <f>VLOOKUP(K2425,P$7:R$4000,2,0)</f>
        <v/>
      </c>
      <c r="P2425" s="24" t="inlineStr">
        <is>
          <t>Тургунов Табылды Турдубаевич (строитель)</t>
        </is>
      </c>
      <c r="Q2425" s="24" t="inlineStr">
        <is>
          <t>123-08-АБК-АХО-Строители</t>
        </is>
      </c>
    </row>
    <row r="2426" hidden="1" outlineLevel="1" ht="22.45" customFormat="1" customHeight="1" s="71" thickBot="1">
      <c r="B2426" s="165" t="inlineStr">
        <is>
          <t>11.09.2024 9:52:08</t>
        </is>
      </c>
      <c r="C2426" s="165" t="inlineStr">
        <is>
          <t>Внутреннее перемещение ОМТС 222-102 от 11.09.2024 9:52:08</t>
        </is>
      </c>
      <c r="D2426" s="152" t="inlineStr">
        <is>
          <t>Внутренее перемещение ТМЦ</t>
        </is>
      </c>
      <c r="E2426" s="163" t="n">
        <v>1750</v>
      </c>
      <c r="F2426" s="164" t="n"/>
      <c r="G2426" s="163" t="n">
        <v>1750</v>
      </c>
      <c r="H2426" s="164" t="n"/>
      <c r="I2426" s="7" t="n">
        <v>5500</v>
      </c>
      <c r="J2426" s="8" t="inlineStr">
        <is>
          <t>Балтагулов Оразалы Джаналыевич</t>
        </is>
      </c>
      <c r="K2426" s="8" t="inlineStr">
        <is>
          <t>Склад Бозымчак № 7 СИЗ (/Касымов А,Адылбек у Э.</t>
        </is>
      </c>
      <c r="L2426" s="12" t="n"/>
      <c r="M2426">
        <f>VLOOKUP(J2426,P$7:Q$4000,2,0)</f>
        <v/>
      </c>
      <c r="N2426">
        <f>VLOOKUP(K2426,P$7:R$4000,2,0)</f>
        <v/>
      </c>
      <c r="P2426" s="24" t="inlineStr">
        <is>
          <t>Тургунова Гүлзинат Рааталиевна</t>
        </is>
      </c>
      <c r="Q2426" s="24" t="inlineStr">
        <is>
          <t>123-01-АБК-АХО-вахтовый поселок</t>
        </is>
      </c>
    </row>
    <row r="2427" hidden="1" outlineLevel="1" ht="32.9" customFormat="1" customHeight="1" s="71">
      <c r="B2427" s="166" t="n"/>
      <c r="C2427" s="166" t="n"/>
      <c r="D2427" s="153" t="n"/>
      <c r="E2427" s="10" t="n"/>
      <c r="F2427" s="11" t="n"/>
      <c r="G2427" s="10" t="n"/>
      <c r="H2427" s="11" t="n"/>
      <c r="I2427" s="12" t="n"/>
      <c r="J2427" s="13" t="inlineStr">
        <is>
          <t>001-001-0177 Куртка летняя "KAZ Minerals Bozymchak" (ткань 65%ПЭ/35%ХБ, плотность 250 гр/м2, разм.48-50)</t>
        </is>
      </c>
      <c r="K2427" s="13" t="inlineStr">
        <is>
          <t>001-001-0177 Куртка летняя "KAZ Minerals Bozymchak" (ткань 65%ПЭ/35%ХБ, плотность 250 гр/м2, разм.48-50)</t>
        </is>
      </c>
      <c r="L2427" s="135" t="n"/>
      <c r="M2427">
        <f>VLOOKUP(J2427,P$7:Q$4000,2,0)</f>
        <v/>
      </c>
      <c r="N2427">
        <f>VLOOKUP(K2427,P$7:R$4000,2,0)</f>
        <v/>
      </c>
      <c r="P2427" s="24" t="inlineStr">
        <is>
          <t>Тургунова Жумагул Лачынбаевна(повар 2 разряда)</t>
        </is>
      </c>
      <c r="Q2427" s="24" t="inlineStr">
        <is>
          <t>123-02-АБК-АХО-Столовая</t>
        </is>
      </c>
    </row>
    <row r="2428" hidden="1" outlineLevel="1" ht="22.45" customHeight="1" s="171" thickBot="1">
      <c r="B2428" s="167" t="n"/>
      <c r="C2428" s="167" t="n"/>
      <c r="D2428" s="14" t="inlineStr">
        <is>
          <t>Количество</t>
        </is>
      </c>
      <c r="E2428" s="15" t="n"/>
      <c r="F2428" s="175" t="n">
        <v>1</v>
      </c>
      <c r="G2428" s="15" t="n"/>
      <c r="H2428" s="175" t="n">
        <v>1</v>
      </c>
      <c r="I2428" s="135" t="n"/>
      <c r="J2428" s="154" t="inlineStr">
        <is>
          <t>Поступление ТМЦ и услуг 0003521 от 04.09.2024 10:00:00</t>
        </is>
      </c>
      <c r="K2428" s="154" t="inlineStr">
        <is>
          <t>Поступление ТМЦ и услуг 0003521 от 04.09.2024 10:00:00</t>
        </is>
      </c>
      <c r="L2428" s="9" t="n"/>
      <c r="M2428">
        <f>VLOOKUP(J2428,P$7:Q$4000,2,0)</f>
        <v/>
      </c>
      <c r="N2428">
        <f>VLOOKUP(K2428,P$7:R$4000,2,0)</f>
        <v/>
      </c>
      <c r="P2428" s="24" t="inlineStr">
        <is>
          <t>Турдалиев Данияр Абазбекович</t>
        </is>
      </c>
      <c r="Q2428" s="24" t="inlineStr">
        <is>
          <t>112-01-ИТР-производство</t>
        </is>
      </c>
    </row>
    <row r="2429" hidden="1" outlineLevel="1" ht="22.45" customFormat="1" customHeight="1" s="71" thickBot="1">
      <c r="B2429" s="165" t="inlineStr">
        <is>
          <t>11.09.2024 9:54:26</t>
        </is>
      </c>
      <c r="C2429" s="165" t="inlineStr">
        <is>
          <t>Внутреннее перемещение ОМТС 222-103 от 11.09.2024 9:54:26</t>
        </is>
      </c>
      <c r="D2429" s="152" t="inlineStr">
        <is>
          <t>Внутренее перемещение ТМЦ</t>
        </is>
      </c>
      <c r="E2429" s="163" t="n">
        <v>1750</v>
      </c>
      <c r="F2429" s="164" t="n"/>
      <c r="G2429" s="163" t="n">
        <v>1750</v>
      </c>
      <c r="H2429" s="164" t="n"/>
      <c r="I2429" s="7" t="n">
        <v>3000</v>
      </c>
      <c r="J2429" s="8" t="inlineStr">
        <is>
          <t>Калдашов Каныбек Рыспаевич(Водитель КАМАЗ)</t>
        </is>
      </c>
      <c r="K2429" s="8" t="inlineStr">
        <is>
          <t>Склад Бозымчак № 7 СИЗ (/Касымов А,Адылбек у Э.</t>
        </is>
      </c>
      <c r="L2429" s="12" t="n"/>
      <c r="M2429">
        <f>VLOOKUP(J2429,P$7:Q$4000,2,0)</f>
        <v/>
      </c>
      <c r="N2429">
        <f>VLOOKUP(K2429,P$7:R$4000,2,0)</f>
        <v/>
      </c>
      <c r="P2429" s="24" t="inlineStr">
        <is>
          <t>Турдалиев Жумадыл Орозалымович</t>
        </is>
      </c>
      <c r="Q2429" s="24" t="inlineStr">
        <is>
          <t>105-02-УТВС и НК</t>
        </is>
      </c>
    </row>
    <row r="2430" hidden="1" outlineLevel="1" ht="22.45" customFormat="1" customHeight="1" s="71">
      <c r="B2430" s="166" t="n"/>
      <c r="C2430" s="166" t="n"/>
      <c r="D2430" s="153" t="n"/>
      <c r="E2430" s="10" t="n"/>
      <c r="F2430" s="11" t="n"/>
      <c r="G2430" s="10" t="n"/>
      <c r="H2430" s="11" t="n"/>
      <c r="I2430" s="12" t="n"/>
      <c r="J2430" s="13" t="inlineStr">
        <is>
          <t>001-001-0183 Брюки летние "KAZ Minerals Bozymchak" (ткань 65%ПЭ/35%ХБ, плотность 250 гр/м2, разм.52-54)</t>
        </is>
      </c>
      <c r="K2430" s="13" t="inlineStr">
        <is>
          <t>001-001-0183 Брюки летние "KAZ Minerals Bozymchak" (ткань 65%ПЭ/35%ХБ, плотность 250 гр/м2, разм.52-54)</t>
        </is>
      </c>
      <c r="L2430" s="135" t="n"/>
      <c r="M2430">
        <f>VLOOKUP(J2430,P$7:Q$4000,2,0)</f>
        <v/>
      </c>
      <c r="N2430">
        <f>VLOOKUP(K2430,P$7:R$4000,2,0)</f>
        <v/>
      </c>
      <c r="P2430" s="24" t="inlineStr">
        <is>
          <t>Турдалиев Санжар Абазбекович</t>
        </is>
      </c>
      <c r="Q2430" s="24" t="inlineStr">
        <is>
          <t>100-08  ИТР Производство ОФ</t>
        </is>
      </c>
    </row>
    <row r="2431" hidden="1" outlineLevel="1" ht="22.45" customHeight="1" s="171" thickBot="1">
      <c r="B2431" s="167" t="n"/>
      <c r="C2431" s="167" t="n"/>
      <c r="D2431" s="14" t="inlineStr">
        <is>
          <t>Количество</t>
        </is>
      </c>
      <c r="E2431" s="15" t="n"/>
      <c r="F2431" s="175" t="n">
        <v>1</v>
      </c>
      <c r="G2431" s="15" t="n"/>
      <c r="H2431" s="175" t="n">
        <v>1</v>
      </c>
      <c r="I2431" s="135" t="n"/>
      <c r="J2431" s="154" t="inlineStr">
        <is>
          <t>Поступление ТМЦ и услуг 0001494 от 19.04.2024 10:00:00</t>
        </is>
      </c>
      <c r="K2431" s="154" t="inlineStr">
        <is>
          <t>Поступление ТМЦ и услуг 0001494 от 19.04.2024 10:00:00</t>
        </is>
      </c>
      <c r="L2431" s="9" t="n"/>
      <c r="M2431">
        <f>VLOOKUP(J2431,P$7:Q$4000,2,0)</f>
        <v/>
      </c>
      <c r="N2431">
        <f>VLOOKUP(K2431,P$7:R$4000,2,0)</f>
        <v/>
      </c>
      <c r="P2431" s="24" t="inlineStr">
        <is>
          <t>Турдалиева Жазгуль Эсенбековна</t>
        </is>
      </c>
      <c r="Q2431" s="24" t="inlineStr">
        <is>
          <t>123-02-АБК-АХО-Столовая</t>
        </is>
      </c>
    </row>
    <row r="2432" hidden="1" outlineLevel="1" ht="22.45" customFormat="1" customHeight="1" s="71" thickBot="1">
      <c r="B2432" s="165" t="inlineStr">
        <is>
          <t>11.09.2024 9:54:26</t>
        </is>
      </c>
      <c r="C2432" s="165" t="inlineStr">
        <is>
          <t>Внутреннее перемещение ОМТС 222-103 от 11.09.2024 9:54:26</t>
        </is>
      </c>
      <c r="D2432" s="152" t="inlineStr">
        <is>
          <t>Внутренее перемещение ТМЦ</t>
        </is>
      </c>
      <c r="E2432" s="163" t="n">
        <v>1750</v>
      </c>
      <c r="F2432" s="164" t="n"/>
      <c r="G2432" s="163" t="n">
        <v>1750</v>
      </c>
      <c r="H2432" s="164" t="n"/>
      <c r="I2432" s="7" t="n">
        <v>5500</v>
      </c>
      <c r="J2432" s="8" t="inlineStr">
        <is>
          <t>Калдашов Каныбек Рыспаевич(Водитель КАМАЗ)</t>
        </is>
      </c>
      <c r="K2432" s="8" t="inlineStr">
        <is>
          <t>Склад Бозымчак № 7 СИЗ (/Касымов А,Адылбек у Э.</t>
        </is>
      </c>
      <c r="L2432" s="12" t="n"/>
      <c r="M2432">
        <f>VLOOKUP(J2432,P$7:Q$4000,2,0)</f>
        <v/>
      </c>
      <c r="N2432">
        <f>VLOOKUP(K2432,P$7:R$4000,2,0)</f>
        <v/>
      </c>
      <c r="P2432" s="24" t="inlineStr">
        <is>
          <t>Турдиев Мунарбек Кыргызалиевич Раздатчик ВМ</t>
        </is>
      </c>
      <c r="Q2432" s="24" t="inlineStr">
        <is>
          <t>130-04 Взрывание</t>
        </is>
      </c>
    </row>
    <row r="2433" hidden="1" outlineLevel="1" ht="43.4" customFormat="1" customHeight="1" s="71">
      <c r="B2433" s="166" t="n"/>
      <c r="C2433" s="166" t="n"/>
      <c r="D2433" s="153" t="n"/>
      <c r="E2433" s="10" t="n"/>
      <c r="F2433" s="11" t="n"/>
      <c r="G2433" s="10" t="n"/>
      <c r="H2433" s="11" t="n"/>
      <c r="I2433" s="12" t="n"/>
      <c r="J2433" s="13" t="inlineStr">
        <is>
          <t>001-001-0178 Куртка летняя "KAZ Minerals Bozymchak" (ткань 65%ПЭ/35%ХБ, плотность 250 гр/м2, разм.52-54)</t>
        </is>
      </c>
      <c r="K2433" s="13" t="inlineStr">
        <is>
          <t>001-001-0178 Куртка летняя "KAZ Minerals Bozymchak" (ткань 65%ПЭ/35%ХБ, плотность 250 гр/м2, разм.52-54)</t>
        </is>
      </c>
      <c r="L2433" s="135" t="n"/>
      <c r="M2433">
        <f>VLOOKUP(J2433,P$7:Q$4000,2,0)</f>
        <v/>
      </c>
      <c r="N2433">
        <f>VLOOKUP(K2433,P$7:R$4000,2,0)</f>
        <v/>
      </c>
      <c r="P2433" s="24" t="inlineStr">
        <is>
          <t>Турдубаев Мамытбек Чынгысович</t>
        </is>
      </c>
      <c r="Q2433" s="24" t="inlineStr">
        <is>
          <t>112-01-ИТР-производство</t>
        </is>
      </c>
    </row>
    <row r="2434" hidden="1" outlineLevel="1" ht="22.45" customHeight="1" s="171" thickBot="1">
      <c r="B2434" s="167" t="n"/>
      <c r="C2434" s="167" t="n"/>
      <c r="D2434" s="14" t="inlineStr">
        <is>
          <t>Количество</t>
        </is>
      </c>
      <c r="E2434" s="15" t="n"/>
      <c r="F2434" s="175" t="n">
        <v>1</v>
      </c>
      <c r="G2434" s="15" t="n"/>
      <c r="H2434" s="175" t="n">
        <v>1</v>
      </c>
      <c r="I2434" s="135" t="n"/>
      <c r="J2434" s="154" t="inlineStr">
        <is>
          <t>Поступление ТМЦ и услуг 0003314 от 27.08.2024 10:00:00</t>
        </is>
      </c>
      <c r="K2434" s="154" t="inlineStr">
        <is>
          <t>Поступление ТМЦ и услуг 0003314 от 27.08.2024 10:00:00</t>
        </is>
      </c>
      <c r="L2434" s="9" t="n"/>
      <c r="M2434">
        <f>VLOOKUP(J2434,P$7:Q$4000,2,0)</f>
        <v/>
      </c>
      <c r="N2434">
        <f>VLOOKUP(K2434,P$7:R$4000,2,0)</f>
        <v/>
      </c>
      <c r="P2434" s="24" t="inlineStr">
        <is>
          <t>Турдубаев Нурбек Абдыкасымович (Аппаратчик обезвож</t>
        </is>
      </c>
      <c r="Q2434" s="24" t="inlineStr">
        <is>
          <t>100-04 Участок упаковки концентрата</t>
        </is>
      </c>
    </row>
    <row r="2435" hidden="1" outlineLevel="1" ht="22.45" customFormat="1" customHeight="1" s="71" thickBot="1">
      <c r="B2435" s="165" t="inlineStr">
        <is>
          <t>11.09.2024 10:02:12</t>
        </is>
      </c>
      <c r="C2435" s="165" t="inlineStr">
        <is>
          <t>Внутреннее перемещение ОМТС 222-104 от 11.09.2024 10:02:12</t>
        </is>
      </c>
      <c r="D2435" s="152" t="inlineStr">
        <is>
          <t>Внутренее перемещение ТМЦ</t>
        </is>
      </c>
      <c r="E2435" s="163" t="n">
        <v>1750</v>
      </c>
      <c r="F2435" s="164" t="n"/>
      <c r="G2435" s="163" t="n">
        <v>1750</v>
      </c>
      <c r="H2435" s="164" t="n"/>
      <c r="I2435" s="7" t="n">
        <v>12600</v>
      </c>
      <c r="J2435" s="8" t="inlineStr">
        <is>
          <t>Акмырзаев Санжарбек Валимырзаевич</t>
        </is>
      </c>
      <c r="K2435" s="8" t="inlineStr">
        <is>
          <t>Склад Бозымчак № 7 СИЗ (/Касымов А,Адылбек у Э.</t>
        </is>
      </c>
      <c r="L2435" s="12" t="n"/>
      <c r="M2435">
        <f>VLOOKUP(J2435,P$7:Q$4000,2,0)</f>
        <v/>
      </c>
      <c r="N2435">
        <f>VLOOKUP(K2435,P$7:R$4000,2,0)</f>
        <v/>
      </c>
      <c r="P2435" s="24" t="inlineStr">
        <is>
          <t>Турдубаев Эдилбек Намазалиевич</t>
        </is>
      </c>
      <c r="Q2435" s="24" t="inlineStr">
        <is>
          <t>130-17 Механическая служба - РММ</t>
        </is>
      </c>
    </row>
    <row r="2436" hidden="1" outlineLevel="1" ht="43.4" customFormat="1" customHeight="1" s="71">
      <c r="B2436" s="166" t="n"/>
      <c r="C2436" s="166" t="n"/>
      <c r="D2436" s="153" t="n"/>
      <c r="E2436" s="10" t="n"/>
      <c r="F2436" s="11" t="n"/>
      <c r="G2436" s="10" t="n"/>
      <c r="H2436" s="11" t="n"/>
      <c r="I2436" s="12" t="n"/>
      <c r="J2436" s="13" t="inlineStr">
        <is>
          <t>010-002-0066 Респиратор фильтрующий Benehal FFP2 NR</t>
        </is>
      </c>
      <c r="K2436" s="13" t="inlineStr">
        <is>
          <t>010-002-0066 Респиратор фильтрующий Benehal FFP2 NR</t>
        </is>
      </c>
      <c r="L2436" s="135" t="n"/>
      <c r="M2436">
        <f>VLOOKUP(J2436,P$7:Q$4000,2,0)</f>
        <v/>
      </c>
      <c r="N2436">
        <f>VLOOKUP(K2436,P$7:R$4000,2,0)</f>
        <v/>
      </c>
      <c r="P2436" s="24" t="inlineStr">
        <is>
          <t>Турдубаева Динара Саткановна</t>
        </is>
      </c>
      <c r="Q2436" s="24" t="inlineStr">
        <is>
          <t>123-02-АБК-АХО-Столовая</t>
        </is>
      </c>
    </row>
    <row r="2437" hidden="1" outlineLevel="1" ht="22.45" customHeight="1" s="171" thickBot="1">
      <c r="B2437" s="167" t="n"/>
      <c r="C2437" s="167" t="n"/>
      <c r="D2437" s="14" t="inlineStr">
        <is>
          <t>Количество</t>
        </is>
      </c>
      <c r="E2437" s="15" t="n"/>
      <c r="F2437" s="175" t="n">
        <v>150</v>
      </c>
      <c r="G2437" s="15" t="n"/>
      <c r="H2437" s="175" t="n">
        <v>150</v>
      </c>
      <c r="I2437" s="135" t="n"/>
      <c r="J2437" s="154" t="inlineStr">
        <is>
          <t>Поступление ТМЦ и услуг 0003131 от 06.08.2024 10:00:00</t>
        </is>
      </c>
      <c r="K2437" s="154" t="inlineStr">
        <is>
          <t>Поступление ТМЦ и услуг 0003131 от 06.08.2024 10:00:00</t>
        </is>
      </c>
      <c r="L2437" s="9" t="n"/>
      <c r="M2437">
        <f>VLOOKUP(J2437,P$7:Q$4000,2,0)</f>
        <v/>
      </c>
      <c r="N2437">
        <f>VLOOKUP(K2437,P$7:R$4000,2,0)</f>
        <v/>
      </c>
      <c r="P2437" s="24" t="inlineStr">
        <is>
          <t>Турдубеков Улукбек Турдубекович</t>
        </is>
      </c>
      <c r="Q2437" s="24" t="inlineStr">
        <is>
          <t>111-02-АУП</t>
        </is>
      </c>
    </row>
    <row r="2438" hidden="1" outlineLevel="1" ht="22.45" customFormat="1" customHeight="1" s="71" thickBot="1">
      <c r="B2438" s="165" t="inlineStr">
        <is>
          <t>11.09.2024 10:02:12</t>
        </is>
      </c>
      <c r="C2438" s="165" t="inlineStr">
        <is>
          <t>Внутреннее перемещение ОМТС 222-104 от 11.09.2024 10:02:12</t>
        </is>
      </c>
      <c r="D2438" s="152" t="inlineStr">
        <is>
          <t>Внутренее перемещение ТМЦ</t>
        </is>
      </c>
      <c r="E2438" s="163" t="n">
        <v>1750</v>
      </c>
      <c r="F2438" s="164" t="n"/>
      <c r="G2438" s="163" t="n">
        <v>1750</v>
      </c>
      <c r="H2438" s="164" t="n"/>
      <c r="I2438" s="7" t="n">
        <v>13725</v>
      </c>
      <c r="J2438" s="8" t="inlineStr">
        <is>
          <t>Акмырзаев Санжарбек Валимырзаевич</t>
        </is>
      </c>
      <c r="K2438" s="8" t="inlineStr">
        <is>
          <t>Склад Бозымчак № 7 СИЗ (/Касымов А,Адылбек у Э.</t>
        </is>
      </c>
      <c r="L2438" s="12" t="n"/>
      <c r="M2438">
        <f>VLOOKUP(J2438,P$7:Q$4000,2,0)</f>
        <v/>
      </c>
      <c r="N2438">
        <f>VLOOKUP(K2438,P$7:R$4000,2,0)</f>
        <v/>
      </c>
      <c r="P2438" s="24" t="inlineStr">
        <is>
          <t>Турдугожоев Асылбек Жалийович</t>
        </is>
      </c>
      <c r="Q2438" s="24" t="inlineStr">
        <is>
          <t>119-06-Автотранспортный цех-РПП</t>
        </is>
      </c>
    </row>
    <row r="2439" hidden="1" outlineLevel="1" ht="32.9" customFormat="1" customHeight="1" s="71">
      <c r="B2439" s="166" t="n"/>
      <c r="C2439" s="166" t="n"/>
      <c r="D2439" s="153" t="n"/>
      <c r="E2439" s="10" t="n"/>
      <c r="F2439" s="11" t="n"/>
      <c r="G2439" s="10" t="n"/>
      <c r="H2439" s="11" t="n"/>
      <c r="I2439" s="12" t="n"/>
      <c r="J2439" s="13" t="inlineStr">
        <is>
          <t>001-001-0103 Комбинезон одноразовый Tecron (полипропилен)</t>
        </is>
      </c>
      <c r="K2439" s="13" t="inlineStr">
        <is>
          <t>001-001-0103 Комбинезон одноразовый Tecron (полипропилен)</t>
        </is>
      </c>
      <c r="L2439" s="135" t="n"/>
      <c r="M2439">
        <f>VLOOKUP(J2439,P$7:Q$4000,2,0)</f>
        <v/>
      </c>
      <c r="N2439">
        <f>VLOOKUP(K2439,P$7:R$4000,2,0)</f>
        <v/>
      </c>
      <c r="P2439" s="24" t="inlineStr">
        <is>
          <t>Турдугулов Залкарбек Шакенович Лаборант</t>
        </is>
      </c>
      <c r="Q2439" s="24" t="inlineStr">
        <is>
          <t>109-Химлаборатория</t>
        </is>
      </c>
    </row>
    <row r="2440" hidden="1" outlineLevel="1" ht="22.45" customHeight="1" s="171" thickBot="1">
      <c r="B2440" s="167" t="n"/>
      <c r="C2440" s="167" t="n"/>
      <c r="D2440" s="14" t="inlineStr">
        <is>
          <t>Количество</t>
        </is>
      </c>
      <c r="E2440" s="15" t="n"/>
      <c r="F2440" s="175" t="n">
        <v>25</v>
      </c>
      <c r="G2440" s="15" t="n"/>
      <c r="H2440" s="175" t="n">
        <v>25</v>
      </c>
      <c r="I2440" s="135" t="n"/>
      <c r="J2440" s="154" t="inlineStr">
        <is>
          <t>Поступление ТМЦ и услуг 0002776 от 18.07.2024 10:00:00</t>
        </is>
      </c>
      <c r="K2440" s="154" t="inlineStr">
        <is>
          <t>Поступление ТМЦ и услуг 0002776 от 18.07.2024 10:00:00</t>
        </is>
      </c>
      <c r="L2440" s="9" t="n"/>
      <c r="M2440">
        <f>VLOOKUP(J2440,P$7:Q$4000,2,0)</f>
        <v/>
      </c>
      <c r="N2440">
        <f>VLOOKUP(K2440,P$7:R$4000,2,0)</f>
        <v/>
      </c>
      <c r="P2440" s="139" t="inlineStr">
        <is>
          <t>Турдугулов Талант Турдугулович</t>
        </is>
      </c>
      <c r="Q2440" s="24" t="inlineStr">
        <is>
          <t>100-02 Главный корпус (флотация)</t>
        </is>
      </c>
    </row>
    <row r="2441" hidden="1" outlineLevel="1" ht="22.45" customFormat="1" customHeight="1" s="71" thickBot="1">
      <c r="B2441" s="165" t="inlineStr">
        <is>
          <t>11.09.2024 10:02:12</t>
        </is>
      </c>
      <c r="C2441" s="165" t="inlineStr">
        <is>
          <t>Внутреннее перемещение ОМТС 222-104 от 11.09.2024 10:02:12</t>
        </is>
      </c>
      <c r="D2441" s="152" t="inlineStr">
        <is>
          <t>Внутренее перемещение ТМЦ</t>
        </is>
      </c>
      <c r="E2441" s="163" t="n">
        <v>1750</v>
      </c>
      <c r="F2441" s="164" t="n"/>
      <c r="G2441" s="163" t="n">
        <v>1750</v>
      </c>
      <c r="H2441" s="164" t="n"/>
      <c r="I2441" s="7" t="n">
        <v>1608.85</v>
      </c>
      <c r="J2441" s="8" t="inlineStr">
        <is>
          <t>Акмырзаев Санжарбек Валимырзаевич</t>
        </is>
      </c>
      <c r="K2441" s="8" t="inlineStr">
        <is>
          <t>Склад Бозымчак № 7 СИЗ (/Касымов А,Адылбек у Э.</t>
        </is>
      </c>
      <c r="L2441" s="12" t="n"/>
      <c r="M2441">
        <f>VLOOKUP(J2441,P$7:Q$4000,2,0)</f>
        <v/>
      </c>
      <c r="N2441">
        <f>VLOOKUP(K2441,P$7:R$4000,2,0)</f>
        <v/>
      </c>
      <c r="P2441" s="24" t="inlineStr">
        <is>
          <t>Турдукулов Амантур Умараалыевич</t>
        </is>
      </c>
      <c r="Q2441" s="24" t="inlineStr">
        <is>
          <t>100-02 Главный корпус (флотация)</t>
        </is>
      </c>
    </row>
    <row r="2442" hidden="1" outlineLevel="1" ht="22.45" customFormat="1" customHeight="1" s="71">
      <c r="B2442" s="166" t="n"/>
      <c r="C2442" s="166" t="n"/>
      <c r="D2442" s="153" t="n"/>
      <c r="E2442" s="10" t="n"/>
      <c r="F2442" s="11" t="n"/>
      <c r="G2442" s="10" t="n"/>
      <c r="H2442" s="11" t="n"/>
      <c r="I2442" s="12" t="n"/>
      <c r="J2442" s="13" t="inlineStr">
        <is>
          <t>215-001-0718 БЛОКНОТ "SLAM HOC"</t>
        </is>
      </c>
      <c r="K2442" s="13" t="inlineStr">
        <is>
          <t>215-001-0718 БЛОКНОТ "SLAM HOC"</t>
        </is>
      </c>
      <c r="L2442" s="135" t="n"/>
      <c r="M2442">
        <f>VLOOKUP(J2442,P$7:Q$4000,2,0)</f>
        <v/>
      </c>
      <c r="N2442">
        <f>VLOOKUP(K2442,P$7:R$4000,2,0)</f>
        <v/>
      </c>
      <c r="P2442" s="24" t="inlineStr">
        <is>
          <t>Турдуматов Бекалмаз Абдижапарович</t>
        </is>
      </c>
      <c r="Q2442" s="24" t="inlineStr">
        <is>
          <t>120-01-Геолого-маркшейдерская служба. отдел</t>
        </is>
      </c>
    </row>
    <row r="2443" hidden="1" outlineLevel="1" ht="22.45" customHeight="1" s="171" thickBot="1">
      <c r="B2443" s="167" t="n"/>
      <c r="C2443" s="167" t="n"/>
      <c r="D2443" s="14" t="inlineStr">
        <is>
          <t>Количество</t>
        </is>
      </c>
      <c r="E2443" s="15" t="n"/>
      <c r="F2443" s="175" t="n">
        <v>15</v>
      </c>
      <c r="G2443" s="15" t="n"/>
      <c r="H2443" s="175" t="n">
        <v>15</v>
      </c>
      <c r="I2443" s="135" t="n"/>
      <c r="J2443" s="154" t="inlineStr">
        <is>
          <t>Поступление ТМЦ и услуг 0000152 от 15.01.2024 10:00:00</t>
        </is>
      </c>
      <c r="K2443" s="154" t="inlineStr">
        <is>
          <t>Поступление ТМЦ и услуг 0000152 от 15.01.2024 10:00:00</t>
        </is>
      </c>
      <c r="L2443" s="9" t="n"/>
      <c r="M2443">
        <f>VLOOKUP(J2443,P$7:Q$4000,2,0)</f>
        <v/>
      </c>
      <c r="N2443">
        <f>VLOOKUP(K2443,P$7:R$4000,2,0)</f>
        <v/>
      </c>
      <c r="P2443" s="24" t="inlineStr">
        <is>
          <t>Турдуматова Шарафат Ахмадалиевна</t>
        </is>
      </c>
      <c r="Q2443" s="24" t="inlineStr">
        <is>
          <t>123-03-АБК-АХО-медпункт</t>
        </is>
      </c>
    </row>
    <row r="2444" hidden="1" outlineLevel="1" ht="22.45" customFormat="1" customHeight="1" s="71" thickBot="1">
      <c r="B2444" s="165" t="inlineStr">
        <is>
          <t>11.09.2024 10:22:12</t>
        </is>
      </c>
      <c r="C2444" s="165" t="inlineStr">
        <is>
          <t>Внутреннее перемещение ОМТС 222-106 от 11.09.2024 10:22:12</t>
        </is>
      </c>
      <c r="D2444" s="152" t="inlineStr">
        <is>
          <t>Внутренее перемещение ТМЦ</t>
        </is>
      </c>
      <c r="E2444" s="163" t="n">
        <v>1750</v>
      </c>
      <c r="F2444" s="164" t="n"/>
      <c r="G2444" s="163" t="n">
        <v>1750</v>
      </c>
      <c r="H2444" s="164" t="n"/>
      <c r="I2444" s="7" t="n">
        <v>4950</v>
      </c>
      <c r="J2444" s="8" t="inlineStr">
        <is>
          <t>Сатиев Айдарбек Атамырзаевич (электросварщик)</t>
        </is>
      </c>
      <c r="K2444" s="8" t="inlineStr">
        <is>
          <t>Склад Бозымчак № 7 СИЗ (/Касымов А,Адылбек у Э.</t>
        </is>
      </c>
      <c r="L2444" s="12" t="n"/>
      <c r="M2444">
        <f>VLOOKUP(J2444,P$7:Q$4000,2,0)</f>
        <v/>
      </c>
      <c r="N2444">
        <f>VLOOKUP(K2444,P$7:R$4000,2,0)</f>
        <v/>
      </c>
      <c r="P2444" s="24" t="inlineStr">
        <is>
          <t>Турмаматов Марат Абдимажитович</t>
        </is>
      </c>
      <c r="Q2444" s="24" t="inlineStr">
        <is>
          <t>123-02-АБК-АХО-Столовая</t>
        </is>
      </c>
    </row>
    <row r="2445" hidden="1" outlineLevel="1" ht="22.45" customFormat="1" customHeight="1" s="71">
      <c r="B2445" s="166" t="n"/>
      <c r="C2445" s="166" t="n"/>
      <c r="D2445" s="153" t="n"/>
      <c r="E2445" s="10" t="n"/>
      <c r="F2445" s="11" t="n"/>
      <c r="G2445" s="10" t="n"/>
      <c r="H2445" s="11" t="n"/>
      <c r="I2445" s="12" t="n"/>
      <c r="J2445" s="13" t="inlineStr">
        <is>
          <t>001-002-0091 Сапоги ПВХ Dunlop Protomastor (МП, МБС)</t>
        </is>
      </c>
      <c r="K2445" s="13" t="inlineStr">
        <is>
          <t>001-002-0091 Сапоги ПВХ Dunlop Protomastor (МП, МБС)</t>
        </is>
      </c>
      <c r="L2445" s="135" t="n"/>
      <c r="M2445">
        <f>VLOOKUP(J2445,P$7:Q$4000,2,0)</f>
        <v/>
      </c>
      <c r="N2445">
        <f>VLOOKUP(K2445,P$7:R$4000,2,0)</f>
        <v/>
      </c>
      <c r="P2445" s="24" t="inlineStr">
        <is>
          <t>Турсалиев Болот Кемелбекович</t>
        </is>
      </c>
      <c r="Q2445" s="24" t="inlineStr">
        <is>
          <t>114-Офис Управления Проектом - Бозымчак</t>
        </is>
      </c>
    </row>
    <row r="2446" hidden="1" outlineLevel="1" ht="22.45" customHeight="1" s="171" thickBot="1">
      <c r="B2446" s="167" t="n"/>
      <c r="C2446" s="167" t="n"/>
      <c r="D2446" s="14" t="inlineStr">
        <is>
          <t>Количество</t>
        </is>
      </c>
      <c r="E2446" s="15" t="n"/>
      <c r="F2446" s="175" t="n">
        <v>1</v>
      </c>
      <c r="G2446" s="15" t="n"/>
      <c r="H2446" s="175" t="n">
        <v>1</v>
      </c>
      <c r="I2446" s="135" t="n"/>
      <c r="J2446" s="154" t="inlineStr">
        <is>
          <t>Поступление ТМЦ и услуг 0001508 от 16.04.2024 10:00:00</t>
        </is>
      </c>
      <c r="K2446" s="154" t="inlineStr">
        <is>
          <t>Поступление ТМЦ и услуг 0001508 от 16.04.2024 10:00:00</t>
        </is>
      </c>
      <c r="L2446" s="9" t="n"/>
      <c r="M2446">
        <f>VLOOKUP(J2446,P$7:Q$4000,2,0)</f>
        <v/>
      </c>
      <c r="N2446">
        <f>VLOOKUP(K2446,P$7:R$4000,2,0)</f>
        <v/>
      </c>
      <c r="P2446" s="24" t="inlineStr">
        <is>
          <t>Турсунов Абдували Алишерович</t>
        </is>
      </c>
      <c r="Q2446" s="24" t="inlineStr">
        <is>
          <t>100-08  ИТР Производство ОФ</t>
        </is>
      </c>
    </row>
    <row r="2447" hidden="1" outlineLevel="1" ht="22.45" customFormat="1" customHeight="1" s="71" thickBot="1">
      <c r="B2447" s="165" t="inlineStr">
        <is>
          <t>11.09.2024 10:22:12</t>
        </is>
      </c>
      <c r="C2447" s="165" t="inlineStr">
        <is>
          <t>Внутреннее перемещение ОМТС 222-106 от 11.09.2024 10:22:12</t>
        </is>
      </c>
      <c r="D2447" s="152" t="inlineStr">
        <is>
          <t>Внутренее перемещение ТМЦ</t>
        </is>
      </c>
      <c r="E2447" s="163" t="n">
        <v>1750</v>
      </c>
      <c r="F2447" s="164" t="n"/>
      <c r="G2447" s="163" t="n">
        <v>1750</v>
      </c>
      <c r="H2447" s="164" t="n"/>
      <c r="I2447" s="176" t="n">
        <v>267.86</v>
      </c>
      <c r="J2447" s="8" t="inlineStr">
        <is>
          <t>Сатиев Айдарбек Атамырзаевич (электросварщик)</t>
        </is>
      </c>
      <c r="K2447" s="8" t="inlineStr">
        <is>
          <t>Склад Бозымчак № 7 СИЗ (/Касымов А,Адылбек у Э.</t>
        </is>
      </c>
      <c r="L2447" s="12" t="n"/>
      <c r="M2447">
        <f>VLOOKUP(J2447,P$7:Q$4000,2,0)</f>
        <v/>
      </c>
      <c r="N2447">
        <f>VLOOKUP(K2447,P$7:R$4000,2,0)</f>
        <v/>
      </c>
      <c r="P2447" s="24" t="inlineStr">
        <is>
          <t>Турсунов Бекболот Үсөнович (экономист ОФ)</t>
        </is>
      </c>
      <c r="Q2447" s="24" t="inlineStr">
        <is>
          <t>120-02  - Главные специалисты ИТР</t>
        </is>
      </c>
    </row>
    <row r="2448" hidden="1" outlineLevel="1" ht="32.9" customFormat="1" customHeight="1" s="71">
      <c r="B2448" s="166" t="n"/>
      <c r="C2448" s="166" t="n"/>
      <c r="D2448" s="153" t="n"/>
      <c r="E2448" s="10" t="n"/>
      <c r="F2448" s="11" t="n"/>
      <c r="G2448" s="10" t="n"/>
      <c r="H2448" s="11" t="n"/>
      <c r="I2448" s="12" t="n"/>
      <c r="J2448" s="13" t="inlineStr">
        <is>
          <t>010-004-0015 Каска  СОМ3-55 Favorit Hammer</t>
        </is>
      </c>
      <c r="K2448" s="13" t="inlineStr">
        <is>
          <t>010-004-0015 Каска  СОМ3-55 Favorit Hammer</t>
        </is>
      </c>
      <c r="L2448" s="135" t="n"/>
      <c r="M2448">
        <f>VLOOKUP(J2448,P$7:Q$4000,2,0)</f>
        <v/>
      </c>
      <c r="N2448">
        <f>VLOOKUP(K2448,P$7:R$4000,2,0)</f>
        <v/>
      </c>
      <c r="P2448" s="24" t="inlineStr">
        <is>
          <t>Турсунов Нурали Салижанович( пом.бр)</t>
        </is>
      </c>
      <c r="Q2448" s="24" t="inlineStr">
        <is>
          <t>106-02-03-Горный участок ГРР Подземный рудник</t>
        </is>
      </c>
    </row>
    <row r="2449" hidden="1" outlineLevel="1" ht="22.45" customHeight="1" s="171" thickBot="1">
      <c r="B2449" s="167" t="n"/>
      <c r="C2449" s="167" t="n"/>
      <c r="D2449" s="14" t="inlineStr">
        <is>
          <t>Количество</t>
        </is>
      </c>
      <c r="E2449" s="15" t="n"/>
      <c r="F2449" s="175" t="n">
        <v>1</v>
      </c>
      <c r="G2449" s="15" t="n"/>
      <c r="H2449" s="175" t="n">
        <v>1</v>
      </c>
      <c r="I2449" s="135" t="n"/>
      <c r="J2449" s="154" t="inlineStr">
        <is>
          <t>Поступление ТМЦ и услуг 0006993 от 06.06.2017 10:00:00</t>
        </is>
      </c>
      <c r="K2449" s="154" t="inlineStr">
        <is>
          <t>Поступление ТМЦ и услуг 0006993 от 06.06.2017 10:00:00</t>
        </is>
      </c>
      <c r="L2449" s="9" t="n"/>
      <c r="M2449">
        <f>VLOOKUP(J2449,P$7:Q$4000,2,0)</f>
        <v/>
      </c>
      <c r="N2449">
        <f>VLOOKUP(K2449,P$7:R$4000,2,0)</f>
        <v/>
      </c>
      <c r="P2449" s="24" t="inlineStr">
        <is>
          <t>Турсунов Шерали Солижонович (участковый геолог)</t>
        </is>
      </c>
      <c r="Q2449" s="24" t="inlineStr">
        <is>
          <t>120-01-Геолого-маркшейдерская служба. отдел</t>
        </is>
      </c>
    </row>
    <row r="2450" hidden="1" outlineLevel="1" ht="22.45" customFormat="1" customHeight="1" s="71">
      <c r="B2450" s="165" t="inlineStr">
        <is>
          <t>11.09.2024 10:23:03</t>
        </is>
      </c>
      <c r="C2450" s="165" t="inlineStr">
        <is>
          <t>Внутреннее перемещение ОМТС 222-107 от 11.09.2024 10:23:03</t>
        </is>
      </c>
      <c r="D2450" s="152" t="inlineStr">
        <is>
          <t>Внутренее перемещение ТМЦ</t>
        </is>
      </c>
      <c r="E2450" s="163" t="n">
        <v>1750</v>
      </c>
      <c r="F2450" s="164" t="n"/>
      <c r="G2450" s="163" t="n">
        <v>1750</v>
      </c>
      <c r="H2450" s="164" t="n"/>
      <c r="I2450" s="7" t="n">
        <v>1980</v>
      </c>
      <c r="J2450" s="8" t="inlineStr">
        <is>
          <t>Склад Бозымчак № 7/1 СИЗ БУ</t>
        </is>
      </c>
      <c r="K2450" s="8" t="inlineStr">
        <is>
          <t>Сатиев Айдарбек Атамырзаевич (электросварщик)</t>
        </is>
      </c>
      <c r="L2450" s="12" t="n"/>
      <c r="M2450">
        <f>VLOOKUP(J2450,P$7:Q$4000,2,0)</f>
        <v/>
      </c>
      <c r="N2450">
        <f>VLOOKUP(K2450,P$7:R$4000,2,0)</f>
        <v/>
      </c>
      <c r="P2450" s="24" t="inlineStr">
        <is>
          <t>Турсунов Эралы Алишерович</t>
        </is>
      </c>
      <c r="Q2450" s="24" t="inlineStr">
        <is>
          <t>111-02-АУП</t>
        </is>
      </c>
    </row>
    <row r="2451" hidden="1" outlineLevel="1" ht="32.9" customFormat="1" customHeight="1" s="71">
      <c r="B2451" s="166" t="n"/>
      <c r="C2451" s="166" t="n"/>
      <c r="D2451" s="153" t="n"/>
      <c r="E2451" s="10" t="n"/>
      <c r="F2451" s="11" t="n"/>
      <c r="G2451" s="10" t="n"/>
      <c r="H2451" s="11" t="n"/>
      <c r="I2451" s="12" t="n"/>
      <c r="J2451" s="13" t="inlineStr">
        <is>
          <t>001-004-0008 Каскетка (каска-кепка) Delta Plus</t>
        </is>
      </c>
      <c r="K2451" s="13" t="inlineStr">
        <is>
          <t>001-004-0008 Каскетка (каска-кепка) Delta Plus</t>
        </is>
      </c>
      <c r="L2451" s="135" t="n"/>
      <c r="M2451">
        <f>VLOOKUP(J2451,P$7:Q$4000,2,0)</f>
        <v/>
      </c>
      <c r="N2451">
        <f>VLOOKUP(K2451,P$7:R$4000,2,0)</f>
        <v/>
      </c>
      <c r="P2451" s="24" t="inlineStr">
        <is>
          <t>Турусбеков Жоомарт Шарафидинович ( слесарь ремон)</t>
        </is>
      </c>
      <c r="Q2451" s="24" t="inlineStr">
        <is>
          <t>100-09 РММ</t>
        </is>
      </c>
    </row>
    <row r="2452" hidden="1" outlineLevel="1" ht="22.45" customHeight="1" s="171" thickBot="1">
      <c r="B2452" s="167" t="n"/>
      <c r="C2452" s="167" t="n"/>
      <c r="D2452" s="14" t="inlineStr">
        <is>
          <t>Количество</t>
        </is>
      </c>
      <c r="E2452" s="15" t="n"/>
      <c r="F2452" s="175" t="n">
        <v>1</v>
      </c>
      <c r="G2452" s="15" t="n"/>
      <c r="H2452" s="175" t="n">
        <v>1</v>
      </c>
      <c r="I2452" s="135" t="n"/>
      <c r="J2452" s="154" t="inlineStr">
        <is>
          <t>Поступление ТМЦ и услуг 0000580 от 22.02.2023 10:00:00</t>
        </is>
      </c>
      <c r="K2452" s="154" t="inlineStr">
        <is>
          <t>Поступление ТМЦ и услуг 0000580 от 22.02.2023 10:00:00</t>
        </is>
      </c>
      <c r="L2452" s="9" t="n"/>
      <c r="M2452">
        <f>VLOOKUP(J2452,P$7:Q$4000,2,0)</f>
        <v/>
      </c>
      <c r="N2452">
        <f>VLOOKUP(K2452,P$7:R$4000,2,0)</f>
        <v/>
      </c>
      <c r="P2452" s="24" t="inlineStr">
        <is>
          <t>Турусбеков Рустам Жоомартович</t>
        </is>
      </c>
      <c r="Q2452" s="24" t="inlineStr">
        <is>
          <t>109-Химлаборатория</t>
        </is>
      </c>
    </row>
    <row r="2453" hidden="1" outlineLevel="1" ht="22.45" customFormat="1" customHeight="1" s="71" thickBot="1">
      <c r="B2453" s="165" t="inlineStr">
        <is>
          <t>11.09.2024 10:32:39</t>
        </is>
      </c>
      <c r="C2453" s="165" t="inlineStr">
        <is>
          <t>Внутреннее перемещение ОМТС 222-108 от 11.09.2024 10:32:39</t>
        </is>
      </c>
      <c r="D2453" s="152" t="inlineStr">
        <is>
          <t>Внутренее перемещение ТМЦ</t>
        </is>
      </c>
      <c r="E2453" s="163" t="n">
        <v>1750</v>
      </c>
      <c r="F2453" s="164" t="n"/>
      <c r="G2453" s="163" t="n">
        <v>1750</v>
      </c>
      <c r="H2453" s="164" t="n"/>
      <c r="I2453" s="7" t="n">
        <v>2349</v>
      </c>
      <c r="J2453" s="8" t="inlineStr">
        <is>
          <t>Шабдан уулу Кылымбек</t>
        </is>
      </c>
      <c r="K2453" s="8" t="inlineStr">
        <is>
          <t>Склад Бозымчак № 7 СИЗ (/Касымов А,Адылбек у Э.</t>
        </is>
      </c>
      <c r="L2453" s="12" t="n"/>
      <c r="M2453">
        <f>VLOOKUP(J2453,P$7:Q$4000,2,0)</f>
        <v/>
      </c>
      <c r="N2453">
        <f>VLOOKUP(K2453,P$7:R$4000,2,0)</f>
        <v/>
      </c>
      <c r="P2453" s="24" t="inlineStr">
        <is>
          <t>Турусбеков Турдалы Курманбекович (автоэлектрик)</t>
        </is>
      </c>
      <c r="Q2453" s="24" t="inlineStr">
        <is>
          <t>119-06-Автотранспортный цех-РПП</t>
        </is>
      </c>
    </row>
    <row r="2454" hidden="1" outlineLevel="1" ht="32.9" customFormat="1" customHeight="1" s="71">
      <c r="B2454" s="166" t="n"/>
      <c r="C2454" s="166" t="n"/>
      <c r="D2454" s="153" t="n"/>
      <c r="E2454" s="10" t="n"/>
      <c r="F2454" s="11" t="n"/>
      <c r="G2454" s="10" t="n"/>
      <c r="H2454" s="11" t="n"/>
      <c r="I2454" s="12" t="n"/>
      <c r="J2454" s="13" t="inlineStr">
        <is>
          <t>010-004-0018 Каска Baseball Diamond (синяя)</t>
        </is>
      </c>
      <c r="K2454" s="13" t="inlineStr">
        <is>
          <t>010-004-0018 Каска Baseball Diamond (синяя)</t>
        </is>
      </c>
      <c r="L2454" s="135" t="n"/>
      <c r="M2454">
        <f>VLOOKUP(J2454,P$7:Q$4000,2,0)</f>
        <v/>
      </c>
      <c r="N2454">
        <f>VLOOKUP(K2454,P$7:R$4000,2,0)</f>
        <v/>
      </c>
      <c r="P2454" s="24" t="inlineStr">
        <is>
          <t>Турушев Искандер Джексенбекович (IT отдел)</t>
        </is>
      </c>
      <c r="Q2454" s="24" t="inlineStr">
        <is>
          <t>112-01-ИТР-производство</t>
        </is>
      </c>
    </row>
    <row r="2455" hidden="1" outlineLevel="1" ht="22.45" customHeight="1" s="171" thickBot="1">
      <c r="B2455" s="167" t="n"/>
      <c r="C2455" s="167" t="n"/>
      <c r="D2455" s="14" t="inlineStr">
        <is>
          <t>Количество</t>
        </is>
      </c>
      <c r="E2455" s="15" t="n"/>
      <c r="F2455" s="175" t="n">
        <v>1</v>
      </c>
      <c r="G2455" s="15" t="n"/>
      <c r="H2455" s="175" t="n">
        <v>1</v>
      </c>
      <c r="I2455" s="135" t="n"/>
      <c r="J2455" s="154" t="inlineStr">
        <is>
          <t>Поступление ТМЦ и услуг 0004566 от 03.11.2023 10:00:00</t>
        </is>
      </c>
      <c r="K2455" s="154" t="inlineStr">
        <is>
          <t>Поступление ТМЦ и услуг 0004566 от 03.11.2023 10:00:00</t>
        </is>
      </c>
      <c r="L2455" s="9" t="n"/>
      <c r="M2455">
        <f>VLOOKUP(J2455,P$7:Q$4000,2,0)</f>
        <v/>
      </c>
      <c r="N2455">
        <f>VLOOKUP(K2455,P$7:R$4000,2,0)</f>
        <v/>
      </c>
      <c r="P2455" s="24" t="inlineStr">
        <is>
          <t>Тусупбекова Гульнара Наметовна</t>
        </is>
      </c>
      <c r="Q2455" s="24" t="inlineStr">
        <is>
          <t>112-01-ИТР-производство</t>
        </is>
      </c>
    </row>
    <row r="2456" hidden="1" outlineLevel="1" ht="22.45" customFormat="1" customHeight="1" s="71" thickBot="1">
      <c r="B2456" s="165" t="inlineStr">
        <is>
          <t>11.09.2024 10:32:39</t>
        </is>
      </c>
      <c r="C2456" s="165" t="inlineStr">
        <is>
          <t>Внутреннее перемещение ОМТС 222-108 от 11.09.2024 10:32:39</t>
        </is>
      </c>
      <c r="D2456" s="152" t="inlineStr">
        <is>
          <t>Внутренее перемещение ТМЦ</t>
        </is>
      </c>
      <c r="E2456" s="163" t="n">
        <v>1750</v>
      </c>
      <c r="F2456" s="164" t="n"/>
      <c r="G2456" s="163" t="n">
        <v>1750</v>
      </c>
      <c r="H2456" s="164" t="n"/>
      <c r="I2456" s="7" t="n">
        <v>6068.94</v>
      </c>
      <c r="J2456" s="8" t="inlineStr">
        <is>
          <t>Шабдан уулу Кылымбек</t>
        </is>
      </c>
      <c r="K2456" s="8" t="inlineStr">
        <is>
          <t>Склад Бозымчак № 7 СИЗ (/Касымов А,Адылбек у Э.</t>
        </is>
      </c>
      <c r="L2456" s="12" t="n"/>
      <c r="M2456">
        <f>VLOOKUP(J2456,P$7:Q$4000,2,0)</f>
        <v/>
      </c>
      <c r="N2456">
        <f>VLOOKUP(K2456,P$7:R$4000,2,0)</f>
        <v/>
      </c>
      <c r="P2456" s="24" t="inlineStr">
        <is>
          <t>Тусупбекова Лязат Наметовна</t>
        </is>
      </c>
      <c r="Q2456" s="24" t="inlineStr">
        <is>
          <t>111-02-АУП</t>
        </is>
      </c>
    </row>
    <row r="2457" hidden="1" outlineLevel="1" ht="32.9" customFormat="1" customHeight="1" s="71">
      <c r="B2457" s="166" t="n"/>
      <c r="C2457" s="166" t="n"/>
      <c r="D2457" s="153" t="n"/>
      <c r="E2457" s="10" t="n"/>
      <c r="F2457" s="11" t="n"/>
      <c r="G2457" s="10" t="n"/>
      <c r="H2457" s="11" t="n"/>
      <c r="I2457" s="12" t="n"/>
      <c r="J2457" s="13" t="inlineStr">
        <is>
          <t>001-002-0085 Сапоги Pezzol Artic 271E-050</t>
        </is>
      </c>
      <c r="K2457" s="13" t="inlineStr">
        <is>
          <t>001-002-0085 Сапоги Pezzol Artic 271E-050</t>
        </is>
      </c>
      <c r="L2457" s="135" t="n"/>
      <c r="M2457">
        <f>VLOOKUP(J2457,P$7:Q$4000,2,0)</f>
        <v/>
      </c>
      <c r="N2457">
        <f>VLOOKUP(K2457,P$7:R$4000,2,0)</f>
        <v/>
      </c>
      <c r="P2457" s="24" t="inlineStr">
        <is>
          <t>Тусупов Жанат Амантаевич Нач отд. по надзору строи</t>
        </is>
      </c>
      <c r="Q2457" s="24" t="inlineStr">
        <is>
          <t>107-Отдел Капитального Строительства</t>
        </is>
      </c>
    </row>
    <row r="2458" hidden="1" outlineLevel="1" ht="22.45" customHeight="1" s="171" thickBot="1">
      <c r="B2458" s="167" t="n"/>
      <c r="C2458" s="167" t="n"/>
      <c r="D2458" s="14" t="inlineStr">
        <is>
          <t>Количество</t>
        </is>
      </c>
      <c r="E2458" s="15" t="n"/>
      <c r="F2458" s="175" t="n">
        <v>1</v>
      </c>
      <c r="G2458" s="15" t="n"/>
      <c r="H2458" s="175" t="n">
        <v>1</v>
      </c>
      <c r="I2458" s="135" t="n"/>
      <c r="J2458" s="154" t="inlineStr">
        <is>
          <t>Поступление ТМЦ и услуг 0000155 от 17.01.2024 10:00:00</t>
        </is>
      </c>
      <c r="K2458" s="154" t="inlineStr">
        <is>
          <t>Поступление ТМЦ и услуг 0000155 от 17.01.2024 10:00:00</t>
        </is>
      </c>
      <c r="L2458" s="9" t="n"/>
      <c r="M2458">
        <f>VLOOKUP(J2458,P$7:Q$4000,2,0)</f>
        <v/>
      </c>
      <c r="N2458">
        <f>VLOOKUP(K2458,P$7:R$4000,2,0)</f>
        <v/>
      </c>
      <c r="P2458" s="24" t="inlineStr">
        <is>
          <t>Тухтабаев Махмуджан Ураимджанович</t>
        </is>
      </c>
      <c r="Q2458" s="24" t="inlineStr">
        <is>
          <t>100-09 РММ</t>
        </is>
      </c>
    </row>
    <row r="2459" hidden="1" outlineLevel="1" ht="22.45" customFormat="1" customHeight="1" s="71" thickBot="1">
      <c r="B2459" s="165" t="inlineStr">
        <is>
          <t>11.09.2024 10:32:39</t>
        </is>
      </c>
      <c r="C2459" s="165" t="inlineStr">
        <is>
          <t>Внутреннее перемещение ОМТС 222-108 от 11.09.2024 10:32:39</t>
        </is>
      </c>
      <c r="D2459" s="152" t="inlineStr">
        <is>
          <t>Внутренее перемещение ТМЦ</t>
        </is>
      </c>
      <c r="E2459" s="163" t="n">
        <v>1750</v>
      </c>
      <c r="F2459" s="164" t="n"/>
      <c r="G2459" s="163" t="n">
        <v>1750</v>
      </c>
      <c r="H2459" s="164" t="n"/>
      <c r="I2459" s="7" t="n">
        <v>3200</v>
      </c>
      <c r="J2459" s="8" t="inlineStr">
        <is>
          <t>Шабдан уулу Кылымбек</t>
        </is>
      </c>
      <c r="K2459" s="8" t="inlineStr">
        <is>
          <t>Склад Бозымчак № 7 СИЗ (/Касымов А,Адылбек у Э.</t>
        </is>
      </c>
      <c r="L2459" s="12" t="n"/>
      <c r="M2459">
        <f>VLOOKUP(J2459,P$7:Q$4000,2,0)</f>
        <v/>
      </c>
      <c r="N2459">
        <f>VLOOKUP(K2459,P$7:R$4000,2,0)</f>
        <v/>
      </c>
      <c r="P2459" s="24" t="inlineStr">
        <is>
          <t>Тынаев Абдимажит Турмаматович( водитель)</t>
        </is>
      </c>
      <c r="Q2459" s="24" t="inlineStr">
        <is>
          <t>128-01-Пожарное депо</t>
        </is>
      </c>
    </row>
    <row r="2460" hidden="1" outlineLevel="1" ht="32.9" customFormat="1" customHeight="1" s="71">
      <c r="B2460" s="166" t="n"/>
      <c r="C2460" s="166" t="n"/>
      <c r="D2460" s="153" t="n"/>
      <c r="E2460" s="10" t="n"/>
      <c r="F2460" s="11" t="n"/>
      <c r="G2460" s="10" t="n"/>
      <c r="H2460" s="11" t="n"/>
      <c r="I2460" s="12" t="n"/>
      <c r="J2460" s="13" t="inlineStr">
        <is>
          <t>001-001-0116 Рубашка  "KAZ Minerals Bozymchak) c длинным рукавом  (100% ХБ)</t>
        </is>
      </c>
      <c r="K2460" s="13" t="inlineStr">
        <is>
          <t>001-001-0116 Рубашка  "KAZ Minerals Bozymchak) c длинным рукавом  (100% ХБ)</t>
        </is>
      </c>
      <c r="L2460" s="135" t="n"/>
      <c r="M2460">
        <f>VLOOKUP(J2460,P$7:Q$4000,2,0)</f>
        <v/>
      </c>
      <c r="N2460">
        <f>VLOOKUP(K2460,P$7:R$4000,2,0)</f>
        <v/>
      </c>
      <c r="P2460" s="24" t="inlineStr">
        <is>
          <t>Тыналиева Арна Астарбековна</t>
        </is>
      </c>
      <c r="Q2460" s="24" t="inlineStr">
        <is>
          <t>111-02-АУП</t>
        </is>
      </c>
    </row>
    <row r="2461" hidden="1" outlineLevel="1" ht="22.45" customHeight="1" s="171" thickBot="1">
      <c r="B2461" s="167" t="n"/>
      <c r="C2461" s="167" t="n"/>
      <c r="D2461" s="14" t="inlineStr">
        <is>
          <t>Количество</t>
        </is>
      </c>
      <c r="E2461" s="15" t="n"/>
      <c r="F2461" s="175" t="n">
        <v>1</v>
      </c>
      <c r="G2461" s="15" t="n"/>
      <c r="H2461" s="175" t="n">
        <v>1</v>
      </c>
      <c r="I2461" s="135" t="n"/>
      <c r="J2461" s="154" t="inlineStr">
        <is>
          <t>Поступление ТМЦ и услуг 0002737 от 16.07.2024 10:00:00</t>
        </is>
      </c>
      <c r="K2461" s="154" t="inlineStr">
        <is>
          <t>Поступление ТМЦ и услуг 0002737 от 16.07.2024 10:00:00</t>
        </is>
      </c>
      <c r="L2461" s="9" t="n"/>
      <c r="M2461">
        <f>VLOOKUP(J2461,P$7:Q$4000,2,0)</f>
        <v/>
      </c>
      <c r="N2461">
        <f>VLOOKUP(K2461,P$7:R$4000,2,0)</f>
        <v/>
      </c>
      <c r="P2461" s="24" t="inlineStr">
        <is>
          <t>Тынарбеков Майрамбек Тынарбекович (оператор АСД)</t>
        </is>
      </c>
      <c r="Q2461" s="24" t="inlineStr">
        <is>
          <t>101-06-Общепроизводственные расходы - Карьер</t>
        </is>
      </c>
    </row>
    <row r="2462" hidden="1" outlineLevel="1" ht="22.45" customFormat="1" customHeight="1" s="71" thickBot="1">
      <c r="B2462" s="165" t="inlineStr">
        <is>
          <t>11.09.2024 10:32:39</t>
        </is>
      </c>
      <c r="C2462" s="165" t="inlineStr">
        <is>
          <t>Внутреннее перемещение ОМТС 222-108 от 11.09.2024 10:32:39</t>
        </is>
      </c>
      <c r="D2462" s="152" t="inlineStr">
        <is>
          <t>Внутренее перемещение ТМЦ</t>
        </is>
      </c>
      <c r="E2462" s="163" t="n">
        <v>1750</v>
      </c>
      <c r="F2462" s="164" t="n"/>
      <c r="G2462" s="163" t="n">
        <v>1750</v>
      </c>
      <c r="H2462" s="164" t="n"/>
      <c r="I2462" s="7" t="n">
        <v>5500</v>
      </c>
      <c r="J2462" s="8" t="inlineStr">
        <is>
          <t>Шабдан уулу Кылымбек</t>
        </is>
      </c>
      <c r="K2462" s="8" t="inlineStr">
        <is>
          <t>Склад Бозымчак № 7 СИЗ (/Касымов А,Адылбек у Э.</t>
        </is>
      </c>
      <c r="L2462" s="12" t="n"/>
      <c r="M2462">
        <f>VLOOKUP(J2462,P$7:Q$4000,2,0)</f>
        <v/>
      </c>
      <c r="N2462">
        <f>VLOOKUP(K2462,P$7:R$4000,2,0)</f>
        <v/>
      </c>
      <c r="P2462" s="24" t="inlineStr">
        <is>
          <t>Тынчтыкбекова Жылдыз Тынчтыкбековна</t>
        </is>
      </c>
      <c r="Q2462" s="24" t="inlineStr">
        <is>
          <t>120-02  - Главные специалисты ИТР</t>
        </is>
      </c>
    </row>
    <row r="2463" hidden="1" outlineLevel="1" ht="32.9" customFormat="1" customHeight="1" s="71">
      <c r="B2463" s="166" t="n"/>
      <c r="C2463" s="166" t="n"/>
      <c r="D2463" s="153" t="n"/>
      <c r="E2463" s="10" t="n"/>
      <c r="F2463" s="11" t="n"/>
      <c r="G2463" s="10" t="n"/>
      <c r="H2463" s="11" t="n"/>
      <c r="I2463" s="12" t="n"/>
      <c r="J2463" s="13" t="inlineStr">
        <is>
          <t>001-001-0177 Куртка летняя "KAZ Minerals Bozymchak" (ткань 65%ПЭ/35%ХБ, плотность 250 гр/м2, разм.48-50)</t>
        </is>
      </c>
      <c r="K2463" s="13" t="inlineStr">
        <is>
          <t>001-001-0177 Куртка летняя "KAZ Minerals Bozymchak" (ткань 65%ПЭ/35%ХБ, плотность 250 гр/м2, разм.48-50)</t>
        </is>
      </c>
      <c r="L2463" s="135" t="n"/>
      <c r="M2463">
        <f>VLOOKUP(J2463,P$7:Q$4000,2,0)</f>
        <v/>
      </c>
      <c r="N2463">
        <f>VLOOKUP(K2463,P$7:R$4000,2,0)</f>
        <v/>
      </c>
      <c r="P2463" s="24" t="inlineStr">
        <is>
          <t>Тыныстанов Алмаз Эсеналыевич</t>
        </is>
      </c>
      <c r="Q2463" s="24" t="inlineStr">
        <is>
          <t>119-05-Автотранспортный цех - общепроизводственные</t>
        </is>
      </c>
    </row>
    <row r="2464" hidden="1" outlineLevel="1" ht="22.45" customHeight="1" s="171" thickBot="1">
      <c r="B2464" s="167" t="n"/>
      <c r="C2464" s="167" t="n"/>
      <c r="D2464" s="14" t="inlineStr">
        <is>
          <t>Количество</t>
        </is>
      </c>
      <c r="E2464" s="15" t="n"/>
      <c r="F2464" s="175" t="n">
        <v>1</v>
      </c>
      <c r="G2464" s="15" t="n"/>
      <c r="H2464" s="175" t="n">
        <v>1</v>
      </c>
      <c r="I2464" s="135" t="n"/>
      <c r="J2464" s="154" t="inlineStr">
        <is>
          <t>Поступление ТМЦ и услуг 0003521 от 04.09.2024 10:00:00</t>
        </is>
      </c>
      <c r="K2464" s="154" t="inlineStr">
        <is>
          <t>Поступление ТМЦ и услуг 0003521 от 04.09.2024 10:00:00</t>
        </is>
      </c>
      <c r="L2464" s="9" t="n"/>
      <c r="M2464">
        <f>VLOOKUP(J2464,P$7:Q$4000,2,0)</f>
        <v/>
      </c>
      <c r="N2464">
        <f>VLOOKUP(K2464,P$7:R$4000,2,0)</f>
        <v/>
      </c>
      <c r="P2464" s="24" t="inlineStr">
        <is>
          <t>Тюкеев Урмат Асанбекович</t>
        </is>
      </c>
      <c r="Q2464" s="24" t="inlineStr">
        <is>
          <t>113-Офис Управления Проектом - Бишкек</t>
        </is>
      </c>
    </row>
    <row r="2465" hidden="1" outlineLevel="1" ht="32.9" customFormat="1" customHeight="1" s="71" thickBot="1">
      <c r="B2465" s="165" t="inlineStr">
        <is>
          <t>11.09.2024 10:32:39</t>
        </is>
      </c>
      <c r="C2465" s="165" t="inlineStr">
        <is>
          <t>Внутреннее перемещение ОМТС 222-108 от 11.09.2024 10:32:39</t>
        </is>
      </c>
      <c r="D2465" s="152" t="inlineStr">
        <is>
          <t>Внутренее перемещение ТМЦ</t>
        </is>
      </c>
      <c r="E2465" s="163" t="n">
        <v>1750</v>
      </c>
      <c r="F2465" s="164" t="n"/>
      <c r="G2465" s="163" t="n">
        <v>1750</v>
      </c>
      <c r="H2465" s="164" t="n"/>
      <c r="I2465" s="7" t="n">
        <v>3000</v>
      </c>
      <c r="J2465" s="8" t="inlineStr">
        <is>
          <t>Шабдан уулу Кылымбек</t>
        </is>
      </c>
      <c r="K2465" s="8" t="inlineStr">
        <is>
          <t>Склад Бозымчак № 7 СИЗ (/Касымов А,Адылбек у Э.</t>
        </is>
      </c>
      <c r="L2465" s="12" t="n"/>
      <c r="M2465">
        <f>VLOOKUP(J2465,P$7:Q$4000,2,0)</f>
        <v/>
      </c>
      <c r="N2465">
        <f>VLOOKUP(K2465,P$7:R$4000,2,0)</f>
        <v/>
      </c>
      <c r="P2465" s="24" t="inlineStr">
        <is>
          <t>Тян Геннадий Николаевич</t>
        </is>
      </c>
      <c r="Q2465" s="24" t="inlineStr">
        <is>
          <t>Участок ТВС и НК</t>
        </is>
      </c>
    </row>
    <row r="2466" hidden="1" outlineLevel="1" ht="32.9" customFormat="1" customHeight="1" s="71">
      <c r="B2466" s="166" t="n"/>
      <c r="C2466" s="166" t="n"/>
      <c r="D2466" s="153" t="n"/>
      <c r="E2466" s="10" t="n"/>
      <c r="F2466" s="11" t="n"/>
      <c r="G2466" s="10" t="n"/>
      <c r="H2466" s="11" t="n"/>
      <c r="I2466" s="12" t="n"/>
      <c r="J2466" s="13" t="inlineStr">
        <is>
          <t>001-001-0181 Брюки летние "KAZ Minerals Bozymchak" (ткань 65%ПЭ/35%ХБ, плотность 250 гр/м2, разм.44-46)</t>
        </is>
      </c>
      <c r="K2466" s="13" t="inlineStr">
        <is>
          <t>001-001-0181 Брюки летние "KAZ Minerals Bozymchak" (ткань 65%ПЭ/35%ХБ, плотность 250 гр/м2, разм.44-46)</t>
        </is>
      </c>
      <c r="L2466" s="135" t="n"/>
      <c r="M2466">
        <f>VLOOKUP(J2466,P$7:Q$4000,2,0)</f>
        <v/>
      </c>
      <c r="N2466">
        <f>VLOOKUP(K2466,P$7:R$4000,2,0)</f>
        <v/>
      </c>
      <c r="P2466" s="24" t="inlineStr">
        <is>
          <t>Убалиев Жумабек Ташматович ПМБУ-ГРР</t>
        </is>
      </c>
      <c r="Q2466" s="24" t="inlineStr">
        <is>
          <t>105-05-Общепроизводственные - Энергохозяйство</t>
        </is>
      </c>
    </row>
    <row r="2467" hidden="1" outlineLevel="1" ht="22.45" customHeight="1" s="171" thickBot="1">
      <c r="B2467" s="167" t="n"/>
      <c r="C2467" s="167" t="n"/>
      <c r="D2467" s="14" t="inlineStr">
        <is>
          <t>Количество</t>
        </is>
      </c>
      <c r="E2467" s="15" t="n"/>
      <c r="F2467" s="175" t="n">
        <v>1</v>
      </c>
      <c r="G2467" s="15" t="n"/>
      <c r="H2467" s="175" t="n">
        <v>1</v>
      </c>
      <c r="I2467" s="135" t="n"/>
      <c r="J2467" s="154" t="inlineStr">
        <is>
          <t>Поступление ТМЦ и услуг 0001342 от 04.04.2024 10:00:00</t>
        </is>
      </c>
      <c r="K2467" s="154" t="inlineStr">
        <is>
          <t>Поступление ТМЦ и услуг 0001342 от 04.04.2024 10:00:00</t>
        </is>
      </c>
      <c r="L2467" s="9" t="n"/>
      <c r="M2467">
        <f>VLOOKUP(J2467,P$7:Q$4000,2,0)</f>
        <v/>
      </c>
      <c r="N2467">
        <f>VLOOKUP(K2467,P$7:R$4000,2,0)</f>
        <v/>
      </c>
      <c r="P2467" s="24" t="inlineStr">
        <is>
          <t>Убалиев Кочкорали Ташматович (геолого рабочий)</t>
        </is>
      </c>
      <c r="Q2467" s="24" t="inlineStr">
        <is>
          <t>120-01-Геолого-маркшейдерская служба. отдел</t>
        </is>
      </c>
    </row>
    <row r="2468" hidden="1" outlineLevel="1" ht="32.9" customFormat="1" customHeight="1" s="71" thickBot="1">
      <c r="B2468" s="165" t="inlineStr">
        <is>
          <t>11.09.2024 10:32:39</t>
        </is>
      </c>
      <c r="C2468" s="165" t="inlineStr">
        <is>
          <t>Внутреннее перемещение ОМТС 222-108 от 11.09.2024 10:32:39</t>
        </is>
      </c>
      <c r="D2468" s="152" t="inlineStr">
        <is>
          <t>Внутренее перемещение ТМЦ</t>
        </is>
      </c>
      <c r="E2468" s="163" t="n">
        <v>1750</v>
      </c>
      <c r="F2468" s="164" t="n"/>
      <c r="G2468" s="163" t="n">
        <v>1750</v>
      </c>
      <c r="H2468" s="164" t="n"/>
      <c r="I2468" s="7" t="n">
        <v>10600</v>
      </c>
      <c r="J2468" s="8" t="inlineStr">
        <is>
          <t>Шабдан уулу Кылымбек</t>
        </is>
      </c>
      <c r="K2468" s="8" t="inlineStr">
        <is>
          <t>Склад Бозымчак № 7 СИЗ (/Касымов А,Адылбек у Э.</t>
        </is>
      </c>
      <c r="L2468" s="12" t="n"/>
      <c r="M2468">
        <f>VLOOKUP(J2468,P$7:Q$4000,2,0)</f>
        <v/>
      </c>
      <c r="N2468">
        <f>VLOOKUP(K2468,P$7:R$4000,2,0)</f>
        <v/>
      </c>
      <c r="P2468" s="24" t="inlineStr">
        <is>
          <t>Удаленные</t>
        </is>
      </c>
      <c r="Q2468" s="24" t="n"/>
    </row>
    <row r="2469" hidden="1" outlineLevel="1" ht="43.4" customFormat="1" customHeight="1" s="71">
      <c r="B2469" s="166" t="n"/>
      <c r="C2469" s="166" t="n"/>
      <c r="D2469" s="153" t="n"/>
      <c r="E2469" s="10" t="n"/>
      <c r="F2469" s="11" t="n"/>
      <c r="G2469" s="10" t="n"/>
      <c r="H2469" s="11" t="n"/>
      <c r="I2469" s="12" t="n"/>
      <c r="J2469" s="13" t="inlineStr">
        <is>
          <t>001-001-0186 Куртка зимняя "KAZ Minerals Bozymchak" (ткань 65%ПЭ/35%ХБ, плотность 250 гр/м2, 44-46)</t>
        </is>
      </c>
      <c r="K2469" s="13" t="inlineStr">
        <is>
          <t>001-001-0186 Куртка зимняя "KAZ Minerals Bozymchak" (ткань 65%ПЭ/35%ХБ, плотность 250 гр/м2, 44-46)</t>
        </is>
      </c>
      <c r="L2469" s="135" t="n"/>
      <c r="M2469">
        <f>VLOOKUP(J2469,P$7:Q$4000,2,0)</f>
        <v/>
      </c>
      <c r="N2469">
        <f>VLOOKUP(K2469,P$7:R$4000,2,0)</f>
        <v/>
      </c>
      <c r="P2469" s="24" t="inlineStr">
        <is>
          <t>Узбеков Данияр Тилекбекович</t>
        </is>
      </c>
      <c r="Q2469" s="24" t="inlineStr">
        <is>
          <t>114-Офис Управления Проектом - Бозымчак</t>
        </is>
      </c>
    </row>
    <row r="2470" hidden="1" outlineLevel="1" ht="22.45" customHeight="1" s="171" thickBot="1">
      <c r="B2470" s="167" t="n"/>
      <c r="C2470" s="167" t="n"/>
      <c r="D2470" s="14" t="inlineStr">
        <is>
          <t>Количество</t>
        </is>
      </c>
      <c r="E2470" s="15" t="n"/>
      <c r="F2470" s="175" t="n">
        <v>1</v>
      </c>
      <c r="G2470" s="15" t="n"/>
      <c r="H2470" s="175" t="n">
        <v>1</v>
      </c>
      <c r="I2470" s="135" t="n"/>
      <c r="J2470" s="154" t="inlineStr">
        <is>
          <t>Поступление ТМЦ и услуг 0003124 от 08.08.2024 10:00:00</t>
        </is>
      </c>
      <c r="K2470" s="154" t="inlineStr">
        <is>
          <t>Поступление ТМЦ и услуг 0003124 от 08.08.2024 10:00:00</t>
        </is>
      </c>
      <c r="L2470" s="9" t="n"/>
      <c r="M2470">
        <f>VLOOKUP(J2470,P$7:Q$4000,2,0)</f>
        <v/>
      </c>
      <c r="N2470">
        <f>VLOOKUP(K2470,P$7:R$4000,2,0)</f>
        <v/>
      </c>
      <c r="P2470" s="24" t="inlineStr">
        <is>
          <t>Уламаев Тариел Абдыкарович Обходчик)</t>
        </is>
      </c>
      <c r="Q2470" s="24" t="inlineStr">
        <is>
          <t>100-03-03 Фильтрация хвостов</t>
        </is>
      </c>
    </row>
    <row r="2471" hidden="1" outlineLevel="1" ht="32.9" customFormat="1" customHeight="1" s="71" thickBot="1">
      <c r="B2471" s="165" t="inlineStr">
        <is>
          <t>11.09.2024 10:32:39</t>
        </is>
      </c>
      <c r="C2471" s="165" t="inlineStr">
        <is>
          <t>Внутреннее перемещение ОМТС 222-108 от 11.09.2024 10:32:39</t>
        </is>
      </c>
      <c r="D2471" s="152" t="inlineStr">
        <is>
          <t>Внутренее перемещение ТМЦ</t>
        </is>
      </c>
      <c r="E2471" s="163" t="n">
        <v>1750</v>
      </c>
      <c r="F2471" s="164" t="n"/>
      <c r="G2471" s="163" t="n">
        <v>1750</v>
      </c>
      <c r="H2471" s="164" t="n"/>
      <c r="I2471" s="7" t="n">
        <v>3900</v>
      </c>
      <c r="J2471" s="8" t="inlineStr">
        <is>
          <t>Шабдан уулу Кылымбек</t>
        </is>
      </c>
      <c r="K2471" s="8" t="inlineStr">
        <is>
          <t>Склад Бозымчак № 7 СИЗ (/Касымов А,Адылбек у Э.</t>
        </is>
      </c>
      <c r="L2471" s="12" t="n"/>
      <c r="M2471">
        <f>VLOOKUP(J2471,P$7:Q$4000,2,0)</f>
        <v/>
      </c>
      <c r="N2471">
        <f>VLOOKUP(K2471,P$7:R$4000,2,0)</f>
        <v/>
      </c>
      <c r="P2471" s="24" t="inlineStr">
        <is>
          <t>Улукманов Кылымбек Садырбекович</t>
        </is>
      </c>
      <c r="Q2471" s="24" t="inlineStr">
        <is>
          <t>100-02 Главный корпус (флотация)</t>
        </is>
      </c>
    </row>
    <row r="2472" hidden="1" outlineLevel="1" ht="22.45" customFormat="1" customHeight="1" s="71">
      <c r="B2472" s="166" t="n"/>
      <c r="C2472" s="166" t="n"/>
      <c r="D2472" s="153" t="n"/>
      <c r="E2472" s="10" t="n"/>
      <c r="F2472" s="11" t="n"/>
      <c r="G2472" s="10" t="n"/>
      <c r="H2472" s="11" t="n"/>
      <c r="I2472" s="12" t="n"/>
      <c r="J2472" s="13" t="inlineStr">
        <is>
          <t>001-001-0191 Брюки зимние "KAZ Minerals Bozymchak" (ткань 65%ПЭ/35%ХБ, плотность 250 гр/м2, утепл.синтеп, разм.44-46)</t>
        </is>
      </c>
      <c r="K2472" s="13" t="inlineStr">
        <is>
          <t>001-001-0191 Брюки зимние "KAZ Minerals Bozymchak" (ткань 65%ПЭ/35%ХБ, плотность 250 гр/м2, утепл.синтеп, разм.44-46)</t>
        </is>
      </c>
      <c r="L2472" s="135" t="n"/>
      <c r="M2472">
        <f>VLOOKUP(J2472,P$7:Q$4000,2,0)</f>
        <v/>
      </c>
      <c r="N2472">
        <f>VLOOKUP(K2472,P$7:R$4000,2,0)</f>
        <v/>
      </c>
      <c r="P2472" s="24" t="inlineStr">
        <is>
          <t>Умаралиева Сагида Аскарбековна</t>
        </is>
      </c>
      <c r="Q2472" s="24" t="inlineStr">
        <is>
          <t>111-02-АУП</t>
        </is>
      </c>
    </row>
    <row r="2473" hidden="1" outlineLevel="1" ht="22.45" customHeight="1" s="171" thickBot="1">
      <c r="B2473" s="167" t="n"/>
      <c r="C2473" s="167" t="n"/>
      <c r="D2473" s="14" t="inlineStr">
        <is>
          <t>Количество</t>
        </is>
      </c>
      <c r="E2473" s="15" t="n"/>
      <c r="F2473" s="175" t="n">
        <v>1</v>
      </c>
      <c r="G2473" s="15" t="n"/>
      <c r="H2473" s="175" t="n">
        <v>1</v>
      </c>
      <c r="I2473" s="135" t="n"/>
      <c r="J2473" s="154" t="inlineStr">
        <is>
          <t>Поступление ТМЦ и услуг 0003124 от 08.08.2024 10:00:00</t>
        </is>
      </c>
      <c r="K2473" s="154" t="inlineStr">
        <is>
          <t>Поступление ТМЦ и услуг 0003124 от 08.08.2024 10:00:00</t>
        </is>
      </c>
      <c r="L2473" s="9" t="n"/>
      <c r="M2473">
        <f>VLOOKUP(J2473,P$7:Q$4000,2,0)</f>
        <v/>
      </c>
      <c r="N2473">
        <f>VLOOKUP(K2473,P$7:R$4000,2,0)</f>
        <v/>
      </c>
      <c r="P2473" s="24" t="inlineStr">
        <is>
          <t>Умарбек уулу Дуйшоналы</t>
        </is>
      </c>
      <c r="Q2473" s="24" t="inlineStr">
        <is>
          <t>130-18 Технические службы</t>
        </is>
      </c>
    </row>
    <row r="2474" hidden="1" outlineLevel="1" ht="32.9" customFormat="1" customHeight="1" s="71" thickBot="1">
      <c r="B2474" s="165" t="inlineStr">
        <is>
          <t>11.09.2024 10:49:21</t>
        </is>
      </c>
      <c r="C2474" s="165" t="inlineStr">
        <is>
          <t>Внутреннее перемещение ОМТС 222-100 от 11.09.2024 10:49:21</t>
        </is>
      </c>
      <c r="D2474" s="152" t="inlineStr">
        <is>
          <t>Внутренее перемещение ТМЦ</t>
        </is>
      </c>
      <c r="E2474" s="163" t="n">
        <v>1750</v>
      </c>
      <c r="F2474" s="164" t="n"/>
      <c r="G2474" s="163" t="n">
        <v>1750</v>
      </c>
      <c r="H2474" s="164" t="n"/>
      <c r="I2474" s="7" t="n">
        <v>54900</v>
      </c>
      <c r="J2474" s="8" t="inlineStr">
        <is>
          <t>Осмонбеков Нурлан Курманбекович (маш.бур.установки</t>
        </is>
      </c>
      <c r="K2474" s="8" t="inlineStr">
        <is>
          <t>Склад Бозымчак № 7 СИЗ (/Касымов А,Адылбек у Э.</t>
        </is>
      </c>
      <c r="L2474" s="12" t="n"/>
      <c r="M2474">
        <f>VLOOKUP(J2474,P$7:Q$4000,2,0)</f>
        <v/>
      </c>
      <c r="N2474">
        <f>VLOOKUP(K2474,P$7:R$4000,2,0)</f>
        <v/>
      </c>
      <c r="P2474" s="24" t="inlineStr">
        <is>
          <t>Умаров Талантбек Жалалбекович (Аппаратчик обезвожи</t>
        </is>
      </c>
      <c r="Q2474" s="24" t="inlineStr">
        <is>
          <t>100-03-03 Фильтрация хвостов</t>
        </is>
      </c>
    </row>
    <row r="2475" hidden="1" outlineLevel="1" ht="22.45" customFormat="1" customHeight="1" s="71">
      <c r="B2475" s="166" t="n"/>
      <c r="C2475" s="166" t="n"/>
      <c r="D2475" s="153" t="n"/>
      <c r="E2475" s="10" t="n"/>
      <c r="F2475" s="11" t="n"/>
      <c r="G2475" s="10" t="n"/>
      <c r="H2475" s="11" t="n"/>
      <c r="I2475" s="12" t="n"/>
      <c r="J2475" s="13" t="inlineStr">
        <is>
          <t>001-001-0103 Комбинезон одноразовый Tecron (полипропилен)</t>
        </is>
      </c>
      <c r="K2475" s="13" t="inlineStr">
        <is>
          <t>001-001-0103 Комбинезон одноразовый Tecron (полипропилен)</t>
        </is>
      </c>
      <c r="L2475" s="135" t="n"/>
      <c r="M2475">
        <f>VLOOKUP(J2475,P$7:Q$4000,2,0)</f>
        <v/>
      </c>
      <c r="N2475">
        <f>VLOOKUP(K2475,P$7:R$4000,2,0)</f>
        <v/>
      </c>
      <c r="P2475" s="24" t="inlineStr">
        <is>
          <t>Умарова Зулпу Жолдошбаевна (уборщица)</t>
        </is>
      </c>
      <c r="Q2475" s="24" t="inlineStr">
        <is>
          <t>123-01-АБК-АХО-вахтовый поселок</t>
        </is>
      </c>
    </row>
    <row r="2476" hidden="1" outlineLevel="1" ht="22.45" customHeight="1" s="171" thickBot="1">
      <c r="B2476" s="167" t="n"/>
      <c r="C2476" s="167" t="n"/>
      <c r="D2476" s="14" t="inlineStr">
        <is>
          <t>Количество</t>
        </is>
      </c>
      <c r="E2476" s="15" t="n"/>
      <c r="F2476" s="175" t="n">
        <v>100</v>
      </c>
      <c r="G2476" s="15" t="n"/>
      <c r="H2476" s="175" t="n">
        <v>100</v>
      </c>
      <c r="I2476" s="135" t="n"/>
      <c r="J2476" s="154" t="inlineStr">
        <is>
          <t>Поступление ТМЦ и услуг 0002776 от 18.07.2024 10:00:00</t>
        </is>
      </c>
      <c r="K2476" s="154" t="inlineStr">
        <is>
          <t>Поступление ТМЦ и услуг 0002776 от 18.07.2024 10:00:00</t>
        </is>
      </c>
      <c r="L2476" s="9" t="n"/>
      <c r="M2476">
        <f>VLOOKUP(J2476,P$7:Q$4000,2,0)</f>
        <v/>
      </c>
      <c r="N2476">
        <f>VLOOKUP(K2476,P$7:R$4000,2,0)</f>
        <v/>
      </c>
      <c r="P2476" s="24" t="inlineStr">
        <is>
          <t>Умарова Иноятжон Тургуновна</t>
        </is>
      </c>
      <c r="Q2476" s="24" t="inlineStr">
        <is>
          <t>123-01-АБК-АХО-вахтовый поселок</t>
        </is>
      </c>
    </row>
    <row r="2477" hidden="1" outlineLevel="1" ht="22.45" customFormat="1" customHeight="1" s="71" thickBot="1">
      <c r="B2477" s="165" t="inlineStr">
        <is>
          <t>11.09.2024 10:49:21</t>
        </is>
      </c>
      <c r="C2477" s="165" t="inlineStr">
        <is>
          <t>Внутреннее перемещение ОМТС 222-100 от 11.09.2024 10:49:21</t>
        </is>
      </c>
      <c r="D2477" s="152" t="inlineStr">
        <is>
          <t>Внутренее перемещение ТМЦ</t>
        </is>
      </c>
      <c r="E2477" s="163" t="n">
        <v>1750</v>
      </c>
      <c r="F2477" s="164" t="n"/>
      <c r="G2477" s="163" t="n">
        <v>1750</v>
      </c>
      <c r="H2477" s="164" t="n"/>
      <c r="I2477" s="7" t="n">
        <v>2520</v>
      </c>
      <c r="J2477" s="8" t="inlineStr">
        <is>
          <t>Осмонбеков Нурлан Курманбекович (маш.бур.установки</t>
        </is>
      </c>
      <c r="K2477" s="8" t="inlineStr">
        <is>
          <t>Склад Бозымчак № 7 СИЗ (/Касымов А,Адылбек у Э.</t>
        </is>
      </c>
      <c r="L2477" s="12" t="n"/>
      <c r="M2477">
        <f>VLOOKUP(J2477,P$7:Q$4000,2,0)</f>
        <v/>
      </c>
      <c r="N2477">
        <f>VLOOKUP(K2477,P$7:R$4000,2,0)</f>
        <v/>
      </c>
      <c r="P2477" s="24" t="inlineStr">
        <is>
          <t>Умарова Сабира Абдимаматовна (фельдшер)</t>
        </is>
      </c>
      <c r="Q2477" s="24" t="inlineStr">
        <is>
          <t>123-03-АБК-АХО-медпункт</t>
        </is>
      </c>
    </row>
    <row r="2478" hidden="1" outlineLevel="1" ht="43.4" customFormat="1" customHeight="1" s="71">
      <c r="B2478" s="166" t="n"/>
      <c r="C2478" s="166" t="n"/>
      <c r="D2478" s="153" t="n"/>
      <c r="E2478" s="10" t="n"/>
      <c r="F2478" s="11" t="n"/>
      <c r="G2478" s="10" t="n"/>
      <c r="H2478" s="11" t="n"/>
      <c r="I2478" s="12" t="n"/>
      <c r="J2478" s="13" t="inlineStr">
        <is>
          <t>010-002-0066 Респиратор фильтрующий Benehal FFP2 NR</t>
        </is>
      </c>
      <c r="K2478" s="13" t="inlineStr">
        <is>
          <t>010-002-0066 Респиратор фильтрующий Benehal FFP2 NR</t>
        </is>
      </c>
      <c r="L2478" s="135" t="n"/>
      <c r="M2478">
        <f>VLOOKUP(J2478,P$7:Q$4000,2,0)</f>
        <v/>
      </c>
      <c r="N2478">
        <f>VLOOKUP(K2478,P$7:R$4000,2,0)</f>
        <v/>
      </c>
      <c r="P2478" s="24" t="inlineStr">
        <is>
          <t>Уметалиев Кайрат Раймкулович ( строитель)</t>
        </is>
      </c>
      <c r="Q2478" s="24" t="inlineStr">
        <is>
          <t>107-Отдел Капитального Строительства</t>
        </is>
      </c>
    </row>
    <row r="2479" hidden="1" outlineLevel="1" ht="22.45" customHeight="1" s="171" thickBot="1">
      <c r="B2479" s="167" t="n"/>
      <c r="C2479" s="167" t="n"/>
      <c r="D2479" s="14" t="inlineStr">
        <is>
          <t>Количество</t>
        </is>
      </c>
      <c r="E2479" s="15" t="n"/>
      <c r="F2479" s="175" t="n">
        <v>30</v>
      </c>
      <c r="G2479" s="15" t="n"/>
      <c r="H2479" s="175" t="n">
        <v>30</v>
      </c>
      <c r="I2479" s="135" t="n"/>
      <c r="J2479" s="154" t="inlineStr">
        <is>
          <t>Поступление ТМЦ и услуг 0003131 от 06.08.2024 10:00:00</t>
        </is>
      </c>
      <c r="K2479" s="154" t="inlineStr">
        <is>
          <t>Поступление ТМЦ и услуг 0003131 от 06.08.2024 10:00:00</t>
        </is>
      </c>
      <c r="L2479" s="9" t="n"/>
      <c r="M2479">
        <f>VLOOKUP(J2479,P$7:Q$4000,2,0)</f>
        <v/>
      </c>
      <c r="N2479">
        <f>VLOOKUP(K2479,P$7:R$4000,2,0)</f>
        <v/>
      </c>
      <c r="P2479" s="24" t="inlineStr">
        <is>
          <t>Уметалиев Ратбек Акматбекович</t>
        </is>
      </c>
      <c r="Q2479" s="24" t="inlineStr">
        <is>
          <t>119-03-Автотранспортный цех - ЭКБУ</t>
        </is>
      </c>
    </row>
    <row r="2480" hidden="1" outlineLevel="1" ht="22.45" customFormat="1" customHeight="1" s="71" thickBot="1">
      <c r="B2480" s="165" t="inlineStr">
        <is>
          <t>11.09.2024 10:49:21</t>
        </is>
      </c>
      <c r="C2480" s="165" t="inlineStr">
        <is>
          <t>Внутреннее перемещение ОМТС 222-100 от 11.09.2024 10:49:21</t>
        </is>
      </c>
      <c r="D2480" s="152" t="inlineStr">
        <is>
          <t>Внутренее перемещение ТМЦ</t>
        </is>
      </c>
      <c r="E2480" s="163" t="n">
        <v>1750</v>
      </c>
      <c r="F2480" s="164" t="n"/>
      <c r="G2480" s="163" t="n">
        <v>1750</v>
      </c>
      <c r="H2480" s="164" t="n"/>
      <c r="I2480" s="7" t="n">
        <v>1072.57</v>
      </c>
      <c r="J2480" s="8" t="inlineStr">
        <is>
          <t>Осмонбеков Нурлан Курманбекович (маш.бур.установки</t>
        </is>
      </c>
      <c r="K2480" s="8" t="inlineStr">
        <is>
          <t>Склад Бозымчак № 7 СИЗ (/Касымов А,Адылбек у Э.</t>
        </is>
      </c>
      <c r="L2480" s="12" t="n"/>
      <c r="M2480">
        <f>VLOOKUP(J2480,P$7:Q$4000,2,0)</f>
        <v/>
      </c>
      <c r="N2480">
        <f>VLOOKUP(K2480,P$7:R$4000,2,0)</f>
        <v/>
      </c>
      <c r="P2480" s="24" t="inlineStr">
        <is>
          <t>Уметалы уулу Кенешбек</t>
        </is>
      </c>
      <c r="Q2480" s="24" t="inlineStr">
        <is>
          <t>105-05-Общепроизводственные - Энергохозяйство</t>
        </is>
      </c>
    </row>
    <row r="2481" hidden="1" outlineLevel="1" ht="22.45" customFormat="1" customHeight="1" s="71">
      <c r="B2481" s="166" t="n"/>
      <c r="C2481" s="166" t="n"/>
      <c r="D2481" s="153" t="n"/>
      <c r="E2481" s="10" t="n"/>
      <c r="F2481" s="11" t="n"/>
      <c r="G2481" s="10" t="n"/>
      <c r="H2481" s="11" t="n"/>
      <c r="I2481" s="12" t="n"/>
      <c r="J2481" s="13" t="inlineStr">
        <is>
          <t>215-001-0718 БЛОКНОТ "SLAM HOC"</t>
        </is>
      </c>
      <c r="K2481" s="13" t="inlineStr">
        <is>
          <t>215-001-0718 БЛОКНОТ "SLAM HOC"</t>
        </is>
      </c>
      <c r="L2481" s="135" t="n"/>
      <c r="M2481">
        <f>VLOOKUP(J2481,P$7:Q$4000,2,0)</f>
        <v/>
      </c>
      <c r="N2481">
        <f>VLOOKUP(K2481,P$7:R$4000,2,0)</f>
        <v/>
      </c>
      <c r="P2481" s="24" t="inlineStr">
        <is>
          <t>Уметалы уулу Эламан Машин.кочегар.кот.</t>
        </is>
      </c>
      <c r="Q2481" s="24" t="inlineStr">
        <is>
          <t>105-02-УТВС и НК</t>
        </is>
      </c>
    </row>
    <row r="2482" hidden="1" outlineLevel="1" ht="22.45" customHeight="1" s="171" thickBot="1">
      <c r="B2482" s="167" t="n"/>
      <c r="C2482" s="167" t="n"/>
      <c r="D2482" s="14" t="inlineStr">
        <is>
          <t>Количество</t>
        </is>
      </c>
      <c r="E2482" s="15" t="n"/>
      <c r="F2482" s="175" t="n">
        <v>10</v>
      </c>
      <c r="G2482" s="15" t="n"/>
      <c r="H2482" s="175" t="n">
        <v>10</v>
      </c>
      <c r="I2482" s="135" t="n"/>
      <c r="J2482" s="154" t="inlineStr">
        <is>
          <t>Поступление ТМЦ и услуг 0000152 от 15.01.2024 10:00:00</t>
        </is>
      </c>
      <c r="K2482" s="154" t="inlineStr">
        <is>
          <t>Поступление ТМЦ и услуг 0000152 от 15.01.2024 10:00:00</t>
        </is>
      </c>
      <c r="L2482" s="9" t="n"/>
      <c r="M2482">
        <f>VLOOKUP(J2482,P$7:Q$4000,2,0)</f>
        <v/>
      </c>
      <c r="N2482">
        <f>VLOOKUP(K2482,P$7:R$4000,2,0)</f>
        <v/>
      </c>
      <c r="P2482" s="24" t="inlineStr">
        <is>
          <t>Умуралиева Алина Тимуровна</t>
        </is>
      </c>
      <c r="Q2482" s="24" t="inlineStr">
        <is>
          <t>113-Офис Управления Проектом - Бишкек</t>
        </is>
      </c>
    </row>
    <row r="2483" hidden="1" outlineLevel="1" ht="22.45" customFormat="1" customHeight="1" s="71" thickBot="1">
      <c r="B2483" s="165" t="inlineStr">
        <is>
          <t>11.09.2024 11:26:34</t>
        </is>
      </c>
      <c r="C2483" s="165" t="inlineStr">
        <is>
          <t>Внутреннее перемещение ОМТС 222-111 от 11.09.2024 11:26:34</t>
        </is>
      </c>
      <c r="D2483" s="152" t="inlineStr">
        <is>
          <t>Внутренее перемещение ТМЦ</t>
        </is>
      </c>
      <c r="E2483" s="163" t="n">
        <v>1750</v>
      </c>
      <c r="F2483" s="164" t="n"/>
      <c r="G2483" s="163" t="n">
        <v>1750</v>
      </c>
      <c r="H2483" s="164" t="n"/>
      <c r="I2483" s="7" t="n">
        <v>10448</v>
      </c>
      <c r="J2483" s="8" t="inlineStr">
        <is>
          <t>Осмонбеков Нурлан Курманбекович (маш.бур.установки</t>
        </is>
      </c>
      <c r="K2483" s="8" t="inlineStr">
        <is>
          <t>Склад Бозымчак № 9 ГОК (Нурмамбетов Н\Караев Ж.)</t>
        </is>
      </c>
      <c r="L2483" s="12" t="n"/>
      <c r="M2483">
        <f>VLOOKUP(J2483,P$7:Q$4000,2,0)</f>
        <v/>
      </c>
      <c r="N2483">
        <f>VLOOKUP(K2483,P$7:R$4000,2,0)</f>
        <v/>
      </c>
      <c r="P2483" s="24" t="inlineStr">
        <is>
          <t>Унжурбаев Рысбай Токтогулович ТВС</t>
        </is>
      </c>
      <c r="Q2483" s="24" t="inlineStr">
        <is>
          <t>105-02-УТВС и НК</t>
        </is>
      </c>
    </row>
    <row r="2484" hidden="1" outlineLevel="1" ht="22.45" customFormat="1" customHeight="1" s="71">
      <c r="B2484" s="166" t="n"/>
      <c r="C2484" s="166" t="n"/>
      <c r="D2484" s="153" t="n"/>
      <c r="E2484" s="10" t="n"/>
      <c r="F2484" s="11" t="n"/>
      <c r="G2484" s="10" t="n"/>
      <c r="H2484" s="11" t="n"/>
      <c r="I2484" s="12" t="n"/>
      <c r="J2484" s="13" t="inlineStr">
        <is>
          <t>105-001-4566 Мультиметр цифровой UNI-T UT33D+</t>
        </is>
      </c>
      <c r="K2484" s="13" t="inlineStr">
        <is>
          <t>105-001-4566 Мультиметр цифровой UNI-T UT33D+</t>
        </is>
      </c>
      <c r="L2484" s="135" t="n"/>
      <c r="M2484">
        <f>VLOOKUP(J2484,P$7:Q$4000,2,0)</f>
        <v/>
      </c>
      <c r="N2484">
        <f>VLOOKUP(K2484,P$7:R$4000,2,0)</f>
        <v/>
      </c>
      <c r="P2484" s="24" t="inlineStr">
        <is>
          <t>Урайымов Мырзагул</t>
        </is>
      </c>
      <c r="Q2484" s="24" t="inlineStr">
        <is>
          <t>119-02-Автотранспортный цех - грузовой транспорт</t>
        </is>
      </c>
    </row>
    <row r="2485" hidden="1" outlineLevel="1" ht="22.45" customHeight="1" s="171" thickBot="1">
      <c r="B2485" s="167" t="n"/>
      <c r="C2485" s="167" t="n"/>
      <c r="D2485" s="14" t="inlineStr">
        <is>
          <t>Количество</t>
        </is>
      </c>
      <c r="E2485" s="15" t="n"/>
      <c r="F2485" s="175" t="n">
        <v>2</v>
      </c>
      <c r="G2485" s="15" t="n"/>
      <c r="H2485" s="175" t="n">
        <v>2</v>
      </c>
      <c r="I2485" s="135" t="n"/>
      <c r="J2485" s="154" t="inlineStr">
        <is>
          <t>Поступление ТМЦ и услуг 0003534 от 05.09.2024 10:00:00</t>
        </is>
      </c>
      <c r="K2485" s="154" t="inlineStr">
        <is>
          <t>Поступление ТМЦ и услуг 0003534 от 05.09.2024 10:00:00</t>
        </is>
      </c>
      <c r="L2485" s="9" t="n"/>
      <c r="M2485">
        <f>VLOOKUP(J2485,P$7:Q$4000,2,0)</f>
        <v/>
      </c>
      <c r="N2485">
        <f>VLOOKUP(K2485,P$7:R$4000,2,0)</f>
        <v/>
      </c>
      <c r="P2485" s="24" t="inlineStr">
        <is>
          <t>Урдавлетов Мирлан Саадатович</t>
        </is>
      </c>
      <c r="Q2485" s="24" t="inlineStr">
        <is>
          <t>130-10 Коммуникации</t>
        </is>
      </c>
    </row>
    <row r="2486" hidden="1" outlineLevel="1" ht="32.9" customFormat="1" customHeight="1" s="71" thickBot="1">
      <c r="B2486" s="165" t="inlineStr">
        <is>
          <t>11.09.2024 11:26:34</t>
        </is>
      </c>
      <c r="C2486" s="165" t="inlineStr">
        <is>
          <t>Внутреннее перемещение ОМТС 222-111 от 11.09.2024 11:26:34</t>
        </is>
      </c>
      <c r="D2486" s="152" t="inlineStr">
        <is>
          <t>Внутренее перемещение ТМЦ</t>
        </is>
      </c>
      <c r="E2486" s="163" t="n">
        <v>1750</v>
      </c>
      <c r="F2486" s="164" t="n"/>
      <c r="G2486" s="163" t="n">
        <v>1750</v>
      </c>
      <c r="H2486" s="164" t="n"/>
      <c r="I2486" s="7" t="n">
        <v>5710</v>
      </c>
      <c r="J2486" s="8" t="inlineStr">
        <is>
          <t>Осмонбеков Нурлан Курманбекович (маш.бур.установки</t>
        </is>
      </c>
      <c r="K2486" s="8" t="inlineStr">
        <is>
          <t>Склад Бозымчак № 9 ГОК (Нурмамбетов Н\Караев Ж.)</t>
        </is>
      </c>
      <c r="L2486" s="12" t="n"/>
      <c r="M2486">
        <f>VLOOKUP(J2486,P$7:Q$4000,2,0)</f>
        <v/>
      </c>
      <c r="N2486">
        <f>VLOOKUP(K2486,P$7:R$4000,2,0)</f>
        <v/>
      </c>
      <c r="P2486" s="24" t="inlineStr">
        <is>
          <t>Уржанов Айдар Камчыбекович</t>
        </is>
      </c>
      <c r="Q2486" s="24" t="inlineStr">
        <is>
          <t>126-001 ОТК Общепроизводственные расходы</t>
        </is>
      </c>
    </row>
    <row r="2487" hidden="1" outlineLevel="1" ht="32.9" customFormat="1" customHeight="1" s="71">
      <c r="B2487" s="166" t="n"/>
      <c r="C2487" s="166" t="n"/>
      <c r="D2487" s="153" t="n"/>
      <c r="E2487" s="10" t="n"/>
      <c r="F2487" s="11" t="n"/>
      <c r="G2487" s="10" t="n"/>
      <c r="H2487" s="11" t="n"/>
      <c r="I2487" s="12" t="n"/>
      <c r="J2487" s="13" t="inlineStr">
        <is>
          <t>100-010-6518 ЗАМОК НАВЕСНОЙ PDR 50-70 MGD всепогодный</t>
        </is>
      </c>
      <c r="K2487" s="13" t="inlineStr">
        <is>
          <t>100-010-6518 ЗАМОК НАВЕСНОЙ PDR 50-70 MGD всепогодный</t>
        </is>
      </c>
      <c r="L2487" s="135" t="n"/>
      <c r="M2487">
        <f>VLOOKUP(J2487,P$7:Q$4000,2,0)</f>
        <v/>
      </c>
      <c r="N2487">
        <f>VLOOKUP(K2487,P$7:R$4000,2,0)</f>
        <v/>
      </c>
      <c r="P2487" s="24" t="inlineStr">
        <is>
          <t>Уржанова Динара Нурмухамедовна</t>
        </is>
      </c>
      <c r="Q2487" s="24" t="inlineStr">
        <is>
          <t>111-02-АУП</t>
        </is>
      </c>
    </row>
    <row r="2488" hidden="1" outlineLevel="1" ht="22.45" customHeight="1" s="171" thickBot="1">
      <c r="B2488" s="167" t="n"/>
      <c r="C2488" s="167" t="n"/>
      <c r="D2488" s="14" t="inlineStr">
        <is>
          <t>Количество</t>
        </is>
      </c>
      <c r="E2488" s="15" t="n"/>
      <c r="F2488" s="175" t="n">
        <v>10</v>
      </c>
      <c r="G2488" s="15" t="n"/>
      <c r="H2488" s="175" t="n">
        <v>10</v>
      </c>
      <c r="I2488" s="135" t="n"/>
      <c r="J2488" s="154" t="inlineStr">
        <is>
          <t>Поступление ТМЦ и услуг 0003299 от 28.08.2024 10:00:00</t>
        </is>
      </c>
      <c r="K2488" s="154" t="inlineStr">
        <is>
          <t>Поступление ТМЦ и услуг 0003299 от 28.08.2024 10:00:00</t>
        </is>
      </c>
      <c r="L2488" s="9" t="n"/>
      <c r="M2488">
        <f>VLOOKUP(J2488,P$7:Q$4000,2,0)</f>
        <v/>
      </c>
      <c r="N2488">
        <f>VLOOKUP(K2488,P$7:R$4000,2,0)</f>
        <v/>
      </c>
      <c r="P2488" s="24" t="inlineStr">
        <is>
          <t>Уркунчиев Зайнудин Качкынович</t>
        </is>
      </c>
      <c r="Q2488" s="24" t="inlineStr">
        <is>
          <t>113-Офис Управления Проектом - Бишкек</t>
        </is>
      </c>
    </row>
    <row r="2489" hidden="1" outlineLevel="1" ht="32.9" customFormat="1" customHeight="1" s="71" thickBot="1">
      <c r="B2489" s="165" t="inlineStr">
        <is>
          <t>11.09.2024 11:27:25</t>
        </is>
      </c>
      <c r="C2489" s="165" t="inlineStr">
        <is>
          <t>Внутреннее перемещение ОМТС 222-113 от 11.09.2024 11:27:25</t>
        </is>
      </c>
      <c r="D2489" s="152" t="inlineStr">
        <is>
          <t>Внутренее перемещение ТМЦ</t>
        </is>
      </c>
      <c r="E2489" s="163" t="n">
        <v>1750</v>
      </c>
      <c r="F2489" s="164" t="n"/>
      <c r="G2489" s="163" t="n">
        <v>1750</v>
      </c>
      <c r="H2489" s="164" t="n"/>
      <c r="I2489" s="7" t="n">
        <v>13725</v>
      </c>
      <c r="J2489" s="8" t="inlineStr">
        <is>
          <t>Алидинов Каниет Алидинович</t>
        </is>
      </c>
      <c r="K2489" s="8" t="inlineStr">
        <is>
          <t>Склад Бозымчак № 7 СИЗ (/Касымов А,Адылбек у Э.</t>
        </is>
      </c>
      <c r="L2489" s="12" t="n"/>
      <c r="M2489">
        <f>VLOOKUP(J2489,P$7:Q$4000,2,0)</f>
        <v/>
      </c>
      <c r="N2489">
        <f>VLOOKUP(K2489,P$7:R$4000,2,0)</f>
        <v/>
      </c>
      <c r="P2489" s="24" t="inlineStr">
        <is>
          <t>Урмамбетова Эльмира Акыйкатовна</t>
        </is>
      </c>
      <c r="Q2489" s="24" t="inlineStr">
        <is>
          <t>113-Офис Управления Проектом - Бишкек</t>
        </is>
      </c>
    </row>
    <row r="2490" hidden="1" outlineLevel="1" ht="43.4" customFormat="1" customHeight="1" s="71">
      <c r="B2490" s="166" t="n"/>
      <c r="C2490" s="166" t="n"/>
      <c r="D2490" s="153" t="n"/>
      <c r="E2490" s="10" t="n"/>
      <c r="F2490" s="11" t="n"/>
      <c r="G2490" s="10" t="n"/>
      <c r="H2490" s="11" t="n"/>
      <c r="I2490" s="12" t="n"/>
      <c r="J2490" s="13" t="inlineStr">
        <is>
          <t>001-001-0103 Комбинезон одноразовый Tecron (полипропилен)</t>
        </is>
      </c>
      <c r="K2490" s="13" t="inlineStr">
        <is>
          <t>001-001-0103 Комбинезон одноразовый Tecron (полипропилен)</t>
        </is>
      </c>
      <c r="L2490" s="135" t="n"/>
      <c r="M2490">
        <f>VLOOKUP(J2490,P$7:Q$4000,2,0)</f>
        <v/>
      </c>
      <c r="N2490">
        <f>VLOOKUP(K2490,P$7:R$4000,2,0)</f>
        <v/>
      </c>
      <c r="P2490" s="24" t="inlineStr">
        <is>
          <t>Урматбек Нурмамат уулу</t>
        </is>
      </c>
      <c r="Q2490" s="24" t="inlineStr">
        <is>
          <t>112-ИТР-офис</t>
        </is>
      </c>
    </row>
    <row r="2491" hidden="1" outlineLevel="1" ht="22.45" customHeight="1" s="171" thickBot="1">
      <c r="B2491" s="167" t="n"/>
      <c r="C2491" s="167" t="n"/>
      <c r="D2491" s="14" t="inlineStr">
        <is>
          <t>Количество</t>
        </is>
      </c>
      <c r="E2491" s="15" t="n"/>
      <c r="F2491" s="175" t="n">
        <v>25</v>
      </c>
      <c r="G2491" s="15" t="n"/>
      <c r="H2491" s="175" t="n">
        <v>25</v>
      </c>
      <c r="I2491" s="135" t="n"/>
      <c r="J2491" s="154" t="inlineStr">
        <is>
          <t>Поступление ТМЦ и услуг 0002776 от 18.07.2024 10:00:00</t>
        </is>
      </c>
      <c r="K2491" s="154" t="inlineStr">
        <is>
          <t>Поступление ТМЦ и услуг 0002776 от 18.07.2024 10:00:00</t>
        </is>
      </c>
      <c r="L2491" s="9" t="n"/>
      <c r="M2491">
        <f>VLOOKUP(J2491,P$7:Q$4000,2,0)</f>
        <v/>
      </c>
      <c r="N2491">
        <f>VLOOKUP(K2491,P$7:R$4000,2,0)</f>
        <v/>
      </c>
      <c r="P2491" s="24" t="inlineStr">
        <is>
          <t>Урматбек Нурмамат уулу</t>
        </is>
      </c>
      <c r="Q2491" s="24" t="inlineStr">
        <is>
          <t>112-ИТР-офис</t>
        </is>
      </c>
    </row>
    <row r="2492" hidden="1" outlineLevel="1" ht="32.9" customFormat="1" customHeight="1" s="71" thickBot="1">
      <c r="B2492" s="165" t="inlineStr">
        <is>
          <t>11.09.2024 11:27:25</t>
        </is>
      </c>
      <c r="C2492" s="165" t="inlineStr">
        <is>
          <t>Внутреннее перемещение ОМТС 222-113 от 11.09.2024 11:27:25</t>
        </is>
      </c>
      <c r="D2492" s="152" t="inlineStr">
        <is>
          <t>Внутренее перемещение ТМЦ</t>
        </is>
      </c>
      <c r="E2492" s="163" t="n">
        <v>1750</v>
      </c>
      <c r="F2492" s="164" t="n"/>
      <c r="G2492" s="163" t="n">
        <v>1750</v>
      </c>
      <c r="H2492" s="164" t="n"/>
      <c r="I2492" s="7" t="n">
        <v>2520</v>
      </c>
      <c r="J2492" s="8" t="inlineStr">
        <is>
          <t>Алидинов Каниет Алидинович</t>
        </is>
      </c>
      <c r="K2492" s="8" t="inlineStr">
        <is>
          <t>Склад Бозымчак № 7 СИЗ (/Касымов А,Адылбек у Э.</t>
        </is>
      </c>
      <c r="L2492" s="12" t="n"/>
      <c r="M2492">
        <f>VLOOKUP(J2492,P$7:Q$4000,2,0)</f>
        <v/>
      </c>
      <c r="N2492">
        <f>VLOOKUP(K2492,P$7:R$4000,2,0)</f>
        <v/>
      </c>
      <c r="P2492" s="24" t="inlineStr">
        <is>
          <t>Урматбек уулу Иманали(машинист насосных установок)</t>
        </is>
      </c>
      <c r="Q2492" s="24" t="inlineStr">
        <is>
          <t>100-03-04 Транспортировка обезвоженных кеков</t>
        </is>
      </c>
    </row>
    <row r="2493" hidden="1" outlineLevel="1" ht="22.45" customFormat="1" customHeight="1" s="71">
      <c r="B2493" s="166" t="n"/>
      <c r="C2493" s="166" t="n"/>
      <c r="D2493" s="153" t="n"/>
      <c r="E2493" s="10" t="n"/>
      <c r="F2493" s="11" t="n"/>
      <c r="G2493" s="10" t="n"/>
      <c r="H2493" s="11" t="n"/>
      <c r="I2493" s="12" t="n"/>
      <c r="J2493" s="13" t="inlineStr">
        <is>
          <t>010-002-0066 Респиратор фильтрующий Benehal FFP2 NR</t>
        </is>
      </c>
      <c r="K2493" s="13" t="inlineStr">
        <is>
          <t>010-002-0066 Респиратор фильтрующий Benehal FFP2 NR</t>
        </is>
      </c>
      <c r="L2493" s="135" t="n"/>
      <c r="M2493">
        <f>VLOOKUP(J2493,P$7:Q$4000,2,0)</f>
        <v/>
      </c>
      <c r="N2493">
        <f>VLOOKUP(K2493,P$7:R$4000,2,0)</f>
        <v/>
      </c>
      <c r="P2493" s="24" t="inlineStr">
        <is>
          <t>Урумова Нурайым Орозобековна</t>
        </is>
      </c>
      <c r="Q2493" s="24" t="inlineStr">
        <is>
          <t>112-ИТР-офис</t>
        </is>
      </c>
    </row>
    <row r="2494" hidden="1" outlineLevel="1" ht="22.45" customHeight="1" s="171" thickBot="1">
      <c r="B2494" s="167" t="n"/>
      <c r="C2494" s="167" t="n"/>
      <c r="D2494" s="14" t="inlineStr">
        <is>
          <t>Количество</t>
        </is>
      </c>
      <c r="E2494" s="15" t="n"/>
      <c r="F2494" s="175" t="n">
        <v>30</v>
      </c>
      <c r="G2494" s="15" t="n"/>
      <c r="H2494" s="175" t="n">
        <v>30</v>
      </c>
      <c r="I2494" s="135" t="n"/>
      <c r="J2494" s="154" t="inlineStr">
        <is>
          <t>Поступление ТМЦ и услуг 0003131 от 06.08.2024 10:00:00</t>
        </is>
      </c>
      <c r="K2494" s="154" t="inlineStr">
        <is>
          <t>Поступление ТМЦ и услуг 0003131 от 06.08.2024 10:00:00</t>
        </is>
      </c>
      <c r="L2494" s="9" t="n"/>
      <c r="M2494">
        <f>VLOOKUP(J2494,P$7:Q$4000,2,0)</f>
        <v/>
      </c>
      <c r="N2494">
        <f>VLOOKUP(K2494,P$7:R$4000,2,0)</f>
        <v/>
      </c>
      <c r="P2494" s="24" t="inlineStr">
        <is>
          <t>Урустомов Насипбай Кожонович МБУ</t>
        </is>
      </c>
      <c r="Q2494" s="24" t="inlineStr">
        <is>
          <t>106-01-04-Буровой участок ГРР - Восточный</t>
        </is>
      </c>
    </row>
    <row r="2495" hidden="1" outlineLevel="1" ht="11.95" customFormat="1" customHeight="1" s="71" thickBot="1">
      <c r="B2495" s="165" t="inlineStr">
        <is>
          <t>11.09.2024 13:20:49</t>
        </is>
      </c>
      <c r="C2495" s="165" t="inlineStr">
        <is>
          <t>Внутреннее перемещение ОМТС 222-116 от 11.09.2024 13:20:49</t>
        </is>
      </c>
      <c r="D2495" s="152" t="inlineStr">
        <is>
          <t>Внутренее перемещение ТМЦ</t>
        </is>
      </c>
      <c r="E2495" s="163" t="n">
        <v>1750</v>
      </c>
      <c r="F2495" s="164" t="n"/>
      <c r="G2495" s="163" t="n">
        <v>1750</v>
      </c>
      <c r="H2495" s="164" t="n"/>
      <c r="I2495" s="7" t="n">
        <v>82350</v>
      </c>
      <c r="J2495" s="8" t="inlineStr">
        <is>
          <t>Субаналиев Элдияр Акылбекович (Электрогазосварщик)</t>
        </is>
      </c>
      <c r="K2495" s="8" t="inlineStr">
        <is>
          <t>Склад Бозымчак № 7 СИЗ (/Касымов А,Адылбек у Э.</t>
        </is>
      </c>
      <c r="L2495" s="12" t="n"/>
      <c r="M2495">
        <f>VLOOKUP(J2495,P$7:Q$4000,2,0)</f>
        <v/>
      </c>
      <c r="N2495">
        <f>VLOOKUP(K2495,P$7:R$4000,2,0)</f>
        <v/>
      </c>
      <c r="P2495" s="24" t="inlineStr">
        <is>
          <t>Усенбаев Кайратбек Райымжанович</t>
        </is>
      </c>
      <c r="Q2495" s="24" t="inlineStr">
        <is>
          <t>101-02-ЭКБУ - Карьер</t>
        </is>
      </c>
    </row>
    <row r="2496" hidden="1" outlineLevel="1" ht="32.9" customFormat="1" customHeight="1" s="71">
      <c r="B2496" s="166" t="n"/>
      <c r="C2496" s="166" t="n"/>
      <c r="D2496" s="153" t="n"/>
      <c r="E2496" s="10" t="n"/>
      <c r="F2496" s="11" t="n"/>
      <c r="G2496" s="10" t="n"/>
      <c r="H2496" s="11" t="n"/>
      <c r="I2496" s="12" t="n"/>
      <c r="J2496" s="13" t="inlineStr">
        <is>
          <t>001-001-0103 Комбинезон одноразовый Tecron (полипропилен)</t>
        </is>
      </c>
      <c r="K2496" s="13" t="inlineStr">
        <is>
          <t>001-001-0103 Комбинезон одноразовый Tecron (полипропилен)</t>
        </is>
      </c>
      <c r="L2496" s="135" t="n"/>
      <c r="M2496">
        <f>VLOOKUP(J2496,P$7:Q$4000,2,0)</f>
        <v/>
      </c>
      <c r="N2496">
        <f>VLOOKUP(K2496,P$7:R$4000,2,0)</f>
        <v/>
      </c>
      <c r="P2496" s="24" t="inlineStr">
        <is>
          <t>Усенбаев Кайратбек Райымжанович</t>
        </is>
      </c>
      <c r="Q2496" s="24" t="inlineStr">
        <is>
          <t>101-02-ЭКБУ - Карьер</t>
        </is>
      </c>
    </row>
    <row r="2497" hidden="1" outlineLevel="1" ht="22.45" customHeight="1" s="171" thickBot="1">
      <c r="B2497" s="167" t="n"/>
      <c r="C2497" s="167" t="n"/>
      <c r="D2497" s="14" t="inlineStr">
        <is>
          <t>Количество</t>
        </is>
      </c>
      <c r="E2497" s="15" t="n"/>
      <c r="F2497" s="175" t="n">
        <v>150</v>
      </c>
      <c r="G2497" s="15" t="n"/>
      <c r="H2497" s="175" t="n">
        <v>150</v>
      </c>
      <c r="I2497" s="135" t="n"/>
      <c r="J2497" s="154" t="inlineStr">
        <is>
          <t>Поступление ТМЦ и услуг 0002776 от 18.07.2024 10:00:00</t>
        </is>
      </c>
      <c r="K2497" s="154" t="inlineStr">
        <is>
          <t>Поступление ТМЦ и услуг 0002776 от 18.07.2024 10:00:00</t>
        </is>
      </c>
      <c r="L2497" s="9" t="n"/>
      <c r="M2497">
        <f>VLOOKUP(J2497,P$7:Q$4000,2,0)</f>
        <v/>
      </c>
      <c r="N2497">
        <f>VLOOKUP(K2497,P$7:R$4000,2,0)</f>
        <v/>
      </c>
      <c r="P2497" s="24" t="inlineStr">
        <is>
          <t>Усенбаев Мирлан Замирович(Флотатор)</t>
        </is>
      </c>
      <c r="Q2497" s="24" t="inlineStr">
        <is>
          <t>100-01 Участок дробления</t>
        </is>
      </c>
    </row>
    <row r="2498" hidden="1" outlineLevel="1" ht="22.45" customFormat="1" customHeight="1" s="71">
      <c r="B2498" s="165" t="inlineStr">
        <is>
          <t>11.09.2024 14:16:06</t>
        </is>
      </c>
      <c r="C2498" s="165" t="inlineStr">
        <is>
          <t>Внутреннее перемещение ТМЦ 0002774 от 11.09.2024 14:16:06</t>
        </is>
      </c>
      <c r="D2498" s="152" t="inlineStr">
        <is>
          <t>Продажа ТМЦ</t>
        </is>
      </c>
      <c r="E2498" s="163" t="n">
        <v>1750</v>
      </c>
      <c r="F2498" s="164" t="n"/>
      <c r="G2498" s="163" t="n">
        <v>1750</v>
      </c>
      <c r="H2498" s="164" t="n"/>
      <c r="I2498" s="7" t="n">
        <v>1882.15</v>
      </c>
      <c r="J2498" s="8" t="inlineStr">
        <is>
          <t>Юрченко Светлана Анатольевна</t>
        </is>
      </c>
      <c r="K2498" s="8" t="inlineStr">
        <is>
          <t>Усманов Иса Бектурович</t>
        </is>
      </c>
      <c r="L2498" s="12" t="n"/>
      <c r="M2498">
        <f>VLOOKUP(J2498,P$7:Q$4000,2,0)</f>
        <v/>
      </c>
      <c r="N2498">
        <f>VLOOKUP(K2498,P$7:R$4000,2,0)</f>
        <v/>
      </c>
      <c r="P2498" s="24" t="inlineStr">
        <is>
          <t>Усенгазиев Улан Усенгазиевич</t>
        </is>
      </c>
      <c r="Q2498" s="24" t="inlineStr">
        <is>
          <t>100-02 Главный корпус (флотация)</t>
        </is>
      </c>
    </row>
    <row r="2499" hidden="1" outlineLevel="1" ht="22.45" customFormat="1" customHeight="1" s="71">
      <c r="B2499" s="166" t="n"/>
      <c r="C2499" s="166" t="n"/>
      <c r="D2499" s="153" t="n"/>
      <c r="E2499" s="10" t="n"/>
      <c r="F2499" s="11" t="n"/>
      <c r="G2499" s="10" t="n"/>
      <c r="H2499" s="11" t="n"/>
      <c r="I2499" s="12" t="n"/>
      <c r="J2499" s="13" t="inlineStr">
        <is>
          <t>052-001-6545 Мышь HP Wireless Mouse 220 (3FV66AA)</t>
        </is>
      </c>
      <c r="K2499" s="13" t="inlineStr">
        <is>
          <t>052-001-6545 Мышь HP Wireless Mouse 220 (3FV66AA)</t>
        </is>
      </c>
      <c r="L2499" s="135" t="n"/>
      <c r="M2499">
        <f>VLOOKUP(J2499,P$7:Q$4000,2,0)</f>
        <v/>
      </c>
      <c r="N2499">
        <f>VLOOKUP(K2499,P$7:R$4000,2,0)</f>
        <v/>
      </c>
      <c r="P2499" s="24" t="inlineStr">
        <is>
          <t>Усенов Абдигапар Мысаевич Машинист кочегар котельн</t>
        </is>
      </c>
      <c r="Q2499" s="24" t="inlineStr">
        <is>
          <t>105-02-УТВС и НК</t>
        </is>
      </c>
    </row>
    <row r="2500" hidden="1" outlineLevel="1" ht="22.45" customHeight="1" s="171" thickBot="1">
      <c r="B2500" s="167" t="n"/>
      <c r="C2500" s="167" t="n"/>
      <c r="D2500" s="14" t="inlineStr">
        <is>
          <t>Количество</t>
        </is>
      </c>
      <c r="E2500" s="15" t="n"/>
      <c r="F2500" s="175" t="n">
        <v>1</v>
      </c>
      <c r="G2500" s="15" t="n"/>
      <c r="H2500" s="175" t="n">
        <v>1</v>
      </c>
      <c r="I2500" s="135" t="n"/>
      <c r="J2500" s="154" t="inlineStr">
        <is>
          <t>Поступление ТМЦ и услуг 0003467 от 16.09.2022 10:00:00</t>
        </is>
      </c>
      <c r="K2500" s="154" t="inlineStr">
        <is>
          <t>Поступление ТМЦ и услуг 0003467 от 16.09.2022 10:00:00</t>
        </is>
      </c>
      <c r="L2500" s="9" t="n"/>
      <c r="M2500">
        <f>VLOOKUP(J2500,P$7:Q$4000,2,0)</f>
        <v/>
      </c>
      <c r="N2500">
        <f>VLOOKUP(K2500,P$7:R$4000,2,0)</f>
        <v/>
      </c>
      <c r="P2500" s="24" t="inlineStr">
        <is>
          <t>Усенов Абдыразак Мусаевич Слесарь сантехник</t>
        </is>
      </c>
      <c r="Q2500" s="24" t="inlineStr">
        <is>
          <t>105-02-УТВС и НК</t>
        </is>
      </c>
    </row>
    <row r="2501" hidden="1" outlineLevel="1" ht="22.45" customFormat="1" customHeight="1" s="71">
      <c r="B2501" s="165" t="inlineStr">
        <is>
          <t>11.09.2024 14:16:06</t>
        </is>
      </c>
      <c r="C2501" s="165" t="inlineStr">
        <is>
          <t>Внутреннее перемещение ТМЦ 0002774 от 11.09.2024 14:16:06</t>
        </is>
      </c>
      <c r="D2501" s="152" t="inlineStr">
        <is>
          <t>Продажа ТМЦ</t>
        </is>
      </c>
      <c r="E2501" s="163" t="n">
        <v>1750</v>
      </c>
      <c r="F2501" s="164" t="n"/>
      <c r="G2501" s="163" t="n">
        <v>1750</v>
      </c>
      <c r="H2501" s="164" t="n"/>
      <c r="I2501" s="7" t="n">
        <v>2428.57</v>
      </c>
      <c r="J2501" s="8" t="inlineStr">
        <is>
          <t>Юрченко Светлана Анатольевна</t>
        </is>
      </c>
      <c r="K2501" s="8" t="inlineStr">
        <is>
          <t>Усманов Иса Бектурович</t>
        </is>
      </c>
      <c r="L2501" s="12" t="n"/>
      <c r="M2501">
        <f>VLOOKUP(J2501,P$7:Q$4000,2,0)</f>
        <v/>
      </c>
      <c r="N2501">
        <f>VLOOKUP(K2501,P$7:R$4000,2,0)</f>
        <v/>
      </c>
      <c r="P2501" s="24" t="inlineStr">
        <is>
          <t>Усенов Айбек Маанбаевич</t>
        </is>
      </c>
      <c r="Q2501" s="24" t="inlineStr">
        <is>
          <t>111-02-АУП</t>
        </is>
      </c>
    </row>
    <row r="2502" hidden="1" outlineLevel="1" ht="22.45" customFormat="1" customHeight="1" s="71">
      <c r="B2502" s="166" t="n"/>
      <c r="C2502" s="166" t="n"/>
      <c r="D2502" s="153" t="n"/>
      <c r="E2502" s="10" t="n"/>
      <c r="F2502" s="11" t="n"/>
      <c r="G2502" s="10" t="n"/>
      <c r="H2502" s="11" t="n"/>
      <c r="I2502" s="12" t="n"/>
      <c r="J2502" s="13" t="inlineStr">
        <is>
          <t>052-001-6544 Сумка HP Renew Business 14.1 Laptop Bag (3E5F9AA)</t>
        </is>
      </c>
      <c r="K2502" s="13" t="inlineStr">
        <is>
          <t>052-001-6544 Сумка HP Renew Business 14.1 Laptop Bag (3E5F9AA)</t>
        </is>
      </c>
      <c r="L2502" s="135" t="n"/>
      <c r="M2502">
        <f>VLOOKUP(J2502,P$7:Q$4000,2,0)</f>
        <v/>
      </c>
      <c r="N2502">
        <f>VLOOKUP(K2502,P$7:R$4000,2,0)</f>
        <v/>
      </c>
      <c r="P2502" s="24" t="inlineStr">
        <is>
          <t>Усенов Даниярбек Ибрахимович старший геолог</t>
        </is>
      </c>
      <c r="Q2502" s="24" t="inlineStr">
        <is>
          <t>120-01-Геолого-маркшейдерская служба. отдел</t>
        </is>
      </c>
    </row>
    <row r="2503" hidden="1" outlineLevel="1" ht="22.45" customHeight="1" s="171" thickBot="1">
      <c r="B2503" s="167" t="n"/>
      <c r="C2503" s="167" t="n"/>
      <c r="D2503" s="14" t="inlineStr">
        <is>
          <t>Количество</t>
        </is>
      </c>
      <c r="E2503" s="15" t="n"/>
      <c r="F2503" s="175" t="n">
        <v>1</v>
      </c>
      <c r="G2503" s="15" t="n"/>
      <c r="H2503" s="175" t="n">
        <v>1</v>
      </c>
      <c r="I2503" s="135" t="n"/>
      <c r="J2503" s="154" t="inlineStr">
        <is>
          <t>Поступление ТМЦ и услуг 0003467 от 16.09.2022 10:00:00</t>
        </is>
      </c>
      <c r="K2503" s="154" t="inlineStr">
        <is>
          <t>Поступление ТМЦ и услуг 0003467 от 16.09.2022 10:00:00</t>
        </is>
      </c>
      <c r="L2503" s="9" t="n"/>
      <c r="M2503">
        <f>VLOOKUP(J2503,P$7:Q$4000,2,0)</f>
        <v/>
      </c>
      <c r="N2503">
        <f>VLOOKUP(K2503,P$7:R$4000,2,0)</f>
        <v/>
      </c>
      <c r="P2503" s="24" t="inlineStr">
        <is>
          <t>Усенов Жаныкул Рыскулович (маш.бур.установки)</t>
        </is>
      </c>
      <c r="Q2503" s="24" t="inlineStr">
        <is>
          <t>101-03-участок БВР</t>
        </is>
      </c>
    </row>
    <row r="2504" hidden="1" outlineLevel="1" ht="22.45" customFormat="1" customHeight="1" s="71" thickBot="1">
      <c r="B2504" s="165" t="inlineStr">
        <is>
          <t>11.09.2024 14:42:45</t>
        </is>
      </c>
      <c r="C2504" s="165" t="inlineStr">
        <is>
          <t>Внутреннее перемещение ОМТС 222-118 от 11.09.2024 14:42:45</t>
        </is>
      </c>
      <c r="D2504" s="152" t="inlineStr">
        <is>
          <t>Внутренее перемещение ТМЦ</t>
        </is>
      </c>
      <c r="E2504" s="163" t="n">
        <v>1750</v>
      </c>
      <c r="F2504" s="164" t="n"/>
      <c r="G2504" s="163" t="n">
        <v>1750</v>
      </c>
      <c r="H2504" s="164" t="n"/>
      <c r="I2504" s="7" t="n">
        <v>60456.99</v>
      </c>
      <c r="J2504" s="8" t="inlineStr">
        <is>
          <t>Склад МОЛ №16 РПП ГАТЦ (Тойматов Н./Турдугожоев А)</t>
        </is>
      </c>
      <c r="K2504" s="8" t="inlineStr">
        <is>
          <t>Склад Бозымчак № 9 ГОК (Нурмамбетов Н\Караев Ж.)</t>
        </is>
      </c>
      <c r="L2504" s="12" t="n"/>
      <c r="M2504">
        <f>VLOOKUP(J2504,P$7:Q$4000,2,0)</f>
        <v/>
      </c>
      <c r="N2504">
        <f>VLOOKUP(K2504,P$7:R$4000,2,0)</f>
        <v/>
      </c>
      <c r="P2504" s="24" t="inlineStr">
        <is>
          <t>Усенов Заирбек Жаныкулович</t>
        </is>
      </c>
      <c r="Q2504" s="24" t="inlineStr">
        <is>
          <t>106-01-Буровой участок ГРР</t>
        </is>
      </c>
    </row>
    <row r="2505" hidden="1" outlineLevel="1" ht="32.9" customFormat="1" customHeight="1" s="71">
      <c r="B2505" s="166" t="n"/>
      <c r="C2505" s="166" t="n"/>
      <c r="D2505" s="153" t="n"/>
      <c r="E2505" s="10" t="n"/>
      <c r="F2505" s="11" t="n"/>
      <c r="G2505" s="10" t="n"/>
      <c r="H2505" s="11" t="n"/>
      <c r="I2505" s="12" t="n"/>
      <c r="J2505" s="13" t="inlineStr">
        <is>
          <t>046-100-0206 Электродвигатель Y2-132S2-2 3Ф 7,5 кВт, 2900 об/мин</t>
        </is>
      </c>
      <c r="K2505" s="13" t="inlineStr">
        <is>
          <t>046-100-0206 Электродвигатель Y2-132S2-2 3Ф 7,5 кВт, 2900 об/мин</t>
        </is>
      </c>
      <c r="L2505" s="135" t="n"/>
      <c r="M2505">
        <f>VLOOKUP(J2505,P$7:Q$4000,2,0)</f>
        <v/>
      </c>
      <c r="N2505">
        <f>VLOOKUP(K2505,P$7:R$4000,2,0)</f>
        <v/>
      </c>
      <c r="P2505" s="24" t="inlineStr">
        <is>
          <t>Усенов Маанбай</t>
        </is>
      </c>
      <c r="Q2505" s="24" t="inlineStr">
        <is>
          <t>105-02-УТВС и НК</t>
        </is>
      </c>
    </row>
    <row r="2506" hidden="1" outlineLevel="1" ht="22.45" customHeight="1" s="171" thickBot="1">
      <c r="B2506" s="167" t="n"/>
      <c r="C2506" s="167" t="n"/>
      <c r="D2506" s="14" t="inlineStr">
        <is>
          <t>Количество</t>
        </is>
      </c>
      <c r="E2506" s="15" t="n"/>
      <c r="F2506" s="175" t="n">
        <v>1</v>
      </c>
      <c r="G2506" s="15" t="n"/>
      <c r="H2506" s="175" t="n">
        <v>1</v>
      </c>
      <c r="I2506" s="135" t="n"/>
      <c r="J2506" s="154" t="inlineStr">
        <is>
          <t>Поступление ТМЦ и услуг 0003268 от 27.08.2024 10:00:00</t>
        </is>
      </c>
      <c r="K2506" s="154" t="inlineStr">
        <is>
          <t>Поступление ТМЦ и услуг 0003268 от 27.08.2024 10:00:00</t>
        </is>
      </c>
      <c r="L2506" s="9" t="n"/>
      <c r="M2506">
        <f>VLOOKUP(J2506,P$7:Q$4000,2,0)</f>
        <v/>
      </c>
      <c r="N2506">
        <f>VLOOKUP(K2506,P$7:R$4000,2,0)</f>
        <v/>
      </c>
      <c r="P2506" s="24" t="inlineStr">
        <is>
          <t>Усенов Шанбай Дежурный электрослесарь</t>
        </is>
      </c>
      <c r="Q2506" s="24" t="inlineStr">
        <is>
          <t>105-06- Энергохозяйство-ПС110</t>
        </is>
      </c>
    </row>
    <row r="2507" hidden="1" outlineLevel="1" ht="22.45" customFormat="1" customHeight="1" s="71" thickBot="1">
      <c r="B2507" s="165" t="inlineStr">
        <is>
          <t>11.09.2024 14:42:45</t>
        </is>
      </c>
      <c r="C2507" s="165" t="inlineStr">
        <is>
          <t>Внутреннее перемещение ОМТС 222-118 от 11.09.2024 14:42:45</t>
        </is>
      </c>
      <c r="D2507" s="152" t="inlineStr">
        <is>
          <t>Внутренее перемещение ТМЦ</t>
        </is>
      </c>
      <c r="E2507" s="163" t="n">
        <v>1750</v>
      </c>
      <c r="F2507" s="164" t="n"/>
      <c r="G2507" s="163" t="n">
        <v>1750</v>
      </c>
      <c r="H2507" s="164" t="n"/>
      <c r="I2507" s="7" t="n">
        <v>60200</v>
      </c>
      <c r="J2507" s="8" t="inlineStr">
        <is>
          <t>Склад МОЛ №16 РПП ГАТЦ (Тойматов Н./Турдугожоев А)</t>
        </is>
      </c>
      <c r="K2507" s="8" t="inlineStr">
        <is>
          <t>Склад Бозымчак № 9 ГОК (Нурмамбетов Н\Караев Ж.)</t>
        </is>
      </c>
      <c r="L2507" s="12" t="n"/>
      <c r="M2507">
        <f>VLOOKUP(J2507,P$7:Q$4000,2,0)</f>
        <v/>
      </c>
      <c r="N2507">
        <f>VLOOKUP(K2507,P$7:R$4000,2,0)</f>
        <v/>
      </c>
      <c r="P2507" s="24" t="inlineStr">
        <is>
          <t>Усманов Абдусаттар Сулейменович</t>
        </is>
      </c>
      <c r="Q2507" s="24" t="inlineStr">
        <is>
          <t>100-08  ИТР Производство ОФ</t>
        </is>
      </c>
    </row>
    <row r="2508" hidden="1" outlineLevel="1" ht="22.45" customFormat="1" customHeight="1" s="71">
      <c r="B2508" s="166" t="n"/>
      <c r="C2508" s="166" t="n"/>
      <c r="D2508" s="153" t="n"/>
      <c r="E2508" s="10" t="n"/>
      <c r="F2508" s="11" t="n"/>
      <c r="G2508" s="10" t="n"/>
      <c r="H2508" s="11" t="n"/>
      <c r="I2508" s="12" t="n"/>
      <c r="J2508" s="13" t="inlineStr">
        <is>
          <t>040-012-0195 Зажим "крокодил" Rexant; 500А 200мм (16-0025)</t>
        </is>
      </c>
      <c r="K2508" s="13" t="inlineStr">
        <is>
          <t>040-012-0195 Зажим "крокодил" Rexant; 500А 200мм (16-0025)</t>
        </is>
      </c>
      <c r="L2508" s="135" t="n"/>
      <c r="M2508">
        <f>VLOOKUP(J2508,P$7:Q$4000,2,0)</f>
        <v/>
      </c>
      <c r="N2508">
        <f>VLOOKUP(K2508,P$7:R$4000,2,0)</f>
        <v/>
      </c>
      <c r="P2508" s="24" t="inlineStr">
        <is>
          <t>Усманов ильтизар Альбертович( инженер минеролог)</t>
        </is>
      </c>
      <c r="Q2508" s="24" t="inlineStr">
        <is>
          <t>100-08  ИТР Производство ОФ</t>
        </is>
      </c>
    </row>
    <row r="2509" hidden="1" outlineLevel="1" ht="22.45" customHeight="1" s="171" thickBot="1">
      <c r="B2509" s="167" t="n"/>
      <c r="C2509" s="167" t="n"/>
      <c r="D2509" s="14" t="inlineStr">
        <is>
          <t>Количество</t>
        </is>
      </c>
      <c r="E2509" s="15" t="n"/>
      <c r="F2509" s="175" t="n">
        <v>10</v>
      </c>
      <c r="G2509" s="15" t="n"/>
      <c r="H2509" s="175" t="n">
        <v>10</v>
      </c>
      <c r="I2509" s="135" t="n"/>
      <c r="J2509" s="154" t="inlineStr">
        <is>
          <t>Поступление ТМЦ и услуг 0003239 от 15.08.2024 10:00:00</t>
        </is>
      </c>
      <c r="K2509" s="154" t="inlineStr">
        <is>
          <t>Поступление ТМЦ и услуг 0003239 от 15.08.2024 10:00:00</t>
        </is>
      </c>
      <c r="L2509" s="9" t="n"/>
      <c r="M2509">
        <f>VLOOKUP(J2509,P$7:Q$4000,2,0)</f>
        <v/>
      </c>
      <c r="N2509">
        <f>VLOOKUP(K2509,P$7:R$4000,2,0)</f>
        <v/>
      </c>
      <c r="P2509" s="24" t="inlineStr">
        <is>
          <t>Усманов Иса Бектурович</t>
        </is>
      </c>
      <c r="Q2509" s="24" t="inlineStr">
        <is>
          <t>111-02-АУП</t>
        </is>
      </c>
    </row>
    <row r="2510" hidden="1" outlineLevel="1" ht="22.45" customFormat="1" customHeight="1" s="71" thickBot="1">
      <c r="B2510" s="165" t="inlineStr">
        <is>
          <t>11.09.2024 14:42:55</t>
        </is>
      </c>
      <c r="C2510" s="165" t="inlineStr">
        <is>
          <t>Внутреннее перемещение ОМТС 222-119 от 11.09.2024 14:42:55</t>
        </is>
      </c>
      <c r="D2510" s="152" t="inlineStr">
        <is>
          <t>Внутренее перемещение ТМЦ</t>
        </is>
      </c>
      <c r="E2510" s="163" t="n">
        <v>1750</v>
      </c>
      <c r="F2510" s="164" t="n"/>
      <c r="G2510" s="163" t="n">
        <v>1750</v>
      </c>
      <c r="H2510" s="164" t="n"/>
      <c r="I2510" s="7" t="n">
        <v>137250</v>
      </c>
      <c r="J2510" s="8" t="inlineStr">
        <is>
          <t>Склад МОЛ №18 КСТ ГАТЦ (Абдукадыров Ф.Джумалиев А.</t>
        </is>
      </c>
      <c r="K2510" s="8" t="inlineStr">
        <is>
          <t>Склад Бозымчак № 7 СИЗ (/Касымов А,Адылбек у Э.</t>
        </is>
      </c>
      <c r="L2510" s="12" t="n"/>
      <c r="M2510">
        <f>VLOOKUP(J2510,P$7:Q$4000,2,0)</f>
        <v/>
      </c>
      <c r="N2510">
        <f>VLOOKUP(K2510,P$7:R$4000,2,0)</f>
        <v/>
      </c>
      <c r="P2510" s="24" t="inlineStr">
        <is>
          <t>Усольцева Ирина Алексеевна</t>
        </is>
      </c>
      <c r="Q2510" s="24" t="inlineStr">
        <is>
          <t>113-Офис Управления Проектом - Бишкек</t>
        </is>
      </c>
    </row>
    <row r="2511" hidden="1" outlineLevel="1" ht="22.45" customFormat="1" customHeight="1" s="71">
      <c r="B2511" s="166" t="n"/>
      <c r="C2511" s="166" t="n"/>
      <c r="D2511" s="153" t="n"/>
      <c r="E2511" s="10" t="n"/>
      <c r="F2511" s="11" t="n"/>
      <c r="G2511" s="10" t="n"/>
      <c r="H2511" s="11" t="n"/>
      <c r="I2511" s="12" t="n"/>
      <c r="J2511" s="13" t="inlineStr">
        <is>
          <t>001-001-0103 Комбинезон одноразовый Tecron (полипропилен)</t>
        </is>
      </c>
      <c r="K2511" s="13" t="inlineStr">
        <is>
          <t>001-001-0103 Комбинезон одноразовый Tecron (полипропилен)</t>
        </is>
      </c>
      <c r="L2511" s="135" t="n"/>
      <c r="M2511">
        <f>VLOOKUP(J2511,P$7:Q$4000,2,0)</f>
        <v/>
      </c>
      <c r="N2511">
        <f>VLOOKUP(K2511,P$7:R$4000,2,0)</f>
        <v/>
      </c>
      <c r="P2511" s="24" t="inlineStr">
        <is>
          <t>Усонбай уулу Бакназар</t>
        </is>
      </c>
      <c r="Q2511" s="24" t="inlineStr">
        <is>
          <t>126-001 ОТК Общепроизводственные расходы</t>
        </is>
      </c>
    </row>
    <row r="2512" hidden="1" outlineLevel="1" ht="22.45" customHeight="1" s="171" thickBot="1">
      <c r="B2512" s="167" t="n"/>
      <c r="C2512" s="167" t="n"/>
      <c r="D2512" s="14" t="inlineStr">
        <is>
          <t>Количество</t>
        </is>
      </c>
      <c r="E2512" s="15" t="n"/>
      <c r="F2512" s="175" t="n">
        <v>250</v>
      </c>
      <c r="G2512" s="15" t="n"/>
      <c r="H2512" s="175" t="n">
        <v>250</v>
      </c>
      <c r="I2512" s="135" t="n"/>
      <c r="J2512" s="154" t="inlineStr">
        <is>
          <t>Поступление ТМЦ и услуг 0002776 от 18.07.2024 10:00:00</t>
        </is>
      </c>
      <c r="K2512" s="154" t="inlineStr">
        <is>
          <t>Поступление ТМЦ и услуг 0002776 от 18.07.2024 10:00:00</t>
        </is>
      </c>
      <c r="L2512" s="9" t="n"/>
      <c r="M2512">
        <f>VLOOKUP(J2512,P$7:Q$4000,2,0)</f>
        <v/>
      </c>
      <c r="N2512">
        <f>VLOOKUP(K2512,P$7:R$4000,2,0)</f>
        <v/>
      </c>
      <c r="P2512" s="24" t="inlineStr">
        <is>
          <t>Усонов Абдыкалык Маатович (оператор водоснабжения)</t>
        </is>
      </c>
      <c r="Q2512" s="24" t="inlineStr">
        <is>
          <t>105-02-УТВС и НК</t>
        </is>
      </c>
    </row>
    <row r="2513" hidden="1" outlineLevel="1" ht="22.45" customFormat="1" customHeight="1" s="71" thickBot="1">
      <c r="B2513" s="165" t="inlineStr">
        <is>
          <t>11.09.2024 15:31:57</t>
        </is>
      </c>
      <c r="C2513" s="165" t="inlineStr">
        <is>
          <t>Внутреннее перемещение ОМТС 222-122 от 11.09.2024 15:31:57</t>
        </is>
      </c>
      <c r="D2513" s="152" t="inlineStr">
        <is>
          <t>Внутренее перемещение ТМЦ</t>
        </is>
      </c>
      <c r="E2513" s="163" t="n">
        <v>1750</v>
      </c>
      <c r="F2513" s="164" t="n"/>
      <c r="G2513" s="163" t="n">
        <v>1750</v>
      </c>
      <c r="H2513" s="164" t="n"/>
      <c r="I2513" s="7" t="n">
        <v>25200</v>
      </c>
      <c r="J2513" s="8" t="inlineStr">
        <is>
          <t>Эсеналы уулу Жамалбек(Горный мастер)</t>
        </is>
      </c>
      <c r="K2513" s="8" t="inlineStr">
        <is>
          <t>Склад Бозымчак № 7 СИЗ (/Касымов А,Адылбек у Э.</t>
        </is>
      </c>
      <c r="L2513" s="12" t="n"/>
      <c r="M2513">
        <f>VLOOKUP(J2513,P$7:Q$4000,2,0)</f>
        <v/>
      </c>
      <c r="N2513">
        <f>VLOOKUP(K2513,P$7:R$4000,2,0)</f>
        <v/>
      </c>
      <c r="P2513" s="24" t="inlineStr">
        <is>
          <t>Усс Владимир Валерьевич</t>
        </is>
      </c>
      <c r="Q2513" s="24" t="inlineStr">
        <is>
          <t>101-03-участок БВР</t>
        </is>
      </c>
    </row>
    <row r="2514" hidden="1" outlineLevel="1" ht="22.45" customFormat="1" customHeight="1" s="71">
      <c r="B2514" s="166" t="n"/>
      <c r="C2514" s="166" t="n"/>
      <c r="D2514" s="153" t="n"/>
      <c r="E2514" s="10" t="n"/>
      <c r="F2514" s="11" t="n"/>
      <c r="G2514" s="10" t="n"/>
      <c r="H2514" s="11" t="n"/>
      <c r="I2514" s="12" t="n"/>
      <c r="J2514" s="13" t="inlineStr">
        <is>
          <t>010-002-0066 Респиратор фильтрующий Benehal FFP2 NR</t>
        </is>
      </c>
      <c r="K2514" s="13" t="inlineStr">
        <is>
          <t>010-002-0066 Респиратор фильтрующий Benehal FFP2 NR</t>
        </is>
      </c>
      <c r="L2514" s="135" t="n"/>
      <c r="M2514">
        <f>VLOOKUP(J2514,P$7:Q$4000,2,0)</f>
        <v/>
      </c>
      <c r="N2514">
        <f>VLOOKUP(K2514,P$7:R$4000,2,0)</f>
        <v/>
      </c>
      <c r="P2514" s="24" t="inlineStr">
        <is>
          <t>Усубалиев Кубаталы Усубалиевич</t>
        </is>
      </c>
      <c r="Q2514" s="24" t="inlineStr">
        <is>
          <t>112-01-ИТР-производство</t>
        </is>
      </c>
    </row>
    <row r="2515" hidden="1" outlineLevel="1" ht="22.45" customHeight="1" s="171" thickBot="1">
      <c r="B2515" s="167" t="n"/>
      <c r="C2515" s="167" t="n"/>
      <c r="D2515" s="14" t="inlineStr">
        <is>
          <t>Количество</t>
        </is>
      </c>
      <c r="E2515" s="15" t="n"/>
      <c r="F2515" s="175" t="n">
        <v>300</v>
      </c>
      <c r="G2515" s="15" t="n"/>
      <c r="H2515" s="175" t="n">
        <v>300</v>
      </c>
      <c r="I2515" s="135" t="n"/>
      <c r="J2515" s="154" t="inlineStr">
        <is>
          <t>Поступление ТМЦ и услуг 0003131 от 06.08.2024 10:00:00</t>
        </is>
      </c>
      <c r="K2515" s="154" t="inlineStr">
        <is>
          <t>Поступление ТМЦ и услуг 0003131 от 06.08.2024 10:00:00</t>
        </is>
      </c>
      <c r="L2515" s="9" t="n"/>
      <c r="M2515">
        <f>VLOOKUP(J2515,P$7:Q$4000,2,0)</f>
        <v/>
      </c>
      <c r="N2515">
        <f>VLOOKUP(K2515,P$7:R$4000,2,0)</f>
        <v/>
      </c>
      <c r="P2515" s="24" t="inlineStr">
        <is>
          <t>Усубалиев Тилек Нарынбекович</t>
        </is>
      </c>
      <c r="Q2515" s="24" t="inlineStr">
        <is>
          <t>100-03-03 Фильтрация хвостов</t>
        </is>
      </c>
    </row>
    <row r="2516" hidden="1" outlineLevel="1" ht="22.45" customFormat="1" customHeight="1" s="71" thickBot="1">
      <c r="B2516" s="165" t="inlineStr">
        <is>
          <t>11.09.2024 15:31:57</t>
        </is>
      </c>
      <c r="C2516" s="165" t="inlineStr">
        <is>
          <t>Внутреннее перемещение ОМТС 222-122 от 11.09.2024 15:31:57</t>
        </is>
      </c>
      <c r="D2516" s="152" t="inlineStr">
        <is>
          <t>Внутренее перемещение ТМЦ</t>
        </is>
      </c>
      <c r="E2516" s="163" t="n">
        <v>1750</v>
      </c>
      <c r="F2516" s="164" t="n"/>
      <c r="G2516" s="163" t="n">
        <v>1750</v>
      </c>
      <c r="H2516" s="164" t="n"/>
      <c r="I2516" s="7" t="n">
        <v>5362.83</v>
      </c>
      <c r="J2516" s="8" t="inlineStr">
        <is>
          <t>Эсеналы уулу Жамалбек(Горный мастер)</t>
        </is>
      </c>
      <c r="K2516" s="8" t="inlineStr">
        <is>
          <t>Склад Бозымчак № 7 СИЗ (/Касымов А,Адылбек у Э.</t>
        </is>
      </c>
      <c r="L2516" s="12" t="n"/>
      <c r="M2516">
        <f>VLOOKUP(J2516,P$7:Q$4000,2,0)</f>
        <v/>
      </c>
      <c r="N2516">
        <f>VLOOKUP(K2516,P$7:R$4000,2,0)</f>
        <v/>
      </c>
      <c r="P2516" s="24" t="inlineStr">
        <is>
          <t>Усубалиева Гулзат Тургунбековна</t>
        </is>
      </c>
      <c r="Q2516" s="24" t="inlineStr">
        <is>
          <t>111-02-АУП</t>
        </is>
      </c>
    </row>
    <row r="2517" hidden="1" outlineLevel="1" ht="22.45" customFormat="1" customHeight="1" s="71">
      <c r="B2517" s="166" t="n"/>
      <c r="C2517" s="166" t="n"/>
      <c r="D2517" s="153" t="n"/>
      <c r="E2517" s="10" t="n"/>
      <c r="F2517" s="11" t="n"/>
      <c r="G2517" s="10" t="n"/>
      <c r="H2517" s="11" t="n"/>
      <c r="I2517" s="12" t="n"/>
      <c r="J2517" s="13" t="inlineStr">
        <is>
          <t>215-001-0718 БЛОКНОТ "SLAM HOC"</t>
        </is>
      </c>
      <c r="K2517" s="13" t="inlineStr">
        <is>
          <t>215-001-0718 БЛОКНОТ "SLAM HOC"</t>
        </is>
      </c>
      <c r="L2517" s="135" t="n"/>
      <c r="M2517">
        <f>VLOOKUP(J2517,P$7:Q$4000,2,0)</f>
        <v/>
      </c>
      <c r="N2517">
        <f>VLOOKUP(K2517,P$7:R$4000,2,0)</f>
        <v/>
      </c>
      <c r="P2517" s="24" t="inlineStr">
        <is>
          <t>Усубалы уулу Муратбек ГАТЦ</t>
        </is>
      </c>
      <c r="Q2517" s="24" t="inlineStr">
        <is>
          <t>119-03-Автотранспортный цех - ЭКБУ</t>
        </is>
      </c>
    </row>
    <row r="2518" hidden="1" outlineLevel="1" ht="22.45" customHeight="1" s="171" thickBot="1">
      <c r="B2518" s="167" t="n"/>
      <c r="C2518" s="167" t="n"/>
      <c r="D2518" s="14" t="inlineStr">
        <is>
          <t>Количество</t>
        </is>
      </c>
      <c r="E2518" s="15" t="n"/>
      <c r="F2518" s="175" t="n">
        <v>50</v>
      </c>
      <c r="G2518" s="15" t="n"/>
      <c r="H2518" s="175" t="n">
        <v>50</v>
      </c>
      <c r="I2518" s="135" t="n"/>
      <c r="J2518" s="154" t="inlineStr">
        <is>
          <t>Поступление ТМЦ и услуг 0000152 от 15.01.2024 10:00:00</t>
        </is>
      </c>
      <c r="K2518" s="154" t="inlineStr">
        <is>
          <t>Поступление ТМЦ и услуг 0000152 от 15.01.2024 10:00:00</t>
        </is>
      </c>
      <c r="L2518" s="9" t="n"/>
      <c r="M2518">
        <f>VLOOKUP(J2518,P$7:Q$4000,2,0)</f>
        <v/>
      </c>
      <c r="N2518">
        <f>VLOOKUP(K2518,P$7:R$4000,2,0)</f>
        <v/>
      </c>
      <c r="P2518" s="24" t="inlineStr">
        <is>
          <t>Усубалы уулу Рыскулбек</t>
        </is>
      </c>
      <c r="Q2518" s="24" t="inlineStr">
        <is>
          <t>119-04-Автотранспортный цех - спецтранспорт</t>
        </is>
      </c>
    </row>
    <row r="2519" hidden="1" outlineLevel="1" ht="22.45" customFormat="1" customHeight="1" s="71" thickBot="1">
      <c r="B2519" s="165" t="inlineStr">
        <is>
          <t>11.09.2024 15:31:57</t>
        </is>
      </c>
      <c r="C2519" s="165" t="inlineStr">
        <is>
          <t>Внутреннее перемещение ОМТС 222-122 от 11.09.2024 15:31:57</t>
        </is>
      </c>
      <c r="D2519" s="152" t="inlineStr">
        <is>
          <t>Внутренее перемещение ТМЦ</t>
        </is>
      </c>
      <c r="E2519" s="163" t="n">
        <v>1750</v>
      </c>
      <c r="F2519" s="164" t="n"/>
      <c r="G2519" s="163" t="n">
        <v>1750</v>
      </c>
      <c r="H2519" s="164" t="n"/>
      <c r="I2519" s="7" t="n">
        <v>13725</v>
      </c>
      <c r="J2519" s="8" t="inlineStr">
        <is>
          <t>Эсеналы уулу Жамалбек(Горный мастер)</t>
        </is>
      </c>
      <c r="K2519" s="8" t="inlineStr">
        <is>
          <t>Склад Бозымчак № 7 СИЗ (/Касымов А,Адылбек у Э.</t>
        </is>
      </c>
      <c r="L2519" s="12" t="n"/>
      <c r="M2519">
        <f>VLOOKUP(J2519,P$7:Q$4000,2,0)</f>
        <v/>
      </c>
      <c r="N2519">
        <f>VLOOKUP(K2519,P$7:R$4000,2,0)</f>
        <v/>
      </c>
      <c r="P2519" s="24" t="inlineStr">
        <is>
          <t>Усупов Кайрат Шаргаевич</t>
        </is>
      </c>
      <c r="Q2519" s="24" t="inlineStr">
        <is>
          <t>130-01 Проект подземный рудник</t>
        </is>
      </c>
    </row>
    <row r="2520" hidden="1" outlineLevel="1" ht="22.45" customFormat="1" customHeight="1" s="71">
      <c r="B2520" s="166" t="n"/>
      <c r="C2520" s="166" t="n"/>
      <c r="D2520" s="153" t="n"/>
      <c r="E2520" s="10" t="n"/>
      <c r="F2520" s="11" t="n"/>
      <c r="G2520" s="10" t="n"/>
      <c r="H2520" s="11" t="n"/>
      <c r="I2520" s="12" t="n"/>
      <c r="J2520" s="13" t="inlineStr">
        <is>
          <t>001-001-0103 Комбинезон одноразовый Tecron (полипропилен)</t>
        </is>
      </c>
      <c r="K2520" s="13" t="inlineStr">
        <is>
          <t>001-001-0103 Комбинезон одноразовый Tecron (полипропилен)</t>
        </is>
      </c>
      <c r="L2520" s="135" t="n"/>
      <c r="M2520">
        <f>VLOOKUP(J2520,P$7:Q$4000,2,0)</f>
        <v/>
      </c>
      <c r="N2520">
        <f>VLOOKUP(K2520,P$7:R$4000,2,0)</f>
        <v/>
      </c>
      <c r="P2520" s="24" t="inlineStr">
        <is>
          <t>Усупов Кубанычбек Токтобайевич</t>
        </is>
      </c>
      <c r="Q2520" s="24" t="inlineStr">
        <is>
          <t>111-01-АУП - Гараж</t>
        </is>
      </c>
    </row>
    <row r="2521" hidden="1" outlineLevel="1" ht="22.45" customHeight="1" s="171" thickBot="1">
      <c r="B2521" s="167" t="n"/>
      <c r="C2521" s="167" t="n"/>
      <c r="D2521" s="14" t="inlineStr">
        <is>
          <t>Количество</t>
        </is>
      </c>
      <c r="E2521" s="15" t="n"/>
      <c r="F2521" s="175" t="n">
        <v>25</v>
      </c>
      <c r="G2521" s="15" t="n"/>
      <c r="H2521" s="175" t="n">
        <v>25</v>
      </c>
      <c r="I2521" s="135" t="n"/>
      <c r="J2521" s="154" t="inlineStr">
        <is>
          <t>Поступление ТМЦ и услуг 0002776 от 18.07.2024 10:00:00</t>
        </is>
      </c>
      <c r="K2521" s="154" t="inlineStr">
        <is>
          <t>Поступление ТМЦ и услуг 0002776 от 18.07.2024 10:00:00</t>
        </is>
      </c>
      <c r="L2521" s="9" t="n"/>
      <c r="M2521">
        <f>VLOOKUP(J2521,P$7:Q$4000,2,0)</f>
        <v/>
      </c>
      <c r="N2521">
        <f>VLOOKUP(K2521,P$7:R$4000,2,0)</f>
        <v/>
      </c>
      <c r="P2521" s="24" t="inlineStr">
        <is>
          <t>Усупов Улукман Бахтиярович</t>
        </is>
      </c>
      <c r="Q2521" s="24" t="inlineStr">
        <is>
          <t>100-03-03 Фильтрация хвостов</t>
        </is>
      </c>
    </row>
    <row r="2522" hidden="1" outlineLevel="1" ht="22.45" customFormat="1" customHeight="1" s="71" thickBot="1">
      <c r="B2522" s="165" t="inlineStr">
        <is>
          <t>12.09.2024 0:00:00</t>
        </is>
      </c>
      <c r="C2522" s="165" t="inlineStr">
        <is>
          <t>Внутреннее перемещение ОМТС 220-831 от 12.09.2024 0:00:00</t>
        </is>
      </c>
      <c r="D2522" s="152" t="inlineStr">
        <is>
          <t>Внутренее перемещение ТМЦ</t>
        </is>
      </c>
      <c r="E2522" s="163" t="n">
        <v>1750</v>
      </c>
      <c r="F2522" s="164" t="n"/>
      <c r="G2522" s="163" t="n">
        <v>1750</v>
      </c>
      <c r="H2522" s="164" t="n"/>
      <c r="I2522" s="7" t="n">
        <v>10080</v>
      </c>
      <c r="J2522" s="8" t="inlineStr">
        <is>
          <t>Субаналиев Элдияр Акылбекович (Электрогазосварщик)</t>
        </is>
      </c>
      <c r="K2522" s="8" t="inlineStr">
        <is>
          <t>Склад Бозымчак № 7 СИЗ (/Касымов А,Адылбек у Э.</t>
        </is>
      </c>
      <c r="L2522" s="12" t="n"/>
      <c r="M2522">
        <f>VLOOKUP(J2522,P$7:Q$4000,2,0)</f>
        <v/>
      </c>
      <c r="N2522">
        <f>VLOOKUP(K2522,P$7:R$4000,2,0)</f>
        <v/>
      </c>
      <c r="P2522" s="24" t="inlineStr">
        <is>
          <t>Уханева Надежда</t>
        </is>
      </c>
      <c r="Q2522" s="24" t="inlineStr">
        <is>
          <t>111-02-АУП</t>
        </is>
      </c>
    </row>
    <row r="2523" hidden="1" outlineLevel="1" ht="22.45" customFormat="1" customHeight="1" s="71">
      <c r="B2523" s="166" t="n"/>
      <c r="C2523" s="166" t="n"/>
      <c r="D2523" s="153" t="n"/>
      <c r="E2523" s="10" t="n"/>
      <c r="F2523" s="11" t="n"/>
      <c r="G2523" s="10" t="n"/>
      <c r="H2523" s="11" t="n"/>
      <c r="I2523" s="12" t="n"/>
      <c r="J2523" s="13" t="inlineStr">
        <is>
          <t>010-004-0022 Адаптер для крепления сварочной маски Speedglas SG9100</t>
        </is>
      </c>
      <c r="K2523" s="13" t="inlineStr">
        <is>
          <t>010-004-0022 Адаптер для крепления сварочной маски Speedglas SG9100</t>
        </is>
      </c>
      <c r="L2523" s="135" t="n"/>
      <c r="M2523">
        <f>VLOOKUP(J2523,P$7:Q$4000,2,0)</f>
        <v/>
      </c>
      <c r="N2523">
        <f>VLOOKUP(K2523,P$7:R$4000,2,0)</f>
        <v/>
      </c>
      <c r="P2523" s="24" t="inlineStr">
        <is>
          <t>Фабрика (100,109,126)</t>
        </is>
      </c>
      <c r="Q2523" s="24" t="n"/>
    </row>
    <row r="2524" hidden="1" outlineLevel="1" ht="22.45" customHeight="1" s="171" thickBot="1">
      <c r="B2524" s="167" t="n"/>
      <c r="C2524" s="167" t="n"/>
      <c r="D2524" s="14" t="inlineStr">
        <is>
          <t>Количество</t>
        </is>
      </c>
      <c r="E2524" s="15" t="n"/>
      <c r="F2524" s="175" t="n">
        <v>1</v>
      </c>
      <c r="G2524" s="15" t="n"/>
      <c r="H2524" s="175" t="n">
        <v>1</v>
      </c>
      <c r="I2524" s="135" t="n"/>
      <c r="J2524" s="154" t="inlineStr">
        <is>
          <t>Поступление ТМЦ и услуг 0003206 от 20.08.2024 10:00:00</t>
        </is>
      </c>
      <c r="K2524" s="154" t="inlineStr">
        <is>
          <t>Поступление ТМЦ и услуг 0003206 от 20.08.2024 10:00:00</t>
        </is>
      </c>
      <c r="L2524" s="9" t="n"/>
      <c r="M2524">
        <f>VLOOKUP(J2524,P$7:Q$4000,2,0)</f>
        <v/>
      </c>
      <c r="N2524">
        <f>VLOOKUP(K2524,P$7:R$4000,2,0)</f>
        <v/>
      </c>
      <c r="P2524" s="24" t="inlineStr">
        <is>
          <t>Фадеева Ольга Викторовна</t>
        </is>
      </c>
      <c r="Q2524" s="24" t="inlineStr">
        <is>
          <t>111-02-АУП</t>
        </is>
      </c>
    </row>
    <row r="2525" outlineLevel="1" ht="22.45" customFormat="1" customHeight="1" s="71" thickBot="1">
      <c r="B2525" s="165" t="inlineStr">
        <is>
          <t>12.09.2024 0:00:00</t>
        </is>
      </c>
      <c r="C2525" s="165" t="inlineStr">
        <is>
          <t>Внутреннее перемещение ОМТС 222-085 от 12.09.2024 0:00:00</t>
        </is>
      </c>
      <c r="D2525" s="152" t="inlineStr">
        <is>
          <t>Внутренее перемещение ТМЦ</t>
        </is>
      </c>
      <c r="E2525" s="163" t="n">
        <v>1750</v>
      </c>
      <c r="F2525" s="164" t="n"/>
      <c r="G2525" s="163" t="n">
        <v>1750</v>
      </c>
      <c r="H2525" s="164" t="n"/>
      <c r="I2525" s="7" t="n">
        <v>1260</v>
      </c>
      <c r="J2525" s="8" t="inlineStr">
        <is>
          <t>Баймаганбетов Нуржан Кайыржанович</t>
        </is>
      </c>
      <c r="K2525" s="8" t="inlineStr">
        <is>
          <t>Склад Бозымчак № 7 СИЗ (/Касымов А,Адылбек у Э.</t>
        </is>
      </c>
      <c r="L2525" s="12" t="n"/>
      <c r="M2525">
        <f>VLOOKUP(J2525,P$7:Q$4000,2,0)</f>
        <v/>
      </c>
      <c r="N2525">
        <f>VLOOKUP(K2525,P$7:R$4000,2,0)</f>
        <v/>
      </c>
      <c r="P2525" s="24" t="inlineStr">
        <is>
          <t>Фатиханов Осман Загидович</t>
        </is>
      </c>
      <c r="Q2525" s="24" t="inlineStr">
        <is>
          <t>100-08  ИТР Производство ОФ</t>
        </is>
      </c>
    </row>
    <row r="2526" hidden="1" outlineLevel="1" ht="32.9" customFormat="1" customHeight="1" s="71">
      <c r="B2526" s="166" t="n"/>
      <c r="C2526" s="166" t="n"/>
      <c r="D2526" s="153" t="n"/>
      <c r="E2526" s="10" t="n"/>
      <c r="F2526" s="11" t="n"/>
      <c r="G2526" s="10" t="n"/>
      <c r="H2526" s="11" t="n"/>
      <c r="I2526" s="12" t="n"/>
      <c r="J2526" s="13" t="inlineStr">
        <is>
          <t>010-002-0066 Респиратор фильтрующий Benehal FFP2 NR</t>
        </is>
      </c>
      <c r="K2526" s="13" t="inlineStr">
        <is>
          <t>010-002-0066 Респиратор фильтрующий Benehal FFP2 NR</t>
        </is>
      </c>
      <c r="L2526" s="135" t="n"/>
      <c r="M2526">
        <f>VLOOKUP(J2526,P$7:Q$4000,2,0)</f>
        <v/>
      </c>
      <c r="N2526">
        <f>VLOOKUP(K2526,P$7:R$4000,2,0)</f>
        <v/>
      </c>
      <c r="P2526" s="24" t="inlineStr">
        <is>
          <t>Филиал ТОО ИП "Борусан Макина Казахстан" в КР</t>
        </is>
      </c>
      <c r="Q2526" s="24" t="n"/>
    </row>
    <row r="2527" hidden="1" outlineLevel="1" ht="22.45" customHeight="1" s="171" thickBot="1">
      <c r="B2527" s="167" t="n"/>
      <c r="C2527" s="167" t="n"/>
      <c r="D2527" s="14" t="inlineStr">
        <is>
          <t>Количество</t>
        </is>
      </c>
      <c r="E2527" s="15" t="n"/>
      <c r="F2527" s="175" t="n">
        <v>15</v>
      </c>
      <c r="G2527" s="15" t="n"/>
      <c r="H2527" s="175" t="n">
        <v>15</v>
      </c>
      <c r="I2527" s="135" t="n"/>
      <c r="J2527" s="154" t="inlineStr">
        <is>
          <t>Поступление ТМЦ и услуг 0003131 от 06.08.2024 10:00:00</t>
        </is>
      </c>
      <c r="K2527" s="154" t="inlineStr">
        <is>
          <t>Поступление ТМЦ и услуг 0003131 от 06.08.2024 10:00:00</t>
        </is>
      </c>
      <c r="L2527" s="9" t="n"/>
      <c r="M2527">
        <f>VLOOKUP(J2527,P$7:Q$4000,2,0)</f>
        <v/>
      </c>
      <c r="N2527">
        <f>VLOOKUP(K2527,P$7:R$4000,2,0)</f>
        <v/>
      </c>
      <c r="P2527" s="24" t="inlineStr">
        <is>
          <t>Флексер ОсОО</t>
        </is>
      </c>
      <c r="Q2527" s="24" t="n"/>
    </row>
    <row r="2528" outlineLevel="1" ht="22.45" customFormat="1" customHeight="1" s="71" thickBot="1">
      <c r="B2528" s="165" t="inlineStr">
        <is>
          <t>12.09.2024 0:00:00</t>
        </is>
      </c>
      <c r="C2528" s="165" t="inlineStr">
        <is>
          <t>Внутреннее перемещение ОМТС 222-085 от 12.09.2024 0:00:00</t>
        </is>
      </c>
      <c r="D2528" s="152" t="inlineStr">
        <is>
          <t>Внутренее перемещение ТМЦ</t>
        </is>
      </c>
      <c r="E2528" s="163" t="n">
        <v>1750</v>
      </c>
      <c r="F2528" s="164" t="n"/>
      <c r="G2528" s="163" t="n">
        <v>1750</v>
      </c>
      <c r="H2528" s="164" t="n"/>
      <c r="I2528" s="7" t="n">
        <v>5500</v>
      </c>
      <c r="J2528" s="8" t="inlineStr">
        <is>
          <t>Баймаганбетов Нуржан Кайыржанович</t>
        </is>
      </c>
      <c r="K2528" s="8" t="inlineStr">
        <is>
          <t>Склад Бозымчак № 7 СИЗ (/Касымов А,Адылбек у Э.</t>
        </is>
      </c>
      <c r="L2528" s="12" t="n"/>
      <c r="M2528">
        <f>VLOOKUP(J2528,P$7:Q$4000,2,0)</f>
        <v/>
      </c>
      <c r="N2528">
        <f>VLOOKUP(K2528,P$7:R$4000,2,0)</f>
        <v/>
      </c>
      <c r="P2528" s="24" t="inlineStr">
        <is>
          <t>Хайдаров Имарбек Хайитович (АХО)</t>
        </is>
      </c>
      <c r="Q2528" s="24" t="inlineStr">
        <is>
          <t>123-01-АБК-АХО-вахтовый поселок</t>
        </is>
      </c>
    </row>
    <row r="2529" hidden="1" outlineLevel="1" ht="22.45" customFormat="1" customHeight="1" s="71">
      <c r="B2529" s="166" t="n"/>
      <c r="C2529" s="166" t="n"/>
      <c r="D2529" s="153" t="n"/>
      <c r="E2529" s="10" t="n"/>
      <c r="F2529" s="11" t="n"/>
      <c r="G2529" s="10" t="n"/>
      <c r="H2529" s="11" t="n"/>
      <c r="I2529" s="12" t="n"/>
      <c r="J2529" s="13" t="inlineStr">
        <is>
          <t>001-001-0177 Куртка летняя "KAZ Minerals Bozymchak" (ткань 65%ПЭ/35%ХБ, плотность 250 гр/м2, разм.48-50)</t>
        </is>
      </c>
      <c r="K2529" s="13" t="inlineStr">
        <is>
          <t>001-001-0177 Куртка летняя "KAZ Minerals Bozymchak" (ткань 65%ПЭ/35%ХБ, плотность 250 гр/м2, разм.48-50)</t>
        </is>
      </c>
      <c r="L2529" s="135" t="n"/>
      <c r="M2529">
        <f>VLOOKUP(J2529,P$7:Q$4000,2,0)</f>
        <v/>
      </c>
      <c r="N2529">
        <f>VLOOKUP(K2529,P$7:R$4000,2,0)</f>
        <v/>
      </c>
      <c r="P2529" s="24" t="inlineStr">
        <is>
          <t>Хайитматов Замирбек Усканович</t>
        </is>
      </c>
      <c r="Q2529" s="24" t="inlineStr">
        <is>
          <t>119-06-Автотранспортный цех-РПП</t>
        </is>
      </c>
    </row>
    <row r="2530" hidden="1" outlineLevel="1" ht="22.45" customHeight="1" s="171" thickBot="1">
      <c r="B2530" s="167" t="n"/>
      <c r="C2530" s="167" t="n"/>
      <c r="D2530" s="14" t="inlineStr">
        <is>
          <t>Количество</t>
        </is>
      </c>
      <c r="E2530" s="15" t="n"/>
      <c r="F2530" s="175" t="n">
        <v>1</v>
      </c>
      <c r="G2530" s="15" t="n"/>
      <c r="H2530" s="175" t="n">
        <v>1</v>
      </c>
      <c r="I2530" s="135" t="n"/>
      <c r="J2530" s="154" t="inlineStr">
        <is>
          <t>Поступление ТМЦ и услуг 0003521 от 04.09.2024 10:00:00</t>
        </is>
      </c>
      <c r="K2530" s="154" t="inlineStr">
        <is>
          <t>Поступление ТМЦ и услуг 0003521 от 04.09.2024 10:00:00</t>
        </is>
      </c>
      <c r="L2530" s="9" t="n"/>
      <c r="M2530">
        <f>VLOOKUP(J2530,P$7:Q$4000,2,0)</f>
        <v/>
      </c>
      <c r="N2530">
        <f>VLOOKUP(K2530,P$7:R$4000,2,0)</f>
        <v/>
      </c>
      <c r="P2530" s="24" t="inlineStr">
        <is>
          <t>Хайтбаев Кубатбек Жакшыбекович Машинист Хитачи</t>
        </is>
      </c>
      <c r="Q2530" s="24" t="inlineStr">
        <is>
          <t>101-02-ЭКБУ - Карьер</t>
        </is>
      </c>
    </row>
    <row r="2531" hidden="1" outlineLevel="1" ht="22.45" customFormat="1" customHeight="1" s="71" thickBot="1">
      <c r="B2531" s="165" t="inlineStr">
        <is>
          <t>12.09.2024 0:00:00</t>
        </is>
      </c>
      <c r="C2531" s="165" t="inlineStr">
        <is>
          <t>Внутреннее перемещение ОМТС 222-097 от 12.09.2024 0:00:00</t>
        </is>
      </c>
      <c r="D2531" s="152" t="inlineStr">
        <is>
          <t>Внутренее перемещение ТМЦ</t>
        </is>
      </c>
      <c r="E2531" s="163" t="n">
        <v>1750</v>
      </c>
      <c r="F2531" s="164" t="n"/>
      <c r="G2531" s="163" t="n">
        <v>1750</v>
      </c>
      <c r="H2531" s="164" t="n"/>
      <c r="I2531" s="7" t="n">
        <v>7560</v>
      </c>
      <c r="J2531" s="8" t="inlineStr">
        <is>
          <t>Эсеналиев Асылбек Мадирайимович</t>
        </is>
      </c>
      <c r="K2531" s="8" t="inlineStr">
        <is>
          <t>Склад Бозымчак № 7 СИЗ (/Касымов А,Адылбек у Э.</t>
        </is>
      </c>
      <c r="L2531" s="12" t="n"/>
      <c r="M2531">
        <f>VLOOKUP(J2531,P$7:Q$4000,2,0)</f>
        <v/>
      </c>
      <c r="N2531">
        <f>VLOOKUP(K2531,P$7:R$4000,2,0)</f>
        <v/>
      </c>
      <c r="P2531" s="24" t="inlineStr">
        <is>
          <t>Хакимов Жалолдин Гуломжон угли (слесарь-ремонтник)</t>
        </is>
      </c>
      <c r="Q2531" s="24" t="inlineStr">
        <is>
          <t>101-06-Общепроизводственные расходы - Карьер</t>
        </is>
      </c>
    </row>
    <row r="2532" hidden="1" outlineLevel="1" ht="22.45" customFormat="1" customHeight="1" s="71">
      <c r="B2532" s="166" t="n"/>
      <c r="C2532" s="166" t="n"/>
      <c r="D2532" s="153" t="n"/>
      <c r="E2532" s="10" t="n"/>
      <c r="F2532" s="11" t="n"/>
      <c r="G2532" s="10" t="n"/>
      <c r="H2532" s="11" t="n"/>
      <c r="I2532" s="12" t="n"/>
      <c r="J2532" s="13" t="inlineStr">
        <is>
          <t>010-002-0066 Респиратор фильтрующий Benehal FFP2 NR</t>
        </is>
      </c>
      <c r="K2532" s="13" t="inlineStr">
        <is>
          <t>010-002-0066 Респиратор фильтрующий Benehal FFP2 NR</t>
        </is>
      </c>
      <c r="L2532" s="135" t="n"/>
      <c r="M2532">
        <f>VLOOKUP(J2532,P$7:Q$4000,2,0)</f>
        <v/>
      </c>
      <c r="N2532">
        <f>VLOOKUP(K2532,P$7:R$4000,2,0)</f>
        <v/>
      </c>
      <c r="P2532" s="24" t="inlineStr">
        <is>
          <t>Халдарбай уулу Усон (Разнорабочий)</t>
        </is>
      </c>
      <c r="Q2532" s="24" t="inlineStr">
        <is>
          <t>100-03-03 Фильтрация хвостов</t>
        </is>
      </c>
    </row>
    <row r="2533" hidden="1" outlineLevel="1" ht="22.45" customHeight="1" s="171" thickBot="1">
      <c r="B2533" s="167" t="n"/>
      <c r="C2533" s="167" t="n"/>
      <c r="D2533" s="14" t="inlineStr">
        <is>
          <t>Количество</t>
        </is>
      </c>
      <c r="E2533" s="15" t="n"/>
      <c r="F2533" s="175" t="n">
        <v>90</v>
      </c>
      <c r="G2533" s="15" t="n"/>
      <c r="H2533" s="175" t="n">
        <v>90</v>
      </c>
      <c r="I2533" s="135" t="n"/>
      <c r="J2533" s="154" t="inlineStr">
        <is>
          <t>Поступление ТМЦ и услуг 0003131 от 06.08.2024 10:00:00</t>
        </is>
      </c>
      <c r="K2533" s="154" t="inlineStr">
        <is>
          <t>Поступление ТМЦ и услуг 0003131 от 06.08.2024 10:00:00</t>
        </is>
      </c>
      <c r="L2533" s="9" t="n"/>
      <c r="M2533">
        <f>VLOOKUP(J2533,P$7:Q$4000,2,0)</f>
        <v/>
      </c>
      <c r="N2533">
        <f>VLOOKUP(K2533,P$7:R$4000,2,0)</f>
        <v/>
      </c>
      <c r="P2533" s="24" t="inlineStr">
        <is>
          <t>Халдаров Абдисалам Ахмадалиевич</t>
        </is>
      </c>
      <c r="Q2533" s="24" t="inlineStr">
        <is>
          <t>111-02-АУП</t>
        </is>
      </c>
    </row>
    <row r="2534" hidden="1" outlineLevel="1" ht="22.45" customFormat="1" customHeight="1" s="71" thickBot="1">
      <c r="B2534" s="165" t="inlineStr">
        <is>
          <t>12.09.2024 8:33:57</t>
        </is>
      </c>
      <c r="C2534" s="165" t="inlineStr">
        <is>
          <t>Внутреннее перемещение ОМТС 222-127 от 12.09.2024 8:33:57</t>
        </is>
      </c>
      <c r="D2534" s="152" t="inlineStr">
        <is>
          <t>Внутренее перемещение ТМЦ</t>
        </is>
      </c>
      <c r="E2534" s="163" t="n">
        <v>1750</v>
      </c>
      <c r="F2534" s="164" t="n"/>
      <c r="G2534" s="163" t="n">
        <v>1750</v>
      </c>
      <c r="H2534" s="164" t="n"/>
      <c r="I2534" s="7" t="n">
        <v>68625</v>
      </c>
      <c r="J2534" s="8" t="inlineStr">
        <is>
          <t>Склад МОЛ №16 РПП ГАТЦ (Тойматов Н./Турдугожоев А)</t>
        </is>
      </c>
      <c r="K2534" s="8" t="inlineStr">
        <is>
          <t>Склад Бозымчак № 7 СИЗ (/Касымов А,Адылбек у Э.</t>
        </is>
      </c>
      <c r="L2534" s="12" t="n"/>
      <c r="M2534">
        <f>VLOOKUP(J2534,P$7:Q$4000,2,0)</f>
        <v/>
      </c>
      <c r="N2534">
        <f>VLOOKUP(K2534,P$7:R$4000,2,0)</f>
        <v/>
      </c>
      <c r="P2534" s="24" t="inlineStr">
        <is>
          <t>Хальчевский Игорь Борисович (Слесарь-электрик)</t>
        </is>
      </c>
      <c r="Q2534" s="24" t="inlineStr">
        <is>
          <t>100-02 Главный корпус (флотация)</t>
        </is>
      </c>
    </row>
    <row r="2535" hidden="1" outlineLevel="1" ht="22.45" customFormat="1" customHeight="1" s="71">
      <c r="B2535" s="166" t="n"/>
      <c r="C2535" s="166" t="n"/>
      <c r="D2535" s="153" t="n"/>
      <c r="E2535" s="10" t="n"/>
      <c r="F2535" s="11" t="n"/>
      <c r="G2535" s="10" t="n"/>
      <c r="H2535" s="11" t="n"/>
      <c r="I2535" s="12" t="n"/>
      <c r="J2535" s="13" t="inlineStr">
        <is>
          <t>001-001-0103 Комбинезон одноразовый Tecron (полипропилен)</t>
        </is>
      </c>
      <c r="K2535" s="13" t="inlineStr">
        <is>
          <t>001-001-0103 Комбинезон одноразовый Tecron (полипропилен)</t>
        </is>
      </c>
      <c r="L2535" s="135" t="n"/>
      <c r="M2535">
        <f>VLOOKUP(J2535,P$7:Q$4000,2,0)</f>
        <v/>
      </c>
      <c r="N2535">
        <f>VLOOKUP(K2535,P$7:R$4000,2,0)</f>
        <v/>
      </c>
      <c r="P2535" s="24" t="inlineStr">
        <is>
          <t>Хан Екатерина Геннадьевна</t>
        </is>
      </c>
      <c r="Q2535" s="24" t="inlineStr">
        <is>
          <t>111-02-АУП</t>
        </is>
      </c>
    </row>
    <row r="2536" hidden="1" outlineLevel="1" ht="22.45" customHeight="1" s="171" thickBot="1">
      <c r="B2536" s="167" t="n"/>
      <c r="C2536" s="167" t="n"/>
      <c r="D2536" s="14" t="inlineStr">
        <is>
          <t>Количество</t>
        </is>
      </c>
      <c r="E2536" s="15" t="n"/>
      <c r="F2536" s="175" t="n">
        <v>125</v>
      </c>
      <c r="G2536" s="15" t="n"/>
      <c r="H2536" s="175" t="n">
        <v>125</v>
      </c>
      <c r="I2536" s="135" t="n"/>
      <c r="J2536" s="154" t="inlineStr">
        <is>
          <t>Поступление ТМЦ и услуг 0002776 от 18.07.2024 10:00:00</t>
        </is>
      </c>
      <c r="K2536" s="154" t="inlineStr">
        <is>
          <t>Поступление ТМЦ и услуг 0002776 от 18.07.2024 10:00:00</t>
        </is>
      </c>
      <c r="L2536" s="9" t="n"/>
      <c r="M2536">
        <f>VLOOKUP(J2536,P$7:Q$4000,2,0)</f>
        <v/>
      </c>
      <c r="N2536">
        <f>VLOOKUP(K2536,P$7:R$4000,2,0)</f>
        <v/>
      </c>
      <c r="P2536" s="24" t="inlineStr">
        <is>
          <t>Хасанбаева Диляра Исабаевна</t>
        </is>
      </c>
      <c r="Q2536" s="24" t="n"/>
    </row>
    <row r="2537" hidden="1" outlineLevel="1" ht="22.45" customFormat="1" customHeight="1" s="71" thickBot="1">
      <c r="B2537" s="165" t="inlineStr">
        <is>
          <t>12.09.2024 8:33:57</t>
        </is>
      </c>
      <c r="C2537" s="165" t="inlineStr">
        <is>
          <t>Внутреннее перемещение ОМТС 222-127 от 12.09.2024 8:33:57</t>
        </is>
      </c>
      <c r="D2537" s="152" t="inlineStr">
        <is>
          <t>Внутренее перемещение ТМЦ</t>
        </is>
      </c>
      <c r="E2537" s="163" t="n">
        <v>1750</v>
      </c>
      <c r="F2537" s="164" t="n"/>
      <c r="G2537" s="163" t="n">
        <v>1750</v>
      </c>
      <c r="H2537" s="164" t="n"/>
      <c r="I2537" s="7" t="n">
        <v>3780</v>
      </c>
      <c r="J2537" s="8" t="inlineStr">
        <is>
          <t>Склад МОЛ №16 РПП ГАТЦ (Тойматов Н./Турдугожоев А)</t>
        </is>
      </c>
      <c r="K2537" s="8" t="inlineStr">
        <is>
          <t>Склад Бозымчак № 7 СИЗ (/Касымов А,Адылбек у Э.</t>
        </is>
      </c>
      <c r="L2537" s="12" t="n"/>
      <c r="M2537">
        <f>VLOOKUP(J2537,P$7:Q$4000,2,0)</f>
        <v/>
      </c>
      <c r="N2537">
        <f>VLOOKUP(K2537,P$7:R$4000,2,0)</f>
        <v/>
      </c>
      <c r="P2537" s="24" t="inlineStr">
        <is>
          <t>Хватов Виктор Викторович</t>
        </is>
      </c>
      <c r="Q2537" s="24" t="inlineStr">
        <is>
          <t>119-06-Автотранспортный цех-РПП</t>
        </is>
      </c>
    </row>
    <row r="2538" hidden="1" outlineLevel="1" ht="22.45" customFormat="1" customHeight="1" s="71">
      <c r="B2538" s="166" t="n"/>
      <c r="C2538" s="166" t="n"/>
      <c r="D2538" s="153" t="n"/>
      <c r="E2538" s="10" t="n"/>
      <c r="F2538" s="11" t="n"/>
      <c r="G2538" s="10" t="n"/>
      <c r="H2538" s="11" t="n"/>
      <c r="I2538" s="12" t="n"/>
      <c r="J2538" s="13" t="inlineStr">
        <is>
          <t>010-002-0066 Респиратор фильтрующий Benehal FFP2 NR</t>
        </is>
      </c>
      <c r="K2538" s="13" t="inlineStr">
        <is>
          <t>010-002-0066 Респиратор фильтрующий Benehal FFP2 NR</t>
        </is>
      </c>
      <c r="L2538" s="135" t="n"/>
      <c r="M2538">
        <f>VLOOKUP(J2538,P$7:Q$4000,2,0)</f>
        <v/>
      </c>
      <c r="N2538">
        <f>VLOOKUP(K2538,P$7:R$4000,2,0)</f>
        <v/>
      </c>
      <c r="P2538" s="24" t="inlineStr">
        <is>
          <t>Химлаборатория (Байтерекова Ч.)</t>
        </is>
      </c>
      <c r="Q2538" s="24" t="inlineStr">
        <is>
          <t>109-Химлаборатория</t>
        </is>
      </c>
    </row>
    <row r="2539" hidden="1" outlineLevel="1" ht="22.45" customHeight="1" s="171" thickBot="1">
      <c r="B2539" s="167" t="n"/>
      <c r="C2539" s="167" t="n"/>
      <c r="D2539" s="14" t="inlineStr">
        <is>
          <t>Количество</t>
        </is>
      </c>
      <c r="E2539" s="15" t="n"/>
      <c r="F2539" s="175" t="n">
        <v>45</v>
      </c>
      <c r="G2539" s="15" t="n"/>
      <c r="H2539" s="175" t="n">
        <v>45</v>
      </c>
      <c r="I2539" s="135" t="n"/>
      <c r="J2539" s="154" t="inlineStr">
        <is>
          <t>Поступление ТМЦ и услуг 0003131 от 06.08.2024 10:00:00</t>
        </is>
      </c>
      <c r="K2539" s="154" t="inlineStr">
        <is>
          <t>Поступление ТМЦ и услуг 0003131 от 06.08.2024 10:00:00</t>
        </is>
      </c>
      <c r="L2539" s="9" t="n"/>
      <c r="M2539">
        <f>VLOOKUP(J2539,P$7:Q$4000,2,0)</f>
        <v/>
      </c>
      <c r="N2539">
        <f>VLOOKUP(K2539,P$7:R$4000,2,0)</f>
        <v/>
      </c>
      <c r="P2539" s="24" t="inlineStr">
        <is>
          <t>Хиценко Сергей Николаевич</t>
        </is>
      </c>
      <c r="Q2539" s="24" t="inlineStr">
        <is>
          <t>111-01-АУП - Гараж</t>
        </is>
      </c>
    </row>
    <row r="2540" hidden="1" outlineLevel="1" ht="22.45" customFormat="1" customHeight="1" s="71" thickBot="1">
      <c r="B2540" s="165" t="inlineStr">
        <is>
          <t>12.09.2024 8:34:20</t>
        </is>
      </c>
      <c r="C2540" s="165" t="inlineStr">
        <is>
          <t>Внутреннее перемещение ОМТС 222-126 от 12.09.2024 8:34:20</t>
        </is>
      </c>
      <c r="D2540" s="152" t="inlineStr">
        <is>
          <t>Внутренее перемещение ТМЦ</t>
        </is>
      </c>
      <c r="E2540" s="163" t="n">
        <v>1750</v>
      </c>
      <c r="F2540" s="164" t="n"/>
      <c r="G2540" s="163" t="n">
        <v>1750</v>
      </c>
      <c r="H2540" s="164" t="n"/>
      <c r="I2540" s="7" t="n">
        <v>7000</v>
      </c>
      <c r="J2540" s="8" t="inlineStr">
        <is>
          <t>Марипбай уулу Ноорузбек</t>
        </is>
      </c>
      <c r="K2540" s="8" t="inlineStr">
        <is>
          <t>Склад Бозымчак № 7 СИЗ (/Касымов А,Адылбек у Э.</t>
        </is>
      </c>
      <c r="L2540" s="12" t="n"/>
      <c r="M2540">
        <f>VLOOKUP(J2540,P$7:Q$4000,2,0)</f>
        <v/>
      </c>
      <c r="N2540">
        <f>VLOOKUP(K2540,P$7:R$4000,2,0)</f>
        <v/>
      </c>
      <c r="P2540" s="24" t="inlineStr">
        <is>
          <t>Хлызов Сергей Геннадьевич</t>
        </is>
      </c>
      <c r="Q2540" s="24" t="inlineStr">
        <is>
          <t>127-001- Служба охраны и режима</t>
        </is>
      </c>
    </row>
    <row r="2541" hidden="1" outlineLevel="1" ht="11.95" customFormat="1" customHeight="1" s="71">
      <c r="B2541" s="166" t="n"/>
      <c r="C2541" s="166" t="n"/>
      <c r="D2541" s="153" t="n"/>
      <c r="E2541" s="10" t="n"/>
      <c r="F2541" s="11" t="n"/>
      <c r="G2541" s="10" t="n"/>
      <c r="H2541" s="11" t="n"/>
      <c r="I2541" s="12" t="n"/>
      <c r="J2541" s="13" t="inlineStr">
        <is>
          <t>001-001-0198 Куртка демисезонная "KAZ Minerals Bozymchak" (ткань 65%ПЭ/35%ХБ, плотность 250 гр/м2, подкл.флис. 52-54)</t>
        </is>
      </c>
      <c r="K2541" s="13" t="inlineStr">
        <is>
          <t>001-001-0198 Куртка демисезонная "KAZ Minerals Bozymchak" (ткань 65%ПЭ/35%ХБ, плотность 250 гр/м2, подкл.флис. 52-54)</t>
        </is>
      </c>
      <c r="L2541" s="135" t="n"/>
      <c r="M2541">
        <f>VLOOKUP(J2541,P$7:Q$4000,2,0)</f>
        <v/>
      </c>
      <c r="N2541">
        <f>VLOOKUP(K2541,P$7:R$4000,2,0)</f>
        <v/>
      </c>
      <c r="P2541" s="24" t="inlineStr">
        <is>
          <t>Ходжамов  Мухамеджан Кучкарович</t>
        </is>
      </c>
      <c r="Q2541" s="24" t="inlineStr">
        <is>
          <t>119-06-Автотранспортный цех-РПП</t>
        </is>
      </c>
    </row>
    <row r="2542" hidden="1" outlineLevel="1" ht="22.45" customHeight="1" s="171" thickBot="1">
      <c r="B2542" s="167" t="n"/>
      <c r="C2542" s="167" t="n"/>
      <c r="D2542" s="14" t="inlineStr">
        <is>
          <t>Количество</t>
        </is>
      </c>
      <c r="E2542" s="15" t="n"/>
      <c r="F2542" s="175" t="n">
        <v>1</v>
      </c>
      <c r="G2542" s="15" t="n"/>
      <c r="H2542" s="175" t="n">
        <v>1</v>
      </c>
      <c r="I2542" s="135" t="n"/>
      <c r="J2542" s="154" t="inlineStr">
        <is>
          <t>Поступление ТМЦ и услуг 0003520 от 04.09.2024 10:00:00</t>
        </is>
      </c>
      <c r="K2542" s="154" t="inlineStr">
        <is>
          <t>Поступление ТМЦ и услуг 0003520 от 04.09.2024 10:00:00</t>
        </is>
      </c>
      <c r="L2542" s="9" t="n"/>
      <c r="M2542">
        <f>VLOOKUP(J2542,P$7:Q$4000,2,0)</f>
        <v/>
      </c>
      <c r="N2542">
        <f>VLOOKUP(K2542,P$7:R$4000,2,0)</f>
        <v/>
      </c>
      <c r="P2542" s="24" t="inlineStr">
        <is>
          <t>Ходжоназарова А.К.(Столовая Боз. вахта№1)</t>
        </is>
      </c>
      <c r="Q2542" s="24" t="inlineStr">
        <is>
          <t>123-02-АБК-АХО-Столовая</t>
        </is>
      </c>
    </row>
    <row r="2543" hidden="1" outlineLevel="1" ht="22.45" customFormat="1" customHeight="1" s="71" thickBot="1">
      <c r="B2543" s="165" t="inlineStr">
        <is>
          <t>12.09.2024 8:34:20</t>
        </is>
      </c>
      <c r="C2543" s="165" t="inlineStr">
        <is>
          <t>Внутреннее перемещение ОМТС 222-126 от 12.09.2024 8:34:20</t>
        </is>
      </c>
      <c r="D2543" s="152" t="inlineStr">
        <is>
          <t>Внутренее перемещение ТМЦ</t>
        </is>
      </c>
      <c r="E2543" s="163" t="n">
        <v>1750</v>
      </c>
      <c r="F2543" s="164" t="n"/>
      <c r="G2543" s="163" t="n">
        <v>1750</v>
      </c>
      <c r="H2543" s="164" t="n"/>
      <c r="I2543" s="7" t="n">
        <v>6068.94</v>
      </c>
      <c r="J2543" s="8" t="inlineStr">
        <is>
          <t>Марипбай уулу Ноорузбек</t>
        </is>
      </c>
      <c r="K2543" s="8" t="inlineStr">
        <is>
          <t>Склад Бозымчак № 7 СИЗ (/Касымов А,Адылбек у Э.</t>
        </is>
      </c>
      <c r="L2543" s="12" t="n"/>
      <c r="M2543">
        <f>VLOOKUP(J2543,P$7:Q$4000,2,0)</f>
        <v/>
      </c>
      <c r="N2543">
        <f>VLOOKUP(K2543,P$7:R$4000,2,0)</f>
        <v/>
      </c>
      <c r="P2543" s="24" t="inlineStr">
        <is>
          <t>Хожахметова Гульнара Жолдасбаевна</t>
        </is>
      </c>
      <c r="Q2543" s="24" t="inlineStr">
        <is>
          <t>111-02-АУП</t>
        </is>
      </c>
    </row>
    <row r="2544" hidden="1" outlineLevel="1" ht="11.95" customFormat="1" customHeight="1" s="71">
      <c r="B2544" s="166" t="n"/>
      <c r="C2544" s="166" t="n"/>
      <c r="D2544" s="153" t="n"/>
      <c r="E2544" s="10" t="n"/>
      <c r="F2544" s="11" t="n"/>
      <c r="G2544" s="10" t="n"/>
      <c r="H2544" s="11" t="n"/>
      <c r="I2544" s="12" t="n"/>
      <c r="J2544" s="13" t="inlineStr">
        <is>
          <t>001-002-0085 Сапоги Pezzol Artic 271E-050</t>
        </is>
      </c>
      <c r="K2544" s="13" t="inlineStr">
        <is>
          <t>001-002-0085 Сапоги Pezzol Artic 271E-050</t>
        </is>
      </c>
      <c r="L2544" s="135" t="n"/>
      <c r="M2544">
        <f>VLOOKUP(J2544,P$7:Q$4000,2,0)</f>
        <v/>
      </c>
      <c r="N2544">
        <f>VLOOKUP(K2544,P$7:R$4000,2,0)</f>
        <v/>
      </c>
      <c r="P2544" s="24" t="inlineStr">
        <is>
          <t>Хохриков Павел Викторович</t>
        </is>
      </c>
      <c r="Q2544" s="24" t="inlineStr">
        <is>
          <t>119-06-Автотранспортный цех-РПП</t>
        </is>
      </c>
    </row>
    <row r="2545" hidden="1" outlineLevel="1" ht="22.45" customHeight="1" s="171" thickBot="1">
      <c r="B2545" s="167" t="n"/>
      <c r="C2545" s="167" t="n"/>
      <c r="D2545" s="14" t="inlineStr">
        <is>
          <t>Количество</t>
        </is>
      </c>
      <c r="E2545" s="15" t="n"/>
      <c r="F2545" s="175" t="n">
        <v>1</v>
      </c>
      <c r="G2545" s="15" t="n"/>
      <c r="H2545" s="175" t="n">
        <v>1</v>
      </c>
      <c r="I2545" s="135" t="n"/>
      <c r="J2545" s="154" t="inlineStr">
        <is>
          <t>Поступление ТМЦ и услуг 0000155 от 17.01.2024 10:00:00</t>
        </is>
      </c>
      <c r="K2545" s="154" t="inlineStr">
        <is>
          <t>Поступление ТМЦ и услуг 0000155 от 17.01.2024 10:00:00</t>
        </is>
      </c>
      <c r="L2545" s="9" t="n"/>
      <c r="M2545">
        <f>VLOOKUP(J2545,P$7:Q$4000,2,0)</f>
        <v/>
      </c>
      <c r="N2545">
        <f>VLOOKUP(K2545,P$7:R$4000,2,0)</f>
        <v/>
      </c>
      <c r="P2545" s="24" t="inlineStr">
        <is>
          <t>Худайбердиев  Турсунбай Калдарович</t>
        </is>
      </c>
      <c r="Q2545" s="24" t="inlineStr">
        <is>
          <t>101-03-участок БВР</t>
        </is>
      </c>
    </row>
    <row r="2546" hidden="1" outlineLevel="1" ht="22.45" customFormat="1" customHeight="1" s="71" thickBot="1">
      <c r="B2546" s="165" t="inlineStr">
        <is>
          <t>12.09.2024 8:34:20</t>
        </is>
      </c>
      <c r="C2546" s="165" t="inlineStr">
        <is>
          <t>Внутреннее перемещение ОМТС 222-126 от 12.09.2024 8:34:20</t>
        </is>
      </c>
      <c r="D2546" s="152" t="inlineStr">
        <is>
          <t>Внутренее перемещение ТМЦ</t>
        </is>
      </c>
      <c r="E2546" s="163" t="n">
        <v>1750</v>
      </c>
      <c r="F2546" s="164" t="n"/>
      <c r="G2546" s="163" t="n">
        <v>1750</v>
      </c>
      <c r="H2546" s="164" t="n"/>
      <c r="I2546" s="7" t="n">
        <v>5500</v>
      </c>
      <c r="J2546" s="8" t="inlineStr">
        <is>
          <t>Марипбай уулу Ноорузбек</t>
        </is>
      </c>
      <c r="K2546" s="8" t="inlineStr">
        <is>
          <t>Склад Бозымчак № 7 СИЗ (/Касымов А,Адылбек у Э.</t>
        </is>
      </c>
      <c r="L2546" s="12" t="n"/>
      <c r="M2546">
        <f>VLOOKUP(J2546,P$7:Q$4000,2,0)</f>
        <v/>
      </c>
      <c r="N2546">
        <f>VLOOKUP(K2546,P$7:R$4000,2,0)</f>
        <v/>
      </c>
      <c r="P2546" s="24" t="inlineStr">
        <is>
          <t>Худаятов Амонжон Максумович (взрывник)</t>
        </is>
      </c>
      <c r="Q2546" s="24" t="inlineStr">
        <is>
          <t>101-03-участок БВР</t>
        </is>
      </c>
    </row>
    <row r="2547" hidden="1" outlineLevel="1" ht="22.45" customFormat="1" customHeight="1" s="71">
      <c r="B2547" s="166" t="n"/>
      <c r="C2547" s="166" t="n"/>
      <c r="D2547" s="153" t="n"/>
      <c r="E2547" s="10" t="n"/>
      <c r="F2547" s="11" t="n"/>
      <c r="G2547" s="10" t="n"/>
      <c r="H2547" s="11" t="n"/>
      <c r="I2547" s="12" t="n"/>
      <c r="J2547" s="13" t="inlineStr">
        <is>
          <t>001-001-0178 Куртка летняя "KAZ Minerals Bozymchak" (ткань 65%ПЭ/35%ХБ, плотность 250 гр/м2, разм.52-54)</t>
        </is>
      </c>
      <c r="K2547" s="13" t="inlineStr">
        <is>
          <t>001-001-0178 Куртка летняя "KAZ Minerals Bozymchak" (ткань 65%ПЭ/35%ХБ, плотность 250 гр/м2, разм.52-54)</t>
        </is>
      </c>
      <c r="L2547" s="135" t="n"/>
      <c r="M2547">
        <f>VLOOKUP(J2547,P$7:Q$4000,2,0)</f>
        <v/>
      </c>
      <c r="N2547">
        <f>VLOOKUP(K2547,P$7:R$4000,2,0)</f>
        <v/>
      </c>
      <c r="P2547" s="24" t="inlineStr">
        <is>
          <t>Цакаев Руслан Омарович(Инженер релейн.защ.)</t>
        </is>
      </c>
      <c r="Q2547" s="24" t="inlineStr">
        <is>
          <t>105-05-Общепроизводственные - Энергохозяйство</t>
        </is>
      </c>
    </row>
    <row r="2548" hidden="1" outlineLevel="1" ht="22.45" customHeight="1" s="171" thickBot="1">
      <c r="B2548" s="167" t="n"/>
      <c r="C2548" s="167" t="n"/>
      <c r="D2548" s="14" t="inlineStr">
        <is>
          <t>Количество</t>
        </is>
      </c>
      <c r="E2548" s="15" t="n"/>
      <c r="F2548" s="175" t="n">
        <v>1</v>
      </c>
      <c r="G2548" s="15" t="n"/>
      <c r="H2548" s="175" t="n">
        <v>1</v>
      </c>
      <c r="I2548" s="135" t="n"/>
      <c r="J2548" s="154" t="inlineStr">
        <is>
          <t>Поступление ТМЦ и услуг 0003314 от 27.08.2024 10:00:00</t>
        </is>
      </c>
      <c r="K2548" s="154" t="inlineStr">
        <is>
          <t>Поступление ТМЦ и услуг 0003314 от 27.08.2024 10:00:00</t>
        </is>
      </c>
      <c r="L2548" s="9" t="n"/>
      <c r="M2548">
        <f>VLOOKUP(J2548,P$7:Q$4000,2,0)</f>
        <v/>
      </c>
      <c r="N2548">
        <f>VLOOKUP(K2548,P$7:R$4000,2,0)</f>
        <v/>
      </c>
      <c r="P2548" s="24" t="inlineStr">
        <is>
          <t>Цариков Игорь Петрович</t>
        </is>
      </c>
      <c r="Q2548" s="24" t="inlineStr">
        <is>
          <t>119-04-Автотранспортный цех - спецтранспорт</t>
        </is>
      </c>
    </row>
    <row r="2549" hidden="1" outlineLevel="1" ht="22.45" customFormat="1" customHeight="1" s="71" thickBot="1">
      <c r="B2549" s="165" t="inlineStr">
        <is>
          <t>12.09.2024 8:34:20</t>
        </is>
      </c>
      <c r="C2549" s="165" t="inlineStr">
        <is>
          <t>Внутреннее перемещение ОМТС 222-126 от 12.09.2024 8:34:20</t>
        </is>
      </c>
      <c r="D2549" s="152" t="inlineStr">
        <is>
          <t>Внутренее перемещение ТМЦ</t>
        </is>
      </c>
      <c r="E2549" s="163" t="n">
        <v>1750</v>
      </c>
      <c r="F2549" s="164" t="n"/>
      <c r="G2549" s="163" t="n">
        <v>1750</v>
      </c>
      <c r="H2549" s="164" t="n"/>
      <c r="I2549" s="7" t="n">
        <v>3000</v>
      </c>
      <c r="J2549" s="8" t="inlineStr">
        <is>
          <t>Марипбай уулу Ноорузбек</t>
        </is>
      </c>
      <c r="K2549" s="8" t="inlineStr">
        <is>
          <t>Склад Бозымчак № 7 СИЗ (/Касымов А,Адылбек у Э.</t>
        </is>
      </c>
      <c r="L2549" s="12" t="n"/>
      <c r="M2549">
        <f>VLOOKUP(J2549,P$7:Q$4000,2,0)</f>
        <v/>
      </c>
      <c r="N2549">
        <f>VLOOKUP(K2549,P$7:R$4000,2,0)</f>
        <v/>
      </c>
      <c r="P2549" s="24" t="inlineStr">
        <is>
          <t>Царюк Сергей Леонидович (Машинист насосных)</t>
        </is>
      </c>
      <c r="Q2549" s="24" t="inlineStr">
        <is>
          <t>100-03-02 Транспортировка сгущенной пульпы</t>
        </is>
      </c>
    </row>
    <row r="2550" hidden="1" outlineLevel="1" ht="22.45" customFormat="1" customHeight="1" s="71">
      <c r="B2550" s="166" t="n"/>
      <c r="C2550" s="166" t="n"/>
      <c r="D2550" s="153" t="n"/>
      <c r="E2550" s="10" t="n"/>
      <c r="F2550" s="11" t="n"/>
      <c r="G2550" s="10" t="n"/>
      <c r="H2550" s="11" t="n"/>
      <c r="I2550" s="12" t="n"/>
      <c r="J2550" s="13" t="inlineStr">
        <is>
          <t>001-001-0183 Брюки летние "KAZ Minerals Bozymchak" (ткань 65%ПЭ/35%ХБ, плотность 250 гр/м2, разм.52-54)</t>
        </is>
      </c>
      <c r="K2550" s="13" t="inlineStr">
        <is>
          <t>001-001-0183 Брюки летние "KAZ Minerals Bozymchak" (ткань 65%ПЭ/35%ХБ, плотность 250 гр/м2, разм.52-54)</t>
        </is>
      </c>
      <c r="L2550" s="135" t="n"/>
      <c r="M2550">
        <f>VLOOKUP(J2550,P$7:Q$4000,2,0)</f>
        <v/>
      </c>
      <c r="N2550">
        <f>VLOOKUP(K2550,P$7:R$4000,2,0)</f>
        <v/>
      </c>
      <c r="P2550" s="24" t="inlineStr">
        <is>
          <t>Цой Асия Ажимудиновна</t>
        </is>
      </c>
      <c r="Q2550" s="24" t="inlineStr">
        <is>
          <t>112-ИТР-офис</t>
        </is>
      </c>
    </row>
    <row r="2551" hidden="1" outlineLevel="1" ht="22.45" customHeight="1" s="171" thickBot="1">
      <c r="B2551" s="167" t="n"/>
      <c r="C2551" s="167" t="n"/>
      <c r="D2551" s="14" t="inlineStr">
        <is>
          <t>Количество</t>
        </is>
      </c>
      <c r="E2551" s="15" t="n"/>
      <c r="F2551" s="175" t="n">
        <v>1</v>
      </c>
      <c r="G2551" s="15" t="n"/>
      <c r="H2551" s="175" t="n">
        <v>1</v>
      </c>
      <c r="I2551" s="135" t="n"/>
      <c r="J2551" s="154" t="inlineStr">
        <is>
          <t>Поступление ТМЦ и услуг 0001494 от 19.04.2024 10:00:00</t>
        </is>
      </c>
      <c r="K2551" s="154" t="inlineStr">
        <is>
          <t>Поступление ТМЦ и услуг 0001494 от 19.04.2024 10:00:00</t>
        </is>
      </c>
      <c r="L2551" s="9" t="n"/>
      <c r="M2551">
        <f>VLOOKUP(J2551,P$7:Q$4000,2,0)</f>
        <v/>
      </c>
      <c r="N2551">
        <f>VLOOKUP(K2551,P$7:R$4000,2,0)</f>
        <v/>
      </c>
      <c r="P2551" s="24" t="inlineStr">
        <is>
          <t>Цой Валерий  Еннамович</t>
        </is>
      </c>
      <c r="Q2551" s="24" t="inlineStr">
        <is>
          <t>120-03-ОМТС</t>
        </is>
      </c>
    </row>
    <row r="2552" hidden="1" outlineLevel="1" ht="22.45" customFormat="1" customHeight="1" s="71" thickBot="1">
      <c r="B2552" s="165" t="inlineStr">
        <is>
          <t>12.09.2024 8:35:42</t>
        </is>
      </c>
      <c r="C2552" s="165" t="inlineStr">
        <is>
          <t>Внутреннее перемещение ОМТС 222-128 от 12.09.2024 8:35:42</t>
        </is>
      </c>
      <c r="D2552" s="152" t="inlineStr">
        <is>
          <t>Внутренее перемещение ТМЦ</t>
        </is>
      </c>
      <c r="E2552" s="163" t="n">
        <v>1750</v>
      </c>
      <c r="F2552" s="164" t="n"/>
      <c r="G2552" s="163" t="n">
        <v>1750</v>
      </c>
      <c r="H2552" s="164" t="n"/>
      <c r="I2552" s="7" t="n">
        <v>7000</v>
      </c>
      <c r="J2552" s="8" t="inlineStr">
        <is>
          <t>Мыктыбек уулу Мирлан</t>
        </is>
      </c>
      <c r="K2552" s="8" t="inlineStr">
        <is>
          <t>Склад Бозымчак № 7 СИЗ (/Касымов А,Адылбек у Э.</t>
        </is>
      </c>
      <c r="L2552" s="12" t="n"/>
      <c r="M2552">
        <f>VLOOKUP(J2552,P$7:Q$4000,2,0)</f>
        <v/>
      </c>
      <c r="N2552">
        <f>VLOOKUP(K2552,P$7:R$4000,2,0)</f>
        <v/>
      </c>
      <c r="P2552" s="24" t="inlineStr">
        <is>
          <t>Цуй Фэн</t>
        </is>
      </c>
      <c r="Q2552" s="24" t="inlineStr">
        <is>
          <t>114-Офис Управления Проектом - Бозымчак</t>
        </is>
      </c>
    </row>
    <row r="2553" hidden="1" outlineLevel="1" ht="22.45" customFormat="1" customHeight="1" s="71">
      <c r="B2553" s="166" t="n"/>
      <c r="C2553" s="166" t="n"/>
      <c r="D2553" s="153" t="n"/>
      <c r="E2553" s="10" t="n"/>
      <c r="F2553" s="11" t="n"/>
      <c r="G2553" s="10" t="n"/>
      <c r="H2553" s="11" t="n"/>
      <c r="I2553" s="12" t="n"/>
      <c r="J2553" s="13" t="inlineStr">
        <is>
          <t>001-001-0198 Куртка демисезонная "KAZ Minerals Bozymchak" (ткань 65%ПЭ/35%ХБ, плотность 250 гр/м2, подкл.флис. 52-54)</t>
        </is>
      </c>
      <c r="K2553" s="13" t="inlineStr">
        <is>
          <t>001-001-0198 Куртка демисезонная "KAZ Minerals Bozymchak" (ткань 65%ПЭ/35%ХБ, плотность 250 гр/м2, подкл.флис. 52-54)</t>
        </is>
      </c>
      <c r="L2553" s="135" t="n"/>
      <c r="M2553">
        <f>VLOOKUP(J2553,P$7:Q$4000,2,0)</f>
        <v/>
      </c>
      <c r="N2553">
        <f>VLOOKUP(K2553,P$7:R$4000,2,0)</f>
        <v/>
      </c>
      <c r="P2553" s="24" t="inlineStr">
        <is>
          <t>Цуцаев Вячеслав Александрович (зам нач ГАТЦ)</t>
        </is>
      </c>
      <c r="Q2553" s="24" t="inlineStr">
        <is>
          <t>119-05-Автотранспортный цех - общепроизводственные</t>
        </is>
      </c>
    </row>
    <row r="2554" hidden="1" outlineLevel="1" ht="22.45" customHeight="1" s="171" thickBot="1">
      <c r="B2554" s="167" t="n"/>
      <c r="C2554" s="167" t="n"/>
      <c r="D2554" s="14" t="inlineStr">
        <is>
          <t>Количество</t>
        </is>
      </c>
      <c r="E2554" s="15" t="n"/>
      <c r="F2554" s="175" t="n">
        <v>1</v>
      </c>
      <c r="G2554" s="15" t="n"/>
      <c r="H2554" s="175" t="n">
        <v>1</v>
      </c>
      <c r="I2554" s="135" t="n"/>
      <c r="J2554" s="154" t="inlineStr">
        <is>
          <t>Поступление ТМЦ и услуг 0003520 от 04.09.2024 10:00:00</t>
        </is>
      </c>
      <c r="K2554" s="154" t="inlineStr">
        <is>
          <t>Поступление ТМЦ и услуг 0003520 от 04.09.2024 10:00:00</t>
        </is>
      </c>
      <c r="L2554" s="9" t="n"/>
      <c r="M2554">
        <f>VLOOKUP(J2554,P$7:Q$4000,2,0)</f>
        <v/>
      </c>
      <c r="N2554">
        <f>VLOOKUP(K2554,P$7:R$4000,2,0)</f>
        <v/>
      </c>
      <c r="P2554" s="24" t="inlineStr">
        <is>
          <t>Чакчанов Манасбек Алимжанович</t>
        </is>
      </c>
      <c r="Q2554" s="24" t="inlineStr">
        <is>
          <t>107-Отдел Капитального Строительства</t>
        </is>
      </c>
    </row>
    <row r="2555" hidden="1" outlineLevel="1" ht="22.45" customFormat="1" customHeight="1" s="71" thickBot="1">
      <c r="B2555" s="165" t="inlineStr">
        <is>
          <t>12.09.2024 8:39:39</t>
        </is>
      </c>
      <c r="C2555" s="165" t="inlineStr">
        <is>
          <t>Внутреннее перемещение ОМТС 222-129 от 12.09.2024 8:39:39</t>
        </is>
      </c>
      <c r="D2555" s="152" t="inlineStr">
        <is>
          <t>Внутренее перемещение ТМЦ</t>
        </is>
      </c>
      <c r="E2555" s="163" t="n">
        <v>1750</v>
      </c>
      <c r="F2555" s="164" t="n"/>
      <c r="G2555" s="163" t="n">
        <v>1750</v>
      </c>
      <c r="H2555" s="164" t="n"/>
      <c r="I2555" s="7" t="n">
        <v>6068.94</v>
      </c>
      <c r="J2555" s="8" t="inlineStr">
        <is>
          <t>Ибраимов Алымбек Кошмуратович</t>
        </is>
      </c>
      <c r="K2555" s="8" t="inlineStr">
        <is>
          <t>Склад Бозымчак № 7 СИЗ (/Касымов А,Адылбек у Э.</t>
        </is>
      </c>
      <c r="L2555" s="12" t="n"/>
      <c r="M2555">
        <f>VLOOKUP(J2555,P$7:Q$4000,2,0)</f>
        <v/>
      </c>
      <c r="N2555">
        <f>VLOOKUP(K2555,P$7:R$4000,2,0)</f>
        <v/>
      </c>
      <c r="P2555" s="24" t="inlineStr">
        <is>
          <t>Чалданбаев Манасбек Капарович</t>
        </is>
      </c>
      <c r="Q2555" s="24" t="inlineStr">
        <is>
          <t>111-02-АУП</t>
        </is>
      </c>
    </row>
    <row r="2556" hidden="1" outlineLevel="1" ht="22.45" customFormat="1" customHeight="1" s="71">
      <c r="B2556" s="166" t="n"/>
      <c r="C2556" s="166" t="n"/>
      <c r="D2556" s="153" t="n"/>
      <c r="E2556" s="10" t="n"/>
      <c r="F2556" s="11" t="n"/>
      <c r="G2556" s="10" t="n"/>
      <c r="H2556" s="11" t="n"/>
      <c r="I2556" s="12" t="n"/>
      <c r="J2556" s="13" t="inlineStr">
        <is>
          <t>001-002-0085 Сапоги Pezzol Artic 271E-050</t>
        </is>
      </c>
      <c r="K2556" s="13" t="inlineStr">
        <is>
          <t>001-002-0085 Сапоги Pezzol Artic 271E-050</t>
        </is>
      </c>
      <c r="L2556" s="135" t="n"/>
      <c r="M2556">
        <f>VLOOKUP(J2556,P$7:Q$4000,2,0)</f>
        <v/>
      </c>
      <c r="N2556">
        <f>VLOOKUP(K2556,P$7:R$4000,2,0)</f>
        <v/>
      </c>
      <c r="P2556" s="24" t="inlineStr">
        <is>
          <t>Чалов Эржан Кожобекович(инструкт ТБ)</t>
        </is>
      </c>
      <c r="Q2556" s="24" t="inlineStr">
        <is>
          <t>120-02  - Главные специалисты ИТР</t>
        </is>
      </c>
    </row>
    <row r="2557" hidden="1" outlineLevel="1" ht="22.45" customHeight="1" s="171" thickBot="1">
      <c r="B2557" s="167" t="n"/>
      <c r="C2557" s="167" t="n"/>
      <c r="D2557" s="14" t="inlineStr">
        <is>
          <t>Количество</t>
        </is>
      </c>
      <c r="E2557" s="15" t="n"/>
      <c r="F2557" s="175" t="n">
        <v>1</v>
      </c>
      <c r="G2557" s="15" t="n"/>
      <c r="H2557" s="175" t="n">
        <v>1</v>
      </c>
      <c r="I2557" s="135" t="n"/>
      <c r="J2557" s="154" t="inlineStr">
        <is>
          <t>Поступление ТМЦ и услуг 0000155 от 17.01.2024 10:00:00</t>
        </is>
      </c>
      <c r="K2557" s="154" t="inlineStr">
        <is>
          <t>Поступление ТМЦ и услуг 0000155 от 17.01.2024 10:00:00</t>
        </is>
      </c>
      <c r="L2557" s="9" t="n"/>
      <c r="M2557">
        <f>VLOOKUP(J2557,P$7:Q$4000,2,0)</f>
        <v/>
      </c>
      <c r="N2557">
        <f>VLOOKUP(K2557,P$7:R$4000,2,0)</f>
        <v/>
      </c>
      <c r="P2557" s="24" t="inlineStr">
        <is>
          <t>Чапов Евгений Сергеевич</t>
        </is>
      </c>
      <c r="Q2557" s="24" t="inlineStr">
        <is>
          <t>126-001 ОТК Общепроизводственные расходы</t>
        </is>
      </c>
    </row>
    <row r="2558" hidden="1" outlineLevel="1" ht="22.45" customFormat="1" customHeight="1" s="71">
      <c r="B2558" s="165" t="inlineStr">
        <is>
          <t>12.09.2024 8:40:51</t>
        </is>
      </c>
      <c r="C2558" s="165" t="inlineStr">
        <is>
          <t>Внутреннее перемещение ОМТС 222-130 от 12.09.2024 8:40:51</t>
        </is>
      </c>
      <c r="D2558" s="152" t="inlineStr">
        <is>
          <t>Внутренее перемещение ТМЦ</t>
        </is>
      </c>
      <c r="E2558" s="163" t="n">
        <v>1750</v>
      </c>
      <c r="F2558" s="164" t="n"/>
      <c r="G2558" s="163" t="n">
        <v>1750</v>
      </c>
      <c r="H2558" s="164" t="n"/>
      <c r="I2558" s="7" t="n">
        <v>11760</v>
      </c>
      <c r="J2558" s="8" t="inlineStr">
        <is>
          <t>Склад Бозымчак № 7/1 СИЗ БУ</t>
        </is>
      </c>
      <c r="K2558" s="8" t="inlineStr">
        <is>
          <t>Ибраимов Алымбек Кошмуратович</t>
        </is>
      </c>
      <c r="L2558" s="12" t="n"/>
      <c r="M2558">
        <f>VLOOKUP(J2558,P$7:Q$4000,2,0)</f>
        <v/>
      </c>
      <c r="N2558">
        <f>VLOOKUP(K2558,P$7:R$4000,2,0)</f>
        <v/>
      </c>
      <c r="P2558" s="24" t="inlineStr">
        <is>
          <t>Чегирбаева Нарима Эсенбековна</t>
        </is>
      </c>
      <c r="Q2558" s="24" t="inlineStr">
        <is>
          <t>111-02-АУП</t>
        </is>
      </c>
    </row>
    <row r="2559" hidden="1" outlineLevel="1" ht="11.95" customFormat="1" customHeight="1" s="71">
      <c r="B2559" s="166" t="n"/>
      <c r="C2559" s="166" t="n"/>
      <c r="D2559" s="153" t="n"/>
      <c r="E2559" s="10" t="n"/>
      <c r="F2559" s="11" t="n"/>
      <c r="G2559" s="10" t="n"/>
      <c r="H2559" s="11" t="n"/>
      <c r="I2559" s="12" t="n"/>
      <c r="J2559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2559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2559" s="135" t="n"/>
      <c r="M2559">
        <f>VLOOKUP(J2559,P$7:Q$4000,2,0)</f>
        <v/>
      </c>
      <c r="N2559">
        <f>VLOOKUP(K2559,P$7:R$4000,2,0)</f>
        <v/>
      </c>
      <c r="P2559" s="24" t="inlineStr">
        <is>
          <t>Чекилов Эркинбек Муктарбекович</t>
        </is>
      </c>
      <c r="Q2559" s="24" t="inlineStr">
        <is>
          <t>111-02-АУП</t>
        </is>
      </c>
    </row>
    <row r="2560" hidden="1" outlineLevel="1" ht="22.45" customHeight="1" s="171" thickBot="1">
      <c r="B2560" s="167" t="n"/>
      <c r="C2560" s="167" t="n"/>
      <c r="D2560" s="14" t="inlineStr">
        <is>
          <t>Количество</t>
        </is>
      </c>
      <c r="E2560" s="15" t="n"/>
      <c r="F2560" s="175" t="n">
        <v>1</v>
      </c>
      <c r="G2560" s="15" t="n"/>
      <c r="H2560" s="175" t="n">
        <v>1</v>
      </c>
      <c r="I2560" s="135" t="n"/>
      <c r="J2560" s="154" t="inlineStr">
        <is>
          <t>Поступление ТМЦ и услуг 0000438 от 13.02.2023 10:00:00</t>
        </is>
      </c>
      <c r="K2560" s="154" t="inlineStr">
        <is>
          <t>Поступление ТМЦ и услуг 0000438 от 13.02.2023 10:00:00</t>
        </is>
      </c>
      <c r="L2560" s="9" t="n"/>
      <c r="M2560">
        <f>VLOOKUP(J2560,P$7:Q$4000,2,0)</f>
        <v/>
      </c>
      <c r="N2560">
        <f>VLOOKUP(K2560,P$7:R$4000,2,0)</f>
        <v/>
      </c>
      <c r="P2560" s="24" t="inlineStr">
        <is>
          <t>Ченчик Юрий Евгеньевич</t>
        </is>
      </c>
      <c r="Q2560" s="24" t="inlineStr">
        <is>
          <t>130-01 Проект подземный рудник</t>
        </is>
      </c>
    </row>
    <row r="2561" hidden="1" outlineLevel="1" ht="22.45" customFormat="1" customHeight="1" s="71">
      <c r="B2561" s="165" t="inlineStr">
        <is>
          <t>12.09.2024 8:40:51</t>
        </is>
      </c>
      <c r="C2561" s="165" t="inlineStr">
        <is>
          <t>Внутреннее перемещение ОМТС 222-130 от 12.09.2024 8:40:51</t>
        </is>
      </c>
      <c r="D2561" s="152" t="inlineStr">
        <is>
          <t>Внутренее перемещение ТМЦ</t>
        </is>
      </c>
      <c r="E2561" s="163" t="n">
        <v>1750</v>
      </c>
      <c r="F2561" s="164" t="n"/>
      <c r="G2561" s="163" t="n">
        <v>1750</v>
      </c>
      <c r="H2561" s="164" t="n"/>
      <c r="I2561" s="7" t="n">
        <v>7140</v>
      </c>
      <c r="J2561" s="8" t="inlineStr">
        <is>
          <t>Склад Бозымчак № 7/1 СИЗ БУ</t>
        </is>
      </c>
      <c r="K2561" s="8" t="inlineStr">
        <is>
          <t>Ибраимов Алымбек Кошмуратович</t>
        </is>
      </c>
      <c r="L2561" s="12" t="n"/>
      <c r="M2561">
        <f>VLOOKUP(J2561,P$7:Q$4000,2,0)</f>
        <v/>
      </c>
      <c r="N2561">
        <f>VLOOKUP(K2561,P$7:R$4000,2,0)</f>
        <v/>
      </c>
      <c r="P2561" s="24" t="inlineStr">
        <is>
          <t>Черванев Виктор Иванович</t>
        </is>
      </c>
      <c r="Q2561" s="24" t="inlineStr">
        <is>
          <t>100-08  ИТР Производство ОФ</t>
        </is>
      </c>
    </row>
    <row r="2562" hidden="1" outlineLevel="1" ht="11.95" customFormat="1" customHeight="1" s="71">
      <c r="B2562" s="166" t="n"/>
      <c r="C2562" s="166" t="n"/>
      <c r="D2562" s="153" t="n"/>
      <c r="E2562" s="10" t="n"/>
      <c r="F2562" s="11" t="n"/>
      <c r="G2562" s="10" t="n"/>
      <c r="H2562" s="11" t="n"/>
      <c r="I2562" s="12" t="n"/>
      <c r="J2562" s="13" t="inlineStr">
        <is>
          <t>001-001-0127 Костюм летний "KAZ Minerals Bozymchak" (100% ХБ, плотность 250-260гр/м2, логотип вышивка, 50р.)</t>
        </is>
      </c>
      <c r="K2562" s="13" t="inlineStr">
        <is>
          <t>001-001-0127 Костюм летний "KAZ Minerals Bozymchak" (100% ХБ, плотность 250-260гр/м2, логотип вышивка, 50р.)</t>
        </is>
      </c>
      <c r="L2562" s="135" t="n"/>
      <c r="M2562">
        <f>VLOOKUP(J2562,P$7:Q$4000,2,0)</f>
        <v/>
      </c>
      <c r="N2562">
        <f>VLOOKUP(K2562,P$7:R$4000,2,0)</f>
        <v/>
      </c>
      <c r="P2562" s="24" t="inlineStr">
        <is>
          <t>Чериева Кулсана Кадыровна</t>
        </is>
      </c>
      <c r="Q2562" s="24" t="inlineStr">
        <is>
          <t>112-01-ИТР-производство</t>
        </is>
      </c>
    </row>
    <row r="2563" hidden="1" outlineLevel="1" ht="22.45" customHeight="1" s="171" thickBot="1">
      <c r="B2563" s="167" t="n"/>
      <c r="C2563" s="167" t="n"/>
      <c r="D2563" s="14" t="inlineStr">
        <is>
          <t>Количество</t>
        </is>
      </c>
      <c r="E2563" s="15" t="n"/>
      <c r="F2563" s="175" t="n">
        <v>1</v>
      </c>
      <c r="G2563" s="15" t="n"/>
      <c r="H2563" s="175" t="n">
        <v>1</v>
      </c>
      <c r="I2563" s="135" t="n"/>
      <c r="J2563" s="154" t="inlineStr">
        <is>
          <t>Поступление ТМЦ и услуг 0001467 от 25.04.2023 10:00:00</t>
        </is>
      </c>
      <c r="K2563" s="154" t="inlineStr">
        <is>
          <t>Поступление ТМЦ и услуг 0001467 от 25.04.2023 10:00:00</t>
        </is>
      </c>
      <c r="L2563" s="9" t="n"/>
      <c r="M2563">
        <f>VLOOKUP(J2563,P$7:Q$4000,2,0)</f>
        <v/>
      </c>
      <c r="N2563">
        <f>VLOOKUP(K2563,P$7:R$4000,2,0)</f>
        <v/>
      </c>
      <c r="P2563" s="24" t="inlineStr">
        <is>
          <t>Черикбаев Адилет Кадыркулович(инструктор ОТ и ТБ)</t>
        </is>
      </c>
      <c r="Q2563" s="24" t="inlineStr">
        <is>
          <t>120-02  - Главные специалисты ИТР</t>
        </is>
      </c>
    </row>
    <row r="2564" hidden="1" outlineLevel="1" ht="22.45" customFormat="1" customHeight="1" s="71" thickBot="1">
      <c r="B2564" s="165" t="inlineStr">
        <is>
          <t>12.09.2024 8:43:27</t>
        </is>
      </c>
      <c r="C2564" s="165" t="inlineStr">
        <is>
          <t>Внутреннее перемещение ОМТС 222-131 от 12.09.2024 8:43:27</t>
        </is>
      </c>
      <c r="D2564" s="152" t="inlineStr">
        <is>
          <t>Внутренее перемещение ТМЦ</t>
        </is>
      </c>
      <c r="E2564" s="163" t="n">
        <v>1750</v>
      </c>
      <c r="F2564" s="164" t="n"/>
      <c r="G2564" s="163" t="n">
        <v>1750</v>
      </c>
      <c r="H2564" s="164" t="n"/>
      <c r="I2564" s="7" t="n">
        <v>7000</v>
      </c>
      <c r="J2564" s="8" t="inlineStr">
        <is>
          <t>Кыркымбаев Акбарбай Туратбекович</t>
        </is>
      </c>
      <c r="K2564" s="8" t="inlineStr">
        <is>
          <t>Склад Бозымчак № 7 СИЗ (/Касымов А,Адылбек у Э.</t>
        </is>
      </c>
      <c r="L2564" s="12" t="n"/>
      <c r="M2564">
        <f>VLOOKUP(J2564,P$7:Q$4000,2,0)</f>
        <v/>
      </c>
      <c r="N2564">
        <f>VLOOKUP(K2564,P$7:R$4000,2,0)</f>
        <v/>
      </c>
      <c r="P2564" s="24" t="inlineStr">
        <is>
          <t>Чигвинцев Александр Юрьевич (спец по обслуж ПС)</t>
        </is>
      </c>
      <c r="Q2564" s="24" t="inlineStr">
        <is>
          <t>128-01-Пожарное депо</t>
        </is>
      </c>
    </row>
    <row r="2565" hidden="1" outlineLevel="1" ht="22.45" customFormat="1" customHeight="1" s="71">
      <c r="B2565" s="166" t="n"/>
      <c r="C2565" s="166" t="n"/>
      <c r="D2565" s="153" t="n"/>
      <c r="E2565" s="10" t="n"/>
      <c r="F2565" s="11" t="n"/>
      <c r="G2565" s="10" t="n"/>
      <c r="H2565" s="11" t="n"/>
      <c r="I2565" s="12" t="n"/>
      <c r="J2565" s="13" t="inlineStr">
        <is>
          <t>001-001-0199 Куртка демисезонная "KAZ Minerals Bozymchak" (ткань 65%ПЭ/35%ХБ, плотность 250 гр/м2, подкл.флис. 56-58)</t>
        </is>
      </c>
      <c r="K2565" s="13" t="inlineStr">
        <is>
          <t>001-001-0199 Куртка демисезонная "KAZ Minerals Bozymchak" (ткань 65%ПЭ/35%ХБ, плотность 250 гр/м2, подкл.флис. 56-58)</t>
        </is>
      </c>
      <c r="L2565" s="135" t="n"/>
      <c r="M2565">
        <f>VLOOKUP(J2565,P$7:Q$4000,2,0)</f>
        <v/>
      </c>
      <c r="N2565">
        <f>VLOOKUP(K2565,P$7:R$4000,2,0)</f>
        <v/>
      </c>
      <c r="P2565" s="24" t="inlineStr">
        <is>
          <t>Чиликина Татьяна Станиславовна</t>
        </is>
      </c>
      <c r="Q2565" s="24" t="inlineStr">
        <is>
          <t>113-Офис Управления Проектом - Бишкек</t>
        </is>
      </c>
    </row>
    <row r="2566" hidden="1" outlineLevel="1" ht="22.45" customHeight="1" s="171" thickBot="1">
      <c r="B2566" s="167" t="n"/>
      <c r="C2566" s="167" t="n"/>
      <c r="D2566" s="14" t="inlineStr">
        <is>
          <t>Количество</t>
        </is>
      </c>
      <c r="E2566" s="15" t="n"/>
      <c r="F2566" s="175" t="n">
        <v>1</v>
      </c>
      <c r="G2566" s="15" t="n"/>
      <c r="H2566" s="175" t="n">
        <v>1</v>
      </c>
      <c r="I2566" s="135" t="n"/>
      <c r="J2566" s="154" t="inlineStr">
        <is>
          <t>Поступление ТМЦ и услуг 0002734 от 16.07.2024 10:00:00</t>
        </is>
      </c>
      <c r="K2566" s="154" t="inlineStr">
        <is>
          <t>Поступление ТМЦ и услуг 0002734 от 16.07.2024 10:00:00</t>
        </is>
      </c>
      <c r="L2566" s="9" t="n"/>
      <c r="M2566">
        <f>VLOOKUP(J2566,P$7:Q$4000,2,0)</f>
        <v/>
      </c>
      <c r="N2566">
        <f>VLOOKUP(K2566,P$7:R$4000,2,0)</f>
        <v/>
      </c>
      <c r="P2566" s="24" t="inlineStr">
        <is>
          <t>Чилпакбаев Шамиль Намазалиевич</t>
        </is>
      </c>
      <c r="Q2566" s="24" t="inlineStr">
        <is>
          <t>100-03 Участок фильтрации (хвосты)</t>
        </is>
      </c>
    </row>
    <row r="2567" hidden="1" outlineLevel="1" ht="22.45" customFormat="1" customHeight="1" s="71" thickBot="1">
      <c r="B2567" s="165" t="inlineStr">
        <is>
          <t>12.09.2024 8:43:27</t>
        </is>
      </c>
      <c r="C2567" s="165" t="inlineStr">
        <is>
          <t>Внутреннее перемещение ОМТС 222-131 от 12.09.2024 8:43:27</t>
        </is>
      </c>
      <c r="D2567" s="152" t="inlineStr">
        <is>
          <t>Внутренее перемещение ТМЦ</t>
        </is>
      </c>
      <c r="E2567" s="163" t="n">
        <v>1750</v>
      </c>
      <c r="F2567" s="164" t="n"/>
      <c r="G2567" s="163" t="n">
        <v>1750</v>
      </c>
      <c r="H2567" s="164" t="n"/>
      <c r="I2567" s="7" t="n">
        <v>8800</v>
      </c>
      <c r="J2567" s="8" t="inlineStr">
        <is>
          <t>Кыркымбаев Акбарбай Туратбекович</t>
        </is>
      </c>
      <c r="K2567" s="8" t="inlineStr">
        <is>
          <t>Склад Бозымчак № 7 СИЗ (/Касымов А,Адылбек у Э.</t>
        </is>
      </c>
      <c r="L2567" s="12" t="n"/>
      <c r="M2567">
        <f>VLOOKUP(J2567,P$7:Q$4000,2,0)</f>
        <v/>
      </c>
      <c r="N2567">
        <f>VLOOKUP(K2567,P$7:R$4000,2,0)</f>
        <v/>
      </c>
      <c r="P2567" s="24" t="inlineStr">
        <is>
          <t>Чимчиков Курманбек Асыпбекович</t>
        </is>
      </c>
      <c r="Q2567" s="24" t="inlineStr">
        <is>
          <t>113-Офис Управления Проектом - Бишкек</t>
        </is>
      </c>
    </row>
    <row r="2568" hidden="1" outlineLevel="1" ht="11.95" customFormat="1" customHeight="1" s="71">
      <c r="B2568" s="166" t="n"/>
      <c r="C2568" s="166" t="n"/>
      <c r="D2568" s="153" t="n"/>
      <c r="E2568" s="10" t="n"/>
      <c r="F2568" s="11" t="n"/>
      <c r="G2568" s="10" t="n"/>
      <c r="H2568" s="11" t="n"/>
      <c r="I2568" s="12" t="n"/>
      <c r="J2568" s="13" t="inlineStr">
        <is>
          <t>001-001-0082 Костюм взрывника</t>
        </is>
      </c>
      <c r="K2568" s="13" t="inlineStr">
        <is>
          <t>001-001-0082 Костюм взрывника</t>
        </is>
      </c>
      <c r="L2568" s="135" t="n"/>
      <c r="M2568">
        <f>VLOOKUP(J2568,P$7:Q$4000,2,0)</f>
        <v/>
      </c>
      <c r="N2568">
        <f>VLOOKUP(K2568,P$7:R$4000,2,0)</f>
        <v/>
      </c>
      <c r="P2568" s="24" t="inlineStr">
        <is>
          <t>Чиндоолотов Таалайбек Асанбекович</t>
        </is>
      </c>
      <c r="Q2568" s="24" t="inlineStr">
        <is>
          <t>112-01-ИТР-производство</t>
        </is>
      </c>
    </row>
    <row r="2569" hidden="1" outlineLevel="1" ht="22.45" customHeight="1" s="171" thickBot="1">
      <c r="B2569" s="167" t="n"/>
      <c r="C2569" s="167" t="n"/>
      <c r="D2569" s="14" t="inlineStr">
        <is>
          <t>Количество</t>
        </is>
      </c>
      <c r="E2569" s="15" t="n"/>
      <c r="F2569" s="175" t="n">
        <v>1</v>
      </c>
      <c r="G2569" s="15" t="n"/>
      <c r="H2569" s="175" t="n">
        <v>1</v>
      </c>
      <c r="I2569" s="135" t="n"/>
      <c r="J2569" s="154" t="inlineStr">
        <is>
          <t>Поступление ТМЦ и услуг 0002737 от 16.07.2024 10:00:00</t>
        </is>
      </c>
      <c r="K2569" s="154" t="inlineStr">
        <is>
          <t>Поступление ТМЦ и услуг 0002737 от 16.07.2024 10:00:00</t>
        </is>
      </c>
      <c r="L2569" s="9" t="n"/>
      <c r="M2569">
        <f>VLOOKUP(J2569,P$7:Q$4000,2,0)</f>
        <v/>
      </c>
      <c r="N2569">
        <f>VLOOKUP(K2569,P$7:R$4000,2,0)</f>
        <v/>
      </c>
      <c r="P2569" s="24" t="inlineStr">
        <is>
          <t>Чожобаева Бермет Жекшенбековна</t>
        </is>
      </c>
      <c r="Q2569" s="24" t="inlineStr">
        <is>
          <t>114-Офис Управления Проектом - Бозымчак</t>
        </is>
      </c>
    </row>
    <row r="2570" hidden="1" outlineLevel="1" ht="22.45" customFormat="1" customHeight="1" s="71" thickBot="1">
      <c r="B2570" s="165" t="inlineStr">
        <is>
          <t>12.09.2024 8:44:52</t>
        </is>
      </c>
      <c r="C2570" s="165" t="inlineStr">
        <is>
          <t>Внутреннее перемещение ОМТС 222-132 от 12.09.2024 8:44:52</t>
        </is>
      </c>
      <c r="D2570" s="152" t="inlineStr">
        <is>
          <t>Внутренее перемещение ТМЦ</t>
        </is>
      </c>
      <c r="E2570" s="163" t="n">
        <v>1750</v>
      </c>
      <c r="F2570" s="164" t="n"/>
      <c r="G2570" s="163" t="n">
        <v>1750</v>
      </c>
      <c r="H2570" s="164" t="n"/>
      <c r="I2570" s="7" t="n">
        <v>7000</v>
      </c>
      <c r="J2570" s="8" t="inlineStr">
        <is>
          <t>Жумабек уулу Майрамбек</t>
        </is>
      </c>
      <c r="K2570" s="8" t="inlineStr">
        <is>
          <t>Склад Бозымчак № 7 СИЗ (/Касымов А,Адылбек у Э.</t>
        </is>
      </c>
      <c r="L2570" s="12" t="n"/>
      <c r="M2570">
        <f>VLOOKUP(J2570,P$7:Q$4000,2,0)</f>
        <v/>
      </c>
      <c r="N2570">
        <f>VLOOKUP(K2570,P$7:R$4000,2,0)</f>
        <v/>
      </c>
      <c r="P2570" s="24" t="inlineStr">
        <is>
          <t>Чолев Нурлан Сарыгулович</t>
        </is>
      </c>
      <c r="Q2570" s="24" t="inlineStr">
        <is>
          <t>112-ИТР-офис</t>
        </is>
      </c>
    </row>
    <row r="2571" hidden="1" outlineLevel="1" ht="22.45" customFormat="1" customHeight="1" s="71">
      <c r="B2571" s="166" t="n"/>
      <c r="C2571" s="166" t="n"/>
      <c r="D2571" s="153" t="n"/>
      <c r="E2571" s="10" t="n"/>
      <c r="F2571" s="11" t="n"/>
      <c r="G2571" s="10" t="n"/>
      <c r="H2571" s="11" t="n"/>
      <c r="I2571" s="12" t="n"/>
      <c r="J2571" s="13" t="inlineStr">
        <is>
          <t>001-001-0199 Куртка демисезонная "KAZ Minerals Bozymchak" (ткань 65%ПЭ/35%ХБ, плотность 250 гр/м2, подкл.флис. 56-58)</t>
        </is>
      </c>
      <c r="K2571" s="13" t="inlineStr">
        <is>
          <t>001-001-0199 Куртка демисезонная "KAZ Minerals Bozymchak" (ткань 65%ПЭ/35%ХБ, плотность 250 гр/м2, подкл.флис. 56-58)</t>
        </is>
      </c>
      <c r="L2571" s="135" t="n"/>
      <c r="M2571">
        <f>VLOOKUP(J2571,P$7:Q$4000,2,0)</f>
        <v/>
      </c>
      <c r="N2571">
        <f>VLOOKUP(K2571,P$7:R$4000,2,0)</f>
        <v/>
      </c>
      <c r="P2571" s="24" t="inlineStr">
        <is>
          <t>Чолжиев Сагынбек Калыкович (мастер хвост хоз)</t>
        </is>
      </c>
      <c r="Q2571" s="24" t="inlineStr">
        <is>
          <t>100-08  ИТР Производство ОФ</t>
        </is>
      </c>
    </row>
    <row r="2572" hidden="1" outlineLevel="1" ht="22.45" customHeight="1" s="171" thickBot="1">
      <c r="B2572" s="167" t="n"/>
      <c r="C2572" s="167" t="n"/>
      <c r="D2572" s="14" t="inlineStr">
        <is>
          <t>Количество</t>
        </is>
      </c>
      <c r="E2572" s="15" t="n"/>
      <c r="F2572" s="175" t="n">
        <v>1</v>
      </c>
      <c r="G2572" s="15" t="n"/>
      <c r="H2572" s="175" t="n">
        <v>1</v>
      </c>
      <c r="I2572" s="135" t="n"/>
      <c r="J2572" s="154" t="inlineStr">
        <is>
          <t>Поступление ТМЦ и услуг 0002734 от 16.07.2024 10:00:00</t>
        </is>
      </c>
      <c r="K2572" s="154" t="inlineStr">
        <is>
          <t>Поступление ТМЦ и услуг 0002734 от 16.07.2024 10:00:00</t>
        </is>
      </c>
      <c r="L2572" s="9" t="n"/>
      <c r="M2572">
        <f>VLOOKUP(J2572,P$7:Q$4000,2,0)</f>
        <v/>
      </c>
      <c r="N2572">
        <f>VLOOKUP(K2572,P$7:R$4000,2,0)</f>
        <v/>
      </c>
      <c r="P2572" s="24" t="inlineStr">
        <is>
          <t>Чолпонбай уулу Нызамидин (Разнорабочий)</t>
        </is>
      </c>
      <c r="Q2572" s="24" t="inlineStr">
        <is>
          <t>100-03 Участок фильтрации (хвосты)</t>
        </is>
      </c>
    </row>
    <row r="2573" hidden="1" outlineLevel="1" ht="22.45" customFormat="1" customHeight="1" s="71" thickBot="1">
      <c r="B2573" s="165" t="inlineStr">
        <is>
          <t>12.09.2024 8:44:52</t>
        </is>
      </c>
      <c r="C2573" s="165" t="inlineStr">
        <is>
          <t>Внутреннее перемещение ОМТС 222-132 от 12.09.2024 8:44:52</t>
        </is>
      </c>
      <c r="D2573" s="152" t="inlineStr">
        <is>
          <t>Внутренее перемещение ТМЦ</t>
        </is>
      </c>
      <c r="E2573" s="163" t="n">
        <v>1750</v>
      </c>
      <c r="F2573" s="164" t="n"/>
      <c r="G2573" s="163" t="n">
        <v>1750</v>
      </c>
      <c r="H2573" s="164" t="n"/>
      <c r="I2573" s="7" t="n">
        <v>8800</v>
      </c>
      <c r="J2573" s="8" t="inlineStr">
        <is>
          <t>Жумабек уулу Майрамбек</t>
        </is>
      </c>
      <c r="K2573" s="8" t="inlineStr">
        <is>
          <t>Склад Бозымчак № 7 СИЗ (/Касымов А,Адылбек у Э.</t>
        </is>
      </c>
      <c r="L2573" s="12" t="n"/>
      <c r="M2573">
        <f>VLOOKUP(J2573,P$7:Q$4000,2,0)</f>
        <v/>
      </c>
      <c r="N2573">
        <f>VLOOKUP(K2573,P$7:R$4000,2,0)</f>
        <v/>
      </c>
      <c r="P2573" s="24" t="inlineStr">
        <is>
          <t>Чондуев Уралбек Узупбекович (Водитель вил погрузч)</t>
        </is>
      </c>
      <c r="Q2573" s="24" t="inlineStr">
        <is>
          <t>117-Перевалочная база</t>
        </is>
      </c>
    </row>
    <row r="2574" hidden="1" outlineLevel="1" ht="32.9" customFormat="1" customHeight="1" s="71">
      <c r="B2574" s="166" t="n"/>
      <c r="C2574" s="166" t="n"/>
      <c r="D2574" s="153" t="n"/>
      <c r="E2574" s="10" t="n"/>
      <c r="F2574" s="11" t="n"/>
      <c r="G2574" s="10" t="n"/>
      <c r="H2574" s="11" t="n"/>
      <c r="I2574" s="12" t="n"/>
      <c r="J2574" s="13" t="inlineStr">
        <is>
          <t>001-001-0082 Костюм взрывника</t>
        </is>
      </c>
      <c r="K2574" s="13" t="inlineStr">
        <is>
          <t>001-001-0082 Костюм взрывника</t>
        </is>
      </c>
      <c r="L2574" s="135" t="n"/>
      <c r="M2574">
        <f>VLOOKUP(J2574,P$7:Q$4000,2,0)</f>
        <v/>
      </c>
      <c r="N2574">
        <f>VLOOKUP(K2574,P$7:R$4000,2,0)</f>
        <v/>
      </c>
      <c r="P2574" s="24" t="inlineStr">
        <is>
          <t>Чотбаева Динара Эрмековна (уборщица)</t>
        </is>
      </c>
      <c r="Q2574" s="24" t="inlineStr">
        <is>
          <t>123-01-АБК-АХО-вахтовый поселок</t>
        </is>
      </c>
    </row>
    <row r="2575" hidden="1" outlineLevel="1" ht="22.45" customHeight="1" s="171" thickBot="1">
      <c r="B2575" s="167" t="n"/>
      <c r="C2575" s="167" t="n"/>
      <c r="D2575" s="14" t="inlineStr">
        <is>
          <t>Количество</t>
        </is>
      </c>
      <c r="E2575" s="15" t="n"/>
      <c r="F2575" s="175" t="n">
        <v>1</v>
      </c>
      <c r="G2575" s="15" t="n"/>
      <c r="H2575" s="175" t="n">
        <v>1</v>
      </c>
      <c r="I2575" s="135" t="n"/>
      <c r="J2575" s="154" t="inlineStr">
        <is>
          <t>Поступление ТМЦ и услуг 0002737 от 16.07.2024 10:00:00</t>
        </is>
      </c>
      <c r="K2575" s="154" t="inlineStr">
        <is>
          <t>Поступление ТМЦ и услуг 0002737 от 16.07.2024 10:00:00</t>
        </is>
      </c>
      <c r="L2575" s="9" t="n"/>
      <c r="M2575">
        <f>VLOOKUP(J2575,P$7:Q$4000,2,0)</f>
        <v/>
      </c>
      <c r="N2575">
        <f>VLOOKUP(K2575,P$7:R$4000,2,0)</f>
        <v/>
      </c>
      <c r="P2575" s="24" t="inlineStr">
        <is>
          <t>Чоткараев Улан Турдумаматович</t>
        </is>
      </c>
      <c r="Q2575" s="24" t="inlineStr">
        <is>
          <t>113-Офис Управления Проектом - Бишкек</t>
        </is>
      </c>
    </row>
    <row r="2576" hidden="1" outlineLevel="1" ht="22.45" customFormat="1" customHeight="1" s="71" thickBot="1">
      <c r="B2576" s="165" t="inlineStr">
        <is>
          <t>12.09.2024 8:46:38</t>
        </is>
      </c>
      <c r="C2576" s="165" t="inlineStr">
        <is>
          <t>Внутреннее перемещение ОМТС 222-133 от 12.09.2024 8:46:38</t>
        </is>
      </c>
      <c r="D2576" s="152" t="inlineStr">
        <is>
          <t>Внутренее перемещение ТМЦ</t>
        </is>
      </c>
      <c r="E2576" s="163" t="n">
        <v>1750</v>
      </c>
      <c r="F2576" s="164" t="n"/>
      <c r="G2576" s="163" t="n">
        <v>1750</v>
      </c>
      <c r="H2576" s="164" t="n"/>
      <c r="I2576" s="7" t="n">
        <v>8800</v>
      </c>
      <c r="J2576" s="8" t="inlineStr">
        <is>
          <t>Жаналиев Жаныбек Шаршеналиевич</t>
        </is>
      </c>
      <c r="K2576" s="8" t="inlineStr">
        <is>
          <t>Склад Бозымчак № 7 СИЗ (/Касымов А,Адылбек у Э.</t>
        </is>
      </c>
      <c r="L2576" s="12" t="n"/>
      <c r="M2576">
        <f>VLOOKUP(J2576,P$7:Q$4000,2,0)</f>
        <v/>
      </c>
      <c r="N2576">
        <f>VLOOKUP(K2576,P$7:R$4000,2,0)</f>
        <v/>
      </c>
      <c r="P2576" s="24" t="inlineStr">
        <is>
          <t>Чотонов Абдибали Шапаевич</t>
        </is>
      </c>
      <c r="Q2576" s="24" t="inlineStr">
        <is>
          <t>101-02-ЭКБУ - Карьер</t>
        </is>
      </c>
    </row>
    <row r="2577" hidden="1" outlineLevel="1" ht="22.45" customFormat="1" customHeight="1" s="71">
      <c r="B2577" s="166" t="n"/>
      <c r="C2577" s="166" t="n"/>
      <c r="D2577" s="153" t="n"/>
      <c r="E2577" s="10" t="n"/>
      <c r="F2577" s="11" t="n"/>
      <c r="G2577" s="10" t="n"/>
      <c r="H2577" s="11" t="n"/>
      <c r="I2577" s="12" t="n"/>
      <c r="J2577" s="13" t="inlineStr">
        <is>
          <t>001-001-0082 Костюм взрывника</t>
        </is>
      </c>
      <c r="K2577" s="13" t="inlineStr">
        <is>
          <t>001-001-0082 Костюм взрывника</t>
        </is>
      </c>
      <c r="L2577" s="135" t="n"/>
      <c r="M2577">
        <f>VLOOKUP(J2577,P$7:Q$4000,2,0)</f>
        <v/>
      </c>
      <c r="N2577">
        <f>VLOOKUP(K2577,P$7:R$4000,2,0)</f>
        <v/>
      </c>
      <c r="P2577" s="24" t="inlineStr">
        <is>
          <t>Чотуев Дамир Эсентурович</t>
        </is>
      </c>
      <c r="Q2577" s="24" t="inlineStr">
        <is>
          <t>120-02  - Главные специалисты ИТР</t>
        </is>
      </c>
    </row>
    <row r="2578" hidden="1" outlineLevel="1" ht="22.45" customHeight="1" s="171" thickBot="1">
      <c r="B2578" s="167" t="n"/>
      <c r="C2578" s="167" t="n"/>
      <c r="D2578" s="14" t="inlineStr">
        <is>
          <t>Количество</t>
        </is>
      </c>
      <c r="E2578" s="15" t="n"/>
      <c r="F2578" s="175" t="n">
        <v>1</v>
      </c>
      <c r="G2578" s="15" t="n"/>
      <c r="H2578" s="175" t="n">
        <v>1</v>
      </c>
      <c r="I2578" s="135" t="n"/>
      <c r="J2578" s="154" t="inlineStr">
        <is>
          <t>Поступление ТМЦ и услуг 0002737 от 16.07.2024 10:00:00</t>
        </is>
      </c>
      <c r="K2578" s="154" t="inlineStr">
        <is>
          <t>Поступление ТМЦ и услуг 0002737 от 16.07.2024 10:00:00</t>
        </is>
      </c>
      <c r="L2578" s="9" t="n"/>
      <c r="M2578">
        <f>VLOOKUP(J2578,P$7:Q$4000,2,0)</f>
        <v/>
      </c>
      <c r="N2578">
        <f>VLOOKUP(K2578,P$7:R$4000,2,0)</f>
        <v/>
      </c>
      <c r="P2578" s="24" t="inlineStr">
        <is>
          <t>Чотуев Эсенали Акбаралиевич (Слесарь-ремонтник)</t>
        </is>
      </c>
      <c r="Q2578" s="24" t="inlineStr">
        <is>
          <t>100-02 Главный корпус (флотация)</t>
        </is>
      </c>
    </row>
    <row r="2579" hidden="1" outlineLevel="1" ht="22.45" customFormat="1" customHeight="1" s="71">
      <c r="B2579" s="165" t="inlineStr">
        <is>
          <t>12.09.2024 8:49:02</t>
        </is>
      </c>
      <c r="C2579" s="165" t="inlineStr">
        <is>
          <t>Внутреннее перемещение ОМТС 222-135 от 12.09.2024 8:49:02</t>
        </is>
      </c>
      <c r="D2579" s="152" t="inlineStr">
        <is>
          <t>Внутренее перемещение ТМЦ</t>
        </is>
      </c>
      <c r="E2579" s="163" t="n">
        <v>1750</v>
      </c>
      <c r="F2579" s="164" t="n"/>
      <c r="G2579" s="163" t="n">
        <v>1750</v>
      </c>
      <c r="H2579" s="164" t="n"/>
      <c r="I2579" s="7" t="n">
        <v>7140</v>
      </c>
      <c r="J2579" s="8" t="inlineStr">
        <is>
          <t>Склад Бозымчак № 7/1 СИЗ БУ</t>
        </is>
      </c>
      <c r="K2579" s="8" t="inlineStr">
        <is>
          <t>Абдусаматов Абдикалил Абдурасулович (Строитель)</t>
        </is>
      </c>
      <c r="L2579" s="12" t="n"/>
      <c r="M2579">
        <f>VLOOKUP(J2579,P$7:Q$4000,2,0)</f>
        <v/>
      </c>
      <c r="N2579">
        <f>VLOOKUP(K2579,P$7:R$4000,2,0)</f>
        <v/>
      </c>
      <c r="P2579" s="24" t="inlineStr">
        <is>
          <t>Чоюкеев Смандил Амангулович</t>
        </is>
      </c>
      <c r="Q2579" s="24" t="inlineStr">
        <is>
          <t>119-06-Автотранспортный цех-РПП</t>
        </is>
      </c>
    </row>
    <row r="2580" hidden="1" outlineLevel="1" ht="22.45" customFormat="1" customHeight="1" s="71">
      <c r="B2580" s="166" t="n"/>
      <c r="C2580" s="166" t="n"/>
      <c r="D2580" s="153" t="n"/>
      <c r="E2580" s="10" t="n"/>
      <c r="F2580" s="11" t="n"/>
      <c r="G2580" s="10" t="n"/>
      <c r="H2580" s="11" t="n"/>
      <c r="I2580" s="12" t="n"/>
      <c r="J2580" s="13" t="inlineStr">
        <is>
          <t>001-001-0125 Костюм летний "KAZ Minerals Bozymchak" (100% ХБ, плотность 250-260гр/м2, логотип вышивка, 46р.)</t>
        </is>
      </c>
      <c r="K2580" s="13" t="inlineStr">
        <is>
          <t>001-001-0125 Костюм летний "KAZ Minerals Bozymchak" (100% ХБ, плотность 250-260гр/м2, логотип вышивка, 46р.)</t>
        </is>
      </c>
      <c r="L2580" s="135" t="n"/>
      <c r="M2580">
        <f>VLOOKUP(J2580,P$7:Q$4000,2,0)</f>
        <v/>
      </c>
      <c r="N2580">
        <f>VLOOKUP(K2580,P$7:R$4000,2,0)</f>
        <v/>
      </c>
      <c r="P2580" s="24" t="inlineStr">
        <is>
          <t>Чугунова Галина</t>
        </is>
      </c>
      <c r="Q2580" s="24" t="inlineStr">
        <is>
          <t>113-Офис Управления Проектом - Бишкек</t>
        </is>
      </c>
    </row>
    <row r="2581" hidden="1" outlineLevel="1" ht="22.45" customHeight="1" s="171" thickBot="1">
      <c r="B2581" s="167" t="n"/>
      <c r="C2581" s="167" t="n"/>
      <c r="D2581" s="14" t="inlineStr">
        <is>
          <t>Количество</t>
        </is>
      </c>
      <c r="E2581" s="15" t="n"/>
      <c r="F2581" s="175" t="n">
        <v>1</v>
      </c>
      <c r="G2581" s="15" t="n"/>
      <c r="H2581" s="175" t="n">
        <v>1</v>
      </c>
      <c r="I2581" s="135" t="n"/>
      <c r="J2581" s="154" t="inlineStr">
        <is>
          <t>Поступление ТМЦ и услуг 0001920 от 26.05.2023 10:00:00</t>
        </is>
      </c>
      <c r="K2581" s="154" t="inlineStr">
        <is>
          <t>Поступление ТМЦ и услуг 0001920 от 26.05.2023 10:00:00</t>
        </is>
      </c>
      <c r="L2581" s="9" t="n"/>
      <c r="M2581">
        <f>VLOOKUP(J2581,P$7:Q$4000,2,0)</f>
        <v/>
      </c>
      <c r="N2581">
        <f>VLOOKUP(K2581,P$7:R$4000,2,0)</f>
        <v/>
      </c>
      <c r="P2581" s="24" t="inlineStr">
        <is>
          <t>Чудаев Александр Алексеевич</t>
        </is>
      </c>
      <c r="Q2581" s="24" t="inlineStr">
        <is>
          <t>105-03-ЛЭП</t>
        </is>
      </c>
    </row>
    <row r="2582" hidden="1" outlineLevel="1" ht="22.45" customFormat="1" customHeight="1" s="71" thickBot="1">
      <c r="B2582" s="165" t="inlineStr">
        <is>
          <t>12.09.2024 8:56:00</t>
        </is>
      </c>
      <c r="C2582" s="165" t="inlineStr">
        <is>
          <t>Внутреннее перемещение ОМТС 222-136 от 12.09.2024 8:56:00</t>
        </is>
      </c>
      <c r="D2582" s="152" t="inlineStr">
        <is>
          <t>Внутренее перемещение ТМЦ</t>
        </is>
      </c>
      <c r="E2582" s="163" t="n">
        <v>1750</v>
      </c>
      <c r="F2582" s="164" t="n"/>
      <c r="G2582" s="163" t="n">
        <v>1750</v>
      </c>
      <c r="H2582" s="164" t="n"/>
      <c r="I2582" s="7" t="n">
        <v>10600</v>
      </c>
      <c r="J2582" s="8" t="inlineStr">
        <is>
          <t>Корпачев Анатолий Юрьевич (Слесарь-электрик)</t>
        </is>
      </c>
      <c r="K2582" s="8" t="inlineStr">
        <is>
          <t>Склад Бозымчак № 7 СИЗ (/Касымов А,Адылбек у Э.</t>
        </is>
      </c>
      <c r="L2582" s="12" t="n"/>
      <c r="M2582">
        <f>VLOOKUP(J2582,P$7:Q$4000,2,0)</f>
        <v/>
      </c>
      <c r="N2582">
        <f>VLOOKUP(K2582,P$7:R$4000,2,0)</f>
        <v/>
      </c>
      <c r="P2582" s="24" t="inlineStr">
        <is>
          <t>Чушаков Амрихудо Шукрихудоевич</t>
        </is>
      </c>
      <c r="Q2582" s="24" t="inlineStr">
        <is>
          <t>119-05-Автотранспортный цех - общепроизводственные</t>
        </is>
      </c>
    </row>
    <row r="2583" hidden="1" outlineLevel="1" ht="32.9" customFormat="1" customHeight="1" s="71">
      <c r="B2583" s="166" t="n"/>
      <c r="C2583" s="166" t="n"/>
      <c r="D2583" s="153" t="n"/>
      <c r="E2583" s="10" t="n"/>
      <c r="F2583" s="11" t="n"/>
      <c r="G2583" s="10" t="n"/>
      <c r="H2583" s="11" t="n"/>
      <c r="I2583" s="12" t="n"/>
      <c r="J2583" s="13" t="inlineStr">
        <is>
          <t>001-001-0188 Куртка зимняя "KAZ Minerals Bozymchak" (ткань 65%ПЭ/35%ХБ, плотность 250 гр/м2, 52-54)</t>
        </is>
      </c>
      <c r="K2583" s="13" t="inlineStr">
        <is>
          <t>001-001-0188 Куртка зимняя "KAZ Minerals Bozymchak" (ткань 65%ПЭ/35%ХБ, плотность 250 гр/м2, 52-54)</t>
        </is>
      </c>
      <c r="L2583" s="135" t="n"/>
      <c r="M2583">
        <f>VLOOKUP(J2583,P$7:Q$4000,2,0)</f>
        <v/>
      </c>
      <c r="N2583">
        <f>VLOOKUP(K2583,P$7:R$4000,2,0)</f>
        <v/>
      </c>
      <c r="P2583" s="24" t="inlineStr">
        <is>
          <t>Чымыров Алмасбек Мамбеткулович</t>
        </is>
      </c>
      <c r="Q2583" s="24" t="inlineStr">
        <is>
          <t>100-01 Участок дробления</t>
        </is>
      </c>
    </row>
    <row r="2584" hidden="1" outlineLevel="1" ht="22.45" customHeight="1" s="171" thickBot="1">
      <c r="B2584" s="167" t="n"/>
      <c r="C2584" s="167" t="n"/>
      <c r="D2584" s="14" t="inlineStr">
        <is>
          <t>Количество</t>
        </is>
      </c>
      <c r="E2584" s="15" t="n"/>
      <c r="F2584" s="175" t="n">
        <v>1</v>
      </c>
      <c r="G2584" s="15" t="n"/>
      <c r="H2584" s="175" t="n">
        <v>1</v>
      </c>
      <c r="I2584" s="135" t="n"/>
      <c r="J2584" s="154" t="inlineStr">
        <is>
          <t>Поступление ТМЦ и услуг 0003061 от 02.08.2024 10:00:00</t>
        </is>
      </c>
      <c r="K2584" s="154" t="inlineStr">
        <is>
          <t>Поступление ТМЦ и услуг 0003061 от 02.08.2024 10:00:00</t>
        </is>
      </c>
      <c r="L2584" s="9" t="n"/>
      <c r="M2584">
        <f>VLOOKUP(J2584,P$7:Q$4000,2,0)</f>
        <v/>
      </c>
      <c r="N2584">
        <f>VLOOKUP(K2584,P$7:R$4000,2,0)</f>
        <v/>
      </c>
      <c r="P2584" s="24" t="inlineStr">
        <is>
          <t>Чымыров Эркин Рахманович (Дробильщик)</t>
        </is>
      </c>
      <c r="Q2584" s="24" t="inlineStr">
        <is>
          <t>100-01 Участок дробления</t>
        </is>
      </c>
    </row>
    <row r="2585" hidden="1" outlineLevel="1" ht="22.45" customFormat="1" customHeight="1" s="71" thickBot="1">
      <c r="B2585" s="165" t="inlineStr">
        <is>
          <t>12.09.2024 8:56:00</t>
        </is>
      </c>
      <c r="C2585" s="165" t="inlineStr">
        <is>
          <t>Внутреннее перемещение ОМТС 222-136 от 12.09.2024 8:56:00</t>
        </is>
      </c>
      <c r="D2585" s="152" t="inlineStr">
        <is>
          <t>Внутренее перемещение ТМЦ</t>
        </is>
      </c>
      <c r="E2585" s="163" t="n">
        <v>1750</v>
      </c>
      <c r="F2585" s="164" t="n"/>
      <c r="G2585" s="163" t="n">
        <v>1750</v>
      </c>
      <c r="H2585" s="164" t="n"/>
      <c r="I2585" s="7" t="n">
        <v>3900</v>
      </c>
      <c r="J2585" s="8" t="inlineStr">
        <is>
          <t>Корпачев Анатолий Юрьевич (Слесарь-электрик)</t>
        </is>
      </c>
      <c r="K2585" s="8" t="inlineStr">
        <is>
          <t>Склад Бозымчак № 7 СИЗ (/Касымов А,Адылбек у Э.</t>
        </is>
      </c>
      <c r="L2585" s="12" t="n"/>
      <c r="M2585">
        <f>VLOOKUP(J2585,P$7:Q$4000,2,0)</f>
        <v/>
      </c>
      <c r="N2585">
        <f>VLOOKUP(K2585,P$7:R$4000,2,0)</f>
        <v/>
      </c>
      <c r="P2585" s="24" t="inlineStr">
        <is>
          <t>Чымырова Нуржамал Рахмановна(Мойщик посуды)</t>
        </is>
      </c>
      <c r="Q2585" s="24" t="inlineStr">
        <is>
          <t>123-02-АБК-АХО-Столовая</t>
        </is>
      </c>
    </row>
    <row r="2586" hidden="1" outlineLevel="1" ht="32.9" customFormat="1" customHeight="1" s="71">
      <c r="B2586" s="166" t="n"/>
      <c r="C2586" s="166" t="n"/>
      <c r="D2586" s="153" t="n"/>
      <c r="E2586" s="10" t="n"/>
      <c r="F2586" s="11" t="n"/>
      <c r="G2586" s="10" t="n"/>
      <c r="H2586" s="11" t="n"/>
      <c r="I2586" s="12" t="n"/>
      <c r="J2586" s="13" t="inlineStr">
        <is>
          <t>001-001-0193 Брюки зимние "KAZ Minerals Bozymchak" (ткань 65%ПЭ/35%ХБ, плотность 250 гр/м2, утепл.синтеп, разм.52-54)</t>
        </is>
      </c>
      <c r="K2586" s="13" t="inlineStr">
        <is>
          <t>001-001-0193 Брюки зимние "KAZ Minerals Bozymchak" (ткань 65%ПЭ/35%ХБ, плотность 250 гр/м2, утепл.синтеп, разм.52-54)</t>
        </is>
      </c>
      <c r="L2586" s="135" t="n"/>
      <c r="M2586">
        <f>VLOOKUP(J2586,P$7:Q$4000,2,0)</f>
        <v/>
      </c>
      <c r="N2586">
        <f>VLOOKUP(K2586,P$7:R$4000,2,0)</f>
        <v/>
      </c>
      <c r="P2586" s="24" t="inlineStr">
        <is>
          <t>Чыналиев Бакытбек Бегалыевич</t>
        </is>
      </c>
      <c r="Q2586" s="24" t="inlineStr">
        <is>
          <t>100-03-03 Фильтрация хвостов</t>
        </is>
      </c>
    </row>
    <row r="2587" hidden="1" outlineLevel="1" ht="22.45" customHeight="1" s="171" thickBot="1">
      <c r="B2587" s="167" t="n"/>
      <c r="C2587" s="167" t="n"/>
      <c r="D2587" s="14" t="inlineStr">
        <is>
          <t>Количество</t>
        </is>
      </c>
      <c r="E2587" s="15" t="n"/>
      <c r="F2587" s="175" t="n">
        <v>1</v>
      </c>
      <c r="G2587" s="15" t="n"/>
      <c r="H2587" s="175" t="n">
        <v>1</v>
      </c>
      <c r="I2587" s="135" t="n"/>
      <c r="J2587" s="154" t="inlineStr">
        <is>
          <t>Поступление ТМЦ и услуг 0003061 от 02.08.2024 10:00:00</t>
        </is>
      </c>
      <c r="K2587" s="154" t="inlineStr">
        <is>
          <t>Поступление ТМЦ и услуг 0003061 от 02.08.2024 10:00:00</t>
        </is>
      </c>
      <c r="L2587" s="9" t="n"/>
      <c r="M2587">
        <f>VLOOKUP(J2587,P$7:Q$4000,2,0)</f>
        <v/>
      </c>
      <c r="N2587">
        <f>VLOOKUP(K2587,P$7:R$4000,2,0)</f>
        <v/>
      </c>
      <c r="P2587" s="24" t="inlineStr">
        <is>
          <t>Чыналиев Нургазы Бегалиевич</t>
        </is>
      </c>
      <c r="Q2587" s="24" t="inlineStr">
        <is>
          <t>112-01-ИТР-производство</t>
        </is>
      </c>
    </row>
    <row r="2588" hidden="1" outlineLevel="1" ht="22.45" customFormat="1" customHeight="1" s="71">
      <c r="B2588" s="165" t="inlineStr">
        <is>
          <t>12.09.2024 8:56:39</t>
        </is>
      </c>
      <c r="C2588" s="165" t="inlineStr">
        <is>
          <t>Внутреннее перемещение ОМТС 222-137 от 12.09.2024 8:56:39</t>
        </is>
      </c>
      <c r="D2588" s="152" t="inlineStr">
        <is>
          <t>Внутренее перемещение ТМЦ</t>
        </is>
      </c>
      <c r="E2588" s="163" t="n">
        <v>1750</v>
      </c>
      <c r="F2588" s="164" t="n"/>
      <c r="G2588" s="163" t="n">
        <v>1750</v>
      </c>
      <c r="H2588" s="164" t="n"/>
      <c r="I2588" s="7" t="n">
        <v>4004.46</v>
      </c>
      <c r="J2588" s="8" t="inlineStr">
        <is>
          <t>Склад Бозымчак № 7/1 СИЗ БУ</t>
        </is>
      </c>
      <c r="K2588" s="8" t="inlineStr">
        <is>
          <t>Корпачев Анатолий Юрьевич (Слесарь-электрик)</t>
        </is>
      </c>
      <c r="L2588" s="12" t="n"/>
      <c r="M2588">
        <f>VLOOKUP(J2588,P$7:Q$4000,2,0)</f>
        <v/>
      </c>
      <c r="N2588">
        <f>VLOOKUP(K2588,P$7:R$4000,2,0)</f>
        <v/>
      </c>
      <c r="P2588" s="24" t="inlineStr">
        <is>
          <t>Чындоолотов Байиш Садырбекович</t>
        </is>
      </c>
      <c r="Q2588" s="24" t="inlineStr">
        <is>
          <t>126-001 ОТК Общепроизводственные расходы</t>
        </is>
      </c>
    </row>
    <row r="2589" hidden="1" outlineLevel="1" ht="32.9" customFormat="1" customHeight="1" s="71">
      <c r="B2589" s="166" t="n"/>
      <c r="C2589" s="166" t="n"/>
      <c r="D2589" s="153" t="n"/>
      <c r="E2589" s="10" t="n"/>
      <c r="F2589" s="11" t="n"/>
      <c r="G2589" s="10" t="n"/>
      <c r="H2589" s="11" t="n"/>
      <c r="I2589" s="12" t="n"/>
      <c r="J2589" s="13" t="inlineStr">
        <is>
          <t>001-002-0061 Ботинки Kynox Nomad 417E-064 (Италия)</t>
        </is>
      </c>
      <c r="K2589" s="13" t="inlineStr">
        <is>
          <t>001-002-0061 Ботинки Kynox Nomad 417E-064 (Италия)</t>
        </is>
      </c>
      <c r="L2589" s="135" t="n"/>
      <c r="M2589">
        <f>VLOOKUP(J2589,P$7:Q$4000,2,0)</f>
        <v/>
      </c>
      <c r="N2589">
        <f>VLOOKUP(K2589,P$7:R$4000,2,0)</f>
        <v/>
      </c>
      <c r="P2589" s="24" t="inlineStr">
        <is>
          <t>Чындоолотов Таалайбек Асанбекович</t>
        </is>
      </c>
      <c r="Q2589" s="24" t="inlineStr">
        <is>
          <t>112-01-ИТР-производство</t>
        </is>
      </c>
    </row>
    <row r="2590" hidden="1" outlineLevel="1" ht="22.45" customHeight="1" s="171" thickBot="1">
      <c r="B2590" s="167" t="n"/>
      <c r="C2590" s="167" t="n"/>
      <c r="D2590" s="14" t="inlineStr">
        <is>
          <t>Количество</t>
        </is>
      </c>
      <c r="E2590" s="15" t="n"/>
      <c r="F2590" s="175" t="n">
        <v>1</v>
      </c>
      <c r="G2590" s="15" t="n"/>
      <c r="H2590" s="175" t="n">
        <v>1</v>
      </c>
      <c r="I2590" s="135" t="n"/>
      <c r="J2590" s="154" t="inlineStr">
        <is>
          <t>Поступление ТМЦ и услуг 0111090 от 22.01.2020 10:00:00</t>
        </is>
      </c>
      <c r="K2590" s="154" t="inlineStr">
        <is>
          <t>Поступление ТМЦ и услуг 0111090 от 22.01.2020 10:00:00</t>
        </is>
      </c>
      <c r="L2590" s="9" t="n"/>
      <c r="M2590">
        <f>VLOOKUP(J2590,P$7:Q$4000,2,0)</f>
        <v/>
      </c>
      <c r="N2590">
        <f>VLOOKUP(K2590,P$7:R$4000,2,0)</f>
        <v/>
      </c>
      <c r="P2590" s="24" t="inlineStr">
        <is>
          <t>Чыныбаев Айтикул Кожомбердиевич</t>
        </is>
      </c>
      <c r="Q2590" s="24" t="inlineStr">
        <is>
          <t>119-05-Автотранспортный цех - общепроизводственные</t>
        </is>
      </c>
    </row>
    <row r="2591" hidden="1" outlineLevel="1" ht="22.45" customFormat="1" customHeight="1" s="71" thickBot="1">
      <c r="B2591" s="165" t="inlineStr">
        <is>
          <t>12.09.2024 8:59:11</t>
        </is>
      </c>
      <c r="C2591" s="165" t="inlineStr">
        <is>
          <t>Внутреннее перемещение ОМТС 222-139 от 12.09.2024 8:59:11</t>
        </is>
      </c>
      <c r="D2591" s="152" t="inlineStr">
        <is>
          <t>Внутренее перемещение ТМЦ</t>
        </is>
      </c>
      <c r="E2591" s="163" t="n">
        <v>1750</v>
      </c>
      <c r="F2591" s="164" t="n"/>
      <c r="G2591" s="163" t="n">
        <v>1750</v>
      </c>
      <c r="H2591" s="164" t="n"/>
      <c r="I2591" s="7" t="n">
        <v>3000</v>
      </c>
      <c r="J2591" s="8" t="inlineStr">
        <is>
          <t>Садиров Абдибек Самиевич</t>
        </is>
      </c>
      <c r="K2591" s="8" t="inlineStr">
        <is>
          <t>Склад Бозымчак № 7 СИЗ (/Касымов А,Адылбек у Э.</t>
        </is>
      </c>
      <c r="L2591" s="12" t="n"/>
      <c r="M2591">
        <f>VLOOKUP(J2591,P$7:Q$4000,2,0)</f>
        <v/>
      </c>
      <c r="N2591">
        <f>VLOOKUP(K2591,P$7:R$4000,2,0)</f>
        <v/>
      </c>
      <c r="P2591" s="24" t="inlineStr">
        <is>
          <t>Чыныбаев Байкан Кожомбердиевич (подсобный рабочий)</t>
        </is>
      </c>
      <c r="Q2591" s="24" t="inlineStr">
        <is>
          <t>123-01-АБК-АХО-вахтовый поселок</t>
        </is>
      </c>
    </row>
    <row r="2592" hidden="1" outlineLevel="1" ht="22.45" customFormat="1" customHeight="1" s="71">
      <c r="B2592" s="166" t="n"/>
      <c r="C2592" s="166" t="n"/>
      <c r="D2592" s="153" t="n"/>
      <c r="E2592" s="10" t="n"/>
      <c r="F2592" s="11" t="n"/>
      <c r="G2592" s="10" t="n"/>
      <c r="H2592" s="11" t="n"/>
      <c r="I2592" s="12" t="n"/>
      <c r="J2592" s="13" t="inlineStr">
        <is>
          <t>001-001-0183 Брюки летние "KAZ Minerals Bozymchak" (ткань 65%ПЭ/35%ХБ, плотность 250 гр/м2, разм.52-54)</t>
        </is>
      </c>
      <c r="K2592" s="13" t="inlineStr">
        <is>
          <t>001-001-0183 Брюки летние "KAZ Minerals Bozymchak" (ткань 65%ПЭ/35%ХБ, плотность 250 гр/м2, разм.52-54)</t>
        </is>
      </c>
      <c r="L2592" s="135" t="n"/>
      <c r="M2592">
        <f>VLOOKUP(J2592,P$7:Q$4000,2,0)</f>
        <v/>
      </c>
      <c r="N2592">
        <f>VLOOKUP(K2592,P$7:R$4000,2,0)</f>
        <v/>
      </c>
      <c r="P2592" s="24" t="inlineStr">
        <is>
          <t>Чыныбаев Байкан Кожомбердиевич(Озеленитель)</t>
        </is>
      </c>
      <c r="Q2592" s="24" t="inlineStr">
        <is>
          <t>123-01-АБК-АХО-вахтовый поселок</t>
        </is>
      </c>
    </row>
    <row r="2593" hidden="1" outlineLevel="1" ht="22.45" customHeight="1" s="171" thickBot="1">
      <c r="B2593" s="167" t="n"/>
      <c r="C2593" s="167" t="n"/>
      <c r="D2593" s="14" t="inlineStr">
        <is>
          <t>Количество</t>
        </is>
      </c>
      <c r="E2593" s="15" t="n"/>
      <c r="F2593" s="175" t="n">
        <v>1</v>
      </c>
      <c r="G2593" s="15" t="n"/>
      <c r="H2593" s="175" t="n">
        <v>1</v>
      </c>
      <c r="I2593" s="135" t="n"/>
      <c r="J2593" s="154" t="inlineStr">
        <is>
          <t>Поступление ТМЦ и услуг 0001494 от 19.04.2024 10:00:00</t>
        </is>
      </c>
      <c r="K2593" s="154" t="inlineStr">
        <is>
          <t>Поступление ТМЦ и услуг 0001494 от 19.04.2024 10:00:00</t>
        </is>
      </c>
      <c r="L2593" s="9" t="n"/>
      <c r="M2593">
        <f>VLOOKUP(J2593,P$7:Q$4000,2,0)</f>
        <v/>
      </c>
      <c r="N2593">
        <f>VLOOKUP(K2593,P$7:R$4000,2,0)</f>
        <v/>
      </c>
      <c r="P2593" s="24" t="inlineStr">
        <is>
          <t>Чыныбеков Абдырахман Кочкунович</t>
        </is>
      </c>
      <c r="Q2593" s="24" t="inlineStr">
        <is>
          <t>119-05-Автотранспортный цех - общепроизводственные</t>
        </is>
      </c>
    </row>
    <row r="2594" hidden="1" outlineLevel="1" ht="22.45" customFormat="1" customHeight="1" s="71" thickBot="1">
      <c r="B2594" s="165" t="inlineStr">
        <is>
          <t>12.09.2024 8:59:11</t>
        </is>
      </c>
      <c r="C2594" s="165" t="inlineStr">
        <is>
          <t>Внутреннее перемещение ОМТС 222-139 от 12.09.2024 8:59:11</t>
        </is>
      </c>
      <c r="D2594" s="152" t="inlineStr">
        <is>
          <t>Внутренее перемещение ТМЦ</t>
        </is>
      </c>
      <c r="E2594" s="163" t="n">
        <v>1750</v>
      </c>
      <c r="F2594" s="164" t="n"/>
      <c r="G2594" s="163" t="n">
        <v>1750</v>
      </c>
      <c r="H2594" s="164" t="n"/>
      <c r="I2594" s="7" t="n">
        <v>5500</v>
      </c>
      <c r="J2594" s="8" t="inlineStr">
        <is>
          <t>Садиров Абдибек Самиевич</t>
        </is>
      </c>
      <c r="K2594" s="8" t="inlineStr">
        <is>
          <t>Склад Бозымчак № 7 СИЗ (/Касымов А,Адылбек у Э.</t>
        </is>
      </c>
      <c r="L2594" s="12" t="n"/>
      <c r="M2594">
        <f>VLOOKUP(J2594,P$7:Q$4000,2,0)</f>
        <v/>
      </c>
      <c r="N2594">
        <f>VLOOKUP(K2594,P$7:R$4000,2,0)</f>
        <v/>
      </c>
      <c r="P2594" s="24" t="inlineStr">
        <is>
          <t>Чыныбеков Амангелди Сеитбекович(Слесарь-сантехник)</t>
        </is>
      </c>
      <c r="Q2594" s="24" t="inlineStr">
        <is>
          <t>105-02-УТВС и НК</t>
        </is>
      </c>
    </row>
    <row r="2595" hidden="1" outlineLevel="1" ht="22.45" customFormat="1" customHeight="1" s="71">
      <c r="B2595" s="166" t="n"/>
      <c r="C2595" s="166" t="n"/>
      <c r="D2595" s="153" t="n"/>
      <c r="E2595" s="10" t="n"/>
      <c r="F2595" s="11" t="n"/>
      <c r="G2595" s="10" t="n"/>
      <c r="H2595" s="11" t="n"/>
      <c r="I2595" s="12" t="n"/>
      <c r="J2595" s="13" t="inlineStr">
        <is>
          <t>001-001-0178 Куртка летняя "KAZ Minerals Bozymchak" (ткань 65%ПЭ/35%ХБ, плотность 250 гр/м2, разм.52-54)</t>
        </is>
      </c>
      <c r="K2595" s="13" t="inlineStr">
        <is>
          <t>001-001-0178 Куртка летняя "KAZ Minerals Bozymchak" (ткань 65%ПЭ/35%ХБ, плотность 250 гр/м2, разм.52-54)</t>
        </is>
      </c>
      <c r="L2595" s="135" t="n"/>
      <c r="M2595">
        <f>VLOOKUP(J2595,P$7:Q$4000,2,0)</f>
        <v/>
      </c>
      <c r="N2595">
        <f>VLOOKUP(K2595,P$7:R$4000,2,0)</f>
        <v/>
      </c>
      <c r="P2595" s="24" t="inlineStr">
        <is>
          <t>Чыныбеков Афтандил Амангелдиевич</t>
        </is>
      </c>
      <c r="Q2595" s="24" t="inlineStr">
        <is>
          <t>105-02-УТВС и НК</t>
        </is>
      </c>
    </row>
    <row r="2596" hidden="1" outlineLevel="1" ht="22.45" customHeight="1" s="171" thickBot="1">
      <c r="B2596" s="167" t="n"/>
      <c r="C2596" s="167" t="n"/>
      <c r="D2596" s="14" t="inlineStr">
        <is>
          <t>Количество</t>
        </is>
      </c>
      <c r="E2596" s="15" t="n"/>
      <c r="F2596" s="175" t="n">
        <v>1</v>
      </c>
      <c r="G2596" s="15" t="n"/>
      <c r="H2596" s="175" t="n">
        <v>1</v>
      </c>
      <c r="I2596" s="135" t="n"/>
      <c r="J2596" s="154" t="inlineStr">
        <is>
          <t>Поступление ТМЦ и услуг 0003314 от 27.08.2024 10:00:00</t>
        </is>
      </c>
      <c r="K2596" s="154" t="inlineStr">
        <is>
          <t>Поступление ТМЦ и услуг 0003314 от 27.08.2024 10:00:00</t>
        </is>
      </c>
      <c r="L2596" s="9" t="n"/>
      <c r="M2596">
        <f>VLOOKUP(J2596,P$7:Q$4000,2,0)</f>
        <v/>
      </c>
      <c r="N2596">
        <f>VLOOKUP(K2596,P$7:R$4000,2,0)</f>
        <v/>
      </c>
      <c r="P2596" s="24" t="inlineStr">
        <is>
          <t>Чыныбекова Махабат Асанбаевна(посудомойщица)</t>
        </is>
      </c>
      <c r="Q2596" s="24" t="inlineStr">
        <is>
          <t>123-02-АБК-АХО-Столовая</t>
        </is>
      </c>
    </row>
    <row r="2597" outlineLevel="1" ht="22.45" customFormat="1" customHeight="1" s="71" thickBot="1">
      <c r="B2597" s="165" t="inlineStr">
        <is>
          <t>12.09.2024 9:07:24</t>
        </is>
      </c>
      <c r="C2597" s="165" t="inlineStr">
        <is>
          <t>Внутреннее перемещение ОМТС 222-142 от 12.09.2024 9:07:24</t>
        </is>
      </c>
      <c r="D2597" s="152" t="inlineStr">
        <is>
          <t>Внутренее перемещение ТМЦ</t>
        </is>
      </c>
      <c r="E2597" s="163" t="n">
        <v>1750</v>
      </c>
      <c r="F2597" s="164" t="n"/>
      <c r="G2597" s="163" t="n">
        <v>1750</v>
      </c>
      <c r="H2597" s="164" t="n"/>
      <c r="I2597" s="7" t="n">
        <v>5040</v>
      </c>
      <c r="J2597" s="8" t="inlineStr">
        <is>
          <t>Турсунов Шерали Солижонович (участковый геолог)</t>
        </is>
      </c>
      <c r="K2597" s="8" t="inlineStr">
        <is>
          <t>Склад Бозымчак № 7 СИЗ (/Касымов А,Адылбек у Э.</t>
        </is>
      </c>
      <c r="L2597" s="12" t="n"/>
      <c r="M2597">
        <f>VLOOKUP(J2597,P$7:Q$4000,2,0)</f>
        <v/>
      </c>
      <c r="N2597">
        <f>VLOOKUP(K2597,P$7:R$4000,2,0)</f>
        <v/>
      </c>
      <c r="P2597" s="24" t="inlineStr">
        <is>
          <t>Чырмашева Фарида Аттокуровна</t>
        </is>
      </c>
      <c r="Q2597" s="24" t="inlineStr">
        <is>
          <t>123-01-АБК-АХО-вахтовый поселок</t>
        </is>
      </c>
    </row>
    <row r="2598" hidden="1" outlineLevel="1" ht="43.4" customFormat="1" customHeight="1" s="71">
      <c r="B2598" s="166" t="n"/>
      <c r="C2598" s="166" t="n"/>
      <c r="D2598" s="153" t="n"/>
      <c r="E2598" s="10" t="n"/>
      <c r="F2598" s="11" t="n"/>
      <c r="G2598" s="10" t="n"/>
      <c r="H2598" s="11" t="n"/>
      <c r="I2598" s="12" t="n"/>
      <c r="J2598" s="13" t="inlineStr">
        <is>
          <t>010-002-0066 Респиратор фильтрующий Benehal FFP2 NR</t>
        </is>
      </c>
      <c r="K2598" s="13" t="inlineStr">
        <is>
          <t>010-002-0066 Респиратор фильтрующий Benehal FFP2 NR</t>
        </is>
      </c>
      <c r="L2598" s="135" t="n"/>
      <c r="M2598">
        <f>VLOOKUP(J2598,P$7:Q$4000,2,0)</f>
        <v/>
      </c>
      <c r="N2598">
        <f>VLOOKUP(K2598,P$7:R$4000,2,0)</f>
        <v/>
      </c>
      <c r="P2598" s="24" t="inlineStr">
        <is>
          <t>Шаабаев Акжол Шабданович</t>
        </is>
      </c>
      <c r="Q2598" s="24" t="inlineStr">
        <is>
          <t>100-03-04 Транспортировка обезвоженных кеков</t>
        </is>
      </c>
    </row>
    <row r="2599" hidden="1" outlineLevel="1" ht="22.45" customHeight="1" s="171" thickBot="1">
      <c r="B2599" s="167" t="n"/>
      <c r="C2599" s="167" t="n"/>
      <c r="D2599" s="14" t="inlineStr">
        <is>
          <t>Количество</t>
        </is>
      </c>
      <c r="E2599" s="15" t="n"/>
      <c r="F2599" s="175" t="n">
        <v>60</v>
      </c>
      <c r="G2599" s="15" t="n"/>
      <c r="H2599" s="175" t="n">
        <v>60</v>
      </c>
      <c r="I2599" s="135" t="n"/>
      <c r="J2599" s="154" t="inlineStr">
        <is>
          <t>Поступление ТМЦ и услуг 0003131 от 06.08.2024 10:00:00</t>
        </is>
      </c>
      <c r="K2599" s="154" t="inlineStr">
        <is>
          <t>Поступление ТМЦ и услуг 0003131 от 06.08.2024 10:00:00</t>
        </is>
      </c>
      <c r="L2599" s="9" t="n"/>
      <c r="M2599">
        <f>VLOOKUP(J2599,P$7:Q$4000,2,0)</f>
        <v/>
      </c>
      <c r="N2599">
        <f>VLOOKUP(K2599,P$7:R$4000,2,0)</f>
        <v/>
      </c>
      <c r="P2599" s="24" t="inlineStr">
        <is>
          <t>Шааданбек уулу Шайырбек</t>
        </is>
      </c>
      <c r="Q2599" s="24" t="inlineStr">
        <is>
          <t>101-06-Общепроизводственные расходы - Карьер</t>
        </is>
      </c>
    </row>
    <row r="2600" outlineLevel="1" ht="22.45" customFormat="1" customHeight="1" s="71" thickBot="1">
      <c r="B2600" s="165" t="inlineStr">
        <is>
          <t>12.09.2024 9:07:24</t>
        </is>
      </c>
      <c r="C2600" s="165" t="inlineStr">
        <is>
          <t>Внутреннее перемещение ОМТС 222-142 от 12.09.2024 9:07:24</t>
        </is>
      </c>
      <c r="D2600" s="152" t="inlineStr">
        <is>
          <t>Внутренее перемещение ТМЦ</t>
        </is>
      </c>
      <c r="E2600" s="163" t="n">
        <v>1750</v>
      </c>
      <c r="F2600" s="164" t="n"/>
      <c r="G2600" s="163" t="n">
        <v>1750</v>
      </c>
      <c r="H2600" s="164" t="n"/>
      <c r="I2600" s="7" t="n">
        <v>2752.92</v>
      </c>
      <c r="J2600" s="8" t="inlineStr">
        <is>
          <t>Турсунов Шерали Солижонович (участковый геолог)</t>
        </is>
      </c>
      <c r="K2600" s="8" t="inlineStr">
        <is>
          <t>Склад Бозымчак № 7 СИЗ (/Касымов А,Адылбек у Э.</t>
        </is>
      </c>
      <c r="L2600" s="12" t="n"/>
      <c r="M2600">
        <f>VLOOKUP(J2600,P$7:Q$4000,2,0)</f>
        <v/>
      </c>
      <c r="N2600">
        <f>VLOOKUP(K2600,P$7:R$4000,2,0)</f>
        <v/>
      </c>
      <c r="P2600" s="24" t="inlineStr">
        <is>
          <t>Шаанбаев Нуркыяз Доблоталиевич(кухонный работник)</t>
        </is>
      </c>
      <c r="Q2600" s="24" t="inlineStr">
        <is>
          <t>123-01-АБК-АХО-вахтовый поселок</t>
        </is>
      </c>
    </row>
    <row r="2601" hidden="1" outlineLevel="1" ht="43.4" customFormat="1" customHeight="1" s="71">
      <c r="B2601" s="166" t="n"/>
      <c r="C2601" s="166" t="n"/>
      <c r="D2601" s="153" t="n"/>
      <c r="E2601" s="10" t="n"/>
      <c r="F2601" s="11" t="n"/>
      <c r="G2601" s="10" t="n"/>
      <c r="H2601" s="11" t="n"/>
      <c r="I2601" s="12" t="n"/>
      <c r="J2601" s="13" t="inlineStr">
        <is>
          <t>215-001-0713 КНИГА ЛИЧНЫХ ОБЯЗАТЕЛЬСТВ "GOAL ZERO"НА КЫРГ.И РУССК.ЯЗЫКАХ</t>
        </is>
      </c>
      <c r="K2601" s="13" t="inlineStr">
        <is>
          <t>215-001-0713 КНИГА ЛИЧНЫХ ОБЯЗАТЕЛЬСТВ "GOAL ZERO"НА КЫРГ.И РУССК.ЯЗЫКАХ</t>
        </is>
      </c>
      <c r="L2601" s="135" t="n"/>
      <c r="M2601">
        <f>VLOOKUP(J2601,P$7:Q$4000,2,0)</f>
        <v/>
      </c>
      <c r="N2601">
        <f>VLOOKUP(K2601,P$7:R$4000,2,0)</f>
        <v/>
      </c>
      <c r="P2601" s="24" t="inlineStr">
        <is>
          <t>Шабаев Ныязбек Рысбекович</t>
        </is>
      </c>
      <c r="Q2601" s="24" t="inlineStr">
        <is>
          <t>119-05-Автотранспортный цех - общепроизводственные</t>
        </is>
      </c>
    </row>
    <row r="2602" hidden="1" outlineLevel="1" ht="22.45" customHeight="1" s="171" thickBot="1">
      <c r="B2602" s="167" t="n"/>
      <c r="C2602" s="167" t="n"/>
      <c r="D2602" s="14" t="inlineStr">
        <is>
          <t>Количество</t>
        </is>
      </c>
      <c r="E2602" s="15" t="n"/>
      <c r="F2602" s="175" t="n">
        <v>11</v>
      </c>
      <c r="G2602" s="15" t="n"/>
      <c r="H2602" s="175" t="n">
        <v>11</v>
      </c>
      <c r="I2602" s="135" t="n"/>
      <c r="J2602" s="154" t="inlineStr">
        <is>
          <t>Поступление ТМЦ и услуг 0004849 от 22.11.2023 10:00:00</t>
        </is>
      </c>
      <c r="K2602" s="154" t="inlineStr">
        <is>
          <t>Поступление ТМЦ и услуг 0004849 от 22.11.2023 10:00:00</t>
        </is>
      </c>
      <c r="L2602" s="9" t="n"/>
      <c r="M2602">
        <f>VLOOKUP(J2602,P$7:Q$4000,2,0)</f>
        <v/>
      </c>
      <c r="N2602">
        <f>VLOOKUP(K2602,P$7:R$4000,2,0)</f>
        <v/>
      </c>
      <c r="P2602" s="24" t="inlineStr">
        <is>
          <t>Шабаев Сапарбек Рысбекович (Бункеровщик)</t>
        </is>
      </c>
      <c r="Q2602" s="24" t="inlineStr">
        <is>
          <t>100-01 Участок дробления</t>
        </is>
      </c>
    </row>
    <row r="2603" hidden="1" outlineLevel="1" ht="22.45" customFormat="1" customHeight="1" s="71" thickBot="1">
      <c r="B2603" s="165" t="inlineStr">
        <is>
          <t>12.09.2024 9:07:53</t>
        </is>
      </c>
      <c r="C2603" s="165" t="inlineStr">
        <is>
          <t>Внутреннее перемещение ОМТС 222-141 от 12.09.2024 9:07:53</t>
        </is>
      </c>
      <c r="D2603" s="152" t="inlineStr">
        <is>
          <t>Внутренее перемещение ТМЦ</t>
        </is>
      </c>
      <c r="E2603" s="163" t="n">
        <v>1750</v>
      </c>
      <c r="F2603" s="164" t="n"/>
      <c r="G2603" s="163" t="n">
        <v>1750</v>
      </c>
      <c r="H2603" s="164" t="n"/>
      <c r="I2603" s="7" t="n">
        <v>1650</v>
      </c>
      <c r="J2603" s="8" t="inlineStr">
        <is>
          <t>Маматжанов Асан Алимбекович (слесарь)</t>
        </is>
      </c>
      <c r="K2603" s="8" t="inlineStr">
        <is>
          <t>Склад Бозымчак № 7 СИЗ (/Касымов А,Адылбек у Э.</t>
        </is>
      </c>
      <c r="L2603" s="12" t="n"/>
      <c r="M2603">
        <f>VLOOKUP(J2603,P$7:Q$4000,2,0)</f>
        <v/>
      </c>
      <c r="N2603">
        <f>VLOOKUP(K2603,P$7:R$4000,2,0)</f>
        <v/>
      </c>
      <c r="P2603" s="24" t="inlineStr">
        <is>
          <t>Шабаев Чангарбек Пайзилдабекович(орнорабочий</t>
        </is>
      </c>
      <c r="Q2603" s="24" t="inlineStr">
        <is>
          <t>101-06-Общепроизводственные расходы - Карьер</t>
        </is>
      </c>
    </row>
    <row r="2604" hidden="1" outlineLevel="1" ht="43.4" customFormat="1" customHeight="1" s="71">
      <c r="B2604" s="166" t="n"/>
      <c r="C2604" s="166" t="n"/>
      <c r="D2604" s="153" t="n"/>
      <c r="E2604" s="10" t="n"/>
      <c r="F2604" s="11" t="n"/>
      <c r="G2604" s="10" t="n"/>
      <c r="H2604" s="11" t="n"/>
      <c r="I2604" s="12" t="n"/>
      <c r="J2604" s="13" t="inlineStr">
        <is>
          <t>001-001-0032 Плащ-дождевик</t>
        </is>
      </c>
      <c r="K2604" s="13" t="inlineStr">
        <is>
          <t>001-001-0032 Плащ-дождевик</t>
        </is>
      </c>
      <c r="L2604" s="135" t="n"/>
      <c r="M2604">
        <f>VLOOKUP(J2604,P$7:Q$4000,2,0)</f>
        <v/>
      </c>
      <c r="N2604">
        <f>VLOOKUP(K2604,P$7:R$4000,2,0)</f>
        <v/>
      </c>
      <c r="P2604" s="24" t="inlineStr">
        <is>
          <t>Шабдан уулу Кылымбек</t>
        </is>
      </c>
      <c r="Q2604" s="24" t="inlineStr">
        <is>
          <t>100-02 Главный корпус (флотация)</t>
        </is>
      </c>
    </row>
    <row r="2605" hidden="1" outlineLevel="1" ht="22.45" customHeight="1" s="171" thickBot="1">
      <c r="B2605" s="167" t="n"/>
      <c r="C2605" s="167" t="n"/>
      <c r="D2605" s="14" t="inlineStr">
        <is>
          <t>Количество</t>
        </is>
      </c>
      <c r="E2605" s="15" t="n"/>
      <c r="F2605" s="175" t="n">
        <v>1</v>
      </c>
      <c r="G2605" s="15" t="n"/>
      <c r="H2605" s="175" t="n">
        <v>1</v>
      </c>
      <c r="I2605" s="135" t="n"/>
      <c r="J2605" s="154" t="inlineStr">
        <is>
          <t>Поступление ТМЦ и услуг 0002669 от 10.07.2024 10:00:00</t>
        </is>
      </c>
      <c r="K2605" s="154" t="inlineStr">
        <is>
          <t>Поступление ТМЦ и услуг 0002669 от 10.07.2024 10:00:00</t>
        </is>
      </c>
      <c r="L2605" s="9" t="n"/>
      <c r="M2605">
        <f>VLOOKUP(J2605,P$7:Q$4000,2,0)</f>
        <v/>
      </c>
      <c r="N2605">
        <f>VLOOKUP(K2605,P$7:R$4000,2,0)</f>
        <v/>
      </c>
      <c r="P2605" s="24" t="inlineStr">
        <is>
          <t>Шабданов Абдиманап Касымович(Аппаратчик обезвожива</t>
        </is>
      </c>
      <c r="Q2605" s="24" t="inlineStr">
        <is>
          <t>100-03-03 Фильтрация хвостов</t>
        </is>
      </c>
    </row>
    <row r="2606" hidden="1" outlineLevel="1" ht="22.45" customFormat="1" customHeight="1" s="71" thickBot="1">
      <c r="B2606" s="165" t="inlineStr">
        <is>
          <t>12.09.2024 9:07:53</t>
        </is>
      </c>
      <c r="C2606" s="165" t="inlineStr">
        <is>
          <t>Внутреннее перемещение ОМТС 222-141 от 12.09.2024 9:07:53</t>
        </is>
      </c>
      <c r="D2606" s="152" t="inlineStr">
        <is>
          <t>Внутренее перемещение ТМЦ</t>
        </is>
      </c>
      <c r="E2606" s="163" t="n">
        <v>1750</v>
      </c>
      <c r="F2606" s="164" t="n"/>
      <c r="G2606" s="163" t="n">
        <v>1750</v>
      </c>
      <c r="H2606" s="164" t="n"/>
      <c r="I2606" s="7" t="n">
        <v>7000</v>
      </c>
      <c r="J2606" s="8" t="inlineStr">
        <is>
          <t>Маматжанов Асан Алимбекович (слесарь)</t>
        </is>
      </c>
      <c r="K2606" s="8" t="inlineStr">
        <is>
          <t>Склад Бозымчак № 7 СИЗ (/Касымов А,Адылбек у Э.</t>
        </is>
      </c>
      <c r="L2606" s="12" t="n"/>
      <c r="M2606">
        <f>VLOOKUP(J2606,P$7:Q$4000,2,0)</f>
        <v/>
      </c>
      <c r="N2606">
        <f>VLOOKUP(K2606,P$7:R$4000,2,0)</f>
        <v/>
      </c>
      <c r="P2606" s="24" t="inlineStr">
        <is>
          <t>Шабданов Акжол Рыскулбекович</t>
        </is>
      </c>
      <c r="Q2606" s="24" t="inlineStr">
        <is>
          <t>119-05-Автотранспортный цех - общепроизводственные</t>
        </is>
      </c>
    </row>
    <row r="2607" hidden="1" outlineLevel="1" ht="22.45" customFormat="1" customHeight="1" s="71">
      <c r="B2607" s="166" t="n"/>
      <c r="C2607" s="166" t="n"/>
      <c r="D2607" s="153" t="n"/>
      <c r="E2607" s="10" t="n"/>
      <c r="F2607" s="11" t="n"/>
      <c r="G2607" s="10" t="n"/>
      <c r="H2607" s="11" t="n"/>
      <c r="I2607" s="12" t="n"/>
      <c r="J2607" s="13" t="inlineStr">
        <is>
          <t>001-001-0200 Куртка демисезонная "KAZ Minerals Bozymchak" (ткань 65%ПЭ/35%ХБ, плотность 250 гр/м2, подкл.флис. р60-62)</t>
        </is>
      </c>
      <c r="K2607" s="13" t="inlineStr">
        <is>
          <t>001-001-0200 Куртка демисезонная "KAZ Minerals Bozymchak" (ткань 65%ПЭ/35%ХБ, плотность 250 гр/м2, подкл.флис. р60-62)</t>
        </is>
      </c>
      <c r="L2607" s="135" t="n"/>
      <c r="M2607">
        <f>VLOOKUP(J2607,P$7:Q$4000,2,0)</f>
        <v/>
      </c>
      <c r="N2607">
        <f>VLOOKUP(K2607,P$7:R$4000,2,0)</f>
        <v/>
      </c>
      <c r="P2607" s="24" t="inlineStr">
        <is>
          <t>Шабданов Бахтияр Абдиназарович</t>
        </is>
      </c>
      <c r="Q2607" s="24" t="inlineStr">
        <is>
          <t>119-05-Автотранспортный цех - общепроизводственные</t>
        </is>
      </c>
    </row>
    <row r="2608" hidden="1" outlineLevel="1" ht="22.45" customHeight="1" s="171" thickBot="1">
      <c r="B2608" s="167" t="n"/>
      <c r="C2608" s="167" t="n"/>
      <c r="D2608" s="14" t="inlineStr">
        <is>
          <t>Количество</t>
        </is>
      </c>
      <c r="E2608" s="15" t="n"/>
      <c r="F2608" s="175" t="n">
        <v>1</v>
      </c>
      <c r="G2608" s="15" t="n"/>
      <c r="H2608" s="175" t="n">
        <v>1</v>
      </c>
      <c r="I2608" s="135" t="n"/>
      <c r="J2608" s="154" t="inlineStr">
        <is>
          <t>Поступление ТМЦ и услуг 0002671 от 09.07.2024 10:00:00</t>
        </is>
      </c>
      <c r="K2608" s="154" t="inlineStr">
        <is>
          <t>Поступление ТМЦ и услуг 0002671 от 09.07.2024 10:00:00</t>
        </is>
      </c>
      <c r="L2608" s="9" t="n"/>
      <c r="M2608">
        <f>VLOOKUP(J2608,P$7:Q$4000,2,0)</f>
        <v/>
      </c>
      <c r="N2608">
        <f>VLOOKUP(K2608,P$7:R$4000,2,0)</f>
        <v/>
      </c>
      <c r="P2608" s="24" t="inlineStr">
        <is>
          <t>Шабданов Бегалы Нурмаматович Машинист кочегар кот.</t>
        </is>
      </c>
      <c r="Q2608" s="24" t="inlineStr">
        <is>
          <t>105-02-УТВС и НК</t>
        </is>
      </c>
    </row>
    <row r="2609" hidden="1" outlineLevel="1" ht="22.45" customFormat="1" customHeight="1" s="71" thickBot="1">
      <c r="B2609" s="165" t="inlineStr">
        <is>
          <t>12.09.2024 9:12:48</t>
        </is>
      </c>
      <c r="C2609" s="165" t="inlineStr">
        <is>
          <t>Внутреннее перемещение ОМТС 222-143 от 12.09.2024 9:12:48</t>
        </is>
      </c>
      <c r="D2609" s="152" t="inlineStr">
        <is>
          <t>Внутренее перемещение ТМЦ</t>
        </is>
      </c>
      <c r="E2609" s="163" t="n">
        <v>1750</v>
      </c>
      <c r="F2609" s="164" t="n"/>
      <c r="G2609" s="163" t="n">
        <v>1750</v>
      </c>
      <c r="H2609" s="164" t="n"/>
      <c r="I2609" s="7" t="n">
        <v>5500</v>
      </c>
      <c r="J2609" s="8" t="inlineStr">
        <is>
          <t>Тойчуев Абдимухтар Усупович</t>
        </is>
      </c>
      <c r="K2609" s="8" t="inlineStr">
        <is>
          <t>Склад Бозымчак № 7 СИЗ (/Касымов А,Адылбек у Э.</t>
        </is>
      </c>
      <c r="L2609" s="12" t="n"/>
      <c r="M2609">
        <f>VLOOKUP(J2609,P$7:Q$4000,2,0)</f>
        <v/>
      </c>
      <c r="N2609">
        <f>VLOOKUP(K2609,P$7:R$4000,2,0)</f>
        <v/>
      </c>
      <c r="P2609" s="24" t="inlineStr">
        <is>
          <t>Шабданов Ботокул Мамытович</t>
        </is>
      </c>
      <c r="Q2609" s="24" t="inlineStr">
        <is>
          <t>119-01-автотранспортный  цех - легковой транспорт</t>
        </is>
      </c>
    </row>
    <row r="2610" hidden="1" outlineLevel="1" ht="22.45" customFormat="1" customHeight="1" s="71">
      <c r="B2610" s="166" t="n"/>
      <c r="C2610" s="166" t="n"/>
      <c r="D2610" s="153" t="n"/>
      <c r="E2610" s="10" t="n"/>
      <c r="F2610" s="11" t="n"/>
      <c r="G2610" s="10" t="n"/>
      <c r="H2610" s="11" t="n"/>
      <c r="I2610" s="12" t="n"/>
      <c r="J2610" s="13" t="inlineStr">
        <is>
          <t>001-001-0178 Куртка летняя "KAZ Minerals Bozymchak" (ткань 65%ПЭ/35%ХБ, плотность 250 гр/м2, разм.52-54)</t>
        </is>
      </c>
      <c r="K2610" s="13" t="inlineStr">
        <is>
          <t>001-001-0178 Куртка летняя "KAZ Minerals Bozymchak" (ткань 65%ПЭ/35%ХБ, плотность 250 гр/м2, разм.52-54)</t>
        </is>
      </c>
      <c r="L2610" s="135" t="n"/>
      <c r="M2610">
        <f>VLOOKUP(J2610,P$7:Q$4000,2,0)</f>
        <v/>
      </c>
      <c r="N2610">
        <f>VLOOKUP(K2610,P$7:R$4000,2,0)</f>
        <v/>
      </c>
      <c r="P2610" s="24" t="inlineStr">
        <is>
          <t>Шабданов Данияр Абдиназарович</t>
        </is>
      </c>
      <c r="Q2610" s="24" t="inlineStr">
        <is>
          <t>119-05-Автотранспортный цех - общепроизводственные</t>
        </is>
      </c>
    </row>
    <row r="2611" hidden="1" outlineLevel="1" ht="22.45" customHeight="1" s="171" thickBot="1">
      <c r="B2611" s="167" t="n"/>
      <c r="C2611" s="167" t="n"/>
      <c r="D2611" s="14" t="inlineStr">
        <is>
          <t>Количество</t>
        </is>
      </c>
      <c r="E2611" s="15" t="n"/>
      <c r="F2611" s="175" t="n">
        <v>1</v>
      </c>
      <c r="G2611" s="15" t="n"/>
      <c r="H2611" s="175" t="n">
        <v>1</v>
      </c>
      <c r="I2611" s="135" t="n"/>
      <c r="J2611" s="154" t="inlineStr">
        <is>
          <t>Поступление ТМЦ и услуг 0003314 от 27.08.2024 10:00:00</t>
        </is>
      </c>
      <c r="K2611" s="154" t="inlineStr">
        <is>
          <t>Поступление ТМЦ и услуг 0003314 от 27.08.2024 10:00:00</t>
        </is>
      </c>
      <c r="L2611" s="9" t="n"/>
      <c r="M2611">
        <f>VLOOKUP(J2611,P$7:Q$4000,2,0)</f>
        <v/>
      </c>
      <c r="N2611">
        <f>VLOOKUP(K2611,P$7:R$4000,2,0)</f>
        <v/>
      </c>
      <c r="P2611" s="24" t="inlineStr">
        <is>
          <t>Шабданов Ильяс Добулович</t>
        </is>
      </c>
      <c r="Q2611" s="24" t="inlineStr">
        <is>
          <t>119-01-автотранспортный  цех - легковой транспорт</t>
        </is>
      </c>
    </row>
    <row r="2612" hidden="1" outlineLevel="1" ht="22.45" customFormat="1" customHeight="1" s="71" thickBot="1">
      <c r="B2612" s="165" t="inlineStr">
        <is>
          <t>12.09.2024 9:12:48</t>
        </is>
      </c>
      <c r="C2612" s="165" t="inlineStr">
        <is>
          <t>Внутреннее перемещение ОМТС 222-143 от 12.09.2024 9:12:48</t>
        </is>
      </c>
      <c r="D2612" s="152" t="inlineStr">
        <is>
          <t>Внутренее перемещение ТМЦ</t>
        </is>
      </c>
      <c r="E2612" s="163" t="n">
        <v>1750</v>
      </c>
      <c r="F2612" s="164" t="n"/>
      <c r="G2612" s="163" t="n">
        <v>1750</v>
      </c>
      <c r="H2612" s="164" t="n"/>
      <c r="I2612" s="7" t="n">
        <v>10600</v>
      </c>
      <c r="J2612" s="8" t="inlineStr">
        <is>
          <t>Тойчуев Абдимухтар Усупович</t>
        </is>
      </c>
      <c r="K2612" s="8" t="inlineStr">
        <is>
          <t>Склад Бозымчак № 7 СИЗ (/Касымов А,Адылбек у Э.</t>
        </is>
      </c>
      <c r="L2612" s="12" t="n"/>
      <c r="M2612">
        <f>VLOOKUP(J2612,P$7:Q$4000,2,0)</f>
        <v/>
      </c>
      <c r="N2612">
        <f>VLOOKUP(K2612,P$7:R$4000,2,0)</f>
        <v/>
      </c>
      <c r="P2612" s="24" t="inlineStr">
        <is>
          <t>Шабданов Ильяс Добулович водитель тайота хайлюкс</t>
        </is>
      </c>
      <c r="Q2612" s="24" t="inlineStr">
        <is>
          <t>119-01-автотранспортный  цех - легковой транспорт</t>
        </is>
      </c>
    </row>
    <row r="2613" hidden="1" outlineLevel="1" ht="22.45" customFormat="1" customHeight="1" s="71">
      <c r="B2613" s="166" t="n"/>
      <c r="C2613" s="166" t="n"/>
      <c r="D2613" s="153" t="n"/>
      <c r="E2613" s="10" t="n"/>
      <c r="F2613" s="11" t="n"/>
      <c r="G2613" s="10" t="n"/>
      <c r="H2613" s="11" t="n"/>
      <c r="I2613" s="12" t="n"/>
      <c r="J2613" s="13" t="inlineStr">
        <is>
          <t>001-001-0186 Куртка зимняя "KAZ Minerals Bozymchak" (ткань 65%ПЭ/35%ХБ, плотность 250 гр/м2, 44-46)</t>
        </is>
      </c>
      <c r="K2613" s="13" t="inlineStr">
        <is>
          <t>001-001-0186 Куртка зимняя "KAZ Minerals Bozymchak" (ткань 65%ПЭ/35%ХБ, плотность 250 гр/м2, 44-46)</t>
        </is>
      </c>
      <c r="L2613" s="135" t="n"/>
      <c r="M2613">
        <f>VLOOKUP(J2613,P$7:Q$4000,2,0)</f>
        <v/>
      </c>
      <c r="N2613">
        <f>VLOOKUP(K2613,P$7:R$4000,2,0)</f>
        <v/>
      </c>
      <c r="P2613" s="24" t="inlineStr">
        <is>
          <t>Шабданов Иманалы Жолдошалыевич</t>
        </is>
      </c>
      <c r="Q2613" s="24" t="inlineStr">
        <is>
          <t>101-06-Общепроизводственные расходы - Карьер</t>
        </is>
      </c>
    </row>
    <row r="2614" hidden="1" outlineLevel="1" ht="22.45" customHeight="1" s="171" thickBot="1">
      <c r="B2614" s="167" t="n"/>
      <c r="C2614" s="167" t="n"/>
      <c r="D2614" s="14" t="inlineStr">
        <is>
          <t>Количество</t>
        </is>
      </c>
      <c r="E2614" s="15" t="n"/>
      <c r="F2614" s="175" t="n">
        <v>1</v>
      </c>
      <c r="G2614" s="15" t="n"/>
      <c r="H2614" s="175" t="n">
        <v>1</v>
      </c>
      <c r="I2614" s="135" t="n"/>
      <c r="J2614" s="154" t="inlineStr">
        <is>
          <t>Поступление ТМЦ и услуг 0003124 от 08.08.2024 10:00:00</t>
        </is>
      </c>
      <c r="K2614" s="154" t="inlineStr">
        <is>
          <t>Поступление ТМЦ и услуг 0003124 от 08.08.2024 10:00:00</t>
        </is>
      </c>
      <c r="L2614" s="9" t="n"/>
      <c r="M2614">
        <f>VLOOKUP(J2614,P$7:Q$4000,2,0)</f>
        <v/>
      </c>
      <c r="N2614">
        <f>VLOOKUP(K2614,P$7:R$4000,2,0)</f>
        <v/>
      </c>
      <c r="P2614" s="24" t="inlineStr">
        <is>
          <t>Шабданов Кадырбек Акжолович(Обходчик)</t>
        </is>
      </c>
      <c r="Q2614" s="24" t="inlineStr">
        <is>
          <t>100-03-03 Фильтрация хвостов</t>
        </is>
      </c>
    </row>
    <row r="2615" hidden="1" outlineLevel="1" ht="22.45" customFormat="1" customHeight="1" s="71" thickBot="1">
      <c r="B2615" s="165" t="inlineStr">
        <is>
          <t>12.09.2024 9:12:48</t>
        </is>
      </c>
      <c r="C2615" s="165" t="inlineStr">
        <is>
          <t>Внутреннее перемещение ОМТС 222-143 от 12.09.2024 9:12:48</t>
        </is>
      </c>
      <c r="D2615" s="152" t="inlineStr">
        <is>
          <t>Внутренее перемещение ТМЦ</t>
        </is>
      </c>
      <c r="E2615" s="163" t="n">
        <v>1750</v>
      </c>
      <c r="F2615" s="164" t="n"/>
      <c r="G2615" s="163" t="n">
        <v>1750</v>
      </c>
      <c r="H2615" s="164" t="n"/>
      <c r="I2615" s="7" t="n">
        <v>3900</v>
      </c>
      <c r="J2615" s="8" t="inlineStr">
        <is>
          <t>Тойчуев Абдимухтар Усупович</t>
        </is>
      </c>
      <c r="K2615" s="8" t="inlineStr">
        <is>
          <t>Склад Бозымчак № 7 СИЗ (/Касымов А,Адылбек у Э.</t>
        </is>
      </c>
      <c r="L2615" s="12" t="n"/>
      <c r="M2615">
        <f>VLOOKUP(J2615,P$7:Q$4000,2,0)</f>
        <v/>
      </c>
      <c r="N2615">
        <f>VLOOKUP(K2615,P$7:R$4000,2,0)</f>
        <v/>
      </c>
      <c r="P2615" s="24" t="inlineStr">
        <is>
          <t>Шабданов Нусуроталы Касымович (Слесарь-ремонтник)</t>
        </is>
      </c>
      <c r="Q2615" s="24" t="inlineStr">
        <is>
          <t>100-02 Главный корпус (флотация)</t>
        </is>
      </c>
    </row>
    <row r="2616" hidden="1" outlineLevel="1" ht="32.9" customFormat="1" customHeight="1" s="71">
      <c r="B2616" s="166" t="n"/>
      <c r="C2616" s="166" t="n"/>
      <c r="D2616" s="153" t="n"/>
      <c r="E2616" s="10" t="n"/>
      <c r="F2616" s="11" t="n"/>
      <c r="G2616" s="10" t="n"/>
      <c r="H2616" s="11" t="n"/>
      <c r="I2616" s="12" t="n"/>
      <c r="J2616" s="13" t="inlineStr">
        <is>
          <t>001-001-0191 Брюки зимние "KAZ Minerals Bozymchak" (ткань 65%ПЭ/35%ХБ, плотность 250 гр/м2, утепл.синтеп, разм.44-46)</t>
        </is>
      </c>
      <c r="K2616" s="13" t="inlineStr">
        <is>
          <t>001-001-0191 Брюки зимние "KAZ Minerals Bozymchak" (ткань 65%ПЭ/35%ХБ, плотность 250 гр/м2, утепл.синтеп, разм.44-46)</t>
        </is>
      </c>
      <c r="L2616" s="135" t="n"/>
      <c r="M2616">
        <f>VLOOKUP(J2616,P$7:Q$4000,2,0)</f>
        <v/>
      </c>
      <c r="N2616">
        <f>VLOOKUP(K2616,P$7:R$4000,2,0)</f>
        <v/>
      </c>
      <c r="P2616" s="24" t="inlineStr">
        <is>
          <t>Шабданова Зейнабхон Кункалаевна(Уборщик)</t>
        </is>
      </c>
      <c r="Q2616" s="24" t="inlineStr">
        <is>
          <t>123-02-АБК-АХО-Столовая</t>
        </is>
      </c>
    </row>
    <row r="2617" hidden="1" outlineLevel="1" ht="22.45" customHeight="1" s="171" thickBot="1">
      <c r="B2617" s="167" t="n"/>
      <c r="C2617" s="167" t="n"/>
      <c r="D2617" s="14" t="inlineStr">
        <is>
          <t>Количество</t>
        </is>
      </c>
      <c r="E2617" s="15" t="n"/>
      <c r="F2617" s="175" t="n">
        <v>1</v>
      </c>
      <c r="G2617" s="15" t="n"/>
      <c r="H2617" s="175" t="n">
        <v>1</v>
      </c>
      <c r="I2617" s="135" t="n"/>
      <c r="J2617" s="154" t="inlineStr">
        <is>
          <t>Поступление ТМЦ и услуг 0003124 от 08.08.2024 10:00:00</t>
        </is>
      </c>
      <c r="K2617" s="154" t="inlineStr">
        <is>
          <t>Поступление ТМЦ и услуг 0003124 от 08.08.2024 10:00:00</t>
        </is>
      </c>
      <c r="L2617" s="9" t="n"/>
      <c r="M2617">
        <f>VLOOKUP(J2617,P$7:Q$4000,2,0)</f>
        <v/>
      </c>
      <c r="N2617">
        <f>VLOOKUP(K2617,P$7:R$4000,2,0)</f>
        <v/>
      </c>
      <c r="P2617" s="24" t="inlineStr">
        <is>
          <t>Шадыханов Нурдин Ийсаевич</t>
        </is>
      </c>
      <c r="Q2617" s="24" t="inlineStr">
        <is>
          <t>113-Офис Управления Проектом - Бишкек</t>
        </is>
      </c>
    </row>
    <row r="2618" hidden="1" outlineLevel="1" ht="22.45" customFormat="1" customHeight="1" s="71" thickBot="1">
      <c r="B2618" s="165" t="inlineStr">
        <is>
          <t>12.09.2024 9:14:14</t>
        </is>
      </c>
      <c r="C2618" s="165" t="inlineStr">
        <is>
          <t>Внутреннее перемещение ОМТС 222-144 от 12.09.2024 9:14:14</t>
        </is>
      </c>
      <c r="D2618" s="152" t="inlineStr">
        <is>
          <t>Внутренее перемещение ТМЦ</t>
        </is>
      </c>
      <c r="E2618" s="163" t="n">
        <v>1750</v>
      </c>
      <c r="F2618" s="164" t="n"/>
      <c r="G2618" s="163" t="n">
        <v>1750</v>
      </c>
      <c r="H2618" s="164" t="n"/>
      <c r="I2618" s="7" t="n">
        <v>4558.41</v>
      </c>
      <c r="J2618" s="8" t="inlineStr">
        <is>
          <t>Дакиев Куттубек Докдурбекович Спец по анал произ д</t>
        </is>
      </c>
      <c r="K2618" s="8" t="inlineStr">
        <is>
          <t>Склад Бозымчак № 7 СИЗ (/Касымов А,Адылбек у Э.</t>
        </is>
      </c>
      <c r="L2618" s="12" t="n"/>
      <c r="M2618">
        <f>VLOOKUP(J2618,P$7:Q$4000,2,0)</f>
        <v/>
      </c>
      <c r="N2618">
        <f>VLOOKUP(K2618,P$7:R$4000,2,0)</f>
        <v/>
      </c>
      <c r="P2618" s="24" t="inlineStr">
        <is>
          <t>Шаезова Анара Кучкорбай кызыУборщица)</t>
        </is>
      </c>
      <c r="Q2618" s="24" t="inlineStr">
        <is>
          <t>100-02 Главный корпус (флотация)</t>
        </is>
      </c>
    </row>
    <row r="2619" hidden="1" outlineLevel="1" ht="32.9" customFormat="1" customHeight="1" s="71">
      <c r="B2619" s="166" t="n"/>
      <c r="C2619" s="166" t="n"/>
      <c r="D2619" s="153" t="n"/>
      <c r="E2619" s="10" t="n"/>
      <c r="F2619" s="11" t="n"/>
      <c r="G2619" s="10" t="n"/>
      <c r="H2619" s="11" t="n"/>
      <c r="I2619" s="12" t="n"/>
      <c r="J2619" s="13" t="inlineStr">
        <is>
          <t>001-002-0061 Ботинки Kynox Nomad 417E-064 (Италия)</t>
        </is>
      </c>
      <c r="K2619" s="13" t="inlineStr">
        <is>
          <t>001-002-0061 Ботинки Kynox Nomad 417E-064 (Италия)</t>
        </is>
      </c>
      <c r="L2619" s="135" t="n"/>
      <c r="M2619">
        <f>VLOOKUP(J2619,P$7:Q$4000,2,0)</f>
        <v/>
      </c>
      <c r="N2619">
        <f>VLOOKUP(K2619,P$7:R$4000,2,0)</f>
        <v/>
      </c>
      <c r="P2619" s="24" t="inlineStr">
        <is>
          <t>Шаймкулов Зиядин Мухиддинович</t>
        </is>
      </c>
      <c r="Q2619" s="24" t="inlineStr">
        <is>
          <t>101-06-Общепроизводственные расходы - Карьер</t>
        </is>
      </c>
    </row>
    <row r="2620" hidden="1" outlineLevel="1" ht="22.45" customHeight="1" s="171" thickBot="1">
      <c r="B2620" s="167" t="n"/>
      <c r="C2620" s="167" t="n"/>
      <c r="D2620" s="14" t="inlineStr">
        <is>
          <t>Количество</t>
        </is>
      </c>
      <c r="E2620" s="15" t="n"/>
      <c r="F2620" s="175" t="n">
        <v>1</v>
      </c>
      <c r="G2620" s="15" t="n"/>
      <c r="H2620" s="175" t="n">
        <v>1</v>
      </c>
      <c r="I2620" s="135" t="n"/>
      <c r="J2620" s="154" t="inlineStr">
        <is>
          <t>Поступление ТМЦ и услуг 0001148 от 27.03.2024 10:00:00</t>
        </is>
      </c>
      <c r="K2620" s="154" t="inlineStr">
        <is>
          <t>Поступление ТМЦ и услуг 0001148 от 27.03.2024 10:00:00</t>
        </is>
      </c>
      <c r="L2620" s="9" t="n"/>
      <c r="M2620">
        <f>VLOOKUP(J2620,P$7:Q$4000,2,0)</f>
        <v/>
      </c>
      <c r="N2620">
        <f>VLOOKUP(K2620,P$7:R$4000,2,0)</f>
        <v/>
      </c>
      <c r="P2620" s="24" t="inlineStr">
        <is>
          <t>Шайназаров Чолпонбай Асанбаевич</t>
        </is>
      </c>
      <c r="Q2620" s="24" t="inlineStr">
        <is>
          <t>123-02-АБК-АХО-Столовая</t>
        </is>
      </c>
    </row>
    <row r="2621" hidden="1" outlineLevel="1" ht="22.45" customFormat="1" customHeight="1" s="71">
      <c r="B2621" s="165" t="inlineStr">
        <is>
          <t>12.09.2024 9:14:35</t>
        </is>
      </c>
      <c r="C2621" s="165" t="inlineStr">
        <is>
          <t>Внутреннее перемещение ОМТС 222-145 от 12.09.2024 9:14:35</t>
        </is>
      </c>
      <c r="D2621" s="152" t="inlineStr">
        <is>
          <t>Внутренее перемещение ТМЦ</t>
        </is>
      </c>
      <c r="E2621" s="163" t="n">
        <v>1750</v>
      </c>
      <c r="F2621" s="164" t="n"/>
      <c r="G2621" s="163" t="n">
        <v>1750</v>
      </c>
      <c r="H2621" s="164" t="n"/>
      <c r="I2621" s="7" t="n">
        <v>4151.73</v>
      </c>
      <c r="J2621" s="8" t="inlineStr">
        <is>
          <t>Склад Бозымчак № 7/1 СИЗ БУ</t>
        </is>
      </c>
      <c r="K2621" s="8" t="inlineStr">
        <is>
          <t>Дакиев Куттубек Докдурбекович Спец по анал произ д</t>
        </is>
      </c>
      <c r="L2621" s="12" t="n"/>
      <c r="M2621">
        <f>VLOOKUP(J2621,P$7:Q$4000,2,0)</f>
        <v/>
      </c>
      <c r="N2621">
        <f>VLOOKUP(K2621,P$7:R$4000,2,0)</f>
        <v/>
      </c>
      <c r="P2621" s="24" t="inlineStr">
        <is>
          <t>Шайназарова Замира Букаровна(Кухонный работник)</t>
        </is>
      </c>
      <c r="Q2621" s="24" t="inlineStr">
        <is>
          <t>123-02-АБК-АХО-Столовая</t>
        </is>
      </c>
    </row>
    <row r="2622" hidden="1" outlineLevel="1" ht="22.45" customFormat="1" customHeight="1" s="71">
      <c r="B2622" s="166" t="n"/>
      <c r="C2622" s="166" t="n"/>
      <c r="D2622" s="153" t="n"/>
      <c r="E2622" s="10" t="n"/>
      <c r="F2622" s="11" t="n"/>
      <c r="G2622" s="10" t="n"/>
      <c r="H2622" s="11" t="n"/>
      <c r="I2622" s="12" t="n"/>
      <c r="J2622" s="13" t="inlineStr">
        <is>
          <t>001-002-0061 Ботинки Kynox Nomad 417E-064 (Италия)</t>
        </is>
      </c>
      <c r="K2622" s="13" t="inlineStr">
        <is>
          <t>001-002-0061 Ботинки Kynox Nomad 417E-064 (Италия)</t>
        </is>
      </c>
      <c r="L2622" s="135" t="n"/>
      <c r="M2622">
        <f>VLOOKUP(J2622,P$7:Q$4000,2,0)</f>
        <v/>
      </c>
      <c r="N2622">
        <f>VLOOKUP(K2622,P$7:R$4000,2,0)</f>
        <v/>
      </c>
      <c r="P2622" s="24" t="inlineStr">
        <is>
          <t>Шайназарова Нургул Сулайманкуловна (маш по стирке)</t>
        </is>
      </c>
      <c r="Q2622" s="24" t="inlineStr">
        <is>
          <t>123-01-АБК-АХО-вахтовый поселок</t>
        </is>
      </c>
    </row>
    <row r="2623" hidden="1" outlineLevel="1" ht="22.45" customHeight="1" s="171" thickBot="1">
      <c r="B2623" s="167" t="n"/>
      <c r="C2623" s="167" t="n"/>
      <c r="D2623" s="14" t="inlineStr">
        <is>
          <t>Количество</t>
        </is>
      </c>
      <c r="E2623" s="15" t="n"/>
      <c r="F2623" s="175" t="n">
        <v>1</v>
      </c>
      <c r="G2623" s="15" t="n"/>
      <c r="H2623" s="175" t="n">
        <v>1</v>
      </c>
      <c r="I2623" s="135" t="n"/>
      <c r="J2623" s="154" t="inlineStr">
        <is>
          <t>Поступление ТМЦ и услуг 0000108 от 19.01.2023 10:00:00</t>
        </is>
      </c>
      <c r="K2623" s="154" t="inlineStr">
        <is>
          <t>Поступление ТМЦ и услуг 0000108 от 19.01.2023 10:00:00</t>
        </is>
      </c>
      <c r="L2623" s="9" t="n"/>
      <c r="M2623">
        <f>VLOOKUP(J2623,P$7:Q$4000,2,0)</f>
        <v/>
      </c>
      <c r="N2623">
        <f>VLOOKUP(K2623,P$7:R$4000,2,0)</f>
        <v/>
      </c>
      <c r="P2623" s="24" t="inlineStr">
        <is>
          <t>Шайрахунов Асылбек Бакытбекович</t>
        </is>
      </c>
      <c r="Q2623" s="24" t="inlineStr">
        <is>
          <t>130-16 Энергохозяйство</t>
        </is>
      </c>
    </row>
    <row r="2624" hidden="1" outlineLevel="1" ht="22.45" customFormat="1" customHeight="1" s="71" thickBot="1">
      <c r="B2624" s="165" t="inlineStr">
        <is>
          <t>12.09.2024 9:18:40</t>
        </is>
      </c>
      <c r="C2624" s="165" t="inlineStr">
        <is>
          <t>Внутреннее перемещение ОМТС 222-146 от 12.09.2024 9:18:40</t>
        </is>
      </c>
      <c r="D2624" s="152" t="inlineStr">
        <is>
          <t>Внутренее перемещение ТМЦ</t>
        </is>
      </c>
      <c r="E2624" s="163" t="n">
        <v>1750</v>
      </c>
      <c r="F2624" s="164" t="n"/>
      <c r="G2624" s="163" t="n">
        <v>1750</v>
      </c>
      <c r="H2624" s="164" t="n"/>
      <c r="I2624" s="7" t="n">
        <v>5500</v>
      </c>
      <c r="J2624" s="8" t="inlineStr">
        <is>
          <t>Калмурзаев Кубат Жоробекович</t>
        </is>
      </c>
      <c r="K2624" s="8" t="inlineStr">
        <is>
          <t>Склад Бозымчак № 7 СИЗ (/Касымов А,Адылбек у Э.</t>
        </is>
      </c>
      <c r="L2624" s="12" t="n"/>
      <c r="M2624">
        <f>VLOOKUP(J2624,P$7:Q$4000,2,0)</f>
        <v/>
      </c>
      <c r="N2624">
        <f>VLOOKUP(K2624,P$7:R$4000,2,0)</f>
        <v/>
      </c>
      <c r="P2624" s="24" t="inlineStr">
        <is>
          <t>Шайыков Кайрат Таалайбекович</t>
        </is>
      </c>
      <c r="Q2624" s="24" t="inlineStr">
        <is>
          <t>106-01-03-Буровой участок ГРР - Южный</t>
        </is>
      </c>
    </row>
    <row r="2625" hidden="1" outlineLevel="1" ht="43.4" customFormat="1" customHeight="1" s="71">
      <c r="B2625" s="166" t="n"/>
      <c r="C2625" s="166" t="n"/>
      <c r="D2625" s="153" t="n"/>
      <c r="E2625" s="10" t="n"/>
      <c r="F2625" s="11" t="n"/>
      <c r="G2625" s="10" t="n"/>
      <c r="H2625" s="11" t="n"/>
      <c r="I2625" s="12" t="n"/>
      <c r="J2625" s="13" t="inlineStr">
        <is>
          <t>001-001-0178 Куртка летняя "KAZ Minerals Bozymchak" (ткань 65%ПЭ/35%ХБ, плотность 250 гр/м2, разм.52-54)</t>
        </is>
      </c>
      <c r="K2625" s="13" t="inlineStr">
        <is>
          <t>001-001-0178 Куртка летняя "KAZ Minerals Bozymchak" (ткань 65%ПЭ/35%ХБ, плотность 250 гр/м2, разм.52-54)</t>
        </is>
      </c>
      <c r="L2625" s="135" t="n"/>
      <c r="M2625">
        <f>VLOOKUP(J2625,P$7:Q$4000,2,0)</f>
        <v/>
      </c>
      <c r="N2625">
        <f>VLOOKUP(K2625,P$7:R$4000,2,0)</f>
        <v/>
      </c>
      <c r="P2625" s="24" t="inlineStr">
        <is>
          <t>Шайымкулов Акмырза Турдубаевич</t>
        </is>
      </c>
      <c r="Q2625" s="24" t="inlineStr">
        <is>
          <t>105-02-УТВС и НК</t>
        </is>
      </c>
    </row>
    <row r="2626" hidden="1" outlineLevel="1" ht="22.45" customHeight="1" s="171" thickBot="1">
      <c r="B2626" s="167" t="n"/>
      <c r="C2626" s="167" t="n"/>
      <c r="D2626" s="14" t="inlineStr">
        <is>
          <t>Количество</t>
        </is>
      </c>
      <c r="E2626" s="15" t="n"/>
      <c r="F2626" s="175" t="n">
        <v>1</v>
      </c>
      <c r="G2626" s="15" t="n"/>
      <c r="H2626" s="175" t="n">
        <v>1</v>
      </c>
      <c r="I2626" s="135" t="n"/>
      <c r="J2626" s="154" t="inlineStr">
        <is>
          <t>Поступление ТМЦ и услуг 0003314 от 27.08.2024 10:00:00</t>
        </is>
      </c>
      <c r="K2626" s="154" t="inlineStr">
        <is>
          <t>Поступление ТМЦ и услуг 0003314 от 27.08.2024 10:00:00</t>
        </is>
      </c>
      <c r="L2626" s="9" t="n"/>
      <c r="M2626">
        <f>VLOOKUP(J2626,P$7:Q$4000,2,0)</f>
        <v/>
      </c>
      <c r="N2626">
        <f>VLOOKUP(K2626,P$7:R$4000,2,0)</f>
        <v/>
      </c>
      <c r="P2626" s="24" t="inlineStr">
        <is>
          <t>Шайымкулов Турдубай</t>
        </is>
      </c>
      <c r="Q2626" s="24" t="inlineStr">
        <is>
          <t>105-02-УТВС и НК</t>
        </is>
      </c>
    </row>
    <row r="2627" hidden="1" outlineLevel="1" ht="22.45" customFormat="1" customHeight="1" s="71" thickBot="1">
      <c r="B2627" s="165" t="inlineStr">
        <is>
          <t>12.09.2024 9:18:40</t>
        </is>
      </c>
      <c r="C2627" s="165" t="inlineStr">
        <is>
          <t>Внутреннее перемещение ОМТС 222-146 от 12.09.2024 9:18:40</t>
        </is>
      </c>
      <c r="D2627" s="152" t="inlineStr">
        <is>
          <t>Внутренее перемещение ТМЦ</t>
        </is>
      </c>
      <c r="E2627" s="163" t="n">
        <v>1750</v>
      </c>
      <c r="F2627" s="164" t="n"/>
      <c r="G2627" s="163" t="n">
        <v>1750</v>
      </c>
      <c r="H2627" s="164" t="n"/>
      <c r="I2627" s="7" t="n">
        <v>10600</v>
      </c>
      <c r="J2627" s="8" t="inlineStr">
        <is>
          <t>Калмурзаев Кубат Жоробекович</t>
        </is>
      </c>
      <c r="K2627" s="8" t="inlineStr">
        <is>
          <t>Склад Бозымчак № 7 СИЗ (/Касымов А,Адылбек у Э.</t>
        </is>
      </c>
      <c r="L2627" s="12" t="n"/>
      <c r="M2627">
        <f>VLOOKUP(J2627,P$7:Q$4000,2,0)</f>
        <v/>
      </c>
      <c r="N2627">
        <f>VLOOKUP(K2627,P$7:R$4000,2,0)</f>
        <v/>
      </c>
      <c r="P2627" s="24" t="inlineStr">
        <is>
          <t>Шалиев Арипжан Шаматович</t>
        </is>
      </c>
      <c r="Q2627" s="24" t="inlineStr">
        <is>
          <t>119-06-Автотранспортный цех-РПП</t>
        </is>
      </c>
    </row>
    <row r="2628" hidden="1" outlineLevel="1" ht="32.9" customFormat="1" customHeight="1" s="71">
      <c r="B2628" s="166" t="n"/>
      <c r="C2628" s="166" t="n"/>
      <c r="D2628" s="153" t="n"/>
      <c r="E2628" s="10" t="n"/>
      <c r="F2628" s="11" t="n"/>
      <c r="G2628" s="10" t="n"/>
      <c r="H2628" s="11" t="n"/>
      <c r="I2628" s="12" t="n"/>
      <c r="J2628" s="13" t="inlineStr">
        <is>
          <t>001-001-0189 Куртка зимняя "KAZ Minerals Bozymchak" (ткань 65%ПЭ/35%ХБ, плотность 250 гр/м2, 56-58)</t>
        </is>
      </c>
      <c r="K2628" s="13" t="inlineStr">
        <is>
          <t>001-001-0189 Куртка зимняя "KAZ Minerals Bozymchak" (ткань 65%ПЭ/35%ХБ, плотность 250 гр/м2, 56-58)</t>
        </is>
      </c>
      <c r="L2628" s="135" t="n"/>
      <c r="M2628">
        <f>VLOOKUP(J2628,P$7:Q$4000,2,0)</f>
        <v/>
      </c>
      <c r="N2628">
        <f>VLOOKUP(K2628,P$7:R$4000,2,0)</f>
        <v/>
      </c>
      <c r="P2628" s="24" t="inlineStr">
        <is>
          <t>Шалиев Арипжан Шаматович</t>
        </is>
      </c>
      <c r="Q2628" s="24" t="inlineStr">
        <is>
          <t>119-05-Автотранспортный цех - общепроизводственные</t>
        </is>
      </c>
    </row>
    <row r="2629" hidden="1" outlineLevel="1" ht="22.45" customHeight="1" s="171" thickBot="1">
      <c r="B2629" s="167" t="n"/>
      <c r="C2629" s="167" t="n"/>
      <c r="D2629" s="14" t="inlineStr">
        <is>
          <t>Количество</t>
        </is>
      </c>
      <c r="E2629" s="15" t="n"/>
      <c r="F2629" s="175" t="n">
        <v>1</v>
      </c>
      <c r="G2629" s="15" t="n"/>
      <c r="H2629" s="175" t="n">
        <v>1</v>
      </c>
      <c r="I2629" s="135" t="n"/>
      <c r="J2629" s="154" t="inlineStr">
        <is>
          <t>Поступление ТМЦ и услуг 0001181 от 29.03.2024 10:00:00</t>
        </is>
      </c>
      <c r="K2629" s="154" t="inlineStr">
        <is>
          <t>Поступление ТМЦ и услуг 0001181 от 29.03.2024 10:00:00</t>
        </is>
      </c>
      <c r="L2629" s="9" t="n"/>
      <c r="M2629">
        <f>VLOOKUP(J2629,P$7:Q$4000,2,0)</f>
        <v/>
      </c>
      <c r="N2629">
        <f>VLOOKUP(K2629,P$7:R$4000,2,0)</f>
        <v/>
      </c>
      <c r="P2629" s="24" t="inlineStr">
        <is>
          <t>Шалиев Самижан Шоматович(Водитель автомашины МАЗ</t>
        </is>
      </c>
      <c r="Q2629" s="24" t="inlineStr">
        <is>
          <t>119-04-Автотранспортный цех - спецтранспорт</t>
        </is>
      </c>
    </row>
    <row r="2630" hidden="1" outlineLevel="1" ht="22.45" customFormat="1" customHeight="1" s="71" thickBot="1">
      <c r="B2630" s="165" t="inlineStr">
        <is>
          <t>12.09.2024 9:18:40</t>
        </is>
      </c>
      <c r="C2630" s="165" t="inlineStr">
        <is>
          <t>Внутреннее перемещение ОМТС 222-146 от 12.09.2024 9:18:40</t>
        </is>
      </c>
      <c r="D2630" s="152" t="inlineStr">
        <is>
          <t>Внутренее перемещение ТМЦ</t>
        </is>
      </c>
      <c r="E2630" s="163" t="n">
        <v>1750</v>
      </c>
      <c r="F2630" s="164" t="n"/>
      <c r="G2630" s="163" t="n">
        <v>1750</v>
      </c>
      <c r="H2630" s="164" t="n"/>
      <c r="I2630" s="7" t="n">
        <v>3900</v>
      </c>
      <c r="J2630" s="8" t="inlineStr">
        <is>
          <t>Калмурзаев Кубат Жоробекович</t>
        </is>
      </c>
      <c r="K2630" s="8" t="inlineStr">
        <is>
          <t>Склад Бозымчак № 7 СИЗ (/Касымов А,Адылбек у Э.</t>
        </is>
      </c>
      <c r="L2630" s="12" t="n"/>
      <c r="M2630">
        <f>VLOOKUP(J2630,P$7:Q$4000,2,0)</f>
        <v/>
      </c>
      <c r="N2630">
        <f>VLOOKUP(K2630,P$7:R$4000,2,0)</f>
        <v/>
      </c>
      <c r="P2630" s="24" t="inlineStr">
        <is>
          <t>Шалпыков Алмаз Сейитбекович</t>
        </is>
      </c>
      <c r="Q2630" s="24" t="inlineStr">
        <is>
          <t>113-Офис Управления Проектом - Бишкек</t>
        </is>
      </c>
    </row>
    <row r="2631" hidden="1" outlineLevel="1" ht="22.45" customFormat="1" customHeight="1" s="71">
      <c r="B2631" s="166" t="n"/>
      <c r="C2631" s="166" t="n"/>
      <c r="D2631" s="153" t="n"/>
      <c r="E2631" s="10" t="n"/>
      <c r="F2631" s="11" t="n"/>
      <c r="G2631" s="10" t="n"/>
      <c r="H2631" s="11" t="n"/>
      <c r="I2631" s="12" t="n"/>
      <c r="J2631" s="13" t="inlineStr">
        <is>
          <t>001-001-0194 Брюки зимние "KAZ Minerals Bozymchak" (ткань 65%ПЭ/35%ХБ, плотность 250 гр/м2, утепл.синтеп, разм.56-58)</t>
        </is>
      </c>
      <c r="K2631" s="13" t="inlineStr">
        <is>
          <t>001-001-0194 Брюки зимние "KAZ Minerals Bozymchak" (ткань 65%ПЭ/35%ХБ, плотность 250 гр/м2, утепл.синтеп, разм.56-58)</t>
        </is>
      </c>
      <c r="L2631" s="135" t="n"/>
      <c r="M2631">
        <f>VLOOKUP(J2631,P$7:Q$4000,2,0)</f>
        <v/>
      </c>
      <c r="N2631">
        <f>VLOOKUP(K2631,P$7:R$4000,2,0)</f>
        <v/>
      </c>
      <c r="P2631" s="24" t="inlineStr">
        <is>
          <t>Шалтаев Ишеналы Суранович</t>
        </is>
      </c>
      <c r="Q2631" s="24" t="inlineStr">
        <is>
          <t>114-Офис Управления Проектом - Бозымчак</t>
        </is>
      </c>
    </row>
    <row r="2632" hidden="1" outlineLevel="1" ht="22.45" customHeight="1" s="171" thickBot="1">
      <c r="B2632" s="167" t="n"/>
      <c r="C2632" s="167" t="n"/>
      <c r="D2632" s="14" t="inlineStr">
        <is>
          <t>Количество</t>
        </is>
      </c>
      <c r="E2632" s="15" t="n"/>
      <c r="F2632" s="175" t="n">
        <v>1</v>
      </c>
      <c r="G2632" s="15" t="n"/>
      <c r="H2632" s="175" t="n">
        <v>1</v>
      </c>
      <c r="I2632" s="135" t="n"/>
      <c r="J2632" s="154" t="inlineStr">
        <is>
          <t>Поступление ТМЦ и услуг 0001181 от 29.03.2024 10:00:00</t>
        </is>
      </c>
      <c r="K2632" s="154" t="inlineStr">
        <is>
          <t>Поступление ТМЦ и услуг 0001181 от 29.03.2024 10:00:00</t>
        </is>
      </c>
      <c r="L2632" s="9" t="n"/>
      <c r="M2632">
        <f>VLOOKUP(J2632,P$7:Q$4000,2,0)</f>
        <v/>
      </c>
      <c r="N2632">
        <f>VLOOKUP(K2632,P$7:R$4000,2,0)</f>
        <v/>
      </c>
      <c r="P2632" s="24" t="inlineStr">
        <is>
          <t>Шамалды-Сай (117)</t>
        </is>
      </c>
      <c r="Q2632" s="24" t="n"/>
    </row>
    <row r="2633" hidden="1" outlineLevel="1" ht="32.9" customFormat="1" customHeight="1" s="71" thickBot="1">
      <c r="B2633" s="165" t="inlineStr">
        <is>
          <t>12.09.2024 9:18:40</t>
        </is>
      </c>
      <c r="C2633" s="165" t="inlineStr">
        <is>
          <t>Внутреннее перемещение ОМТС 222-146 от 12.09.2024 9:18:40</t>
        </is>
      </c>
      <c r="D2633" s="152" t="inlineStr">
        <is>
          <t>Внутренее перемещение ТМЦ</t>
        </is>
      </c>
      <c r="E2633" s="163" t="n">
        <v>1750</v>
      </c>
      <c r="F2633" s="164" t="n"/>
      <c r="G2633" s="163" t="n">
        <v>1750</v>
      </c>
      <c r="H2633" s="164" t="n"/>
      <c r="I2633" s="7" t="n">
        <v>3000</v>
      </c>
      <c r="J2633" s="8" t="inlineStr">
        <is>
          <t>Калмурзаев Кубат Жоробекович</t>
        </is>
      </c>
      <c r="K2633" s="8" t="inlineStr">
        <is>
          <t>Склад Бозымчак № 7 СИЗ (/Касымов А,Адылбек у Э.</t>
        </is>
      </c>
      <c r="L2633" s="12" t="n"/>
      <c r="M2633">
        <f>VLOOKUP(J2633,P$7:Q$4000,2,0)</f>
        <v/>
      </c>
      <c r="N2633">
        <f>VLOOKUP(K2633,P$7:R$4000,2,0)</f>
        <v/>
      </c>
      <c r="P2633" s="24" t="inlineStr">
        <is>
          <t>Шаматов Бахтиер Мурзалиевич</t>
        </is>
      </c>
      <c r="Q2633" s="24" t="inlineStr">
        <is>
          <t>111-02-АУП</t>
        </is>
      </c>
    </row>
    <row r="2634" hidden="1" outlineLevel="1" ht="22.45" customFormat="1" customHeight="1" s="71">
      <c r="B2634" s="166" t="n"/>
      <c r="C2634" s="166" t="n"/>
      <c r="D2634" s="153" t="n"/>
      <c r="E2634" s="10" t="n"/>
      <c r="F2634" s="11" t="n"/>
      <c r="G2634" s="10" t="n"/>
      <c r="H2634" s="11" t="n"/>
      <c r="I2634" s="12" t="n"/>
      <c r="J2634" s="13" t="inlineStr">
        <is>
          <t>001-001-0183 Брюки летние "KAZ Minerals Bozymchak" (ткань 65%ПЭ/35%ХБ, плотность 250 гр/м2, разм.52-54)</t>
        </is>
      </c>
      <c r="K2634" s="13" t="inlineStr">
        <is>
          <t>001-001-0183 Брюки летние "KAZ Minerals Bozymchak" (ткань 65%ПЭ/35%ХБ, плотность 250 гр/м2, разм.52-54)</t>
        </is>
      </c>
      <c r="L2634" s="135" t="n"/>
      <c r="M2634">
        <f>VLOOKUP(J2634,P$7:Q$4000,2,0)</f>
        <v/>
      </c>
      <c r="N2634">
        <f>VLOOKUP(K2634,P$7:R$4000,2,0)</f>
        <v/>
      </c>
      <c r="P2634" s="24" t="inlineStr">
        <is>
          <t>Шаматов Нурсултан Бахтиёрович</t>
        </is>
      </c>
      <c r="Q2634" s="24" t="inlineStr">
        <is>
          <t>100-08  ИТР Производство ОФ</t>
        </is>
      </c>
    </row>
    <row r="2635" hidden="1" outlineLevel="1" ht="22.45" customHeight="1" s="171" thickBot="1">
      <c r="B2635" s="167" t="n"/>
      <c r="C2635" s="167" t="n"/>
      <c r="D2635" s="14" t="inlineStr">
        <is>
          <t>Количество</t>
        </is>
      </c>
      <c r="E2635" s="15" t="n"/>
      <c r="F2635" s="175" t="n">
        <v>1</v>
      </c>
      <c r="G2635" s="15" t="n"/>
      <c r="H2635" s="175" t="n">
        <v>1</v>
      </c>
      <c r="I2635" s="135" t="n"/>
      <c r="J2635" s="154" t="inlineStr">
        <is>
          <t>Поступление ТМЦ и услуг 0001494 от 19.04.2024 10:00:00</t>
        </is>
      </c>
      <c r="K2635" s="154" t="inlineStr">
        <is>
          <t>Поступление ТМЦ и услуг 0001494 от 19.04.2024 10:00:00</t>
        </is>
      </c>
      <c r="L2635" s="9" t="n"/>
      <c r="M2635">
        <f>VLOOKUP(J2635,P$7:Q$4000,2,0)</f>
        <v/>
      </c>
      <c r="N2635">
        <f>VLOOKUP(K2635,P$7:R$4000,2,0)</f>
        <v/>
      </c>
      <c r="P2635" s="24" t="inlineStr">
        <is>
          <t>Шаматов Сыймык Асылбекович</t>
        </is>
      </c>
      <c r="Q2635" s="24" t="inlineStr">
        <is>
          <t>119-06-Автотранспортный цех-РПП</t>
        </is>
      </c>
    </row>
    <row r="2636" hidden="1" outlineLevel="1" ht="22.45" customFormat="1" customHeight="1" s="71">
      <c r="B2636" s="165" t="inlineStr">
        <is>
          <t>12.09.2024 9:21:22</t>
        </is>
      </c>
      <c r="C2636" s="165" t="inlineStr">
        <is>
          <t>Внутреннее перемещение ОМТС 222-147 от 12.09.2024 9:21:22</t>
        </is>
      </c>
      <c r="D2636" s="152" t="inlineStr">
        <is>
          <t>Внутренее перемещение ТМЦ</t>
        </is>
      </c>
      <c r="E2636" s="163" t="n">
        <v>1750</v>
      </c>
      <c r="F2636" s="164" t="n"/>
      <c r="G2636" s="163" t="n">
        <v>1750</v>
      </c>
      <c r="H2636" s="164" t="n"/>
      <c r="I2636" s="7" t="n">
        <v>1000</v>
      </c>
      <c r="J2636" s="8" t="inlineStr">
        <is>
          <t>Склад Бозымчак № 7/1 СИЗ БУ</t>
        </is>
      </c>
      <c r="K2636" s="8" t="inlineStr">
        <is>
          <t>Шеремет Евгений Евгеньевич(Токарь)</t>
        </is>
      </c>
      <c r="L2636" s="12" t="n"/>
      <c r="M2636">
        <f>VLOOKUP(J2636,P$7:Q$4000,2,0)</f>
        <v/>
      </c>
      <c r="N2636">
        <f>VLOOKUP(K2636,P$7:R$4000,2,0)</f>
        <v/>
      </c>
      <c r="P2636" s="24" t="inlineStr">
        <is>
          <t>Шаматов Тилек Байканович Слесарь-ремонтник</t>
        </is>
      </c>
      <c r="Q2636" s="24" t="inlineStr">
        <is>
          <t>105-02-УТВС и НК</t>
        </is>
      </c>
    </row>
    <row r="2637" hidden="1" outlineLevel="1" ht="32.9" customFormat="1" customHeight="1" s="71">
      <c r="B2637" s="166" t="n"/>
      <c r="C2637" s="166" t="n"/>
      <c r="D2637" s="153" t="n"/>
      <c r="E2637" s="10" t="n"/>
      <c r="F2637" s="11" t="n"/>
      <c r="G2637" s="10" t="n"/>
      <c r="H2637" s="11" t="n"/>
      <c r="I2637" s="12" t="n"/>
      <c r="J2637" s="13" t="inlineStr">
        <is>
          <t>001-003-0047 Постельное белье 100% Х/Б сатин/бязь (простынь 150*215см, пододеяльник 150*215см, наволочка 70*50 см</t>
        </is>
      </c>
      <c r="K2637" s="13" t="inlineStr">
        <is>
          <t>001-003-0047 Постельное белье 100% Х/Б сатин/бязь (простынь 150*215см, пододеяльник 150*215см, наволочка 70*50 см</t>
        </is>
      </c>
      <c r="L2637" s="135" t="n"/>
      <c r="M2637">
        <f>VLOOKUP(J2637,P$7:Q$4000,2,0)</f>
        <v/>
      </c>
      <c r="N2637">
        <f>VLOOKUP(K2637,P$7:R$4000,2,0)</f>
        <v/>
      </c>
      <c r="P2637" s="24" t="inlineStr">
        <is>
          <t>Шамуратов Кайратбек Кудайбергенович</t>
        </is>
      </c>
      <c r="Q2637" s="24" t="inlineStr">
        <is>
          <t>105-02-УТВС и НК</t>
        </is>
      </c>
    </row>
    <row r="2638" hidden="1" outlineLevel="1" ht="22.45" customHeight="1" s="171" thickBot="1">
      <c r="B2638" s="167" t="n"/>
      <c r="C2638" s="167" t="n"/>
      <c r="D2638" s="14" t="inlineStr">
        <is>
          <t>Количество</t>
        </is>
      </c>
      <c r="E2638" s="15" t="n"/>
      <c r="F2638" s="175" t="n">
        <v>1</v>
      </c>
      <c r="G2638" s="15" t="n"/>
      <c r="H2638" s="175" t="n">
        <v>1</v>
      </c>
      <c r="I2638" s="135" t="n"/>
      <c r="J2638" s="154" t="inlineStr">
        <is>
          <t>Поступление ТМЦ и услуг 0000954 от 23.03.2022 23:59:59</t>
        </is>
      </c>
      <c r="K2638" s="154" t="inlineStr">
        <is>
          <t>Поступление ТМЦ и услуг 0000954 от 23.03.2022 23:59:59</t>
        </is>
      </c>
      <c r="L2638" s="9" t="n"/>
      <c r="M2638">
        <f>VLOOKUP(J2638,P$7:Q$4000,2,0)</f>
        <v/>
      </c>
      <c r="N2638">
        <f>VLOOKUP(K2638,P$7:R$4000,2,0)</f>
        <v/>
      </c>
      <c r="P2638" s="24" t="inlineStr">
        <is>
          <t>Шамуратова Кумушай комендант ПБ Шамалды-Сай</t>
        </is>
      </c>
      <c r="Q2638" s="24" t="inlineStr">
        <is>
          <t>117-Перевалочная база</t>
        </is>
      </c>
    </row>
    <row r="2639" hidden="1" outlineLevel="1" ht="22.45" customFormat="1" customHeight="1" s="71" thickBot="1">
      <c r="B2639" s="165" t="inlineStr">
        <is>
          <t>12.09.2024 9:22:46</t>
        </is>
      </c>
      <c r="C2639" s="165" t="inlineStr">
        <is>
          <t>Внутреннее перемещение ОМТС 222-148 от 12.09.2024 9:22:46</t>
        </is>
      </c>
      <c r="D2639" s="152" t="inlineStr">
        <is>
          <t>Внутренее перемещение ТМЦ</t>
        </is>
      </c>
      <c r="E2639" s="163" t="n">
        <v>1750</v>
      </c>
      <c r="F2639" s="164" t="n"/>
      <c r="G2639" s="163" t="n">
        <v>1750</v>
      </c>
      <c r="H2639" s="164" t="n"/>
      <c r="I2639" s="7" t="n">
        <v>7000</v>
      </c>
      <c r="J2639" s="8" t="inlineStr">
        <is>
          <t>Шеремет Евгений Евгеньевич(Токарь)</t>
        </is>
      </c>
      <c r="K2639" s="8" t="inlineStr">
        <is>
          <t>Склад Бозымчак № 7 СИЗ (/Касымов А,Адылбек у Э.</t>
        </is>
      </c>
      <c r="L2639" s="12" t="n"/>
      <c r="M2639">
        <f>VLOOKUP(J2639,P$7:Q$4000,2,0)</f>
        <v/>
      </c>
      <c r="N2639">
        <f>VLOOKUP(K2639,P$7:R$4000,2,0)</f>
        <v/>
      </c>
      <c r="P2639" s="24" t="inlineStr">
        <is>
          <t>Шамшиев Зулкайнар Абдилаевич</t>
        </is>
      </c>
      <c r="Q2639" s="24" t="inlineStr">
        <is>
          <t>111-02-АУП</t>
        </is>
      </c>
    </row>
    <row r="2640" hidden="1" outlineLevel="1" ht="22.45" customFormat="1" customHeight="1" s="71">
      <c r="B2640" s="166" t="n"/>
      <c r="C2640" s="166" t="n"/>
      <c r="D2640" s="153" t="n"/>
      <c r="E2640" s="10" t="n"/>
      <c r="F2640" s="11" t="n"/>
      <c r="G2640" s="10" t="n"/>
      <c r="H2640" s="11" t="n"/>
      <c r="I2640" s="12" t="n"/>
      <c r="J2640" s="13" t="inlineStr">
        <is>
          <t>001-001-0199 Куртка демисезонная "KAZ Minerals Bozymchak" (ткань 65%ПЭ/35%ХБ, плотность 250 гр/м2, подкл.флис. 56-58)</t>
        </is>
      </c>
      <c r="K2640" s="13" t="inlineStr">
        <is>
          <t>001-001-0199 Куртка демисезонная "KAZ Minerals Bozymchak" (ткань 65%ПЭ/35%ХБ, плотность 250 гр/м2, подкл.флис. 56-58)</t>
        </is>
      </c>
      <c r="L2640" s="135" t="n"/>
      <c r="M2640">
        <f>VLOOKUP(J2640,P$7:Q$4000,2,0)</f>
        <v/>
      </c>
      <c r="N2640">
        <f>VLOOKUP(K2640,P$7:R$4000,2,0)</f>
        <v/>
      </c>
      <c r="P2640" s="24" t="inlineStr">
        <is>
          <t>Шамшиев Эдилбек Зарылбекович Бригадир)</t>
        </is>
      </c>
      <c r="Q2640" s="24" t="inlineStr">
        <is>
          <t>123-02-АБК-АХО-Столовая</t>
        </is>
      </c>
    </row>
    <row r="2641" hidden="1" outlineLevel="1" ht="22.45" customHeight="1" s="171" thickBot="1">
      <c r="B2641" s="167" t="n"/>
      <c r="C2641" s="167" t="n"/>
      <c r="D2641" s="14" t="inlineStr">
        <is>
          <t>Количество</t>
        </is>
      </c>
      <c r="E2641" s="15" t="n"/>
      <c r="F2641" s="175" t="n">
        <v>1</v>
      </c>
      <c r="G2641" s="15" t="n"/>
      <c r="H2641" s="175" t="n">
        <v>1</v>
      </c>
      <c r="I2641" s="135" t="n"/>
      <c r="J2641" s="154" t="inlineStr">
        <is>
          <t>Поступление ТМЦ и услуг 0002734 от 16.07.2024 10:00:00</t>
        </is>
      </c>
      <c r="K2641" s="154" t="inlineStr">
        <is>
          <t>Поступление ТМЦ и услуг 0002734 от 16.07.2024 10:00:00</t>
        </is>
      </c>
      <c r="L2641" s="9" t="n"/>
      <c r="M2641">
        <f>VLOOKUP(J2641,P$7:Q$4000,2,0)</f>
        <v/>
      </c>
      <c r="N2641">
        <f>VLOOKUP(K2641,P$7:R$4000,2,0)</f>
        <v/>
      </c>
      <c r="P2641" s="24" t="inlineStr">
        <is>
          <t>Шамшиев Эмилбек Зарылбекович (Аппаратчик обезвожив</t>
        </is>
      </c>
      <c r="Q2641" s="24" t="inlineStr">
        <is>
          <t>100-07 Главные специалисты ИТР ОФ</t>
        </is>
      </c>
    </row>
    <row r="2642" hidden="1" outlineLevel="1" ht="32.9" customFormat="1" customHeight="1" s="71" thickBot="1">
      <c r="B2642" s="165" t="inlineStr">
        <is>
          <t>12.09.2024 9:23:36</t>
        </is>
      </c>
      <c r="C2642" s="165" t="inlineStr">
        <is>
          <t>Внутреннее перемещение ОМТС 222-149 от 12.09.2024 9:23:36</t>
        </is>
      </c>
      <c r="D2642" s="152" t="inlineStr">
        <is>
          <t>Внутренее перемещение ТМЦ</t>
        </is>
      </c>
      <c r="E2642" s="163" t="n">
        <v>1750</v>
      </c>
      <c r="F2642" s="164" t="n"/>
      <c r="G2642" s="163" t="n">
        <v>1750</v>
      </c>
      <c r="H2642" s="164" t="n"/>
      <c r="I2642" s="7" t="n">
        <v>10600</v>
      </c>
      <c r="J2642" s="8" t="inlineStr">
        <is>
          <t>Кутувалиев Кайратбек Кенешбекович</t>
        </is>
      </c>
      <c r="K2642" s="8" t="inlineStr">
        <is>
          <t>Склад Бозымчак № 7 СИЗ (/Касымов А,Адылбек у Э.</t>
        </is>
      </c>
      <c r="L2642" s="12" t="n"/>
      <c r="M2642">
        <f>VLOOKUP(J2642,P$7:Q$4000,2,0)</f>
        <v/>
      </c>
      <c r="N2642">
        <f>VLOOKUP(K2642,P$7:R$4000,2,0)</f>
        <v/>
      </c>
      <c r="P2642" s="24" t="inlineStr">
        <is>
          <t>Шамшиева Наргиза Ишенбековна( лаборант)</t>
        </is>
      </c>
      <c r="Q2642" s="24" t="inlineStr">
        <is>
          <t>109-Химлаборатория</t>
        </is>
      </c>
    </row>
    <row r="2643" hidden="1" outlineLevel="1" ht="22.45" customFormat="1" customHeight="1" s="71">
      <c r="B2643" s="166" t="n"/>
      <c r="C2643" s="166" t="n"/>
      <c r="D2643" s="153" t="n"/>
      <c r="E2643" s="10" t="n"/>
      <c r="F2643" s="11" t="n"/>
      <c r="G2643" s="10" t="n"/>
      <c r="H2643" s="11" t="n"/>
      <c r="I2643" s="12" t="n"/>
      <c r="J2643" s="13" t="inlineStr">
        <is>
          <t>001-001-0186 Куртка зимняя "KAZ Minerals Bozymchak" (ткань 65%ПЭ/35%ХБ, плотность 250 гр/м2, 44-46)</t>
        </is>
      </c>
      <c r="K2643" s="13" t="inlineStr">
        <is>
          <t>001-001-0186 Куртка зимняя "KAZ Minerals Bozymchak" (ткань 65%ПЭ/35%ХБ, плотность 250 гр/м2, 44-46)</t>
        </is>
      </c>
      <c r="L2643" s="135" t="n"/>
      <c r="M2643">
        <f>VLOOKUP(J2643,P$7:Q$4000,2,0)</f>
        <v/>
      </c>
      <c r="N2643">
        <f>VLOOKUP(K2643,P$7:R$4000,2,0)</f>
        <v/>
      </c>
      <c r="P2643" s="24" t="inlineStr">
        <is>
          <t>Шамырзаев Доолоталы Чотбаевич Водитель ПАРМ</t>
        </is>
      </c>
      <c r="Q2643" s="24" t="inlineStr">
        <is>
          <t>101-06-Общепроизводственные расходы - Карьер</t>
        </is>
      </c>
    </row>
    <row r="2644" hidden="1" outlineLevel="1" ht="22.45" customHeight="1" s="171" thickBot="1">
      <c r="B2644" s="167" t="n"/>
      <c r="C2644" s="167" t="n"/>
      <c r="D2644" s="14" t="inlineStr">
        <is>
          <t>Количество</t>
        </is>
      </c>
      <c r="E2644" s="15" t="n"/>
      <c r="F2644" s="175" t="n">
        <v>1</v>
      </c>
      <c r="G2644" s="15" t="n"/>
      <c r="H2644" s="175" t="n">
        <v>1</v>
      </c>
      <c r="I2644" s="135" t="n"/>
      <c r="J2644" s="154" t="inlineStr">
        <is>
          <t>Поступление ТМЦ и услуг 0003124 от 08.08.2024 10:00:00</t>
        </is>
      </c>
      <c r="K2644" s="154" t="inlineStr">
        <is>
          <t>Поступление ТМЦ и услуг 0003124 от 08.08.2024 10:00:00</t>
        </is>
      </c>
      <c r="L2644" s="9" t="n"/>
      <c r="M2644">
        <f>VLOOKUP(J2644,P$7:Q$4000,2,0)</f>
        <v/>
      </c>
      <c r="N2644">
        <f>VLOOKUP(K2644,P$7:R$4000,2,0)</f>
        <v/>
      </c>
      <c r="P2644" s="24" t="inlineStr">
        <is>
          <t>Шамырзаев Максатбек Маматович</t>
        </is>
      </c>
      <c r="Q2644" s="24" t="inlineStr">
        <is>
          <t>101-03-участок БВР</t>
        </is>
      </c>
    </row>
    <row r="2645" hidden="1" outlineLevel="1" ht="22.45" customFormat="1" customHeight="1" s="71" thickBot="1">
      <c r="B2645" s="165" t="inlineStr">
        <is>
          <t>12.09.2024 9:23:36</t>
        </is>
      </c>
      <c r="C2645" s="165" t="inlineStr">
        <is>
          <t>Внутреннее перемещение ОМТС 222-149 от 12.09.2024 9:23:36</t>
        </is>
      </c>
      <c r="D2645" s="152" t="inlineStr">
        <is>
          <t>Внутренее перемещение ТМЦ</t>
        </is>
      </c>
      <c r="E2645" s="163" t="n">
        <v>1750</v>
      </c>
      <c r="F2645" s="164" t="n"/>
      <c r="G2645" s="163" t="n">
        <v>1750</v>
      </c>
      <c r="H2645" s="164" t="n"/>
      <c r="I2645" s="7" t="n">
        <v>3900</v>
      </c>
      <c r="J2645" s="8" t="inlineStr">
        <is>
          <t>Кутувалиев Кайратбек Кенешбекович</t>
        </is>
      </c>
      <c r="K2645" s="8" t="inlineStr">
        <is>
          <t>Склад Бозымчак № 7 СИЗ (/Касымов А,Адылбек у Э.</t>
        </is>
      </c>
      <c r="L2645" s="12" t="n"/>
      <c r="M2645">
        <f>VLOOKUP(J2645,P$7:Q$4000,2,0)</f>
        <v/>
      </c>
      <c r="N2645">
        <f>VLOOKUP(K2645,P$7:R$4000,2,0)</f>
        <v/>
      </c>
      <c r="P2645" s="24" t="inlineStr">
        <is>
          <t>Шанабаев Абдылабек Алижанович</t>
        </is>
      </c>
      <c r="Q2645" s="24" t="inlineStr">
        <is>
          <t>120-01-Геолого-маркшейдерская служба. отдел</t>
        </is>
      </c>
    </row>
    <row r="2646" hidden="1" outlineLevel="1" ht="22.45" customFormat="1" customHeight="1" s="71">
      <c r="B2646" s="166" t="n"/>
      <c r="C2646" s="166" t="n"/>
      <c r="D2646" s="153" t="n"/>
      <c r="E2646" s="10" t="n"/>
      <c r="F2646" s="11" t="n"/>
      <c r="G2646" s="10" t="n"/>
      <c r="H2646" s="11" t="n"/>
      <c r="I2646" s="12" t="n"/>
      <c r="J2646" s="13" t="inlineStr">
        <is>
          <t>001-001-0191 Брюки зимние "KAZ Minerals Bozymchak" (ткань 65%ПЭ/35%ХБ, плотность 250 гр/м2, утепл.синтеп, разм.44-46)</t>
        </is>
      </c>
      <c r="K2646" s="13" t="inlineStr">
        <is>
          <t>001-001-0191 Брюки зимние "KAZ Minerals Bozymchak" (ткань 65%ПЭ/35%ХБ, плотность 250 гр/м2, утепл.синтеп, разм.44-46)</t>
        </is>
      </c>
      <c r="L2646" s="135" t="n"/>
      <c r="M2646">
        <f>VLOOKUP(J2646,P$7:Q$4000,2,0)</f>
        <v/>
      </c>
      <c r="N2646">
        <f>VLOOKUP(K2646,P$7:R$4000,2,0)</f>
        <v/>
      </c>
      <c r="P2646" s="24" t="inlineStr">
        <is>
          <t>Шаниметов Хабибулла Махаммадмусоевич</t>
        </is>
      </c>
      <c r="Q2646" s="24" t="inlineStr">
        <is>
          <t>119-06-Автотранспортный цех-РПП</t>
        </is>
      </c>
    </row>
    <row r="2647" hidden="1" outlineLevel="1" ht="22.45" customHeight="1" s="171" thickBot="1">
      <c r="B2647" s="167" t="n"/>
      <c r="C2647" s="167" t="n"/>
      <c r="D2647" s="14" t="inlineStr">
        <is>
          <t>Количество</t>
        </is>
      </c>
      <c r="E2647" s="15" t="n"/>
      <c r="F2647" s="175" t="n">
        <v>1</v>
      </c>
      <c r="G2647" s="15" t="n"/>
      <c r="H2647" s="175" t="n">
        <v>1</v>
      </c>
      <c r="I2647" s="135" t="n"/>
      <c r="J2647" s="154" t="inlineStr">
        <is>
          <t>Поступление ТМЦ и услуг 0003124 от 08.08.2024 10:00:00</t>
        </is>
      </c>
      <c r="K2647" s="154" t="inlineStr">
        <is>
          <t>Поступление ТМЦ и услуг 0003124 от 08.08.2024 10:00:00</t>
        </is>
      </c>
      <c r="L2647" s="9" t="n"/>
      <c r="M2647">
        <f>VLOOKUP(J2647,P$7:Q$4000,2,0)</f>
        <v/>
      </c>
      <c r="N2647">
        <f>VLOOKUP(K2647,P$7:R$4000,2,0)</f>
        <v/>
      </c>
      <c r="P2647" s="24" t="inlineStr">
        <is>
          <t>Шанобаев Саматбек Турсунбекович</t>
        </is>
      </c>
      <c r="Q2647" s="24" t="inlineStr">
        <is>
          <t>120-01-Геолого-маркшейдерская служба. отдел</t>
        </is>
      </c>
    </row>
    <row r="2648" outlineLevel="1" ht="22.45" customFormat="1" customHeight="1" s="71" thickBot="1">
      <c r="B2648" s="165" t="inlineStr">
        <is>
          <t>12.09.2024 9:26:46</t>
        </is>
      </c>
      <c r="C2648" s="165" t="inlineStr">
        <is>
          <t>Внутреннее перемещение ОМТС 222-150 от 12.09.2024 9:26:46</t>
        </is>
      </c>
      <c r="D2648" s="152" t="inlineStr">
        <is>
          <t>Внутренее перемещение ТМЦ</t>
        </is>
      </c>
      <c r="E2648" s="163" t="n">
        <v>1750</v>
      </c>
      <c r="F2648" s="164" t="n"/>
      <c r="G2648" s="163" t="n">
        <v>1750</v>
      </c>
      <c r="H2648" s="164" t="n"/>
      <c r="I2648" s="7" t="n">
        <v>10600</v>
      </c>
      <c r="J2648" s="8" t="inlineStr">
        <is>
          <t>Салайдин уулу Жалалидин( горнорабочий)</t>
        </is>
      </c>
      <c r="K2648" s="8" t="inlineStr">
        <is>
          <t>Склад Бозымчак № 7 СИЗ (/Касымов А,Адылбек у Э.</t>
        </is>
      </c>
      <c r="L2648" s="12" t="n"/>
      <c r="M2648">
        <f>VLOOKUP(J2648,P$7:Q$4000,2,0)</f>
        <v/>
      </c>
      <c r="N2648">
        <f>VLOOKUP(K2648,P$7:R$4000,2,0)</f>
        <v/>
      </c>
      <c r="P2648" s="24" t="inlineStr">
        <is>
          <t>Шарапов Абдиламит Ураимович</t>
        </is>
      </c>
      <c r="Q2648" s="24" t="inlineStr">
        <is>
          <t>119-03-Автотранспортный цех - ЭКБУ</t>
        </is>
      </c>
    </row>
    <row r="2649" hidden="1" outlineLevel="1" ht="32.9" customFormat="1" customHeight="1" s="71">
      <c r="B2649" s="166" t="n"/>
      <c r="C2649" s="166" t="n"/>
      <c r="D2649" s="153" t="n"/>
      <c r="E2649" s="10" t="n"/>
      <c r="F2649" s="11" t="n"/>
      <c r="G2649" s="10" t="n"/>
      <c r="H2649" s="11" t="n"/>
      <c r="I2649" s="12" t="n"/>
      <c r="J2649" s="13" t="inlineStr">
        <is>
          <t>001-001-0186 Куртка зимняя "KAZ Minerals Bozymchak" (ткань 65%ПЭ/35%ХБ, плотность 250 гр/м2, 44-46)</t>
        </is>
      </c>
      <c r="K2649" s="13" t="inlineStr">
        <is>
          <t>001-001-0186 Куртка зимняя "KAZ Minerals Bozymchak" (ткань 65%ПЭ/35%ХБ, плотность 250 гр/м2, 44-46)</t>
        </is>
      </c>
      <c r="L2649" s="135" t="n"/>
      <c r="M2649">
        <f>VLOOKUP(J2649,P$7:Q$4000,2,0)</f>
        <v/>
      </c>
      <c r="N2649">
        <f>VLOOKUP(K2649,P$7:R$4000,2,0)</f>
        <v/>
      </c>
      <c r="P2649" s="24" t="inlineStr">
        <is>
          <t>Шарипов Ашыралы Шабекович</t>
        </is>
      </c>
      <c r="Q2649" s="24" t="inlineStr">
        <is>
          <t>119-05-Автотранспортный цех - общепроизводственные</t>
        </is>
      </c>
    </row>
    <row r="2650" hidden="1" outlineLevel="1" ht="22.45" customHeight="1" s="171" thickBot="1">
      <c r="B2650" s="167" t="n"/>
      <c r="C2650" s="167" t="n"/>
      <c r="D2650" s="14" t="inlineStr">
        <is>
          <t>Количество</t>
        </is>
      </c>
      <c r="E2650" s="15" t="n"/>
      <c r="F2650" s="175" t="n">
        <v>1</v>
      </c>
      <c r="G2650" s="15" t="n"/>
      <c r="H2650" s="175" t="n">
        <v>1</v>
      </c>
      <c r="I2650" s="135" t="n"/>
      <c r="J2650" s="154" t="inlineStr">
        <is>
          <t>Поступление ТМЦ и услуг 0003124 от 08.08.2024 10:00:00</t>
        </is>
      </c>
      <c r="K2650" s="154" t="inlineStr">
        <is>
          <t>Поступление ТМЦ и услуг 0003124 от 08.08.2024 10:00:00</t>
        </is>
      </c>
      <c r="L2650" s="9" t="n"/>
      <c r="M2650">
        <f>VLOOKUP(J2650,P$7:Q$4000,2,0)</f>
        <v/>
      </c>
      <c r="N2650">
        <f>VLOOKUP(K2650,P$7:R$4000,2,0)</f>
        <v/>
      </c>
      <c r="P2650" s="24" t="inlineStr">
        <is>
          <t>Шарипов Мелисбек Ашыралиевич</t>
        </is>
      </c>
      <c r="Q2650" s="24" t="inlineStr">
        <is>
          <t>119-01-автотранспортный  цех - легковой транспорт</t>
        </is>
      </c>
    </row>
    <row r="2651" outlineLevel="1" ht="22.45" customFormat="1" customHeight="1" s="71" thickBot="1">
      <c r="B2651" s="165" t="inlineStr">
        <is>
          <t>12.09.2024 9:26:46</t>
        </is>
      </c>
      <c r="C2651" s="165" t="inlineStr">
        <is>
          <t>Внутреннее перемещение ОМТС 222-150 от 12.09.2024 9:26:46</t>
        </is>
      </c>
      <c r="D2651" s="152" t="inlineStr">
        <is>
          <t>Внутренее перемещение ТМЦ</t>
        </is>
      </c>
      <c r="E2651" s="163" t="n">
        <v>1750</v>
      </c>
      <c r="F2651" s="164" t="n"/>
      <c r="G2651" s="163" t="n">
        <v>1750</v>
      </c>
      <c r="H2651" s="164" t="n"/>
      <c r="I2651" s="7" t="n">
        <v>3900</v>
      </c>
      <c r="J2651" s="8" t="inlineStr">
        <is>
          <t>Салайдин уулу Жалалидин( горнорабочий)</t>
        </is>
      </c>
      <c r="K2651" s="8" t="inlineStr">
        <is>
          <t>Склад Бозымчак № 7 СИЗ (/Касымов А,Адылбек у Э.</t>
        </is>
      </c>
      <c r="L2651" s="12" t="n"/>
      <c r="M2651">
        <f>VLOOKUP(J2651,P$7:Q$4000,2,0)</f>
        <v/>
      </c>
      <c r="N2651">
        <f>VLOOKUP(K2651,P$7:R$4000,2,0)</f>
        <v/>
      </c>
      <c r="P2651" s="24" t="inlineStr">
        <is>
          <t>Шарипов Таалайбек Адылбекович( Специалист по анали</t>
        </is>
      </c>
      <c r="Q2651" s="24" t="inlineStr">
        <is>
          <t>112-01-ИТР-производство</t>
        </is>
      </c>
    </row>
    <row r="2652" hidden="1" outlineLevel="1" ht="22.45" customFormat="1" customHeight="1" s="71">
      <c r="B2652" s="166" t="n"/>
      <c r="C2652" s="166" t="n"/>
      <c r="D2652" s="153" t="n"/>
      <c r="E2652" s="10" t="n"/>
      <c r="F2652" s="11" t="n"/>
      <c r="G2652" s="10" t="n"/>
      <c r="H2652" s="11" t="n"/>
      <c r="I2652" s="12" t="n"/>
      <c r="J2652" s="13" t="inlineStr">
        <is>
          <t>001-001-0191 Брюки зимние "KAZ Minerals Bozymchak" (ткань 65%ПЭ/35%ХБ, плотность 250 гр/м2, утепл.синтеп, разм.44-46)</t>
        </is>
      </c>
      <c r="K2652" s="13" t="inlineStr">
        <is>
          <t>001-001-0191 Брюки зимние "KAZ Minerals Bozymchak" (ткань 65%ПЭ/35%ХБ, плотность 250 гр/м2, утепл.синтеп, разм.44-46)</t>
        </is>
      </c>
      <c r="L2652" s="135" t="n"/>
      <c r="M2652">
        <f>VLOOKUP(J2652,P$7:Q$4000,2,0)</f>
        <v/>
      </c>
      <c r="N2652">
        <f>VLOOKUP(K2652,P$7:R$4000,2,0)</f>
        <v/>
      </c>
      <c r="P2652" s="150" t="inlineStr">
        <is>
          <t>Шаршеев Айбек Бакирович</t>
        </is>
      </c>
      <c r="Q2652" s="150" t="inlineStr">
        <is>
          <t>130-03 Бурение (Добычные работы)</t>
        </is>
      </c>
    </row>
    <row r="2653" hidden="1" outlineLevel="1" ht="22.45" customHeight="1" s="171" thickBot="1">
      <c r="B2653" s="167" t="n"/>
      <c r="C2653" s="167" t="n"/>
      <c r="D2653" s="14" t="inlineStr">
        <is>
          <t>Количество</t>
        </is>
      </c>
      <c r="E2653" s="15" t="n"/>
      <c r="F2653" s="175" t="n">
        <v>1</v>
      </c>
      <c r="G2653" s="15" t="n"/>
      <c r="H2653" s="175" t="n">
        <v>1</v>
      </c>
      <c r="I2653" s="135" t="n"/>
      <c r="J2653" s="154" t="inlineStr">
        <is>
          <t>Поступление ТМЦ и услуг 0003124 от 08.08.2024 10:00:00</t>
        </is>
      </c>
      <c r="K2653" s="154" t="inlineStr">
        <is>
          <t>Поступление ТМЦ и услуг 0003124 от 08.08.2024 10:00:00</t>
        </is>
      </c>
      <c r="L2653" s="9" t="n"/>
      <c r="M2653">
        <f>VLOOKUP(J2653,P$7:Q$4000,2,0)</f>
        <v/>
      </c>
      <c r="N2653">
        <f>VLOOKUP(K2653,P$7:R$4000,2,0)</f>
        <v/>
      </c>
      <c r="P2653" s="24" t="inlineStr">
        <is>
          <t>Шаршембиева Дилара Нуржановна</t>
        </is>
      </c>
      <c r="Q2653" s="24" t="inlineStr">
        <is>
          <t>111-02-АУП</t>
        </is>
      </c>
    </row>
    <row r="2654" hidden="1" outlineLevel="1" ht="22.45" customFormat="1" customHeight="1" s="71" thickBot="1">
      <c r="B2654" s="165" t="inlineStr">
        <is>
          <t>12.09.2024 9:31:44</t>
        </is>
      </c>
      <c r="C2654" s="165" t="inlineStr">
        <is>
          <t>Внутреннее перемещение ОМТС 222-151 от 12.09.2024 9:31:44</t>
        </is>
      </c>
      <c r="D2654" s="152" t="inlineStr">
        <is>
          <t>Внутренее перемещение ТМЦ</t>
        </is>
      </c>
      <c r="E2654" s="163" t="n">
        <v>1750</v>
      </c>
      <c r="F2654" s="164" t="n"/>
      <c r="G2654" s="163" t="n">
        <v>1750</v>
      </c>
      <c r="H2654" s="164" t="n"/>
      <c r="I2654" s="7" t="n">
        <v>3000</v>
      </c>
      <c r="J2654" s="8" t="inlineStr">
        <is>
          <t>Склад МОЛ №14 АХО (Мамажунусова М/Маматова С.)</t>
        </is>
      </c>
      <c r="K2654" s="8" t="inlineStr">
        <is>
          <t>Склад Бозымчак № 7 СИЗ (/Касымов А,Адылбек у Э.</t>
        </is>
      </c>
      <c r="L2654" s="12" t="n"/>
      <c r="M2654">
        <f>VLOOKUP(J2654,P$7:Q$4000,2,0)</f>
        <v/>
      </c>
      <c r="N2654">
        <f>VLOOKUP(K2654,P$7:R$4000,2,0)</f>
        <v/>
      </c>
      <c r="P2654" s="24" t="inlineStr">
        <is>
          <t>Шаршеналиев Тимур Маратбекович</t>
        </is>
      </c>
      <c r="Q2654" s="24" t="inlineStr">
        <is>
          <t>111-02-АУП</t>
        </is>
      </c>
    </row>
    <row r="2655" hidden="1" outlineLevel="1" ht="22.45" customFormat="1" customHeight="1" s="71">
      <c r="B2655" s="166" t="n"/>
      <c r="C2655" s="166" t="n"/>
      <c r="D2655" s="153" t="n"/>
      <c r="E2655" s="10" t="n"/>
      <c r="F2655" s="11" t="n"/>
      <c r="G2655" s="10" t="n"/>
      <c r="H2655" s="11" t="n"/>
      <c r="I2655" s="12" t="n"/>
      <c r="J2655" s="13" t="inlineStr">
        <is>
          <t>001-001-0184 Брюки летние "KAZ Minerals Bozymchak" (ткань 65%ПЭ/35%ХБ, плотность 250 гр/м2, разм.56-58)</t>
        </is>
      </c>
      <c r="K2655" s="13" t="inlineStr">
        <is>
          <t>001-001-0184 Брюки летние "KAZ Minerals Bozymchak" (ткань 65%ПЭ/35%ХБ, плотность 250 гр/м2, разм.56-58)</t>
        </is>
      </c>
      <c r="L2655" s="135" t="n"/>
      <c r="M2655">
        <f>VLOOKUP(J2655,P$7:Q$4000,2,0)</f>
        <v/>
      </c>
      <c r="N2655">
        <f>VLOOKUP(K2655,P$7:R$4000,2,0)</f>
        <v/>
      </c>
      <c r="P2655" s="24" t="inlineStr">
        <is>
          <t>Шаршеналиева Алия Замирбековна</t>
        </is>
      </c>
      <c r="Q2655" s="24" t="inlineStr">
        <is>
          <t>109-Химлаборатория</t>
        </is>
      </c>
    </row>
    <row r="2656" hidden="1" outlineLevel="1" ht="22.45" customHeight="1" s="171" thickBot="1">
      <c r="B2656" s="167" t="n"/>
      <c r="C2656" s="167" t="n"/>
      <c r="D2656" s="14" t="inlineStr">
        <is>
          <t>Количество</t>
        </is>
      </c>
      <c r="E2656" s="15" t="n"/>
      <c r="F2656" s="175" t="n">
        <v>1</v>
      </c>
      <c r="G2656" s="15" t="n"/>
      <c r="H2656" s="175" t="n">
        <v>1</v>
      </c>
      <c r="I2656" s="135" t="n"/>
      <c r="J2656" s="154" t="inlineStr">
        <is>
          <t>Поступление ТМЦ и услуг 0001494 от 19.04.2024 10:00:00</t>
        </is>
      </c>
      <c r="K2656" s="154" t="inlineStr">
        <is>
          <t>Поступление ТМЦ и услуг 0001494 от 19.04.2024 10:00:00</t>
        </is>
      </c>
      <c r="L2656" s="9" t="n"/>
      <c r="M2656">
        <f>VLOOKUP(J2656,P$7:Q$4000,2,0)</f>
        <v/>
      </c>
      <c r="N2656">
        <f>VLOOKUP(K2656,P$7:R$4000,2,0)</f>
        <v/>
      </c>
      <c r="P2656" s="24" t="inlineStr">
        <is>
          <t>Шаршенбаева Расия Жоробековна</t>
        </is>
      </c>
      <c r="Q2656" s="24" t="inlineStr">
        <is>
          <t>109-Химлаборатория</t>
        </is>
      </c>
    </row>
    <row r="2657" hidden="1" outlineLevel="1" ht="22.45" customFormat="1" customHeight="1" s="71" thickBot="1">
      <c r="B2657" s="165" t="inlineStr">
        <is>
          <t>12.09.2024 9:31:44</t>
        </is>
      </c>
      <c r="C2657" s="165" t="inlineStr">
        <is>
          <t>Внутреннее перемещение ОМТС 222-151 от 12.09.2024 9:31:44</t>
        </is>
      </c>
      <c r="D2657" s="152" t="inlineStr">
        <is>
          <t>Внутренее перемещение ТМЦ</t>
        </is>
      </c>
      <c r="E2657" s="163" t="n">
        <v>1750</v>
      </c>
      <c r="F2657" s="164" t="n"/>
      <c r="G2657" s="163" t="n">
        <v>1750</v>
      </c>
      <c r="H2657" s="164" t="n"/>
      <c r="I2657" s="7" t="n">
        <v>5500</v>
      </c>
      <c r="J2657" s="8" t="inlineStr">
        <is>
          <t>Склад МОЛ №14 АХО (Мамажунусова М/Маматова С.)</t>
        </is>
      </c>
      <c r="K2657" s="8" t="inlineStr">
        <is>
          <t>Склад Бозымчак № 7 СИЗ (/Касымов А,Адылбек у Э.</t>
        </is>
      </c>
      <c r="L2657" s="12" t="n"/>
      <c r="M2657">
        <f>VLOOKUP(J2657,P$7:Q$4000,2,0)</f>
        <v/>
      </c>
      <c r="N2657">
        <f>VLOOKUP(K2657,P$7:R$4000,2,0)</f>
        <v/>
      </c>
      <c r="P2657" s="24" t="inlineStr">
        <is>
          <t>Шатман уулу Бүркүталы</t>
        </is>
      </c>
      <c r="Q2657" s="24" t="inlineStr">
        <is>
          <t>101-04 - Дорожный участок - карьер</t>
        </is>
      </c>
    </row>
    <row r="2658" hidden="1" outlineLevel="1" ht="32.9" customFormat="1" customHeight="1" s="71">
      <c r="B2658" s="166" t="n"/>
      <c r="C2658" s="166" t="n"/>
      <c r="D2658" s="153" t="n"/>
      <c r="E2658" s="10" t="n"/>
      <c r="F2658" s="11" t="n"/>
      <c r="G2658" s="10" t="n"/>
      <c r="H2658" s="11" t="n"/>
      <c r="I2658" s="12" t="n"/>
      <c r="J2658" s="13" t="inlineStr">
        <is>
          <t>001-001-0179 Куртка летняя "KAZ Minerals Bozymchak" (ткань 65%ПЭ/35%ХБ, плотность 250 гр/м2, разм.56-58)</t>
        </is>
      </c>
      <c r="K2658" s="13" t="inlineStr">
        <is>
          <t>001-001-0179 Куртка летняя "KAZ Minerals Bozymchak" (ткань 65%ПЭ/35%ХБ, плотность 250 гр/м2, разм.56-58)</t>
        </is>
      </c>
      <c r="L2658" s="135" t="n"/>
      <c r="M2658">
        <f>VLOOKUP(J2658,P$7:Q$4000,2,0)</f>
        <v/>
      </c>
      <c r="N2658">
        <f>VLOOKUP(K2658,P$7:R$4000,2,0)</f>
        <v/>
      </c>
      <c r="P2658" s="24" t="inlineStr">
        <is>
          <t>Шатманов Бекболот Эркыналыевич бухгалтер</t>
        </is>
      </c>
      <c r="Q2658" s="24" t="inlineStr">
        <is>
          <t>111-02-АУП</t>
        </is>
      </c>
    </row>
    <row r="2659" hidden="1" outlineLevel="1" ht="22.45" customHeight="1" s="171" thickBot="1">
      <c r="B2659" s="167" t="n"/>
      <c r="C2659" s="167" t="n"/>
      <c r="D2659" s="14" t="inlineStr">
        <is>
          <t>Количество</t>
        </is>
      </c>
      <c r="E2659" s="15" t="n"/>
      <c r="F2659" s="175" t="n">
        <v>1</v>
      </c>
      <c r="G2659" s="15" t="n"/>
      <c r="H2659" s="175" t="n">
        <v>1</v>
      </c>
      <c r="I2659" s="135" t="n"/>
      <c r="J2659" s="154" t="inlineStr">
        <is>
          <t>Поступление ТМЦ и услуг 0001858 от 13.05.2024 10:00:00</t>
        </is>
      </c>
      <c r="K2659" s="154" t="inlineStr">
        <is>
          <t>Поступление ТМЦ и услуг 0001858 от 13.05.2024 10:00:00</t>
        </is>
      </c>
      <c r="L2659" s="9" t="n"/>
      <c r="M2659">
        <f>VLOOKUP(J2659,P$7:Q$4000,2,0)</f>
        <v/>
      </c>
      <c r="N2659">
        <f>VLOOKUP(K2659,P$7:R$4000,2,0)</f>
        <v/>
      </c>
      <c r="P2659" s="24" t="inlineStr">
        <is>
          <t>Шатманов Медетбек Суерович</t>
        </is>
      </c>
      <c r="Q2659" s="24" t="inlineStr">
        <is>
          <t>101-01-Технологический участок</t>
        </is>
      </c>
    </row>
    <row r="2660" outlineLevel="1" ht="22.45" customFormat="1" customHeight="1" s="71" thickBot="1">
      <c r="B2660" s="165" t="inlineStr">
        <is>
          <t>12.09.2024 9:37:08</t>
        </is>
      </c>
      <c r="C2660" s="165" t="inlineStr">
        <is>
          <t>Внутреннее перемещение ОМТС 222-153 от 12.09.2024 9:37:08</t>
        </is>
      </c>
      <c r="D2660" s="152" t="inlineStr">
        <is>
          <t>Внутренее перемещение ТМЦ</t>
        </is>
      </c>
      <c r="E2660" s="163" t="n">
        <v>1750</v>
      </c>
      <c r="F2660" s="164" t="n"/>
      <c r="G2660" s="163" t="n">
        <v>1750</v>
      </c>
      <c r="H2660" s="164" t="n"/>
      <c r="I2660" s="7" t="n">
        <v>1650</v>
      </c>
      <c r="J2660" s="8" t="inlineStr">
        <is>
          <t>Салайдин уулу Жалалидин( горнорабочий)</t>
        </is>
      </c>
      <c r="K2660" s="8" t="inlineStr">
        <is>
          <t>Склад Бозымчак № 7 СИЗ (/Касымов А,Адылбек у Э.</t>
        </is>
      </c>
      <c r="L2660" s="12" t="n"/>
      <c r="M2660">
        <f>VLOOKUP(J2660,P$7:Q$4000,2,0)</f>
        <v/>
      </c>
      <c r="N2660">
        <f>VLOOKUP(K2660,P$7:R$4000,2,0)</f>
        <v/>
      </c>
      <c r="P2660" s="24" t="inlineStr">
        <is>
          <t>Шатманов Орозбек Мурзаканович</t>
        </is>
      </c>
      <c r="Q2660" s="24" t="inlineStr">
        <is>
          <t>119-05-Автотранспортный цех - общепроизводственные</t>
        </is>
      </c>
    </row>
    <row r="2661" hidden="1" outlineLevel="1" ht="22.45" customFormat="1" customHeight="1" s="71">
      <c r="B2661" s="166" t="n"/>
      <c r="C2661" s="166" t="n"/>
      <c r="D2661" s="153" t="n"/>
      <c r="E2661" s="10" t="n"/>
      <c r="F2661" s="11" t="n"/>
      <c r="G2661" s="10" t="n"/>
      <c r="H2661" s="11" t="n"/>
      <c r="I2661" s="12" t="n"/>
      <c r="J2661" s="13" t="inlineStr">
        <is>
          <t>001-001-0032 Плащ-дождевик</t>
        </is>
      </c>
      <c r="K2661" s="13" t="inlineStr">
        <is>
          <t>001-001-0032 Плащ-дождевик</t>
        </is>
      </c>
      <c r="L2661" s="135" t="n"/>
      <c r="M2661">
        <f>VLOOKUP(J2661,P$7:Q$4000,2,0)</f>
        <v/>
      </c>
      <c r="N2661">
        <f>VLOOKUP(K2661,P$7:R$4000,2,0)</f>
        <v/>
      </c>
      <c r="P2661" s="24" t="inlineStr">
        <is>
          <t>Шафигин Эмиль Марсович</t>
        </is>
      </c>
      <c r="Q2661" s="24" t="inlineStr">
        <is>
          <t>111-02-АУП</t>
        </is>
      </c>
    </row>
    <row r="2662" hidden="1" outlineLevel="1" ht="22.45" customHeight="1" s="171" thickBot="1">
      <c r="B2662" s="167" t="n"/>
      <c r="C2662" s="167" t="n"/>
      <c r="D2662" s="14" t="inlineStr">
        <is>
          <t>Количество</t>
        </is>
      </c>
      <c r="E2662" s="15" t="n"/>
      <c r="F2662" s="175" t="n">
        <v>1</v>
      </c>
      <c r="G2662" s="15" t="n"/>
      <c r="H2662" s="175" t="n">
        <v>1</v>
      </c>
      <c r="I2662" s="135" t="n"/>
      <c r="J2662" s="154" t="inlineStr">
        <is>
          <t>Поступление ТМЦ и услуг 0002669 от 10.07.2024 10:00:00</t>
        </is>
      </c>
      <c r="K2662" s="154" t="inlineStr">
        <is>
          <t>Поступление ТМЦ и услуг 0002669 от 10.07.2024 10:00:00</t>
        </is>
      </c>
      <c r="L2662" s="9" t="n"/>
      <c r="M2662">
        <f>VLOOKUP(J2662,P$7:Q$4000,2,0)</f>
        <v/>
      </c>
      <c r="N2662">
        <f>VLOOKUP(K2662,P$7:R$4000,2,0)</f>
        <v/>
      </c>
      <c r="P2662" s="139" t="inlineStr">
        <is>
          <t>Шашим Амир</t>
        </is>
      </c>
      <c r="Q2662" s="24" t="inlineStr">
        <is>
          <t>130-01 Проект подземный рудник</t>
        </is>
      </c>
    </row>
    <row r="2663" hidden="1" outlineLevel="1" ht="22.45" customFormat="1" customHeight="1" s="71" thickBot="1">
      <c r="B2663" s="165" t="inlineStr">
        <is>
          <t>12.09.2024 9:37:16</t>
        </is>
      </c>
      <c r="C2663" s="165" t="inlineStr">
        <is>
          <t>Внутреннее перемещение ОМТС 222-154 от 12.09.2024 9:37:16</t>
        </is>
      </c>
      <c r="D2663" s="152" t="inlineStr">
        <is>
          <t>Внутренее перемещение ТМЦ</t>
        </is>
      </c>
      <c r="E2663" s="163" t="n">
        <v>1750</v>
      </c>
      <c r="F2663" s="164" t="n"/>
      <c r="G2663" s="163" t="n">
        <v>1750</v>
      </c>
      <c r="H2663" s="164" t="n"/>
      <c r="I2663" s="7" t="n">
        <v>1650</v>
      </c>
      <c r="J2663" s="8" t="inlineStr">
        <is>
          <t>Кутувалиев Кайратбек Кенешбекович</t>
        </is>
      </c>
      <c r="K2663" s="8" t="inlineStr">
        <is>
          <t>Склад Бозымчак № 7 СИЗ (/Касымов А,Адылбек у Э.</t>
        </is>
      </c>
      <c r="L2663" s="12" t="n"/>
      <c r="M2663">
        <f>VLOOKUP(J2663,P$7:Q$4000,2,0)</f>
        <v/>
      </c>
      <c r="N2663">
        <f>VLOOKUP(K2663,P$7:R$4000,2,0)</f>
        <v/>
      </c>
      <c r="P2663" s="24" t="inlineStr">
        <is>
          <t>Шейшенбеков Тилек</t>
        </is>
      </c>
      <c r="Q2663" s="24" t="inlineStr">
        <is>
          <t>105-05-Общепроизводственные - Энергохозяйство</t>
        </is>
      </c>
    </row>
    <row r="2664" hidden="1" outlineLevel="1" ht="22.45" customFormat="1" customHeight="1" s="71">
      <c r="B2664" s="166" t="n"/>
      <c r="C2664" s="166" t="n"/>
      <c r="D2664" s="153" t="n"/>
      <c r="E2664" s="10" t="n"/>
      <c r="F2664" s="11" t="n"/>
      <c r="G2664" s="10" t="n"/>
      <c r="H2664" s="11" t="n"/>
      <c r="I2664" s="12" t="n"/>
      <c r="J2664" s="13" t="inlineStr">
        <is>
          <t>001-001-0032 Плащ-дождевик</t>
        </is>
      </c>
      <c r="K2664" s="13" t="inlineStr">
        <is>
          <t>001-001-0032 Плащ-дождевик</t>
        </is>
      </c>
      <c r="L2664" s="135" t="n"/>
      <c r="M2664">
        <f>VLOOKUP(J2664,P$7:Q$4000,2,0)</f>
        <v/>
      </c>
      <c r="N2664">
        <f>VLOOKUP(K2664,P$7:R$4000,2,0)</f>
        <v/>
      </c>
      <c r="P2664" s="24" t="inlineStr">
        <is>
          <t>Шейшенов Арсланбек Бактыбекович</t>
        </is>
      </c>
      <c r="Q2664" s="24" t="inlineStr">
        <is>
          <t>130-18 Технические службы</t>
        </is>
      </c>
    </row>
    <row r="2665" hidden="1" outlineLevel="1" ht="22.45" customHeight="1" s="171" thickBot="1">
      <c r="B2665" s="167" t="n"/>
      <c r="C2665" s="167" t="n"/>
      <c r="D2665" s="14" t="inlineStr">
        <is>
          <t>Количество</t>
        </is>
      </c>
      <c r="E2665" s="15" t="n"/>
      <c r="F2665" s="175" t="n">
        <v>1</v>
      </c>
      <c r="G2665" s="15" t="n"/>
      <c r="H2665" s="175" t="n">
        <v>1</v>
      </c>
      <c r="I2665" s="135" t="n"/>
      <c r="J2665" s="154" t="inlineStr">
        <is>
          <t>Поступление ТМЦ и услуг 0002669 от 10.07.2024 10:00:00</t>
        </is>
      </c>
      <c r="K2665" s="154" t="inlineStr">
        <is>
          <t>Поступление ТМЦ и услуг 0002669 от 10.07.2024 10:00:00</t>
        </is>
      </c>
      <c r="L2665" s="9" t="n"/>
      <c r="M2665">
        <f>VLOOKUP(J2665,P$7:Q$4000,2,0)</f>
        <v/>
      </c>
      <c r="N2665">
        <f>VLOOKUP(K2665,P$7:R$4000,2,0)</f>
        <v/>
      </c>
      <c r="P2665" s="24" t="inlineStr">
        <is>
          <t>Шераалы уулу Адилет (Аппаратчик обезвоживания)</t>
        </is>
      </c>
      <c r="Q2665" s="24" t="inlineStr">
        <is>
          <t>100-04 Участок упаковки концентрата</t>
        </is>
      </c>
    </row>
    <row r="2666" hidden="1" outlineLevel="1" ht="22.45" customFormat="1" customHeight="1" s="71" thickBot="1">
      <c r="B2666" s="165" t="inlineStr">
        <is>
          <t>12.09.2024 9:37:46</t>
        </is>
      </c>
      <c r="C2666" s="165" t="inlineStr">
        <is>
          <t>Внутреннее перемещение ОМТС 222-155 от 12.09.2024 9:37:46</t>
        </is>
      </c>
      <c r="D2666" s="152" t="inlineStr">
        <is>
          <t>Внутренее перемещение ТМЦ</t>
        </is>
      </c>
      <c r="E2666" s="163" t="n">
        <v>1750</v>
      </c>
      <c r="F2666" s="164" t="n"/>
      <c r="G2666" s="163" t="n">
        <v>1750</v>
      </c>
      <c r="H2666" s="164" t="n"/>
      <c r="I2666" s="7" t="n">
        <v>1650</v>
      </c>
      <c r="J2666" s="8" t="inlineStr">
        <is>
          <t>Райканов Тыныстан Райканович( растворщик )</t>
        </is>
      </c>
      <c r="K2666" s="8" t="inlineStr">
        <is>
          <t>Склад Бозымчак № 7 СИЗ (/Касымов А,Адылбек у Э.</t>
        </is>
      </c>
      <c r="L2666" s="12" t="n"/>
      <c r="M2666">
        <f>VLOOKUP(J2666,P$7:Q$4000,2,0)</f>
        <v/>
      </c>
      <c r="N2666">
        <f>VLOOKUP(K2666,P$7:R$4000,2,0)</f>
        <v/>
      </c>
      <c r="P2666" s="24" t="inlineStr">
        <is>
          <t>Шералиев Акбаралы Балтагулович</t>
        </is>
      </c>
      <c r="Q2666" s="24" t="inlineStr">
        <is>
          <t>119-05-Автотранспортный цех - общепроизводственные</t>
        </is>
      </c>
    </row>
    <row r="2667" hidden="1" outlineLevel="1" ht="32.9" customFormat="1" customHeight="1" s="71">
      <c r="B2667" s="166" t="n"/>
      <c r="C2667" s="166" t="n"/>
      <c r="D2667" s="153" t="n"/>
      <c r="E2667" s="10" t="n"/>
      <c r="F2667" s="11" t="n"/>
      <c r="G2667" s="10" t="n"/>
      <c r="H2667" s="11" t="n"/>
      <c r="I2667" s="12" t="n"/>
      <c r="J2667" s="13" t="inlineStr">
        <is>
          <t>001-001-0032 Плащ-дождевик</t>
        </is>
      </c>
      <c r="K2667" s="13" t="inlineStr">
        <is>
          <t>001-001-0032 Плащ-дождевик</t>
        </is>
      </c>
      <c r="L2667" s="135" t="n"/>
      <c r="M2667">
        <f>VLOOKUP(J2667,P$7:Q$4000,2,0)</f>
        <v/>
      </c>
      <c r="N2667">
        <f>VLOOKUP(K2667,P$7:R$4000,2,0)</f>
        <v/>
      </c>
      <c r="P2667" s="24" t="inlineStr">
        <is>
          <t>Шербаев Мухтар Нурмаматович</t>
        </is>
      </c>
      <c r="Q2667" s="24" t="inlineStr">
        <is>
          <t>125-01-Редакция газеты "Бозумчак"</t>
        </is>
      </c>
    </row>
    <row r="2668" hidden="1" outlineLevel="1" ht="22.45" customHeight="1" s="171" thickBot="1">
      <c r="B2668" s="167" t="n"/>
      <c r="C2668" s="167" t="n"/>
      <c r="D2668" s="14" t="inlineStr">
        <is>
          <t>Количество</t>
        </is>
      </c>
      <c r="E2668" s="15" t="n"/>
      <c r="F2668" s="175" t="n">
        <v>1</v>
      </c>
      <c r="G2668" s="15" t="n"/>
      <c r="H2668" s="175" t="n">
        <v>1</v>
      </c>
      <c r="I2668" s="135" t="n"/>
      <c r="J2668" s="154" t="inlineStr">
        <is>
          <t>Поступление ТМЦ и услуг 0002669 от 10.07.2024 10:00:00</t>
        </is>
      </c>
      <c r="K2668" s="154" t="inlineStr">
        <is>
          <t>Поступление ТМЦ и услуг 0002669 от 10.07.2024 10:00:00</t>
        </is>
      </c>
      <c r="L2668" s="9" t="n"/>
      <c r="M2668">
        <f>VLOOKUP(J2668,P$7:Q$4000,2,0)</f>
        <v/>
      </c>
      <c r="N2668">
        <f>VLOOKUP(K2668,P$7:R$4000,2,0)</f>
        <v/>
      </c>
      <c r="P2668" s="24" t="inlineStr">
        <is>
          <t>Шербай уулу Бакытбек (кух работник)</t>
        </is>
      </c>
      <c r="Q2668" s="24" t="inlineStr">
        <is>
          <t>123-02-АБК-АХО-Столовая</t>
        </is>
      </c>
    </row>
    <row r="2669" hidden="1" outlineLevel="1" ht="22.45" customFormat="1" customHeight="1" s="71" thickBot="1">
      <c r="B2669" s="165" t="inlineStr">
        <is>
          <t>12.09.2024 9:44:08</t>
        </is>
      </c>
      <c r="C2669" s="165" t="inlineStr">
        <is>
          <t>Внутреннее перемещение ОМТС 222-157 от 12.09.2024 9:44:08</t>
        </is>
      </c>
      <c r="D2669" s="152" t="inlineStr">
        <is>
          <t>Внутренее перемещение ТМЦ</t>
        </is>
      </c>
      <c r="E2669" s="163" t="n">
        <v>1750</v>
      </c>
      <c r="F2669" s="164" t="n"/>
      <c r="G2669" s="163" t="n">
        <v>1750</v>
      </c>
      <c r="H2669" s="164" t="n"/>
      <c r="I2669" s="7" t="n">
        <v>5500</v>
      </c>
      <c r="J2669" s="8" t="inlineStr">
        <is>
          <t>Арзыбеков Мунарбек Абдыкеримович</t>
        </is>
      </c>
      <c r="K2669" s="8" t="inlineStr">
        <is>
          <t>Склад Бозымчак № 7 СИЗ (/Касымов А,Адылбек у Э.</t>
        </is>
      </c>
      <c r="L2669" s="12" t="n"/>
      <c r="M2669">
        <f>VLOOKUP(J2669,P$7:Q$4000,2,0)</f>
        <v/>
      </c>
      <c r="N2669">
        <f>VLOOKUP(K2669,P$7:R$4000,2,0)</f>
        <v/>
      </c>
      <c r="P2669" s="24" t="inlineStr">
        <is>
          <t>Шеремет Евгений Евгеньевич(Токарь)</t>
        </is>
      </c>
      <c r="Q2669" s="24" t="inlineStr">
        <is>
          <t>119-06-Автотранспортный цех-РПП</t>
        </is>
      </c>
    </row>
    <row r="2670" hidden="1" outlineLevel="1" ht="43.4" customFormat="1" customHeight="1" s="71">
      <c r="B2670" s="166" t="n"/>
      <c r="C2670" s="166" t="n"/>
      <c r="D2670" s="153" t="n"/>
      <c r="E2670" s="10" t="n"/>
      <c r="F2670" s="11" t="n"/>
      <c r="G2670" s="10" t="n"/>
      <c r="H2670" s="11" t="n"/>
      <c r="I2670" s="12" t="n"/>
      <c r="J2670" s="13" t="inlineStr">
        <is>
          <t>001-001-0178 Куртка летняя "KAZ Minerals Bozymchak" (ткань 65%ПЭ/35%ХБ, плотность 250 гр/м2, разм.52-54)</t>
        </is>
      </c>
      <c r="K2670" s="13" t="inlineStr">
        <is>
          <t>001-001-0178 Куртка летняя "KAZ Minerals Bozymchak" (ткань 65%ПЭ/35%ХБ, плотность 250 гр/м2, разм.52-54)</t>
        </is>
      </c>
      <c r="L2670" s="135" t="n"/>
      <c r="M2670">
        <f>VLOOKUP(J2670,P$7:Q$4000,2,0)</f>
        <v/>
      </c>
      <c r="N2670">
        <f>VLOOKUP(K2670,P$7:R$4000,2,0)</f>
        <v/>
      </c>
      <c r="P2670" s="24" t="inlineStr">
        <is>
          <t>Шерипбаев Абдилда Салибекович</t>
        </is>
      </c>
      <c r="Q2670" s="24" t="n"/>
    </row>
    <row r="2671" hidden="1" outlineLevel="1" ht="22.45" customHeight="1" s="171" thickBot="1">
      <c r="B2671" s="167" t="n"/>
      <c r="C2671" s="167" t="n"/>
      <c r="D2671" s="14" t="inlineStr">
        <is>
          <t>Количество</t>
        </is>
      </c>
      <c r="E2671" s="15" t="n"/>
      <c r="F2671" s="175" t="n">
        <v>1</v>
      </c>
      <c r="G2671" s="15" t="n"/>
      <c r="H2671" s="175" t="n">
        <v>1</v>
      </c>
      <c r="I2671" s="135" t="n"/>
      <c r="J2671" s="154" t="inlineStr">
        <is>
          <t>Поступление ТМЦ и услуг 0003314 от 27.08.2024 10:00:00</t>
        </is>
      </c>
      <c r="K2671" s="154" t="inlineStr">
        <is>
          <t>Поступление ТМЦ и услуг 0003314 от 27.08.2024 10:00:00</t>
        </is>
      </c>
      <c r="L2671" s="9" t="n"/>
      <c r="M2671">
        <f>VLOOKUP(J2671,P$7:Q$4000,2,0)</f>
        <v/>
      </c>
      <c r="N2671">
        <f>VLOOKUP(K2671,P$7:R$4000,2,0)</f>
        <v/>
      </c>
      <c r="P2671" s="24" t="inlineStr">
        <is>
          <t>Шерипбаев Абдимурат Каримович</t>
        </is>
      </c>
      <c r="Q2671" s="24" t="inlineStr">
        <is>
          <t>111-02-АУП</t>
        </is>
      </c>
    </row>
    <row r="2672" hidden="1" outlineLevel="1" ht="22.45" customFormat="1" customHeight="1" s="71" thickBot="1">
      <c r="B2672" s="165" t="inlineStr">
        <is>
          <t>12.09.2024 9:44:08</t>
        </is>
      </c>
      <c r="C2672" s="165" t="inlineStr">
        <is>
          <t>Внутреннее перемещение ОМТС 222-157 от 12.09.2024 9:44:08</t>
        </is>
      </c>
      <c r="D2672" s="152" t="inlineStr">
        <is>
          <t>Внутренее перемещение ТМЦ</t>
        </is>
      </c>
      <c r="E2672" s="163" t="n">
        <v>1750</v>
      </c>
      <c r="F2672" s="164" t="n"/>
      <c r="G2672" s="163" t="n">
        <v>1750</v>
      </c>
      <c r="H2672" s="164" t="n"/>
      <c r="I2672" s="7" t="n">
        <v>3000</v>
      </c>
      <c r="J2672" s="8" t="inlineStr">
        <is>
          <t>Арзыбеков Мунарбек Абдыкеримович</t>
        </is>
      </c>
      <c r="K2672" s="8" t="inlineStr">
        <is>
          <t>Склад Бозымчак № 7 СИЗ (/Касымов А,Адылбек у Э.</t>
        </is>
      </c>
      <c r="L2672" s="12" t="n"/>
      <c r="M2672">
        <f>VLOOKUP(J2672,P$7:Q$4000,2,0)</f>
        <v/>
      </c>
      <c r="N2672">
        <f>VLOOKUP(K2672,P$7:R$4000,2,0)</f>
        <v/>
      </c>
      <c r="P2672" s="24" t="inlineStr">
        <is>
          <t>Шерипбаев Абдысалык Каримович</t>
        </is>
      </c>
      <c r="Q2672" s="24" t="inlineStr">
        <is>
          <t>100-03 Участок фильтрации (хвосты)</t>
        </is>
      </c>
    </row>
    <row r="2673" hidden="1" outlineLevel="1" ht="32.9" customFormat="1" customHeight="1" s="71">
      <c r="B2673" s="166" t="n"/>
      <c r="C2673" s="166" t="n"/>
      <c r="D2673" s="153" t="n"/>
      <c r="E2673" s="10" t="n"/>
      <c r="F2673" s="11" t="n"/>
      <c r="G2673" s="10" t="n"/>
      <c r="H2673" s="11" t="n"/>
      <c r="I2673" s="12" t="n"/>
      <c r="J2673" s="13" t="inlineStr">
        <is>
          <t>001-001-0183 Брюки летние "KAZ Minerals Bozymchak" (ткань 65%ПЭ/35%ХБ, плотность 250 гр/м2, разм.52-54)</t>
        </is>
      </c>
      <c r="K2673" s="13" t="inlineStr">
        <is>
          <t>001-001-0183 Брюки летние "KAZ Minerals Bozymchak" (ткань 65%ПЭ/35%ХБ, плотность 250 гр/м2, разм.52-54)</t>
        </is>
      </c>
      <c r="L2673" s="135" t="n"/>
      <c r="M2673">
        <f>VLOOKUP(J2673,P$7:Q$4000,2,0)</f>
        <v/>
      </c>
      <c r="N2673">
        <f>VLOOKUP(K2673,P$7:R$4000,2,0)</f>
        <v/>
      </c>
      <c r="P2673" s="24" t="inlineStr">
        <is>
          <t>Шерипбаев Абдысалык Каримович(машинист насосных ус</t>
        </is>
      </c>
      <c r="Q2673" s="24" t="inlineStr">
        <is>
          <t>100-03-02 Транспортировка сгущенной пульпы</t>
        </is>
      </c>
    </row>
    <row r="2674" hidden="1" outlineLevel="1" ht="22.45" customHeight="1" s="171" thickBot="1">
      <c r="B2674" s="167" t="n"/>
      <c r="C2674" s="167" t="n"/>
      <c r="D2674" s="14" t="inlineStr">
        <is>
          <t>Количество</t>
        </is>
      </c>
      <c r="E2674" s="15" t="n"/>
      <c r="F2674" s="175" t="n">
        <v>1</v>
      </c>
      <c r="G2674" s="15" t="n"/>
      <c r="H2674" s="175" t="n">
        <v>1</v>
      </c>
      <c r="I2674" s="135" t="n"/>
      <c r="J2674" s="154" t="inlineStr">
        <is>
          <t>Поступление ТМЦ и услуг 0001494 от 19.04.2024 10:00:00</t>
        </is>
      </c>
      <c r="K2674" s="154" t="inlineStr">
        <is>
          <t>Поступление ТМЦ и услуг 0001494 от 19.04.2024 10:00:00</t>
        </is>
      </c>
      <c r="L2674" s="9" t="n"/>
      <c r="M2674">
        <f>VLOOKUP(J2674,P$7:Q$4000,2,0)</f>
        <v/>
      </c>
      <c r="N2674">
        <f>VLOOKUP(K2674,P$7:R$4000,2,0)</f>
        <v/>
      </c>
      <c r="P2674" s="24" t="inlineStr">
        <is>
          <t>Шерипбаев Ыманкул Каримович</t>
        </is>
      </c>
      <c r="Q2674" s="24" t="inlineStr">
        <is>
          <t>119-01-автотранспортный  цех - легковой транспорт</t>
        </is>
      </c>
    </row>
    <row r="2675" outlineLevel="1" ht="22.45" customFormat="1" customHeight="1" s="71" thickBot="1">
      <c r="B2675" s="165" t="inlineStr">
        <is>
          <t>12.09.2024 9:46:34</t>
        </is>
      </c>
      <c r="C2675" s="165" t="inlineStr">
        <is>
          <t>Внутреннее перемещение ОМТС 222-158 от 12.09.2024 9:46:34</t>
        </is>
      </c>
      <c r="D2675" s="152" t="inlineStr">
        <is>
          <t>Внутренее перемещение ТМЦ</t>
        </is>
      </c>
      <c r="E2675" s="163" t="n">
        <v>1750</v>
      </c>
      <c r="F2675" s="164" t="n"/>
      <c r="G2675" s="163" t="n">
        <v>1750</v>
      </c>
      <c r="H2675" s="164" t="n"/>
      <c r="I2675" s="7" t="n">
        <v>10600</v>
      </c>
      <c r="J2675" s="8" t="inlineStr">
        <is>
          <t>Салайдин уулу Жалалидин( горнорабочий)</t>
        </is>
      </c>
      <c r="K2675" s="8" t="inlineStr">
        <is>
          <t>Склад Бозымчак № 7 СИЗ (/Касымов А,Адылбек у Э.</t>
        </is>
      </c>
      <c r="L2675" s="12" t="n"/>
      <c r="M2675">
        <f>VLOOKUP(J2675,P$7:Q$4000,2,0)</f>
        <v/>
      </c>
      <c r="N2675">
        <f>VLOOKUP(K2675,P$7:R$4000,2,0)</f>
        <v/>
      </c>
      <c r="P2675" s="24" t="inlineStr">
        <is>
          <t>Шерипбаева Анаркан Рахманбердиевна (повар 3 разряд</t>
        </is>
      </c>
      <c r="Q2675" s="24" t="inlineStr">
        <is>
          <t>123-02-АБК-АХО-Столовая</t>
        </is>
      </c>
    </row>
    <row r="2676" hidden="1" outlineLevel="1" ht="43.4" customFormat="1" customHeight="1" s="71">
      <c r="B2676" s="166" t="n"/>
      <c r="C2676" s="166" t="n"/>
      <c r="D2676" s="153" t="n"/>
      <c r="E2676" s="10" t="n"/>
      <c r="F2676" s="11" t="n"/>
      <c r="G2676" s="10" t="n"/>
      <c r="H2676" s="11" t="n"/>
      <c r="I2676" s="12" t="n"/>
      <c r="J2676" s="13" t="inlineStr">
        <is>
          <t>001-001-0186 Куртка зимняя "KAZ Minerals Bozymchak" (ткань 65%ПЭ/35%ХБ, плотность 250 гр/м2, 44-46)</t>
        </is>
      </c>
      <c r="K2676" s="13" t="inlineStr">
        <is>
          <t>001-001-0186 Куртка зимняя "KAZ Minerals Bozymchak" (ткань 65%ПЭ/35%ХБ, плотность 250 гр/м2, 44-46)</t>
        </is>
      </c>
      <c r="L2676" s="135" t="n"/>
      <c r="M2676">
        <f>VLOOKUP(J2676,P$7:Q$4000,2,0)</f>
        <v/>
      </c>
      <c r="N2676">
        <f>VLOOKUP(K2676,P$7:R$4000,2,0)</f>
        <v/>
      </c>
      <c r="P2676" s="24" t="inlineStr">
        <is>
          <t>Шермамат уулу Баяман</t>
        </is>
      </c>
      <c r="Q2676" s="24" t="inlineStr">
        <is>
          <t>117-Перевалочная база</t>
        </is>
      </c>
    </row>
    <row r="2677" hidden="1" outlineLevel="1" ht="22.45" customHeight="1" s="171" thickBot="1">
      <c r="B2677" s="167" t="n"/>
      <c r="C2677" s="167" t="n"/>
      <c r="D2677" s="14" t="inlineStr">
        <is>
          <t>Количество</t>
        </is>
      </c>
      <c r="E2677" s="15" t="n"/>
      <c r="F2677" s="175" t="n">
        <v>1</v>
      </c>
      <c r="G2677" s="15" t="n"/>
      <c r="H2677" s="175" t="n">
        <v>1</v>
      </c>
      <c r="I2677" s="135" t="n"/>
      <c r="J2677" s="154" t="inlineStr">
        <is>
          <t>Поступление ТМЦ и услуг 0003124 от 08.08.2024 10:00:00</t>
        </is>
      </c>
      <c r="K2677" s="154" t="inlineStr">
        <is>
          <t>Поступление ТМЦ и услуг 0003124 от 08.08.2024 10:00:00</t>
        </is>
      </c>
      <c r="L2677" s="9" t="n"/>
      <c r="M2677">
        <f>VLOOKUP(J2677,P$7:Q$4000,2,0)</f>
        <v/>
      </c>
      <c r="N2677">
        <f>VLOOKUP(K2677,P$7:R$4000,2,0)</f>
        <v/>
      </c>
      <c r="P2677" s="24" t="inlineStr">
        <is>
          <t>Шерматов Жениш Токтоматович Машинист ТД-40</t>
        </is>
      </c>
      <c r="Q2677" s="24" t="inlineStr">
        <is>
          <t>101-02-ЭКБУ - Карьер</t>
        </is>
      </c>
    </row>
    <row r="2678" outlineLevel="1" ht="22.45" customFormat="1" customHeight="1" s="71" thickBot="1">
      <c r="B2678" s="165" t="inlineStr">
        <is>
          <t>12.09.2024 9:46:34</t>
        </is>
      </c>
      <c r="C2678" s="165" t="inlineStr">
        <is>
          <t>Внутреннее перемещение ОМТС 222-158 от 12.09.2024 9:46:34</t>
        </is>
      </c>
      <c r="D2678" s="152" t="inlineStr">
        <is>
          <t>Внутренее перемещение ТМЦ</t>
        </is>
      </c>
      <c r="E2678" s="163" t="n">
        <v>1750</v>
      </c>
      <c r="F2678" s="164" t="n"/>
      <c r="G2678" s="163" t="n">
        <v>1750</v>
      </c>
      <c r="H2678" s="164" t="n"/>
      <c r="I2678" s="7" t="n">
        <v>3900</v>
      </c>
      <c r="J2678" s="8" t="inlineStr">
        <is>
          <t>Салайдин уулу Жалалидин( горнорабочий)</t>
        </is>
      </c>
      <c r="K2678" s="8" t="inlineStr">
        <is>
          <t>Склад Бозымчак № 7 СИЗ (/Касымов А,Адылбек у Э.</t>
        </is>
      </c>
      <c r="L2678" s="12" t="n"/>
      <c r="M2678">
        <f>VLOOKUP(J2678,P$7:Q$4000,2,0)</f>
        <v/>
      </c>
      <c r="N2678">
        <f>VLOOKUP(K2678,P$7:R$4000,2,0)</f>
        <v/>
      </c>
      <c r="P2678" s="24" t="inlineStr">
        <is>
          <t>Шерматов Жумабай Токтоматович (Флотатор)</t>
        </is>
      </c>
      <c r="Q2678" s="24" t="inlineStr">
        <is>
          <t>100-04 Участок упаковки концентрата</t>
        </is>
      </c>
    </row>
    <row r="2679" hidden="1" outlineLevel="1" ht="32.9" customFormat="1" customHeight="1" s="71">
      <c r="B2679" s="166" t="n"/>
      <c r="C2679" s="166" t="n"/>
      <c r="D2679" s="153" t="n"/>
      <c r="E2679" s="10" t="n"/>
      <c r="F2679" s="11" t="n"/>
      <c r="G2679" s="10" t="n"/>
      <c r="H2679" s="11" t="n"/>
      <c r="I2679" s="12" t="n"/>
      <c r="J2679" s="13" t="inlineStr">
        <is>
          <t>001-001-0191 Брюки зимние "KAZ Minerals Bozymchak" (ткань 65%ПЭ/35%ХБ, плотность 250 гр/м2, утепл.синтеп, разм.44-46)</t>
        </is>
      </c>
      <c r="K2679" s="13" t="inlineStr">
        <is>
          <t>001-001-0191 Брюки зимние "KAZ Minerals Bozymchak" (ткань 65%ПЭ/35%ХБ, плотность 250 гр/м2, утепл.синтеп, разм.44-46)</t>
        </is>
      </c>
      <c r="L2679" s="135" t="n"/>
      <c r="M2679">
        <f>VLOOKUP(J2679,P$7:Q$4000,2,0)</f>
        <v/>
      </c>
      <c r="N2679">
        <f>VLOOKUP(K2679,P$7:R$4000,2,0)</f>
        <v/>
      </c>
      <c r="P2679" s="24" t="inlineStr">
        <is>
          <t>Шерматов Эмилбек Аскарбекович (Водитель вил погру)</t>
        </is>
      </c>
      <c r="Q2679" s="24" t="inlineStr">
        <is>
          <t>117-Перевалочная база</t>
        </is>
      </c>
    </row>
    <row r="2680" hidden="1" outlineLevel="1" ht="22.45" customHeight="1" s="171" thickBot="1">
      <c r="B2680" s="167" t="n"/>
      <c r="C2680" s="167" t="n"/>
      <c r="D2680" s="14" t="inlineStr">
        <is>
          <t>Количество</t>
        </is>
      </c>
      <c r="E2680" s="15" t="n"/>
      <c r="F2680" s="175" t="n">
        <v>1</v>
      </c>
      <c r="G2680" s="15" t="n"/>
      <c r="H2680" s="175" t="n">
        <v>1</v>
      </c>
      <c r="I2680" s="135" t="n"/>
      <c r="J2680" s="154" t="inlineStr">
        <is>
          <t>Поступление ТМЦ и услуг 0003124 от 08.08.2024 10:00:00</t>
        </is>
      </c>
      <c r="K2680" s="154" t="inlineStr">
        <is>
          <t>Поступление ТМЦ и услуг 0003124 от 08.08.2024 10:00:00</t>
        </is>
      </c>
      <c r="L2680" s="9" t="n"/>
      <c r="M2680">
        <f>VLOOKUP(J2680,P$7:Q$4000,2,0)</f>
        <v/>
      </c>
      <c r="N2680">
        <f>VLOOKUP(K2680,P$7:R$4000,2,0)</f>
        <v/>
      </c>
      <c r="P2680" s="24" t="inlineStr">
        <is>
          <t>Ширяев Владимир Михайлович</t>
        </is>
      </c>
      <c r="Q2680" s="24" t="inlineStr">
        <is>
          <t>111-02-АУП</t>
        </is>
      </c>
    </row>
    <row r="2681" hidden="1" outlineLevel="1" ht="22.45" customFormat="1" customHeight="1" s="71">
      <c r="B2681" s="165" t="inlineStr">
        <is>
          <t>12.09.2024 10:00:00</t>
        </is>
      </c>
      <c r="C2681" s="165" t="inlineStr">
        <is>
          <t>Внутреннее перемещение ТМЦ 0002798 от 12.09.2024 10:00:00</t>
        </is>
      </c>
      <c r="D2681" s="152" t="inlineStr">
        <is>
          <t>Продажа ТМЦ</t>
        </is>
      </c>
      <c r="E2681" s="163" t="n">
        <v>1750</v>
      </c>
      <c r="F2681" s="164" t="n"/>
      <c r="G2681" s="163" t="n">
        <v>1750</v>
      </c>
      <c r="H2681" s="164" t="n"/>
      <c r="I2681" s="7" t="n">
        <v>5500</v>
      </c>
      <c r="J2681" s="8" t="inlineStr">
        <is>
          <t>Мамытов Бахтер (Стропальщик)</t>
        </is>
      </c>
      <c r="K2681" s="8" t="inlineStr">
        <is>
          <t>Склад Шамалдысай №1 ТМЦ (Киветбаев М. О.)</t>
        </is>
      </c>
      <c r="L2681" s="12" t="n"/>
      <c r="M2681">
        <f>VLOOKUP(J2681,P$7:Q$4000,2,0)</f>
        <v/>
      </c>
      <c r="N2681">
        <f>VLOOKUP(K2681,P$7:R$4000,2,0)</f>
        <v/>
      </c>
      <c r="P2681" s="24" t="inlineStr">
        <is>
          <t>Шкуратов Евгений Александрович</t>
        </is>
      </c>
      <c r="Q2681" s="24" t="inlineStr">
        <is>
          <t>105-03-ЛЭП</t>
        </is>
      </c>
    </row>
    <row r="2682" hidden="1" outlineLevel="1" ht="11.95" customFormat="1" customHeight="1" s="71">
      <c r="B2682" s="166" t="n"/>
      <c r="C2682" s="166" t="n"/>
      <c r="D2682" s="153" t="n"/>
      <c r="E2682" s="10" t="n"/>
      <c r="F2682" s="11" t="n"/>
      <c r="G2682" s="10" t="n"/>
      <c r="H2682" s="11" t="n"/>
      <c r="I2682" s="12" t="n"/>
      <c r="J2682" s="13" t="inlineStr">
        <is>
          <t>001-001-0177 Куртка летняя "KAZ Minerals Bozymchak" (ткань 65%ПЭ/35%ХБ, плотность 250 гр/м2, разм.48-50)</t>
        </is>
      </c>
      <c r="K2682" s="13" t="inlineStr">
        <is>
          <t>001-001-0177 Куртка летняя "KAZ Minerals Bozymchak" (ткань 65%ПЭ/35%ХБ, плотность 250 гр/м2, разм.48-50)</t>
        </is>
      </c>
      <c r="L2682" s="135" t="n"/>
      <c r="M2682">
        <f>VLOOKUP(J2682,P$7:Q$4000,2,0)</f>
        <v/>
      </c>
      <c r="N2682">
        <f>VLOOKUP(K2682,P$7:R$4000,2,0)</f>
        <v/>
      </c>
      <c r="P2682" s="24" t="inlineStr">
        <is>
          <t>Шлатаев Аскар Берик уулу Карьер</t>
        </is>
      </c>
      <c r="Q2682" s="24" t="inlineStr">
        <is>
          <t>101-02-ЭКБУ - Карьер</t>
        </is>
      </c>
    </row>
    <row r="2683" hidden="1" outlineLevel="1" ht="22.45" customHeight="1" s="171" thickBot="1">
      <c r="B2683" s="167" t="n"/>
      <c r="C2683" s="167" t="n"/>
      <c r="D2683" s="14" t="inlineStr">
        <is>
          <t>Количество</t>
        </is>
      </c>
      <c r="E2683" s="15" t="n"/>
      <c r="F2683" s="175" t="n">
        <v>1</v>
      </c>
      <c r="G2683" s="15" t="n"/>
      <c r="H2683" s="175" t="n">
        <v>1</v>
      </c>
      <c r="I2683" s="135" t="n"/>
      <c r="J2683" s="154" t="inlineStr">
        <is>
          <t>Поступление ТМЦ и услуг 0001858 от 13.05.2024 10:00:00</t>
        </is>
      </c>
      <c r="K2683" s="154" t="inlineStr">
        <is>
          <t>Поступление ТМЦ и услуг 0001858 от 13.05.2024 10:00:00</t>
        </is>
      </c>
      <c r="L2683" s="9" t="n"/>
      <c r="M2683">
        <f>VLOOKUP(J2683,P$7:Q$4000,2,0)</f>
        <v/>
      </c>
      <c r="N2683">
        <f>VLOOKUP(K2683,P$7:R$4000,2,0)</f>
        <v/>
      </c>
      <c r="P2683" s="24" t="inlineStr">
        <is>
          <t>Шодманов Жахонгир Жоробаевич</t>
        </is>
      </c>
      <c r="Q2683" s="24" t="inlineStr">
        <is>
          <t>112-01-ИТР-производство</t>
        </is>
      </c>
    </row>
    <row r="2684" hidden="1" outlineLevel="1" ht="22.45" customFormat="1" customHeight="1" s="71">
      <c r="B2684" s="165" t="inlineStr">
        <is>
          <t>12.09.2024 10:00:00</t>
        </is>
      </c>
      <c r="C2684" s="165" t="inlineStr">
        <is>
          <t>Внутреннее перемещение ТМЦ 0002798 от 12.09.2024 10:00:00</t>
        </is>
      </c>
      <c r="D2684" s="152" t="inlineStr">
        <is>
          <t>Продажа ТМЦ</t>
        </is>
      </c>
      <c r="E2684" s="163" t="n">
        <v>1750</v>
      </c>
      <c r="F2684" s="164" t="n"/>
      <c r="G2684" s="163" t="n">
        <v>1750</v>
      </c>
      <c r="H2684" s="164" t="n"/>
      <c r="I2684" s="7" t="n">
        <v>3000</v>
      </c>
      <c r="J2684" s="8" t="inlineStr">
        <is>
          <t>Мамытов Бахтер (Стропальщик)</t>
        </is>
      </c>
      <c r="K2684" s="8" t="inlineStr">
        <is>
          <t>Склад Шамалдысай №1 ТМЦ (Киветбаев М. О.)</t>
        </is>
      </c>
      <c r="L2684" s="12" t="n"/>
      <c r="M2684">
        <f>VLOOKUP(J2684,P$7:Q$4000,2,0)</f>
        <v/>
      </c>
      <c r="N2684">
        <f>VLOOKUP(K2684,P$7:R$4000,2,0)</f>
        <v/>
      </c>
      <c r="P2684" s="24" t="inlineStr">
        <is>
          <t>Шодманов Жоробай</t>
        </is>
      </c>
      <c r="Q2684" s="24" t="inlineStr">
        <is>
          <t>112-ИТР-офис</t>
        </is>
      </c>
    </row>
    <row r="2685" hidden="1" outlineLevel="1" ht="22.45" customFormat="1" customHeight="1" s="71">
      <c r="B2685" s="166" t="n"/>
      <c r="C2685" s="166" t="n"/>
      <c r="D2685" s="153" t="n"/>
      <c r="E2685" s="10" t="n"/>
      <c r="F2685" s="11" t="n"/>
      <c r="G2685" s="10" t="n"/>
      <c r="H2685" s="11" t="n"/>
      <c r="I2685" s="12" t="n"/>
      <c r="J2685" s="13" t="inlineStr">
        <is>
          <t>001-001-0182 Брюки летние "KAZ Minerals Bozymchak" (ткань 65%ПЭ/35%ХБ, плотность 250 гр/м2, разм.48-50)</t>
        </is>
      </c>
      <c r="K2685" s="13" t="inlineStr">
        <is>
          <t>001-001-0182 Брюки летние "KAZ Minerals Bozymchak" (ткань 65%ПЭ/35%ХБ, плотность 250 гр/м2, разм.48-50)</t>
        </is>
      </c>
      <c r="L2685" s="135" t="n"/>
      <c r="M2685">
        <f>VLOOKUP(J2685,P$7:Q$4000,2,0)</f>
        <v/>
      </c>
      <c r="N2685">
        <f>VLOOKUP(K2685,P$7:R$4000,2,0)</f>
        <v/>
      </c>
      <c r="P2685" s="24" t="inlineStr">
        <is>
          <t>Шоманов Марат Жумагулович</t>
        </is>
      </c>
      <c r="Q2685" s="24" t="n"/>
    </row>
    <row r="2686" hidden="1" outlineLevel="1" ht="22.45" customHeight="1" s="171" thickBot="1">
      <c r="B2686" s="167" t="n"/>
      <c r="C2686" s="167" t="n"/>
      <c r="D2686" s="14" t="inlineStr">
        <is>
          <t>Количество</t>
        </is>
      </c>
      <c r="E2686" s="15" t="n"/>
      <c r="F2686" s="175" t="n">
        <v>1</v>
      </c>
      <c r="G2686" s="15" t="n"/>
      <c r="H2686" s="175" t="n">
        <v>1</v>
      </c>
      <c r="I2686" s="135" t="n"/>
      <c r="J2686" s="154" t="inlineStr">
        <is>
          <t>Поступление ТМЦ и услуг 0001494 от 19.04.2024 10:00:00</t>
        </is>
      </c>
      <c r="K2686" s="154" t="inlineStr">
        <is>
          <t>Поступление ТМЦ и услуг 0001494 от 19.04.2024 10:00:00</t>
        </is>
      </c>
      <c r="L2686" s="9" t="n"/>
      <c r="M2686">
        <f>VLOOKUP(J2686,P$7:Q$4000,2,0)</f>
        <v/>
      </c>
      <c r="N2686">
        <f>VLOOKUP(K2686,P$7:R$4000,2,0)</f>
        <v/>
      </c>
      <c r="P2686" s="24" t="inlineStr">
        <is>
          <t>Штанько Игорь Сергеевич ОГЭ ОФ</t>
        </is>
      </c>
      <c r="Q2686" s="24" t="inlineStr">
        <is>
          <t>100-08  ИТР Производство ОФ</t>
        </is>
      </c>
    </row>
    <row r="2687" hidden="1" outlineLevel="1" ht="22.45" customFormat="1" customHeight="1" s="71">
      <c r="B2687" s="165" t="inlineStr">
        <is>
          <t>12.09.2024 10:00:00</t>
        </is>
      </c>
      <c r="C2687" s="165" t="inlineStr">
        <is>
          <t>Внутреннее перемещение ТМЦ 0002798 от 12.09.2024 10:00:00</t>
        </is>
      </c>
      <c r="D2687" s="152" t="inlineStr">
        <is>
          <t>Продажа ТМЦ</t>
        </is>
      </c>
      <c r="E2687" s="163" t="n">
        <v>1750</v>
      </c>
      <c r="F2687" s="164" t="n"/>
      <c r="G2687" s="163" t="n">
        <v>1750</v>
      </c>
      <c r="H2687" s="164" t="n"/>
      <c r="I2687" s="7" t="n">
        <v>4558.41</v>
      </c>
      <c r="J2687" s="8" t="inlineStr">
        <is>
          <t>Мамытов Бахтер (Стропальщик)</t>
        </is>
      </c>
      <c r="K2687" s="8" t="inlineStr">
        <is>
          <t>Склад Шамалдысай №1 ТМЦ (Киветбаев М. О.)</t>
        </is>
      </c>
      <c r="L2687" s="12" t="n"/>
      <c r="M2687">
        <f>VLOOKUP(J2687,P$7:Q$4000,2,0)</f>
        <v/>
      </c>
      <c r="N2687">
        <f>VLOOKUP(K2687,P$7:R$4000,2,0)</f>
        <v/>
      </c>
      <c r="P2687" s="24" t="inlineStr">
        <is>
          <t>Штольня №6 (106)</t>
        </is>
      </c>
      <c r="Q2687" s="24" t="n"/>
    </row>
    <row r="2688" hidden="1" outlineLevel="1" ht="22.45" customFormat="1" customHeight="1" s="71">
      <c r="B2688" s="166" t="n"/>
      <c r="C2688" s="166" t="n"/>
      <c r="D2688" s="153" t="n"/>
      <c r="E2688" s="10" t="n"/>
      <c r="F2688" s="11" t="n"/>
      <c r="G2688" s="10" t="n"/>
      <c r="H2688" s="11" t="n"/>
      <c r="I2688" s="12" t="n"/>
      <c r="J2688" s="13" t="inlineStr">
        <is>
          <t>001-002-0061 Ботинки Kynox Nomad 417E-064 (Италия)</t>
        </is>
      </c>
      <c r="K2688" s="13" t="inlineStr">
        <is>
          <t>001-002-0061 Ботинки Kynox Nomad 417E-064 (Италия)</t>
        </is>
      </c>
      <c r="L2688" s="135" t="n"/>
      <c r="M2688">
        <f>VLOOKUP(J2688,P$7:Q$4000,2,0)</f>
        <v/>
      </c>
      <c r="N2688">
        <f>VLOOKUP(K2688,P$7:R$4000,2,0)</f>
        <v/>
      </c>
      <c r="P2688" s="24" t="inlineStr">
        <is>
          <t>Шубин Сергей Юрьевич</t>
        </is>
      </c>
      <c r="Q2688" s="24" t="inlineStr">
        <is>
          <t>106-01-03-Буровой участок ГРР - Южный</t>
        </is>
      </c>
    </row>
    <row r="2689" hidden="1" outlineLevel="1" ht="22.45" customHeight="1" s="171" thickBot="1">
      <c r="B2689" s="167" t="n"/>
      <c r="C2689" s="167" t="n"/>
      <c r="D2689" s="14" t="inlineStr">
        <is>
          <t>Количество</t>
        </is>
      </c>
      <c r="E2689" s="15" t="n"/>
      <c r="F2689" s="175" t="n">
        <v>1</v>
      </c>
      <c r="G2689" s="15" t="n"/>
      <c r="H2689" s="175" t="n">
        <v>1</v>
      </c>
      <c r="I2689" s="135" t="n"/>
      <c r="J2689" s="154" t="inlineStr">
        <is>
          <t>Поступление ТМЦ и услуг 0004197 от 13.10.2023 10:00:00</t>
        </is>
      </c>
      <c r="K2689" s="154" t="inlineStr">
        <is>
          <t>Поступление ТМЦ и услуг 0004197 от 13.10.2023 10:00:00</t>
        </is>
      </c>
      <c r="L2689" s="9" t="n"/>
      <c r="M2689">
        <f>VLOOKUP(J2689,P$7:Q$4000,2,0)</f>
        <v/>
      </c>
      <c r="N2689">
        <f>VLOOKUP(K2689,P$7:R$4000,2,0)</f>
        <v/>
      </c>
      <c r="P2689" s="24" t="inlineStr">
        <is>
          <t>Шукурганов Болот Мергенбаевич</t>
        </is>
      </c>
      <c r="Q2689" s="24" t="inlineStr">
        <is>
          <t>112-01-ИТР-производство</t>
        </is>
      </c>
    </row>
    <row r="2690" hidden="1" outlineLevel="1" ht="22.45" customFormat="1" customHeight="1" s="71">
      <c r="B2690" s="165" t="inlineStr">
        <is>
          <t>12.09.2024 10:00:00</t>
        </is>
      </c>
      <c r="C2690" s="165" t="inlineStr">
        <is>
          <t>Внутреннее перемещение ТМЦ 0002799 от 12.09.2024 10:00:00</t>
        </is>
      </c>
      <c r="D2690" s="152" t="inlineStr">
        <is>
          <t>Продажа ТМЦ</t>
        </is>
      </c>
      <c r="E2690" s="163" t="n">
        <v>1750</v>
      </c>
      <c r="F2690" s="164" t="n"/>
      <c r="G2690" s="163" t="n">
        <v>1750</v>
      </c>
      <c r="H2690" s="164" t="n"/>
      <c r="I2690" s="7" t="n">
        <v>5500</v>
      </c>
      <c r="J2690" s="8" t="inlineStr">
        <is>
          <t>Темирканов Алмазбек Мыктыбекович</t>
        </is>
      </c>
      <c r="K2690" s="8" t="inlineStr">
        <is>
          <t>Склад Шамалдысай №1 ТМЦ (Киветбаев М. О.)</t>
        </is>
      </c>
      <c r="L2690" s="12" t="n"/>
      <c r="M2690">
        <f>VLOOKUP(J2690,P$7:Q$4000,2,0)</f>
        <v/>
      </c>
      <c r="N2690">
        <f>VLOOKUP(K2690,P$7:R$4000,2,0)</f>
        <v/>
      </c>
      <c r="P2690" s="24" t="inlineStr">
        <is>
          <t>Шумаков Александр Григорьевич</t>
        </is>
      </c>
      <c r="Q2690" s="24" t="inlineStr">
        <is>
          <t>130-01 Проект подземный рудник</t>
        </is>
      </c>
    </row>
    <row r="2691" hidden="1" outlineLevel="1" ht="43.4" customFormat="1" customHeight="1" s="71">
      <c r="B2691" s="166" t="n"/>
      <c r="C2691" s="166" t="n"/>
      <c r="D2691" s="153" t="n"/>
      <c r="E2691" s="10" t="n"/>
      <c r="F2691" s="11" t="n"/>
      <c r="G2691" s="10" t="n"/>
      <c r="H2691" s="11" t="n"/>
      <c r="I2691" s="12" t="n"/>
      <c r="J2691" s="13" t="inlineStr">
        <is>
          <t>001-001-0177 Куртка летняя "KAZ Minerals Bozymchak" (ткань 65%ПЭ/35%ХБ, плотность 250 гр/м2, разм.48-50)</t>
        </is>
      </c>
      <c r="K2691" s="13" t="inlineStr">
        <is>
          <t>001-001-0177 Куртка летняя "KAZ Minerals Bozymchak" (ткань 65%ПЭ/35%ХБ, плотность 250 гр/м2, разм.48-50)</t>
        </is>
      </c>
      <c r="L2691" s="135" t="n"/>
      <c r="M2691">
        <f>VLOOKUP(J2691,P$7:Q$4000,2,0)</f>
        <v/>
      </c>
      <c r="N2691">
        <f>VLOOKUP(K2691,P$7:R$4000,2,0)</f>
        <v/>
      </c>
      <c r="P2691" s="24" t="inlineStr">
        <is>
          <t>Ыбырай уулу Нурлан</t>
        </is>
      </c>
      <c r="Q2691" s="24" t="inlineStr">
        <is>
          <t>100-01 Участок дробления</t>
        </is>
      </c>
    </row>
    <row r="2692" hidden="1" outlineLevel="1" ht="22.45" customHeight="1" s="171" thickBot="1">
      <c r="B2692" s="167" t="n"/>
      <c r="C2692" s="167" t="n"/>
      <c r="D2692" s="14" t="inlineStr">
        <is>
          <t>Количество</t>
        </is>
      </c>
      <c r="E2692" s="15" t="n"/>
      <c r="F2692" s="175" t="n">
        <v>1</v>
      </c>
      <c r="G2692" s="15" t="n"/>
      <c r="H2692" s="175" t="n">
        <v>1</v>
      </c>
      <c r="I2692" s="135" t="n"/>
      <c r="J2692" s="154" t="inlineStr">
        <is>
          <t>Поступление ТМЦ и услуг 0001858 от 13.05.2024 10:00:00</t>
        </is>
      </c>
      <c r="K2692" s="154" t="inlineStr">
        <is>
          <t>Поступление ТМЦ и услуг 0001858 от 13.05.2024 10:00:00</t>
        </is>
      </c>
      <c r="L2692" s="9" t="n"/>
      <c r="M2692">
        <f>VLOOKUP(J2692,P$7:Q$4000,2,0)</f>
        <v/>
      </c>
      <c r="N2692">
        <f>VLOOKUP(K2692,P$7:R$4000,2,0)</f>
        <v/>
      </c>
      <c r="P2692" s="24" t="inlineStr">
        <is>
          <t>Ыбырасулов Жакшылык Ботугурович</t>
        </is>
      </c>
      <c r="Q2692" s="24" t="inlineStr">
        <is>
          <t>111-02-АУП</t>
        </is>
      </c>
    </row>
    <row r="2693" hidden="1" outlineLevel="1" ht="22.45" customFormat="1" customHeight="1" s="71">
      <c r="B2693" s="165" t="inlineStr">
        <is>
          <t>12.09.2024 10:00:00</t>
        </is>
      </c>
      <c r="C2693" s="165" t="inlineStr">
        <is>
          <t>Внутреннее перемещение ТМЦ 0002799 от 12.09.2024 10:00:00</t>
        </is>
      </c>
      <c r="D2693" s="152" t="inlineStr">
        <is>
          <t>Продажа ТМЦ</t>
        </is>
      </c>
      <c r="E2693" s="163" t="n">
        <v>1750</v>
      </c>
      <c r="F2693" s="164" t="n"/>
      <c r="G2693" s="163" t="n">
        <v>1750</v>
      </c>
      <c r="H2693" s="164" t="n"/>
      <c r="I2693" s="7" t="n">
        <v>3000</v>
      </c>
      <c r="J2693" s="8" t="inlineStr">
        <is>
          <t>Темирканов Алмазбек Мыктыбекович</t>
        </is>
      </c>
      <c r="K2693" s="8" t="inlineStr">
        <is>
          <t>Склад Шамалдысай №1 ТМЦ (Киветбаев М. О.)</t>
        </is>
      </c>
      <c r="L2693" s="12" t="n"/>
      <c r="M2693">
        <f>VLOOKUP(J2693,P$7:Q$4000,2,0)</f>
        <v/>
      </c>
      <c r="N2693">
        <f>VLOOKUP(K2693,P$7:R$4000,2,0)</f>
        <v/>
      </c>
      <c r="P2693" s="24" t="inlineStr">
        <is>
          <t>Ыдырысов Калыс Таалайбекович</t>
        </is>
      </c>
      <c r="Q2693" s="24" t="inlineStr">
        <is>
          <t>109-Химлаборатория</t>
        </is>
      </c>
    </row>
    <row r="2694" hidden="1" outlineLevel="1" ht="32.9" customFormat="1" customHeight="1" s="71">
      <c r="B2694" s="166" t="n"/>
      <c r="C2694" s="166" t="n"/>
      <c r="D2694" s="153" t="n"/>
      <c r="E2694" s="10" t="n"/>
      <c r="F2694" s="11" t="n"/>
      <c r="G2694" s="10" t="n"/>
      <c r="H2694" s="11" t="n"/>
      <c r="I2694" s="12" t="n"/>
      <c r="J2694" s="13" t="inlineStr">
        <is>
          <t>001-001-0182 Брюки летние "KAZ Minerals Bozymchak" (ткань 65%ПЭ/35%ХБ, плотность 250 гр/м2, разм.48-50)</t>
        </is>
      </c>
      <c r="K2694" s="13" t="inlineStr">
        <is>
          <t>001-001-0182 Брюки летние "KAZ Minerals Bozymchak" (ткань 65%ПЭ/35%ХБ, плотность 250 гр/м2, разм.48-50)</t>
        </is>
      </c>
      <c r="L2694" s="135" t="n"/>
      <c r="M2694">
        <f>VLOOKUP(J2694,P$7:Q$4000,2,0)</f>
        <v/>
      </c>
      <c r="N2694">
        <f>VLOOKUP(K2694,P$7:R$4000,2,0)</f>
        <v/>
      </c>
      <c r="P2694" s="24" t="inlineStr">
        <is>
          <t>Ызаев Замирбек Олжобаевич(электрогазосварщик)</t>
        </is>
      </c>
      <c r="Q2694" s="24" t="inlineStr">
        <is>
          <t>100-02 Главный корпус (флотация)</t>
        </is>
      </c>
    </row>
    <row r="2695" hidden="1" outlineLevel="1" ht="22.45" customHeight="1" s="171" thickBot="1">
      <c r="B2695" s="167" t="n"/>
      <c r="C2695" s="167" t="n"/>
      <c r="D2695" s="14" t="inlineStr">
        <is>
          <t>Количество</t>
        </is>
      </c>
      <c r="E2695" s="15" t="n"/>
      <c r="F2695" s="175" t="n">
        <v>1</v>
      </c>
      <c r="G2695" s="15" t="n"/>
      <c r="H2695" s="175" t="n">
        <v>1</v>
      </c>
      <c r="I2695" s="135" t="n"/>
      <c r="J2695" s="154" t="inlineStr">
        <is>
          <t>Поступление ТМЦ и услуг 0001494 от 19.04.2024 10:00:00</t>
        </is>
      </c>
      <c r="K2695" s="154" t="inlineStr">
        <is>
          <t>Поступление ТМЦ и услуг 0001494 от 19.04.2024 10:00:00</t>
        </is>
      </c>
      <c r="L2695" s="9" t="n"/>
      <c r="M2695">
        <f>VLOOKUP(J2695,P$7:Q$4000,2,0)</f>
        <v/>
      </c>
      <c r="N2695">
        <f>VLOOKUP(K2695,P$7:R$4000,2,0)</f>
        <v/>
      </c>
      <c r="P2695" s="24" t="inlineStr">
        <is>
          <t>Ызаев Кудреталы Олжобаевич</t>
        </is>
      </c>
      <c r="Q2695" s="24" t="inlineStr">
        <is>
          <t>119-05-Автотранспортный цех - общепроизводственные</t>
        </is>
      </c>
    </row>
    <row r="2696" hidden="1" outlineLevel="1" ht="22.45" customFormat="1" customHeight="1" s="71" thickBot="1">
      <c r="B2696" s="165" t="inlineStr">
        <is>
          <t>12.09.2024 10:04:44</t>
        </is>
      </c>
      <c r="C2696" s="165" t="inlineStr">
        <is>
          <t>Внутреннее перемещение ОМТС 222-161 от 12.09.2024 10:04:44</t>
        </is>
      </c>
      <c r="D2696" s="152" t="inlineStr">
        <is>
          <t>Внутренее перемещение ТМЦ</t>
        </is>
      </c>
      <c r="E2696" s="163" t="n">
        <v>1750</v>
      </c>
      <c r="F2696" s="164" t="n"/>
      <c r="G2696" s="163" t="n">
        <v>1750</v>
      </c>
      <c r="H2696" s="164" t="n"/>
      <c r="I2696" s="7" t="n">
        <v>5500</v>
      </c>
      <c r="J2696" s="8" t="inlineStr">
        <is>
          <t>Жакыев Орозмат Боруевич (Маш бульд Т-170)</t>
        </is>
      </c>
      <c r="K2696" s="8" t="inlineStr">
        <is>
          <t>Склад Бозымчак № 7 СИЗ (/Касымов А,Адылбек у Э.</t>
        </is>
      </c>
      <c r="L2696" s="12" t="n"/>
      <c r="M2696">
        <f>VLOOKUP(J2696,P$7:Q$4000,2,0)</f>
        <v/>
      </c>
      <c r="N2696">
        <f>VLOOKUP(K2696,P$7:R$4000,2,0)</f>
        <v/>
      </c>
      <c r="P2696" s="24" t="inlineStr">
        <is>
          <t>Ызаев Нурабдилла Олжобаевич Водитель Белаз</t>
        </is>
      </c>
      <c r="Q2696" s="24" t="inlineStr">
        <is>
          <t>101-01-Технологический участок</t>
        </is>
      </c>
    </row>
    <row r="2697" hidden="1" outlineLevel="1" ht="32.9" customFormat="1" customHeight="1" s="71">
      <c r="B2697" s="166" t="n"/>
      <c r="C2697" s="166" t="n"/>
      <c r="D2697" s="153" t="n"/>
      <c r="E2697" s="10" t="n"/>
      <c r="F2697" s="11" t="n"/>
      <c r="G2697" s="10" t="n"/>
      <c r="H2697" s="11" t="n"/>
      <c r="I2697" s="12" t="n"/>
      <c r="J2697" s="13" t="inlineStr">
        <is>
          <t>001-001-0178 Куртка летняя "KAZ Minerals Bozymchak" (ткань 65%ПЭ/35%ХБ, плотность 250 гр/м2, разм.52-54)</t>
        </is>
      </c>
      <c r="K2697" s="13" t="inlineStr">
        <is>
          <t>001-001-0178 Куртка летняя "KAZ Minerals Bozymchak" (ткань 65%ПЭ/35%ХБ, плотность 250 гр/м2, разм.52-54)</t>
        </is>
      </c>
      <c r="L2697" s="135" t="n"/>
      <c r="M2697">
        <f>VLOOKUP(J2697,P$7:Q$4000,2,0)</f>
        <v/>
      </c>
      <c r="N2697">
        <f>VLOOKUP(K2697,P$7:R$4000,2,0)</f>
        <v/>
      </c>
      <c r="P2697" s="24" t="inlineStr">
        <is>
          <t>Ызаев Сагынбек Олжобаевич</t>
        </is>
      </c>
      <c r="Q2697" s="24" t="inlineStr">
        <is>
          <t>119-05-Автотранспортный цех - общепроизводственные</t>
        </is>
      </c>
    </row>
    <row r="2698" hidden="1" outlineLevel="1" ht="22.45" customHeight="1" s="171" thickBot="1">
      <c r="B2698" s="167" t="n"/>
      <c r="C2698" s="167" t="n"/>
      <c r="D2698" s="14" t="inlineStr">
        <is>
          <t>Количество</t>
        </is>
      </c>
      <c r="E2698" s="15" t="n"/>
      <c r="F2698" s="175" t="n">
        <v>1</v>
      </c>
      <c r="G2698" s="15" t="n"/>
      <c r="H2698" s="175" t="n">
        <v>1</v>
      </c>
      <c r="I2698" s="135" t="n"/>
      <c r="J2698" s="154" t="inlineStr">
        <is>
          <t>Поступление ТМЦ и услуг 0003314 от 27.08.2024 10:00:00</t>
        </is>
      </c>
      <c r="K2698" s="154" t="inlineStr">
        <is>
          <t>Поступление ТМЦ и услуг 0003314 от 27.08.2024 10:00:00</t>
        </is>
      </c>
      <c r="L2698" s="9" t="n"/>
      <c r="M2698">
        <f>VLOOKUP(J2698,P$7:Q$4000,2,0)</f>
        <v/>
      </c>
      <c r="N2698">
        <f>VLOOKUP(K2698,P$7:R$4000,2,0)</f>
        <v/>
      </c>
      <c r="P2698" s="24" t="inlineStr">
        <is>
          <t>Ыктыбаев Улан Жолдошевич</t>
        </is>
      </c>
      <c r="Q2698" s="24" t="inlineStr">
        <is>
          <t>119-05-Автотранспортный цех - общепроизводственные</t>
        </is>
      </c>
    </row>
    <row r="2699" hidden="1" outlineLevel="1" ht="22.45" customFormat="1" customHeight="1" s="71" thickBot="1">
      <c r="B2699" s="165" t="inlineStr">
        <is>
          <t>12.09.2024 10:04:44</t>
        </is>
      </c>
      <c r="C2699" s="165" t="inlineStr">
        <is>
          <t>Внутреннее перемещение ОМТС 222-161 от 12.09.2024 10:04:44</t>
        </is>
      </c>
      <c r="D2699" s="152" t="inlineStr">
        <is>
          <t>Внутренее перемещение ТМЦ</t>
        </is>
      </c>
      <c r="E2699" s="163" t="n">
        <v>1750</v>
      </c>
      <c r="F2699" s="164" t="n"/>
      <c r="G2699" s="163" t="n">
        <v>1750</v>
      </c>
      <c r="H2699" s="164" t="n"/>
      <c r="I2699" s="7" t="n">
        <v>3000</v>
      </c>
      <c r="J2699" s="8" t="inlineStr">
        <is>
          <t>Жакыев Орозмат Боруевич (Маш бульд Т-170)</t>
        </is>
      </c>
      <c r="K2699" s="8" t="inlineStr">
        <is>
          <t>Склад Бозымчак № 7 СИЗ (/Касымов А,Адылбек у Э.</t>
        </is>
      </c>
      <c r="L2699" s="12" t="n"/>
      <c r="M2699">
        <f>VLOOKUP(J2699,P$7:Q$4000,2,0)</f>
        <v/>
      </c>
      <c r="N2699">
        <f>VLOOKUP(K2699,P$7:R$4000,2,0)</f>
        <v/>
      </c>
      <c r="P2699" s="24" t="inlineStr">
        <is>
          <t>Ыманова Айимбубу Усенбаевна (пом маш по стирке)</t>
        </is>
      </c>
      <c r="Q2699" s="24" t="inlineStr">
        <is>
          <t>123-01-АБК-АХО-вахтовый поселок</t>
        </is>
      </c>
    </row>
    <row r="2700" hidden="1" outlineLevel="1" ht="32.9" customFormat="1" customHeight="1" s="71">
      <c r="B2700" s="166" t="n"/>
      <c r="C2700" s="166" t="n"/>
      <c r="D2700" s="153" t="n"/>
      <c r="E2700" s="10" t="n"/>
      <c r="F2700" s="11" t="n"/>
      <c r="G2700" s="10" t="n"/>
      <c r="H2700" s="11" t="n"/>
      <c r="I2700" s="12" t="n"/>
      <c r="J2700" s="13" t="inlineStr">
        <is>
          <t>001-001-0183 Брюки летние "KAZ Minerals Bozymchak" (ткань 65%ПЭ/35%ХБ, плотность 250 гр/м2, разм.52-54)</t>
        </is>
      </c>
      <c r="K2700" s="13" t="inlineStr">
        <is>
          <t>001-001-0183 Брюки летние "KAZ Minerals Bozymchak" (ткань 65%ПЭ/35%ХБ, плотность 250 гр/м2, разм.52-54)</t>
        </is>
      </c>
      <c r="L2700" s="135" t="n"/>
      <c r="M2700">
        <f>VLOOKUP(J2700,P$7:Q$4000,2,0)</f>
        <v/>
      </c>
      <c r="N2700">
        <f>VLOOKUP(K2700,P$7:R$4000,2,0)</f>
        <v/>
      </c>
      <c r="P2700" s="24" t="inlineStr">
        <is>
          <t>Ысабеков Анарбай</t>
        </is>
      </c>
      <c r="Q2700" s="24" t="inlineStr">
        <is>
          <t>100-01 Участок дробления</t>
        </is>
      </c>
    </row>
    <row r="2701" hidden="1" outlineLevel="1" ht="22.45" customHeight="1" s="171" thickBot="1">
      <c r="B2701" s="167" t="n"/>
      <c r="C2701" s="167" t="n"/>
      <c r="D2701" s="14" t="inlineStr">
        <is>
          <t>Количество</t>
        </is>
      </c>
      <c r="E2701" s="15" t="n"/>
      <c r="F2701" s="175" t="n">
        <v>1</v>
      </c>
      <c r="G2701" s="15" t="n"/>
      <c r="H2701" s="175" t="n">
        <v>1</v>
      </c>
      <c r="I2701" s="135" t="n"/>
      <c r="J2701" s="154" t="inlineStr">
        <is>
          <t>Поступление ТМЦ и услуг 0001494 от 19.04.2024 10:00:00</t>
        </is>
      </c>
      <c r="K2701" s="154" t="inlineStr">
        <is>
          <t>Поступление ТМЦ и услуг 0001494 от 19.04.2024 10:00:00</t>
        </is>
      </c>
      <c r="L2701" s="9" t="n"/>
      <c r="M2701">
        <f>VLOOKUP(J2701,P$7:Q$4000,2,0)</f>
        <v/>
      </c>
      <c r="N2701">
        <f>VLOOKUP(K2701,P$7:R$4000,2,0)</f>
        <v/>
      </c>
      <c r="P2701" s="24" t="inlineStr">
        <is>
          <t>Ыскаков Айбек Ырсалиевич</t>
        </is>
      </c>
      <c r="Q2701" s="24" t="inlineStr">
        <is>
          <t>114-Офис Управления Проектом - Бозымчак</t>
        </is>
      </c>
    </row>
    <row r="2702" hidden="1" outlineLevel="1" ht="22.45" customFormat="1" customHeight="1" s="71" thickBot="1">
      <c r="B2702" s="165" t="inlineStr">
        <is>
          <t>12.09.2024 10:05:00</t>
        </is>
      </c>
      <c r="C2702" s="165" t="inlineStr">
        <is>
          <t>Внутреннее перемещение ОМТС 222-162 от 12.09.2024 10:05:00</t>
        </is>
      </c>
      <c r="D2702" s="152" t="inlineStr">
        <is>
          <t>Внутренее перемещение ТМЦ</t>
        </is>
      </c>
      <c r="E2702" s="163" t="n">
        <v>1750</v>
      </c>
      <c r="F2702" s="164" t="n"/>
      <c r="G2702" s="163" t="n">
        <v>1750</v>
      </c>
      <c r="H2702" s="164" t="n"/>
      <c r="I2702" s="7" t="n">
        <v>21000</v>
      </c>
      <c r="J2702" s="8" t="inlineStr">
        <is>
          <t>Склад МОЛ №15 РПП ГАТЦ (Жороев  и ШаниметовХ)</t>
        </is>
      </c>
      <c r="K2702" s="8" t="inlineStr">
        <is>
          <t>Склад Бозымчак № 9 ГОК (Нурмамбетов Н\Караев Ж.)</t>
        </is>
      </c>
      <c r="L2702" s="12" t="n"/>
      <c r="M2702">
        <f>VLOOKUP(J2702,P$7:Q$4000,2,0)</f>
        <v/>
      </c>
      <c r="N2702">
        <f>VLOOKUP(K2702,P$7:R$4000,2,0)</f>
        <v/>
      </c>
      <c r="P2702" s="24" t="inlineStr">
        <is>
          <t>Ысыраилов Урмат Жанышбекович</t>
        </is>
      </c>
      <c r="Q2702" s="24" t="inlineStr">
        <is>
          <t>119-05-Автотранспортный цех - общепроизводственные</t>
        </is>
      </c>
    </row>
    <row r="2703" hidden="1" outlineLevel="1" ht="32.9" customFormat="1" customHeight="1" s="71">
      <c r="B2703" s="166" t="n"/>
      <c r="C2703" s="166" t="n"/>
      <c r="D2703" s="153" t="n"/>
      <c r="E2703" s="10" t="n"/>
      <c r="F2703" s="11" t="n"/>
      <c r="G2703" s="10" t="n"/>
      <c r="H2703" s="11" t="n"/>
      <c r="I2703" s="12" t="n"/>
      <c r="J2703" s="13" t="inlineStr">
        <is>
          <t>050-001-6362 Пистолет моющий с металлической вращающейся насадкой, торнадор с комплектом насадок NORDBERG NP9008K</t>
        </is>
      </c>
      <c r="K2703" s="13" t="inlineStr">
        <is>
          <t>050-001-6362 Пистолет моющий с металлической вращающейся насадкой, торнадор с комплектом насадок NORDBERG NP9008K</t>
        </is>
      </c>
      <c r="L2703" s="135" t="n"/>
      <c r="M2703">
        <f>VLOOKUP(J2703,P$7:Q$4000,2,0)</f>
        <v/>
      </c>
      <c r="N2703">
        <f>VLOOKUP(K2703,P$7:R$4000,2,0)</f>
        <v/>
      </c>
      <c r="P2703" s="24" t="inlineStr">
        <is>
          <t>Эгембердиев Адилет Омурбекович</t>
        </is>
      </c>
      <c r="Q2703" s="24" t="inlineStr">
        <is>
          <t>114-Офис Управления Проектом - Бозымчак</t>
        </is>
      </c>
    </row>
    <row r="2704" hidden="1" outlineLevel="1" ht="22.45" customHeight="1" s="171" thickBot="1">
      <c r="B2704" s="167" t="n"/>
      <c r="C2704" s="167" t="n"/>
      <c r="D2704" s="14" t="inlineStr">
        <is>
          <t>Количество</t>
        </is>
      </c>
      <c r="E2704" s="15" t="n"/>
      <c r="F2704" s="175" t="n">
        <v>2</v>
      </c>
      <c r="G2704" s="15" t="n"/>
      <c r="H2704" s="175" t="n">
        <v>2</v>
      </c>
      <c r="I2704" s="135" t="n"/>
      <c r="J2704" s="154" t="inlineStr">
        <is>
          <t>Поступление ТМЦ и услуг 0003561 от 03.09.2024 10:00:00</t>
        </is>
      </c>
      <c r="K2704" s="154" t="inlineStr">
        <is>
          <t>Поступление ТМЦ и услуг 0003561 от 03.09.2024 10:00:00</t>
        </is>
      </c>
      <c r="L2704" s="9" t="n"/>
      <c r="M2704">
        <f>VLOOKUP(J2704,P$7:Q$4000,2,0)</f>
        <v/>
      </c>
      <c r="N2704">
        <f>VLOOKUP(K2704,P$7:R$4000,2,0)</f>
        <v/>
      </c>
      <c r="P2704" s="24" t="inlineStr">
        <is>
          <t>Эгембердиев Салайдин Дуйшоевич</t>
        </is>
      </c>
      <c r="Q2704" s="24" t="inlineStr">
        <is>
          <t>101-01-Технологический участок</t>
        </is>
      </c>
    </row>
    <row r="2705" hidden="1" outlineLevel="1" ht="22.45" customFormat="1" customHeight="1" s="71" thickBot="1">
      <c r="B2705" s="165" t="inlineStr">
        <is>
          <t>12.09.2024 10:05:00</t>
        </is>
      </c>
      <c r="C2705" s="165" t="inlineStr">
        <is>
          <t>Внутреннее перемещение ОМТС 222-162 от 12.09.2024 10:05:00</t>
        </is>
      </c>
      <c r="D2705" s="152" t="inlineStr">
        <is>
          <t>Внутренее перемещение ТМЦ</t>
        </is>
      </c>
      <c r="E2705" s="163" t="n">
        <v>1750</v>
      </c>
      <c r="F2705" s="164" t="n"/>
      <c r="G2705" s="163" t="n">
        <v>1750</v>
      </c>
      <c r="H2705" s="164" t="n"/>
      <c r="I2705" s="7" t="n">
        <v>140580</v>
      </c>
      <c r="J2705" s="8" t="inlineStr">
        <is>
          <t>Склад МОЛ №15 РПП ГАТЦ (Жороев  и ШаниметовХ)</t>
        </is>
      </c>
      <c r="K2705" s="8" t="inlineStr">
        <is>
          <t>Склад Бозымчак № 9 ГОК (Нурмамбетов Н\Караев Ж.)</t>
        </is>
      </c>
      <c r="L2705" s="12" t="n"/>
      <c r="M2705">
        <f>VLOOKUP(J2705,P$7:Q$4000,2,0)</f>
        <v/>
      </c>
      <c r="N2705">
        <f>VLOOKUP(K2705,P$7:R$4000,2,0)</f>
        <v/>
      </c>
      <c r="P2705" s="24" t="inlineStr">
        <is>
          <t>Эгемов Элизар Абдимуктарович</t>
        </is>
      </c>
      <c r="Q2705" s="24" t="inlineStr">
        <is>
          <t>100-04 Участок упаковки концентрата</t>
        </is>
      </c>
    </row>
    <row r="2706" hidden="1" outlineLevel="1" ht="32.9" customFormat="1" customHeight="1" s="71">
      <c r="B2706" s="166" t="n"/>
      <c r="C2706" s="166" t="n"/>
      <c r="D2706" s="153" t="n"/>
      <c r="E2706" s="10" t="n"/>
      <c r="F2706" s="11" t="n"/>
      <c r="G2706" s="10" t="n"/>
      <c r="H2706" s="11" t="n"/>
      <c r="I2706" s="12" t="n"/>
      <c r="J2706" s="13" t="inlineStr">
        <is>
          <t>100-012-0460 Набор борфрез твердосплавных 10 шт</t>
        </is>
      </c>
      <c r="K2706" s="13" t="inlineStr">
        <is>
          <t>100-012-0460 Набор борфрез твердосплавных 10 шт</t>
        </is>
      </c>
      <c r="L2706" s="135" t="n"/>
      <c r="M2706">
        <f>VLOOKUP(J2706,P$7:Q$4000,2,0)</f>
        <v/>
      </c>
      <c r="N2706">
        <f>VLOOKUP(K2706,P$7:R$4000,2,0)</f>
        <v/>
      </c>
      <c r="P2706" s="24" t="inlineStr">
        <is>
          <t>Эгемов Элизар Абдимуктарович (Аппаратчик обезвожив</t>
        </is>
      </c>
      <c r="Q2706" s="24" t="inlineStr">
        <is>
          <t>100-04 Участок упаковки концентрата</t>
        </is>
      </c>
    </row>
    <row r="2707" hidden="1" outlineLevel="1" ht="22.45" customHeight="1" s="171" thickBot="1">
      <c r="B2707" s="167" t="n"/>
      <c r="C2707" s="167" t="n"/>
      <c r="D2707" s="14" t="inlineStr">
        <is>
          <t>Количество</t>
        </is>
      </c>
      <c r="E2707" s="15" t="n"/>
      <c r="F2707" s="175" t="n">
        <v>2</v>
      </c>
      <c r="G2707" s="15" t="n"/>
      <c r="H2707" s="175" t="n">
        <v>2</v>
      </c>
      <c r="I2707" s="135" t="n"/>
      <c r="J2707" s="154" t="inlineStr">
        <is>
          <t>Поступление ТМЦ и услуг 0003239 от 15.08.2024 10:00:00</t>
        </is>
      </c>
      <c r="K2707" s="154" t="inlineStr">
        <is>
          <t>Поступление ТМЦ и услуг 0003239 от 15.08.2024 10:00:00</t>
        </is>
      </c>
      <c r="L2707" s="9" t="n"/>
      <c r="M2707">
        <f>VLOOKUP(J2707,P$7:Q$4000,2,0)</f>
        <v/>
      </c>
      <c r="N2707">
        <f>VLOOKUP(K2707,P$7:R$4000,2,0)</f>
        <v/>
      </c>
      <c r="P2707" s="24" t="inlineStr">
        <is>
          <t>Эгемова Гулгакы Курбановна</t>
        </is>
      </c>
      <c r="Q2707" s="24" t="inlineStr">
        <is>
          <t>130-12 Общепроизводственные расходы</t>
        </is>
      </c>
    </row>
    <row r="2708" hidden="1" outlineLevel="1" ht="22.45" customFormat="1" customHeight="1" s="71" thickBot="1">
      <c r="B2708" s="165" t="inlineStr">
        <is>
          <t>12.09.2024 10:05:00</t>
        </is>
      </c>
      <c r="C2708" s="165" t="inlineStr">
        <is>
          <t>Внутреннее перемещение ОМТС 222-162 от 12.09.2024 10:05:00</t>
        </is>
      </c>
      <c r="D2708" s="152" t="inlineStr">
        <is>
          <t>Внутренее перемещение ТМЦ</t>
        </is>
      </c>
      <c r="E2708" s="163" t="n">
        <v>1750</v>
      </c>
      <c r="F2708" s="164" t="n"/>
      <c r="G2708" s="163" t="n">
        <v>1750</v>
      </c>
      <c r="H2708" s="164" t="n"/>
      <c r="I2708" s="7" t="n">
        <v>9690</v>
      </c>
      <c r="J2708" s="8" t="inlineStr">
        <is>
          <t>Склад МОЛ №15 РПП ГАТЦ (Жороев  и ШаниметовХ)</t>
        </is>
      </c>
      <c r="K2708" s="8" t="inlineStr">
        <is>
          <t>Склад Бозымчак № 9 ГОК (Нурмамбетов Н\Караев Ж.)</t>
        </is>
      </c>
      <c r="L2708" s="12" t="n"/>
      <c r="M2708">
        <f>VLOOKUP(J2708,P$7:Q$4000,2,0)</f>
        <v/>
      </c>
      <c r="N2708">
        <f>VLOOKUP(K2708,P$7:R$4000,2,0)</f>
        <v/>
      </c>
      <c r="P2708" s="24" t="inlineStr">
        <is>
          <t>Элебесов Данияр Омурбекович</t>
        </is>
      </c>
      <c r="Q2708" s="24" t="inlineStr">
        <is>
          <t>128-01-Пожарное депо</t>
        </is>
      </c>
    </row>
    <row r="2709" hidden="1" outlineLevel="1" ht="32.9" customFormat="1" customHeight="1" s="71">
      <c r="B2709" s="166" t="n"/>
      <c r="C2709" s="166" t="n"/>
      <c r="D2709" s="153" t="n"/>
      <c r="E2709" s="10" t="n"/>
      <c r="F2709" s="11" t="n"/>
      <c r="G2709" s="10" t="n"/>
      <c r="H2709" s="11" t="n"/>
      <c r="I2709" s="12" t="n"/>
      <c r="J2709" s="13" t="inlineStr">
        <is>
          <t>100-020-0405 Пневмошлифмашина Sumake ST-7733MK с набором шарошек</t>
        </is>
      </c>
      <c r="K2709" s="13" t="inlineStr">
        <is>
          <t>100-020-0405 Пневмошлифмашина Sumake ST-7733MK с набором шарошек</t>
        </is>
      </c>
      <c r="L2709" s="135" t="n"/>
      <c r="M2709">
        <f>VLOOKUP(J2709,P$7:Q$4000,2,0)</f>
        <v/>
      </c>
      <c r="N2709">
        <f>VLOOKUP(K2709,P$7:R$4000,2,0)</f>
        <v/>
      </c>
      <c r="P2709" s="24" t="inlineStr">
        <is>
          <t>Элебесов Жолдошбек Мукашович</t>
        </is>
      </c>
      <c r="Q2709" s="24" t="inlineStr">
        <is>
          <t>112-ИТР-офис</t>
        </is>
      </c>
    </row>
    <row r="2710" hidden="1" outlineLevel="1" ht="22.45" customHeight="1" s="171" thickBot="1">
      <c r="B2710" s="167" t="n"/>
      <c r="C2710" s="167" t="n"/>
      <c r="D2710" s="14" t="inlineStr">
        <is>
          <t>Количество</t>
        </is>
      </c>
      <c r="E2710" s="15" t="n"/>
      <c r="F2710" s="175" t="n">
        <v>1</v>
      </c>
      <c r="G2710" s="15" t="n"/>
      <c r="H2710" s="175" t="n">
        <v>1</v>
      </c>
      <c r="I2710" s="135" t="n"/>
      <c r="J2710" s="154" t="inlineStr">
        <is>
          <t>Поступление ТМЦ и услуг 0003239 от 15.08.2024 10:00:00</t>
        </is>
      </c>
      <c r="K2710" s="154" t="inlineStr">
        <is>
          <t>Поступление ТМЦ и услуг 0003239 от 15.08.2024 10:00:00</t>
        </is>
      </c>
      <c r="L2710" s="9" t="n"/>
      <c r="M2710">
        <f>VLOOKUP(J2710,P$7:Q$4000,2,0)</f>
        <v/>
      </c>
      <c r="N2710">
        <f>VLOOKUP(K2710,P$7:R$4000,2,0)</f>
        <v/>
      </c>
      <c r="P2710" s="24" t="inlineStr">
        <is>
          <t>Электрик ПБ Шамалды-Сай Назаркулов Р.</t>
        </is>
      </c>
      <c r="Q2710" s="24" t="inlineStr">
        <is>
          <t>117-Перевалочная база</t>
        </is>
      </c>
    </row>
    <row r="2711" hidden="1" outlineLevel="1" ht="22.45" customFormat="1" customHeight="1" s="71" thickBot="1">
      <c r="B2711" s="165" t="inlineStr">
        <is>
          <t>12.09.2024 10:05:00</t>
        </is>
      </c>
      <c r="C2711" s="165" t="inlineStr">
        <is>
          <t>Внутреннее перемещение ОМТС 222-162 от 12.09.2024 10:05:00</t>
        </is>
      </c>
      <c r="D2711" s="152" t="inlineStr">
        <is>
          <t>Внутренее перемещение ТМЦ</t>
        </is>
      </c>
      <c r="E2711" s="163" t="n">
        <v>1750</v>
      </c>
      <c r="F2711" s="164" t="n"/>
      <c r="G2711" s="163" t="n">
        <v>1750</v>
      </c>
      <c r="H2711" s="164" t="n"/>
      <c r="I2711" s="7" t="n">
        <v>9600</v>
      </c>
      <c r="J2711" s="8" t="inlineStr">
        <is>
          <t>Склад МОЛ №15 РПП ГАТЦ (Жороев  и ШаниметовХ)</t>
        </is>
      </c>
      <c r="K2711" s="8" t="inlineStr">
        <is>
          <t>Склад Бозымчак № 9 ГОК (Нурмамбетов Н\Караев Ж.)</t>
        </is>
      </c>
      <c r="L2711" s="12" t="n"/>
      <c r="M2711">
        <f>VLOOKUP(J2711,P$7:Q$4000,2,0)</f>
        <v/>
      </c>
      <c r="N2711">
        <f>VLOOKUP(K2711,P$7:R$4000,2,0)</f>
        <v/>
      </c>
      <c r="P2711" s="24" t="inlineStr">
        <is>
          <t>ЭЛЕКТРОЭНЕРГИЯ</t>
        </is>
      </c>
      <c r="Q2711" s="24" t="inlineStr">
        <is>
          <t>105-05-Общепроизводственные - Энергохозяйство</t>
        </is>
      </c>
    </row>
    <row r="2712" hidden="1" outlineLevel="1" ht="32.9" customFormat="1" customHeight="1" s="71">
      <c r="B2712" s="166" t="n"/>
      <c r="C2712" s="166" t="n"/>
      <c r="D2712" s="153" t="n"/>
      <c r="E2712" s="10" t="n"/>
      <c r="F2712" s="11" t="n"/>
      <c r="G2712" s="10" t="n"/>
      <c r="H2712" s="11" t="n"/>
      <c r="I2712" s="12" t="n"/>
      <c r="J2712" s="13" t="inlineStr">
        <is>
          <t>100-023-0311 Колпачковый резец 50мм</t>
        </is>
      </c>
      <c r="K2712" s="13" t="inlineStr">
        <is>
          <t>100-023-0311 Колпачковый резец 50мм</t>
        </is>
      </c>
      <c r="L2712" s="135" t="n"/>
      <c r="M2712">
        <f>VLOOKUP(J2712,P$7:Q$4000,2,0)</f>
        <v/>
      </c>
      <c r="N2712">
        <f>VLOOKUP(K2712,P$7:R$4000,2,0)</f>
        <v/>
      </c>
      <c r="P2712" s="24" t="inlineStr">
        <is>
          <t>Элтузеров Оскон</t>
        </is>
      </c>
      <c r="Q2712" s="24" t="inlineStr">
        <is>
          <t>100-02 Главный корпус (флотация)</t>
        </is>
      </c>
    </row>
    <row r="2713" hidden="1" outlineLevel="1" ht="22.45" customHeight="1" s="171" thickBot="1">
      <c r="B2713" s="167" t="n"/>
      <c r="C2713" s="167" t="n"/>
      <c r="D2713" s="14" t="inlineStr">
        <is>
          <t>Количество</t>
        </is>
      </c>
      <c r="E2713" s="15" t="n"/>
      <c r="F2713" s="175" t="n">
        <v>4</v>
      </c>
      <c r="G2713" s="15" t="n"/>
      <c r="H2713" s="175" t="n">
        <v>4</v>
      </c>
      <c r="I2713" s="135" t="n"/>
      <c r="J2713" s="154" t="inlineStr">
        <is>
          <t>Поступление ТМЦ и услуг 0003239 от 15.08.2024 10:00:00</t>
        </is>
      </c>
      <c r="K2713" s="154" t="inlineStr">
        <is>
          <t>Поступление ТМЦ и услуг 0003239 от 15.08.2024 10:00:00</t>
        </is>
      </c>
      <c r="L2713" s="9" t="n"/>
      <c r="M2713">
        <f>VLOOKUP(J2713,P$7:Q$4000,2,0)</f>
        <v/>
      </c>
      <c r="N2713">
        <f>VLOOKUP(K2713,P$7:R$4000,2,0)</f>
        <v/>
      </c>
      <c r="P2713" s="24" t="inlineStr">
        <is>
          <t>Эмилбеков Кайрат Эмилбекович</t>
        </is>
      </c>
      <c r="Q2713" s="24" t="inlineStr">
        <is>
          <t>101-05-Отвал</t>
        </is>
      </c>
    </row>
    <row r="2714" hidden="1" outlineLevel="1" ht="22.45" customFormat="1" customHeight="1" s="71" thickBot="1">
      <c r="B2714" s="165" t="inlineStr">
        <is>
          <t>12.09.2024 10:05:00</t>
        </is>
      </c>
      <c r="C2714" s="165" t="inlineStr">
        <is>
          <t>Внутреннее перемещение ОМТС 222-162 от 12.09.2024 10:05:00</t>
        </is>
      </c>
      <c r="D2714" s="152" t="inlineStr">
        <is>
          <t>Внутренее перемещение ТМЦ</t>
        </is>
      </c>
      <c r="E2714" s="163" t="n">
        <v>1750</v>
      </c>
      <c r="F2714" s="164" t="n"/>
      <c r="G2714" s="163" t="n">
        <v>1750</v>
      </c>
      <c r="H2714" s="164" t="n"/>
      <c r="I2714" s="7" t="n">
        <v>62060</v>
      </c>
      <c r="J2714" s="8" t="inlineStr">
        <is>
          <t>Склад МОЛ №15 РПП ГАТЦ (Жороев  и ШаниметовХ)</t>
        </is>
      </c>
      <c r="K2714" s="8" t="inlineStr">
        <is>
          <t>Склад Бозымчак № 9 ГОК (Нурмамбетов Н\Караев Ж.)</t>
        </is>
      </c>
      <c r="L2714" s="12" t="n"/>
      <c r="M2714">
        <f>VLOOKUP(J2714,P$7:Q$4000,2,0)</f>
        <v/>
      </c>
      <c r="N2714">
        <f>VLOOKUP(K2714,P$7:R$4000,2,0)</f>
        <v/>
      </c>
      <c r="P2714" s="24" t="inlineStr">
        <is>
          <t>Эмилжанова Жылдыз Эмилжановна</t>
        </is>
      </c>
      <c r="Q2714" s="24" t="inlineStr">
        <is>
          <t>123-02-АБК-АХО-Столовая</t>
        </is>
      </c>
    </row>
    <row r="2715" hidden="1" outlineLevel="1" ht="32.9" customFormat="1" customHeight="1" s="71">
      <c r="B2715" s="166" t="n"/>
      <c r="C2715" s="166" t="n"/>
      <c r="D2715" s="153" t="n"/>
      <c r="E2715" s="10" t="n"/>
      <c r="F2715" s="11" t="n"/>
      <c r="G2715" s="10" t="n"/>
      <c r="H2715" s="11" t="n"/>
      <c r="I2715" s="12" t="n"/>
      <c r="J2715" s="13" t="inlineStr">
        <is>
          <t>100-023-0312 Фреза шар карбидная 16 мм</t>
        </is>
      </c>
      <c r="K2715" s="13" t="inlineStr">
        <is>
          <t>100-023-0312 Фреза шар карбидная 16 мм</t>
        </is>
      </c>
      <c r="L2715" s="135" t="n"/>
      <c r="M2715">
        <f>VLOOKUP(J2715,P$7:Q$4000,2,0)</f>
        <v/>
      </c>
      <c r="N2715">
        <f>VLOOKUP(K2715,P$7:R$4000,2,0)</f>
        <v/>
      </c>
      <c r="P2715" s="24" t="inlineStr">
        <is>
          <t>Эмильбаева Салтанат Кадырбаевна</t>
        </is>
      </c>
      <c r="Q2715" s="24" t="inlineStr">
        <is>
          <t>111-02-АУП</t>
        </is>
      </c>
    </row>
    <row r="2716" hidden="1" outlineLevel="1" ht="22.45" customHeight="1" s="171" thickBot="1">
      <c r="B2716" s="167" t="n"/>
      <c r="C2716" s="167" t="n"/>
      <c r="D2716" s="14" t="inlineStr">
        <is>
          <t>Количество</t>
        </is>
      </c>
      <c r="E2716" s="15" t="n"/>
      <c r="F2716" s="175" t="n">
        <v>4</v>
      </c>
      <c r="G2716" s="15" t="n"/>
      <c r="H2716" s="175" t="n">
        <v>4</v>
      </c>
      <c r="I2716" s="135" t="n"/>
      <c r="J2716" s="154" t="inlineStr">
        <is>
          <t>Поступление ТМЦ и услуг 0003239 от 15.08.2024 10:00:00</t>
        </is>
      </c>
      <c r="K2716" s="154" t="inlineStr">
        <is>
          <t>Поступление ТМЦ и услуг 0003239 от 15.08.2024 10:00:00</t>
        </is>
      </c>
      <c r="L2716" s="9" t="n"/>
      <c r="M2716">
        <f>VLOOKUP(J2716,P$7:Q$4000,2,0)</f>
        <v/>
      </c>
      <c r="N2716">
        <f>VLOOKUP(K2716,P$7:R$4000,2,0)</f>
        <v/>
      </c>
      <c r="P2716" s="24" t="inlineStr">
        <is>
          <t>Эмильбек уулу Мурат</t>
        </is>
      </c>
      <c r="Q2716" s="24" t="inlineStr">
        <is>
          <t>100-02 Главный корпус (флотация)</t>
        </is>
      </c>
    </row>
    <row r="2717" hidden="1" outlineLevel="1" ht="22.45" customFormat="1" customHeight="1" s="71" thickBot="1">
      <c r="B2717" s="165" t="inlineStr">
        <is>
          <t>12.09.2024 10:05:00</t>
        </is>
      </c>
      <c r="C2717" s="165" t="inlineStr">
        <is>
          <t>Внутреннее перемещение ОМТС 222-162 от 12.09.2024 10:05:00</t>
        </is>
      </c>
      <c r="D2717" s="152" t="inlineStr">
        <is>
          <t>Внутренее перемещение ТМЦ</t>
        </is>
      </c>
      <c r="E2717" s="163" t="n">
        <v>1750</v>
      </c>
      <c r="F2717" s="164" t="n"/>
      <c r="G2717" s="163" t="n">
        <v>1750</v>
      </c>
      <c r="H2717" s="164" t="n"/>
      <c r="I2717" s="7" t="n">
        <v>45800</v>
      </c>
      <c r="J2717" s="8" t="inlineStr">
        <is>
          <t>Склад МОЛ №15 РПП ГАТЦ (Жороев  и ШаниметовХ)</t>
        </is>
      </c>
      <c r="K2717" s="8" t="inlineStr">
        <is>
          <t>Склад Бозымчак № 9 ГОК (Нурмамбетов Н\Караев Ж.)</t>
        </is>
      </c>
      <c r="L2717" s="12" t="n"/>
      <c r="M2717">
        <f>VLOOKUP(J2717,P$7:Q$4000,2,0)</f>
        <v/>
      </c>
      <c r="N2717">
        <f>VLOOKUP(K2717,P$7:R$4000,2,0)</f>
        <v/>
      </c>
      <c r="P2717" s="24" t="inlineStr">
        <is>
          <t>Эралиев Мелис Абылгазиевич (подстанция)</t>
        </is>
      </c>
      <c r="Q2717" s="24" t="inlineStr">
        <is>
          <t>105-03-ЛЭП</t>
        </is>
      </c>
    </row>
    <row r="2718" hidden="1" outlineLevel="1" ht="32.9" customFormat="1" customHeight="1" s="71">
      <c r="B2718" s="166" t="n"/>
      <c r="C2718" s="166" t="n"/>
      <c r="D2718" s="153" t="n"/>
      <c r="E2718" s="10" t="n"/>
      <c r="F2718" s="11" t="n"/>
      <c r="G2718" s="10" t="n"/>
      <c r="H2718" s="11" t="n"/>
      <c r="I2718" s="12" t="n"/>
      <c r="J2718" s="13" t="inlineStr">
        <is>
          <t>100-023-0313 Фреза карбидная 8 мм</t>
        </is>
      </c>
      <c r="K2718" s="13" t="inlineStr">
        <is>
          <t>100-023-0313 Фреза карбидная 8 мм</t>
        </is>
      </c>
      <c r="L2718" s="135" t="n"/>
      <c r="M2718">
        <f>VLOOKUP(J2718,P$7:Q$4000,2,0)</f>
        <v/>
      </c>
      <c r="N2718">
        <f>VLOOKUP(K2718,P$7:R$4000,2,0)</f>
        <v/>
      </c>
      <c r="P2718" s="24" t="inlineStr">
        <is>
          <t>Эралиев Нурбек Сейдимарович (машинист мельниц)</t>
        </is>
      </c>
      <c r="Q2718" s="24" t="inlineStr">
        <is>
          <t>100-06 Участок  измельчения</t>
        </is>
      </c>
    </row>
    <row r="2719" hidden="1" outlineLevel="1" ht="22.45" customHeight="1" s="171" thickBot="1">
      <c r="B2719" s="167" t="n"/>
      <c r="C2719" s="167" t="n"/>
      <c r="D2719" s="14" t="inlineStr">
        <is>
          <t>Количество</t>
        </is>
      </c>
      <c r="E2719" s="15" t="n"/>
      <c r="F2719" s="175" t="n">
        <v>4</v>
      </c>
      <c r="G2719" s="15" t="n"/>
      <c r="H2719" s="175" t="n">
        <v>4</v>
      </c>
      <c r="I2719" s="135" t="n"/>
      <c r="J2719" s="154" t="inlineStr">
        <is>
          <t>Поступление ТМЦ и услуг 0003239 от 15.08.2024 10:00:00</t>
        </is>
      </c>
      <c r="K2719" s="154" t="inlineStr">
        <is>
          <t>Поступление ТМЦ и услуг 0003239 от 15.08.2024 10:00:00</t>
        </is>
      </c>
      <c r="L2719" s="9" t="n"/>
      <c r="M2719">
        <f>VLOOKUP(J2719,P$7:Q$4000,2,0)</f>
        <v/>
      </c>
      <c r="N2719">
        <f>VLOOKUP(K2719,P$7:R$4000,2,0)</f>
        <v/>
      </c>
      <c r="P2719" s="24" t="inlineStr">
        <is>
          <t>Эргашев Мамаюсуп Мамарасулович</t>
        </is>
      </c>
      <c r="Q2719" s="24" t="inlineStr">
        <is>
          <t>119-05-Автотранспортный цех - общепроизводственные</t>
        </is>
      </c>
    </row>
    <row r="2720" hidden="1" outlineLevel="1" ht="22.45" customFormat="1" customHeight="1" s="71" thickBot="1">
      <c r="B2720" s="165" t="inlineStr">
        <is>
          <t>12.09.2024 10:05:00</t>
        </is>
      </c>
      <c r="C2720" s="165" t="inlineStr">
        <is>
          <t>Внутреннее перемещение ОМТС 222-162 от 12.09.2024 10:05:00</t>
        </is>
      </c>
      <c r="D2720" s="152" t="inlineStr">
        <is>
          <t>Внутренее перемещение ТМЦ</t>
        </is>
      </c>
      <c r="E2720" s="163" t="n">
        <v>1750</v>
      </c>
      <c r="F2720" s="164" t="n"/>
      <c r="G2720" s="163" t="n">
        <v>1750</v>
      </c>
      <c r="H2720" s="164" t="n"/>
      <c r="I2720" s="7" t="n">
        <v>61000</v>
      </c>
      <c r="J2720" s="8" t="inlineStr">
        <is>
          <t>Склад МОЛ №15 РПП ГАТЦ (Жороев  и ШаниметовХ)</t>
        </is>
      </c>
      <c r="K2720" s="8" t="inlineStr">
        <is>
          <t>Склад Бозымчак № 9 ГОК (Нурмамбетов Н\Караев Ж.)</t>
        </is>
      </c>
      <c r="L2720" s="12" t="n"/>
      <c r="M2720">
        <f>VLOOKUP(J2720,P$7:Q$4000,2,0)</f>
        <v/>
      </c>
      <c r="N2720">
        <f>VLOOKUP(K2720,P$7:R$4000,2,0)</f>
        <v/>
      </c>
      <c r="P2720" s="24" t="inlineStr">
        <is>
          <t>Эргашев Умиджон Муходетжанович</t>
        </is>
      </c>
      <c r="Q2720" s="24" t="inlineStr">
        <is>
          <t>119-06-Автотранспортный цех-РПП</t>
        </is>
      </c>
    </row>
    <row r="2721" hidden="1" outlineLevel="1" ht="32.9" customFormat="1" customHeight="1" s="71">
      <c r="B2721" s="166" t="n"/>
      <c r="C2721" s="166" t="n"/>
      <c r="D2721" s="153" t="n"/>
      <c r="E2721" s="10" t="n"/>
      <c r="F2721" s="11" t="n"/>
      <c r="G2721" s="10" t="n"/>
      <c r="H2721" s="11" t="n"/>
      <c r="I2721" s="12" t="n"/>
      <c r="J2721" s="13" t="inlineStr">
        <is>
          <t>100-023-0314 Фреза карбидная 12 мм</t>
        </is>
      </c>
      <c r="K2721" s="13" t="inlineStr">
        <is>
          <t>100-023-0314 Фреза карбидная 12 мм</t>
        </is>
      </c>
      <c r="L2721" s="135" t="n"/>
      <c r="M2721">
        <f>VLOOKUP(J2721,P$7:Q$4000,2,0)</f>
        <v/>
      </c>
      <c r="N2721">
        <f>VLOOKUP(K2721,P$7:R$4000,2,0)</f>
        <v/>
      </c>
      <c r="P2721" s="24" t="inlineStr">
        <is>
          <t>Эргашева Гулжайна Усупбековна (уборщица)</t>
        </is>
      </c>
      <c r="Q2721" s="24" t="inlineStr">
        <is>
          <t>117-Перевалочная база</t>
        </is>
      </c>
    </row>
    <row r="2722" hidden="1" outlineLevel="1" ht="22.45" customHeight="1" s="171" thickBot="1">
      <c r="B2722" s="167" t="n"/>
      <c r="C2722" s="167" t="n"/>
      <c r="D2722" s="14" t="inlineStr">
        <is>
          <t>Количество</t>
        </is>
      </c>
      <c r="E2722" s="15" t="n"/>
      <c r="F2722" s="175" t="n">
        <v>4</v>
      </c>
      <c r="G2722" s="15" t="n"/>
      <c r="H2722" s="175" t="n">
        <v>4</v>
      </c>
      <c r="I2722" s="135" t="n"/>
      <c r="J2722" s="154" t="inlineStr">
        <is>
          <t>Поступление ТМЦ и услуг 0003239 от 15.08.2024 10:00:00</t>
        </is>
      </c>
      <c r="K2722" s="154" t="inlineStr">
        <is>
          <t>Поступление ТМЦ и услуг 0003239 от 15.08.2024 10:00:00</t>
        </is>
      </c>
      <c r="L2722" s="9" t="n"/>
      <c r="M2722">
        <f>VLOOKUP(J2722,P$7:Q$4000,2,0)</f>
        <v/>
      </c>
      <c r="N2722">
        <f>VLOOKUP(K2722,P$7:R$4000,2,0)</f>
        <v/>
      </c>
      <c r="P2722" s="24" t="inlineStr">
        <is>
          <t>Эргеш уулу Манасбек</t>
        </is>
      </c>
      <c r="Q2722" s="24" t="inlineStr">
        <is>
          <t>126-001 ОТК Общепроизводственные расходы</t>
        </is>
      </c>
    </row>
    <row r="2723" hidden="1" outlineLevel="1" ht="22.45" customFormat="1" customHeight="1" s="71" thickBot="1">
      <c r="B2723" s="165" t="inlineStr">
        <is>
          <t>12.09.2024 10:05:00</t>
        </is>
      </c>
      <c r="C2723" s="165" t="inlineStr">
        <is>
          <t>Внутреннее перемещение ОМТС 222-162 от 12.09.2024 10:05:00</t>
        </is>
      </c>
      <c r="D2723" s="152" t="inlineStr">
        <is>
          <t>Внутренее перемещение ТМЦ</t>
        </is>
      </c>
      <c r="E2723" s="163" t="n">
        <v>1750</v>
      </c>
      <c r="F2723" s="164" t="n"/>
      <c r="G2723" s="163" t="n">
        <v>1750</v>
      </c>
      <c r="H2723" s="164" t="n"/>
      <c r="I2723" s="7" t="n">
        <v>5960</v>
      </c>
      <c r="J2723" s="8" t="inlineStr">
        <is>
          <t>Склад МОЛ №15 РПП ГАТЦ (Жороев  и ШаниметовХ)</t>
        </is>
      </c>
      <c r="K2723" s="8" t="inlineStr">
        <is>
          <t>Склад Бозымчак № 9 ГОК (Нурмамбетов Н\Караев Ж.)</t>
        </is>
      </c>
      <c r="L2723" s="12" t="n"/>
      <c r="M2723">
        <f>VLOOKUP(J2723,P$7:Q$4000,2,0)</f>
        <v/>
      </c>
      <c r="N2723">
        <f>VLOOKUP(K2723,P$7:R$4000,2,0)</f>
        <v/>
      </c>
      <c r="P2723" s="24" t="inlineStr">
        <is>
          <t>Эргеш уулу Манасбек (марк рабочий)</t>
        </is>
      </c>
      <c r="Q2723" s="24" t="inlineStr">
        <is>
          <t>120-01-Геолого-маркшейдерская служба. отдел</t>
        </is>
      </c>
    </row>
    <row r="2724" hidden="1" outlineLevel="1" ht="32.9" customFormat="1" customHeight="1" s="71">
      <c r="B2724" s="166" t="n"/>
      <c r="C2724" s="166" t="n"/>
      <c r="D2724" s="153" t="n"/>
      <c r="E2724" s="10" t="n"/>
      <c r="F2724" s="11" t="n"/>
      <c r="G2724" s="10" t="n"/>
      <c r="H2724" s="11" t="n"/>
      <c r="I2724" s="12" t="n"/>
      <c r="J2724" s="13" t="inlineStr">
        <is>
          <t>100-023-0315 Резец колпачковый 30мм</t>
        </is>
      </c>
      <c r="K2724" s="13" t="inlineStr">
        <is>
          <t>100-023-0315 Резец колпачковый 30мм</t>
        </is>
      </c>
      <c r="L2724" s="135" t="n"/>
      <c r="M2724">
        <f>VLOOKUP(J2724,P$7:Q$4000,2,0)</f>
        <v/>
      </c>
      <c r="N2724">
        <f>VLOOKUP(K2724,P$7:R$4000,2,0)</f>
        <v/>
      </c>
      <c r="P2724" s="24" t="inlineStr">
        <is>
          <t>Эргешбай уулу Исмадияр (горнорабочий)</t>
        </is>
      </c>
      <c r="Q2724" s="24" t="inlineStr">
        <is>
          <t>101-06-Общепроизводственные расходы - Карьер</t>
        </is>
      </c>
    </row>
    <row r="2725" hidden="1" outlineLevel="1" ht="22.45" customHeight="1" s="171" thickBot="1">
      <c r="B2725" s="167" t="n"/>
      <c r="C2725" s="167" t="n"/>
      <c r="D2725" s="14" t="inlineStr">
        <is>
          <t>Количество</t>
        </is>
      </c>
      <c r="E2725" s="15" t="n"/>
      <c r="F2725" s="175" t="n">
        <v>4</v>
      </c>
      <c r="G2725" s="15" t="n"/>
      <c r="H2725" s="175" t="n">
        <v>4</v>
      </c>
      <c r="I2725" s="135" t="n"/>
      <c r="J2725" s="154" t="inlineStr">
        <is>
          <t>Поступление ТМЦ и услуг 0003239 от 15.08.2024 10:00:00</t>
        </is>
      </c>
      <c r="K2725" s="154" t="inlineStr">
        <is>
          <t>Поступление ТМЦ и услуг 0003239 от 15.08.2024 10:00:00</t>
        </is>
      </c>
      <c r="L2725" s="9" t="n"/>
      <c r="M2725">
        <f>VLOOKUP(J2725,P$7:Q$4000,2,0)</f>
        <v/>
      </c>
      <c r="N2725">
        <f>VLOOKUP(K2725,P$7:R$4000,2,0)</f>
        <v/>
      </c>
      <c r="P2725" s="24" t="inlineStr">
        <is>
          <t>Эргешбай уулу Кадырбек (слесарь-ремонтник)</t>
        </is>
      </c>
      <c r="Q2725" s="24" t="inlineStr">
        <is>
          <t>100-02 Главный корпус (флотация)</t>
        </is>
      </c>
    </row>
    <row r="2726" hidden="1" outlineLevel="1" ht="22.45" customFormat="1" customHeight="1" s="71">
      <c r="B2726" s="165" t="inlineStr">
        <is>
          <t>12.09.2024 10:05:25</t>
        </is>
      </c>
      <c r="C2726" s="165" t="inlineStr">
        <is>
          <t>Внутреннее перемещение ОМТС 222-163 от 12.09.2024 10:05:25</t>
        </is>
      </c>
      <c r="D2726" s="152" t="inlineStr">
        <is>
          <t>Внутренее перемещение ТМЦ</t>
        </is>
      </c>
      <c r="E2726" s="163" t="n">
        <v>1750</v>
      </c>
      <c r="F2726" s="164" t="n"/>
      <c r="G2726" s="163" t="n">
        <v>1750</v>
      </c>
      <c r="H2726" s="164" t="n"/>
      <c r="I2726" s="7" t="n">
        <v>6068.94</v>
      </c>
      <c r="J2726" s="8" t="inlineStr">
        <is>
          <t>Склад Бозымчак № 7/1 СИЗ БУ</t>
        </is>
      </c>
      <c r="K2726" s="8" t="inlineStr">
        <is>
          <t>Жакыев Орозмат Боруевич (Маш бульд Т-170)</t>
        </is>
      </c>
      <c r="L2726" s="12" t="n"/>
      <c r="M2726">
        <f>VLOOKUP(J2726,P$7:Q$4000,2,0)</f>
        <v/>
      </c>
      <c r="N2726">
        <f>VLOOKUP(K2726,P$7:R$4000,2,0)</f>
        <v/>
      </c>
      <c r="P2726" s="24" t="inlineStr">
        <is>
          <t>Эргешов Айбек Базарбаевич</t>
        </is>
      </c>
      <c r="Q2726" s="24" t="inlineStr">
        <is>
          <t>119-05-Автотранспортный цех - общепроизводственные</t>
        </is>
      </c>
    </row>
    <row r="2727" hidden="1" outlineLevel="1" ht="43.4" customFormat="1" customHeight="1" s="71">
      <c r="B2727" s="166" t="n"/>
      <c r="C2727" s="166" t="n"/>
      <c r="D2727" s="153" t="n"/>
      <c r="E2727" s="10" t="n"/>
      <c r="F2727" s="11" t="n"/>
      <c r="G2727" s="10" t="n"/>
      <c r="H2727" s="11" t="n"/>
      <c r="I2727" s="12" t="n"/>
      <c r="J2727" s="13" t="inlineStr">
        <is>
          <t>001-002-0085 Сапоги Pezzol Artic 271E-050</t>
        </is>
      </c>
      <c r="K2727" s="13" t="inlineStr">
        <is>
          <t>001-002-0085 Сапоги Pezzol Artic 271E-050</t>
        </is>
      </c>
      <c r="L2727" s="135" t="n"/>
      <c r="M2727">
        <f>VLOOKUP(J2727,P$7:Q$4000,2,0)</f>
        <v/>
      </c>
      <c r="N2727">
        <f>VLOOKUP(K2727,P$7:R$4000,2,0)</f>
        <v/>
      </c>
      <c r="P2727" s="24" t="inlineStr">
        <is>
          <t>Эргешов Женишбек Имарбекович</t>
        </is>
      </c>
      <c r="Q2727" s="24" t="inlineStr">
        <is>
          <t>126-001 ОТК Общепроизводственные расходы</t>
        </is>
      </c>
    </row>
    <row r="2728" hidden="1" outlineLevel="1" ht="22.45" customHeight="1" s="171" thickBot="1">
      <c r="B2728" s="167" t="n"/>
      <c r="C2728" s="167" t="n"/>
      <c r="D2728" s="14" t="inlineStr">
        <is>
          <t>Количество</t>
        </is>
      </c>
      <c r="E2728" s="15" t="n"/>
      <c r="F2728" s="175" t="n">
        <v>1</v>
      </c>
      <c r="G2728" s="15" t="n"/>
      <c r="H2728" s="175" t="n">
        <v>1</v>
      </c>
      <c r="I2728" s="135" t="n"/>
      <c r="J2728" s="154" t="inlineStr">
        <is>
          <t>Поступление ТМЦ и услуг 0003772 от 13.09.2023 10:00:00</t>
        </is>
      </c>
      <c r="K2728" s="154" t="inlineStr">
        <is>
          <t>Поступление ТМЦ и услуг 0003772 от 13.09.2023 10:00:00</t>
        </is>
      </c>
      <c r="L2728" s="9" t="n"/>
      <c r="M2728">
        <f>VLOOKUP(J2728,P$7:Q$4000,2,0)</f>
        <v/>
      </c>
      <c r="N2728">
        <f>VLOOKUP(K2728,P$7:R$4000,2,0)</f>
        <v/>
      </c>
      <c r="P2728" s="24" t="inlineStr">
        <is>
          <t>Эргешов Женишбек Токтогулович</t>
        </is>
      </c>
      <c r="Q2728" s="24" t="inlineStr">
        <is>
          <t>123-03-АБК-АХО-медпункт</t>
        </is>
      </c>
    </row>
    <row r="2729" hidden="1" outlineLevel="1" ht="22.45" customFormat="1" customHeight="1" s="71" thickBot="1">
      <c r="B2729" s="165" t="inlineStr">
        <is>
          <t>12.09.2024 10:06:54</t>
        </is>
      </c>
      <c r="C2729" s="165" t="inlineStr">
        <is>
          <t>Внутреннее перемещение ОМТС 222-160 от 12.09.2024 10:06:54</t>
        </is>
      </c>
      <c r="D2729" s="152" t="inlineStr">
        <is>
          <t>Внутренее перемещение ТМЦ</t>
        </is>
      </c>
      <c r="E2729" s="163" t="n">
        <v>1750</v>
      </c>
      <c r="F2729" s="164" t="n"/>
      <c r="G2729" s="163" t="n">
        <v>1750</v>
      </c>
      <c r="H2729" s="164" t="n"/>
      <c r="I2729" s="7" t="n">
        <v>5500</v>
      </c>
      <c r="J2729" s="8" t="inlineStr">
        <is>
          <t>Курбанов Базарбай Эшалиевич(Машинист виброкатка)</t>
        </is>
      </c>
      <c r="K2729" s="8" t="inlineStr">
        <is>
          <t>Склад Бозымчак № 7 СИЗ (/Касымов А,Адылбек у Э.</t>
        </is>
      </c>
      <c r="L2729" s="12" t="n"/>
      <c r="M2729">
        <f>VLOOKUP(J2729,P$7:Q$4000,2,0)</f>
        <v/>
      </c>
      <c r="N2729">
        <f>VLOOKUP(K2729,P$7:R$4000,2,0)</f>
        <v/>
      </c>
      <c r="P2729" s="24" t="inlineStr">
        <is>
          <t>Эргешов Илясбек Рысбекович мат.бухгалтер ОФ</t>
        </is>
      </c>
      <c r="Q2729" s="24" t="inlineStr">
        <is>
          <t>100-08  ИТР Производство ОФ</t>
        </is>
      </c>
    </row>
    <row r="2730" hidden="1" outlineLevel="1" ht="43.4" customFormat="1" customHeight="1" s="71">
      <c r="B2730" s="166" t="n"/>
      <c r="C2730" s="166" t="n"/>
      <c r="D2730" s="153" t="n"/>
      <c r="E2730" s="10" t="n"/>
      <c r="F2730" s="11" t="n"/>
      <c r="G2730" s="10" t="n"/>
      <c r="H2730" s="11" t="n"/>
      <c r="I2730" s="12" t="n"/>
      <c r="J2730" s="13" t="inlineStr">
        <is>
          <t>001-001-0179 Куртка летняя "KAZ Minerals Bozymchak" (ткань 65%ПЭ/35%ХБ, плотность 250 гр/м2, разм.56-58)</t>
        </is>
      </c>
      <c r="K2730" s="13" t="inlineStr">
        <is>
          <t>001-001-0179 Куртка летняя "KAZ Minerals Bozymchak" (ткань 65%ПЭ/35%ХБ, плотность 250 гр/м2, разм.56-58)</t>
        </is>
      </c>
      <c r="L2730" s="135" t="n"/>
      <c r="M2730">
        <f>VLOOKUP(J2730,P$7:Q$4000,2,0)</f>
        <v/>
      </c>
      <c r="N2730">
        <f>VLOOKUP(K2730,P$7:R$4000,2,0)</f>
        <v/>
      </c>
      <c r="P2730" s="24" t="inlineStr">
        <is>
          <t>Эргешов Курманбек Топчубекович (слесарь-ремонтник)</t>
        </is>
      </c>
      <c r="Q2730" s="24" t="inlineStr">
        <is>
          <t>101-06-Общепроизводственные расходы - Карьер</t>
        </is>
      </c>
    </row>
    <row r="2731" hidden="1" outlineLevel="1" ht="22.45" customHeight="1" s="171" thickBot="1">
      <c r="B2731" s="167" t="n"/>
      <c r="C2731" s="167" t="n"/>
      <c r="D2731" s="14" t="inlineStr">
        <is>
          <t>Количество</t>
        </is>
      </c>
      <c r="E2731" s="15" t="n"/>
      <c r="F2731" s="175" t="n">
        <v>1</v>
      </c>
      <c r="G2731" s="15" t="n"/>
      <c r="H2731" s="175" t="n">
        <v>1</v>
      </c>
      <c r="I2731" s="135" t="n"/>
      <c r="J2731" s="154" t="inlineStr">
        <is>
          <t>Поступление ТМЦ и услуг 0001858 от 13.05.2024 10:00:00</t>
        </is>
      </c>
      <c r="K2731" s="154" t="inlineStr">
        <is>
          <t>Поступление ТМЦ и услуг 0001858 от 13.05.2024 10:00:00</t>
        </is>
      </c>
      <c r="L2731" s="9" t="n"/>
      <c r="M2731">
        <f>VLOOKUP(J2731,P$7:Q$4000,2,0)</f>
        <v/>
      </c>
      <c r="N2731">
        <f>VLOOKUP(K2731,P$7:R$4000,2,0)</f>
        <v/>
      </c>
      <c r="P2731" s="24" t="inlineStr">
        <is>
          <t>Эргешов Курмангазы Керимбекович</t>
        </is>
      </c>
      <c r="Q2731" s="24" t="inlineStr">
        <is>
          <t>100-01 Участок дробления</t>
        </is>
      </c>
    </row>
    <row r="2732" hidden="1" outlineLevel="1" ht="22.45" customFormat="1" customHeight="1" s="71" thickBot="1">
      <c r="B2732" s="165" t="inlineStr">
        <is>
          <t>12.09.2024 10:08:09</t>
        </is>
      </c>
      <c r="C2732" s="165" t="inlineStr">
        <is>
          <t>Внутреннее перемещение ОМТС 222-165 от 12.09.2024 10:08:09</t>
        </is>
      </c>
      <c r="D2732" s="152" t="inlineStr">
        <is>
          <t>Внутренее перемещение ТМЦ</t>
        </is>
      </c>
      <c r="E2732" s="163" t="n">
        <v>1750</v>
      </c>
      <c r="F2732" s="164" t="n"/>
      <c r="G2732" s="163" t="n">
        <v>1750</v>
      </c>
      <c r="H2732" s="164" t="n"/>
      <c r="I2732" s="7" t="n">
        <v>5500</v>
      </c>
      <c r="J2732" s="8" t="inlineStr">
        <is>
          <t>Тойчиев Исмаилбек Бургобаевич (машинист Хитачи)</t>
        </is>
      </c>
      <c r="K2732" s="8" t="inlineStr">
        <is>
          <t>Склад Бозымчак № 7 СИЗ (/Касымов А,Адылбек у Э.</t>
        </is>
      </c>
      <c r="L2732" s="12" t="n"/>
      <c r="M2732">
        <f>VLOOKUP(J2732,P$7:Q$4000,2,0)</f>
        <v/>
      </c>
      <c r="N2732">
        <f>VLOOKUP(K2732,P$7:R$4000,2,0)</f>
        <v/>
      </c>
      <c r="P2732" s="24" t="inlineStr">
        <is>
          <t>Эргешов Мирбек Базарбаевич (гелого рабочий)</t>
        </is>
      </c>
      <c r="Q2732" s="24" t="inlineStr">
        <is>
          <t>120-01-Геолого-маркшейдерская служба. отдел</t>
        </is>
      </c>
    </row>
    <row r="2733" hidden="1" outlineLevel="1" ht="43.4" customFormat="1" customHeight="1" s="71">
      <c r="B2733" s="166" t="n"/>
      <c r="C2733" s="166" t="n"/>
      <c r="D2733" s="153" t="n"/>
      <c r="E2733" s="10" t="n"/>
      <c r="F2733" s="11" t="n"/>
      <c r="G2733" s="10" t="n"/>
      <c r="H2733" s="11" t="n"/>
      <c r="I2733" s="12" t="n"/>
      <c r="J2733" s="13" t="inlineStr">
        <is>
          <t>001-001-0179 Куртка летняя "KAZ Minerals Bozymchak" (ткань 65%ПЭ/35%ХБ, плотность 250 гр/м2, разм.56-58)</t>
        </is>
      </c>
      <c r="K2733" s="13" t="inlineStr">
        <is>
          <t>001-001-0179 Куртка летняя "KAZ Minerals Bozymchak" (ткань 65%ПЭ/35%ХБ, плотность 250 гр/м2, разм.56-58)</t>
        </is>
      </c>
      <c r="L2733" s="135" t="n"/>
      <c r="M2733">
        <f>VLOOKUP(J2733,P$7:Q$4000,2,0)</f>
        <v/>
      </c>
      <c r="N2733">
        <f>VLOOKUP(K2733,P$7:R$4000,2,0)</f>
        <v/>
      </c>
      <c r="P2733" s="24" t="inlineStr">
        <is>
          <t>Эргешов Наралы</t>
        </is>
      </c>
      <c r="Q2733" s="24" t="inlineStr">
        <is>
          <t>119-01-автотранспортный  цех - легковой транспорт</t>
        </is>
      </c>
    </row>
    <row r="2734" hidden="1" outlineLevel="1" ht="22.45" customHeight="1" s="171" thickBot="1">
      <c r="B2734" s="167" t="n"/>
      <c r="C2734" s="167" t="n"/>
      <c r="D2734" s="14" t="inlineStr">
        <is>
          <t>Количество</t>
        </is>
      </c>
      <c r="E2734" s="15" t="n"/>
      <c r="F2734" s="175" t="n">
        <v>1</v>
      </c>
      <c r="G2734" s="15" t="n"/>
      <c r="H2734" s="175" t="n">
        <v>1</v>
      </c>
      <c r="I2734" s="135" t="n"/>
      <c r="J2734" s="154" t="inlineStr">
        <is>
          <t>Поступление ТМЦ и услуг 0001858 от 13.05.2024 10:00:00</t>
        </is>
      </c>
      <c r="K2734" s="154" t="inlineStr">
        <is>
          <t>Поступление ТМЦ и услуг 0001858 от 13.05.2024 10:00:00</t>
        </is>
      </c>
      <c r="L2734" s="9" t="n"/>
      <c r="M2734">
        <f>VLOOKUP(J2734,P$7:Q$4000,2,0)</f>
        <v/>
      </c>
      <c r="N2734">
        <f>VLOOKUP(K2734,P$7:R$4000,2,0)</f>
        <v/>
      </c>
      <c r="P2734" s="24" t="inlineStr">
        <is>
          <t>Эргешов Санжарбек Эсенович (Слесарь-вентиляционн.)</t>
        </is>
      </c>
      <c r="Q2734" s="24" t="inlineStr">
        <is>
          <t>100-02 Главный корпус (флотация)</t>
        </is>
      </c>
    </row>
    <row r="2735" hidden="1" outlineLevel="1" ht="22.45" customFormat="1" customHeight="1" s="71" thickBot="1">
      <c r="B2735" s="165" t="inlineStr">
        <is>
          <t>12.09.2024 10:08:09</t>
        </is>
      </c>
      <c r="C2735" s="165" t="inlineStr">
        <is>
          <t>Внутреннее перемещение ОМТС 222-165 от 12.09.2024 10:08:09</t>
        </is>
      </c>
      <c r="D2735" s="152" t="inlineStr">
        <is>
          <t>Внутренее перемещение ТМЦ</t>
        </is>
      </c>
      <c r="E2735" s="163" t="n">
        <v>1750</v>
      </c>
      <c r="F2735" s="164" t="n"/>
      <c r="G2735" s="163" t="n">
        <v>1750</v>
      </c>
      <c r="H2735" s="164" t="n"/>
      <c r="I2735" s="7" t="n">
        <v>3000</v>
      </c>
      <c r="J2735" s="8" t="inlineStr">
        <is>
          <t>Тойчиев Исмаилбек Бургобаевич (машинист Хитачи)</t>
        </is>
      </c>
      <c r="K2735" s="8" t="inlineStr">
        <is>
          <t>Склад Бозымчак № 7 СИЗ (/Касымов А,Адылбек у Э.</t>
        </is>
      </c>
      <c r="L2735" s="12" t="n"/>
      <c r="M2735">
        <f>VLOOKUP(J2735,P$7:Q$4000,2,0)</f>
        <v/>
      </c>
      <c r="N2735">
        <f>VLOOKUP(K2735,P$7:R$4000,2,0)</f>
        <v/>
      </c>
      <c r="P2735" s="24" t="inlineStr">
        <is>
          <t>Эргешов Тилек Абдимомунович</t>
        </is>
      </c>
      <c r="Q2735" s="24" t="inlineStr">
        <is>
          <t>119-03-Автотранспортный цех - ЭКБУ</t>
        </is>
      </c>
    </row>
    <row r="2736" hidden="1" outlineLevel="1" ht="53.85" customFormat="1" customHeight="1" s="71">
      <c r="B2736" s="166" t="n"/>
      <c r="C2736" s="166" t="n"/>
      <c r="D2736" s="153" t="n"/>
      <c r="E2736" s="10" t="n"/>
      <c r="F2736" s="11" t="n"/>
      <c r="G2736" s="10" t="n"/>
      <c r="H2736" s="11" t="n"/>
      <c r="I2736" s="12" t="n"/>
      <c r="J2736" s="13" t="inlineStr">
        <is>
          <t>001-001-0184 Брюки летние "KAZ Minerals Bozymchak" (ткань 65%ПЭ/35%ХБ, плотность 250 гр/м2, разм.56-58)</t>
        </is>
      </c>
      <c r="K2736" s="13" t="inlineStr">
        <is>
          <t>001-001-0184 Брюки летние "KAZ Minerals Bozymchak" (ткань 65%ПЭ/35%ХБ, плотность 250 гр/м2, разм.56-58)</t>
        </is>
      </c>
      <c r="L2736" s="135" t="n"/>
      <c r="M2736">
        <f>VLOOKUP(J2736,P$7:Q$4000,2,0)</f>
        <v/>
      </c>
      <c r="N2736">
        <f>VLOOKUP(K2736,P$7:R$4000,2,0)</f>
        <v/>
      </c>
      <c r="P2736" s="24" t="inlineStr">
        <is>
          <t>Эргешов Шукуржан Абдимомунович</t>
        </is>
      </c>
      <c r="Q2736" s="24" t="inlineStr">
        <is>
          <t>111-01-АУП - Гараж</t>
        </is>
      </c>
    </row>
    <row r="2737" hidden="1" outlineLevel="1" ht="22.45" customHeight="1" s="171" thickBot="1">
      <c r="B2737" s="167" t="n"/>
      <c r="C2737" s="167" t="n"/>
      <c r="D2737" s="14" t="inlineStr">
        <is>
          <t>Количество</t>
        </is>
      </c>
      <c r="E2737" s="15" t="n"/>
      <c r="F2737" s="175" t="n">
        <v>1</v>
      </c>
      <c r="G2737" s="15" t="n"/>
      <c r="H2737" s="175" t="n">
        <v>1</v>
      </c>
      <c r="I2737" s="135" t="n"/>
      <c r="J2737" s="154" t="inlineStr">
        <is>
          <t>Поступление ТМЦ и услуг 0001494 от 19.04.2024 10:00:00</t>
        </is>
      </c>
      <c r="K2737" s="154" t="inlineStr">
        <is>
          <t>Поступление ТМЦ и услуг 0001494 от 19.04.2024 10:00:00</t>
        </is>
      </c>
      <c r="L2737" s="9" t="n"/>
      <c r="M2737">
        <f>VLOOKUP(J2737,P$7:Q$4000,2,0)</f>
        <v/>
      </c>
      <c r="N2737">
        <f>VLOOKUP(K2737,P$7:R$4000,2,0)</f>
        <v/>
      </c>
      <c r="P2737" s="24" t="inlineStr">
        <is>
          <t>Эргешова Жумакан Жайчыевна</t>
        </is>
      </c>
      <c r="Q2737" s="24" t="inlineStr">
        <is>
          <t>123-01-АБК-АХО-вахтовый поселок</t>
        </is>
      </c>
    </row>
    <row r="2738" hidden="1" outlineLevel="1" ht="22.45" customFormat="1" customHeight="1" s="71" thickBot="1">
      <c r="B2738" s="165" t="inlineStr">
        <is>
          <t>12.09.2024 10:10:34</t>
        </is>
      </c>
      <c r="C2738" s="165" t="inlineStr">
        <is>
          <t>Внутреннее перемещение ОМТС 222-166 от 12.09.2024 10:10:34</t>
        </is>
      </c>
      <c r="D2738" s="152" t="inlineStr">
        <is>
          <t>Внутренее перемещение ТМЦ</t>
        </is>
      </c>
      <c r="E2738" s="163" t="n">
        <v>1750</v>
      </c>
      <c r="F2738" s="164" t="n"/>
      <c r="G2738" s="163" t="n">
        <v>1750</v>
      </c>
      <c r="H2738" s="164" t="n"/>
      <c r="I2738" s="7" t="n">
        <v>5500</v>
      </c>
      <c r="J2738" s="8" t="inlineStr">
        <is>
          <t>Балтагулов Замирбек Нарбаевич (машинист Б10М)</t>
        </is>
      </c>
      <c r="K2738" s="8" t="inlineStr">
        <is>
          <t>Склад Бозымчак № 7 СИЗ (/Касымов А,Адылбек у Э.</t>
        </is>
      </c>
      <c r="L2738" s="12" t="n"/>
      <c r="M2738">
        <f>VLOOKUP(J2738,P$7:Q$4000,2,0)</f>
        <v/>
      </c>
      <c r="N2738">
        <f>VLOOKUP(K2738,P$7:R$4000,2,0)</f>
        <v/>
      </c>
      <c r="P2738" s="24" t="inlineStr">
        <is>
          <t>Эрдалиев Бектеналы Эргешалыевич</t>
        </is>
      </c>
      <c r="Q2738" s="24" t="inlineStr">
        <is>
          <t>100-04 Участок упаковки концентрата</t>
        </is>
      </c>
    </row>
    <row r="2739" hidden="1" outlineLevel="1" ht="43.4" customFormat="1" customHeight="1" s="71">
      <c r="B2739" s="166" t="n"/>
      <c r="C2739" s="166" t="n"/>
      <c r="D2739" s="153" t="n"/>
      <c r="E2739" s="10" t="n"/>
      <c r="F2739" s="11" t="n"/>
      <c r="G2739" s="10" t="n"/>
      <c r="H2739" s="11" t="n"/>
      <c r="I2739" s="12" t="n"/>
      <c r="J2739" s="13" t="inlineStr">
        <is>
          <t>001-001-0179 Куртка летняя "KAZ Minerals Bozymchak" (ткань 65%ПЭ/35%ХБ, плотность 250 гр/м2, разм.56-58)</t>
        </is>
      </c>
      <c r="K2739" s="13" t="inlineStr">
        <is>
          <t>001-001-0179 Куртка летняя "KAZ Minerals Bozymchak" (ткань 65%ПЭ/35%ХБ, плотность 250 гр/м2, разм.56-58)</t>
        </is>
      </c>
      <c r="L2739" s="135" t="n"/>
      <c r="M2739">
        <f>VLOOKUP(J2739,P$7:Q$4000,2,0)</f>
        <v/>
      </c>
      <c r="N2739">
        <f>VLOOKUP(K2739,P$7:R$4000,2,0)</f>
        <v/>
      </c>
      <c r="P2739" s="24" t="inlineStr">
        <is>
          <t>Эрдалиев Бектеналы Эргешалыевич</t>
        </is>
      </c>
      <c r="Q2739" s="24" t="inlineStr">
        <is>
          <t>100-02 Главный корпус (флотация)</t>
        </is>
      </c>
    </row>
    <row r="2740" hidden="1" outlineLevel="1" ht="22.45" customHeight="1" s="171" thickBot="1">
      <c r="B2740" s="167" t="n"/>
      <c r="C2740" s="167" t="n"/>
      <c r="D2740" s="14" t="inlineStr">
        <is>
          <t>Количество</t>
        </is>
      </c>
      <c r="E2740" s="15" t="n"/>
      <c r="F2740" s="175" t="n">
        <v>1</v>
      </c>
      <c r="G2740" s="15" t="n"/>
      <c r="H2740" s="175" t="n">
        <v>1</v>
      </c>
      <c r="I2740" s="135" t="n"/>
      <c r="J2740" s="154" t="inlineStr">
        <is>
          <t>Поступление ТМЦ и услуг 0001858 от 13.05.2024 10:00:00</t>
        </is>
      </c>
      <c r="K2740" s="154" t="inlineStr">
        <is>
          <t>Поступление ТМЦ и услуг 0001858 от 13.05.2024 10:00:00</t>
        </is>
      </c>
      <c r="L2740" s="9" t="n"/>
      <c r="M2740">
        <f>VLOOKUP(J2740,P$7:Q$4000,2,0)</f>
        <v/>
      </c>
      <c r="N2740">
        <f>VLOOKUP(K2740,P$7:R$4000,2,0)</f>
        <v/>
      </c>
      <c r="P2740" s="24" t="inlineStr">
        <is>
          <t>Эрдалиев Мураталы Эргешалиевич Пожарный</t>
        </is>
      </c>
      <c r="Q2740" s="24" t="inlineStr">
        <is>
          <t>128-01-Пожарное депо</t>
        </is>
      </c>
    </row>
    <row r="2741" hidden="1" outlineLevel="1" ht="22.45" customFormat="1" customHeight="1" s="71" thickBot="1">
      <c r="B2741" s="165" t="inlineStr">
        <is>
          <t>12.09.2024 10:10:34</t>
        </is>
      </c>
      <c r="C2741" s="165" t="inlineStr">
        <is>
          <t>Внутреннее перемещение ОМТС 222-166 от 12.09.2024 10:10:34</t>
        </is>
      </c>
      <c r="D2741" s="152" t="inlineStr">
        <is>
          <t>Внутренее перемещение ТМЦ</t>
        </is>
      </c>
      <c r="E2741" s="163" t="n">
        <v>1750</v>
      </c>
      <c r="F2741" s="164" t="n"/>
      <c r="G2741" s="163" t="n">
        <v>1750</v>
      </c>
      <c r="H2741" s="164" t="n"/>
      <c r="I2741" s="7" t="n">
        <v>3000</v>
      </c>
      <c r="J2741" s="8" t="inlineStr">
        <is>
          <t>Балтагулов Замирбек Нарбаевич (машинист Б10М)</t>
        </is>
      </c>
      <c r="K2741" s="8" t="inlineStr">
        <is>
          <t>Склад Бозымчак № 7 СИЗ (/Касымов А,Адылбек у Э.</t>
        </is>
      </c>
      <c r="L2741" s="12" t="n"/>
      <c r="M2741">
        <f>VLOOKUP(J2741,P$7:Q$4000,2,0)</f>
        <v/>
      </c>
      <c r="N2741">
        <f>VLOOKUP(K2741,P$7:R$4000,2,0)</f>
        <v/>
      </c>
      <c r="P2741" s="24" t="inlineStr">
        <is>
          <t>Эржанов Руслан Доктурбаевич</t>
        </is>
      </c>
      <c r="Q2741" s="24" t="inlineStr">
        <is>
          <t>112-ИТР-офис</t>
        </is>
      </c>
    </row>
    <row r="2742" hidden="1" outlineLevel="1" ht="43.4" customFormat="1" customHeight="1" s="71">
      <c r="B2742" s="166" t="n"/>
      <c r="C2742" s="166" t="n"/>
      <c r="D2742" s="153" t="n"/>
      <c r="E2742" s="10" t="n"/>
      <c r="F2742" s="11" t="n"/>
      <c r="G2742" s="10" t="n"/>
      <c r="H2742" s="11" t="n"/>
      <c r="I2742" s="12" t="n"/>
      <c r="J2742" s="13" t="inlineStr">
        <is>
          <t>001-001-0184 Брюки летние "KAZ Minerals Bozymchak" (ткань 65%ПЭ/35%ХБ, плотность 250 гр/м2, разм.56-58)</t>
        </is>
      </c>
      <c r="K2742" s="13" t="inlineStr">
        <is>
          <t>001-001-0184 Брюки летние "KAZ Minerals Bozymchak" (ткань 65%ПЭ/35%ХБ, плотность 250 гр/м2, разм.56-58)</t>
        </is>
      </c>
      <c r="L2742" s="135" t="n"/>
      <c r="M2742">
        <f>VLOOKUP(J2742,P$7:Q$4000,2,0)</f>
        <v/>
      </c>
      <c r="N2742">
        <f>VLOOKUP(K2742,P$7:R$4000,2,0)</f>
        <v/>
      </c>
      <c r="P2742" s="24" t="inlineStr">
        <is>
          <t>Эркебаев жаныбек Эркебаевич( инж Тех надзор)</t>
        </is>
      </c>
      <c r="Q2742" s="24" t="inlineStr">
        <is>
          <t>111-02-АУП</t>
        </is>
      </c>
    </row>
    <row r="2743" hidden="1" outlineLevel="1" ht="22.45" customHeight="1" s="171" thickBot="1">
      <c r="B2743" s="167" t="n"/>
      <c r="C2743" s="167" t="n"/>
      <c r="D2743" s="14" t="inlineStr">
        <is>
          <t>Количество</t>
        </is>
      </c>
      <c r="E2743" s="15" t="n"/>
      <c r="F2743" s="175" t="n">
        <v>1</v>
      </c>
      <c r="G2743" s="15" t="n"/>
      <c r="H2743" s="175" t="n">
        <v>1</v>
      </c>
      <c r="I2743" s="135" t="n"/>
      <c r="J2743" s="154" t="inlineStr">
        <is>
          <t>Поступление ТМЦ и услуг 0001494 от 19.04.2024 10:00:00</t>
        </is>
      </c>
      <c r="K2743" s="154" t="inlineStr">
        <is>
          <t>Поступление ТМЦ и услуг 0001494 от 19.04.2024 10:00:00</t>
        </is>
      </c>
      <c r="L2743" s="9" t="n"/>
      <c r="M2743">
        <f>VLOOKUP(J2743,P$7:Q$4000,2,0)</f>
        <v/>
      </c>
      <c r="N2743">
        <f>VLOOKUP(K2743,P$7:R$4000,2,0)</f>
        <v/>
      </c>
      <c r="P2743" s="24" t="inlineStr">
        <is>
          <t>Эркебаев Маматсабир Баатырбекович РПП</t>
        </is>
      </c>
      <c r="Q2743" s="24" t="inlineStr">
        <is>
          <t>100-09 РММ</t>
        </is>
      </c>
    </row>
    <row r="2744" hidden="1" outlineLevel="1" ht="22.45" customFormat="1" customHeight="1" s="71" thickBot="1">
      <c r="B2744" s="165" t="inlineStr">
        <is>
          <t>12.09.2024 10:19:05</t>
        </is>
      </c>
      <c r="C2744" s="165" t="inlineStr">
        <is>
          <t>Внутреннее перемещение ОМТС 222-168 от 12.09.2024 10:19:05</t>
        </is>
      </c>
      <c r="D2744" s="152" t="inlineStr">
        <is>
          <t>Внутренее перемещение ТМЦ</t>
        </is>
      </c>
      <c r="E2744" s="163" t="n">
        <v>1750</v>
      </c>
      <c r="F2744" s="164" t="n"/>
      <c r="G2744" s="163" t="n">
        <v>1750</v>
      </c>
      <c r="H2744" s="164" t="n"/>
      <c r="I2744" s="7" t="n">
        <v>6068.94</v>
      </c>
      <c r="J2744" s="8" t="inlineStr">
        <is>
          <t>Тойчиев Исмаилбек Бургобаевич (машинист Хитачи)</t>
        </is>
      </c>
      <c r="K2744" s="8" t="inlineStr">
        <is>
          <t>Склад Бозымчак № 7 СИЗ (/Касымов А,Адылбек у Э.</t>
        </is>
      </c>
      <c r="L2744" s="12" t="n"/>
      <c r="M2744">
        <f>VLOOKUP(J2744,P$7:Q$4000,2,0)</f>
        <v/>
      </c>
      <c r="N2744">
        <f>VLOOKUP(K2744,P$7:R$4000,2,0)</f>
        <v/>
      </c>
      <c r="P2744" s="24" t="inlineStr">
        <is>
          <t>Эркинбекова Айдана (табельщица)</t>
        </is>
      </c>
      <c r="Q2744" s="24" t="inlineStr">
        <is>
          <t>100-08  ИТР Производство ОФ</t>
        </is>
      </c>
    </row>
    <row r="2745" hidden="1" outlineLevel="1" ht="43.4" customFormat="1" customHeight="1" s="71">
      <c r="B2745" s="166" t="n"/>
      <c r="C2745" s="166" t="n"/>
      <c r="D2745" s="153" t="n"/>
      <c r="E2745" s="10" t="n"/>
      <c r="F2745" s="11" t="n"/>
      <c r="G2745" s="10" t="n"/>
      <c r="H2745" s="11" t="n"/>
      <c r="I2745" s="12" t="n"/>
      <c r="J2745" s="13" t="inlineStr">
        <is>
          <t>001-002-0085 Сапоги Pezzol Artic 271E-050</t>
        </is>
      </c>
      <c r="K2745" s="13" t="inlineStr">
        <is>
          <t>001-002-0085 Сапоги Pezzol Artic 271E-050</t>
        </is>
      </c>
      <c r="L2745" s="135" t="n"/>
      <c r="M2745">
        <f>VLOOKUP(J2745,P$7:Q$4000,2,0)</f>
        <v/>
      </c>
      <c r="N2745">
        <f>VLOOKUP(K2745,P$7:R$4000,2,0)</f>
        <v/>
      </c>
      <c r="P2745" s="24" t="inlineStr">
        <is>
          <t>Эрланова Даткайым Эрлановна</t>
        </is>
      </c>
      <c r="Q2745" s="24" t="inlineStr">
        <is>
          <t>111-02-АУП</t>
        </is>
      </c>
    </row>
    <row r="2746" hidden="1" outlineLevel="1" ht="22.45" customHeight="1" s="171" thickBot="1">
      <c r="B2746" s="167" t="n"/>
      <c r="C2746" s="167" t="n"/>
      <c r="D2746" s="14" t="inlineStr">
        <is>
          <t>Количество</t>
        </is>
      </c>
      <c r="E2746" s="15" t="n"/>
      <c r="F2746" s="175" t="n">
        <v>1</v>
      </c>
      <c r="G2746" s="15" t="n"/>
      <c r="H2746" s="175" t="n">
        <v>1</v>
      </c>
      <c r="I2746" s="135" t="n"/>
      <c r="J2746" s="154" t="inlineStr">
        <is>
          <t>Поступление ТМЦ и услуг 0000155 от 17.01.2024 10:00:00</t>
        </is>
      </c>
      <c r="K2746" s="154" t="inlineStr">
        <is>
          <t>Поступление ТМЦ и услуг 0000155 от 17.01.2024 10:00:00</t>
        </is>
      </c>
      <c r="L2746" s="9" t="n"/>
      <c r="M2746">
        <f>VLOOKUP(J2746,P$7:Q$4000,2,0)</f>
        <v/>
      </c>
      <c r="N2746">
        <f>VLOOKUP(K2746,P$7:R$4000,2,0)</f>
        <v/>
      </c>
      <c r="P2746" s="24" t="inlineStr">
        <is>
          <t>Эрматов Марип Саматович</t>
        </is>
      </c>
      <c r="Q2746" s="24" t="inlineStr">
        <is>
          <t>119-05-Автотранспортный цех - общепроизводственные</t>
        </is>
      </c>
    </row>
    <row r="2747" hidden="1" outlineLevel="1" ht="22.45" customFormat="1" customHeight="1" s="71">
      <c r="B2747" s="165" t="inlineStr">
        <is>
          <t>12.09.2024 10:21:20</t>
        </is>
      </c>
      <c r="C2747" s="165" t="inlineStr">
        <is>
          <t>Внутреннее перемещение ОМТС 222-169 от 12.09.2024 10:21:20</t>
        </is>
      </c>
      <c r="D2747" s="152" t="inlineStr">
        <is>
          <t>Внутренее перемещение ТМЦ</t>
        </is>
      </c>
      <c r="E2747" s="163" t="n">
        <v>1750</v>
      </c>
      <c r="F2747" s="164" t="n"/>
      <c r="G2747" s="163" t="n">
        <v>1750</v>
      </c>
      <c r="H2747" s="164" t="n"/>
      <c r="I2747" s="7" t="n">
        <v>10500</v>
      </c>
      <c r="J2747" s="8" t="inlineStr">
        <is>
          <t>Склад Бозымчак № 7/1 СИЗ БУ</t>
        </is>
      </c>
      <c r="K2747" s="8" t="inlineStr">
        <is>
          <t>Кайыпов Баязбек Жолчуевич мойщик автомашин</t>
        </is>
      </c>
      <c r="L2747" s="12" t="n"/>
      <c r="M2747">
        <f>VLOOKUP(J2747,P$7:Q$4000,2,0)</f>
        <v/>
      </c>
      <c r="N2747">
        <f>VLOOKUP(K2747,P$7:R$4000,2,0)</f>
        <v/>
      </c>
      <c r="P2747" s="24" t="inlineStr">
        <is>
          <t>Эрмек уулу Руслан</t>
        </is>
      </c>
      <c r="Q2747" s="24" t="inlineStr">
        <is>
          <t>119-06-Автотранспортный цех-РПП</t>
        </is>
      </c>
    </row>
    <row r="2748" hidden="1" outlineLevel="1" ht="22.45" customFormat="1" customHeight="1" s="71">
      <c r="B2748" s="166" t="n"/>
      <c r="C2748" s="166" t="n"/>
      <c r="D2748" s="153" t="n"/>
      <c r="E2748" s="10" t="n"/>
      <c r="F2748" s="11" t="n"/>
      <c r="G2748" s="10" t="n"/>
      <c r="H2748" s="11" t="n"/>
      <c r="I2748" s="12" t="n"/>
      <c r="J2748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2748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2748" s="135" t="n"/>
      <c r="M2748">
        <f>VLOOKUP(J2748,P$7:Q$4000,2,0)</f>
        <v/>
      </c>
      <c r="N2748">
        <f>VLOOKUP(K2748,P$7:R$4000,2,0)</f>
        <v/>
      </c>
      <c r="P2748" s="24" t="inlineStr">
        <is>
          <t>Эрмекбаев Рахат Абдиллаакимович</t>
        </is>
      </c>
      <c r="Q2748" s="24" t="inlineStr">
        <is>
          <t>107-Отдел Капитального Строительства</t>
        </is>
      </c>
    </row>
    <row r="2749" hidden="1" outlineLevel="1" ht="22.45" customHeight="1" s="171" thickBot="1">
      <c r="B2749" s="167" t="n"/>
      <c r="C2749" s="167" t="n"/>
      <c r="D2749" s="14" t="inlineStr">
        <is>
          <t>Количество</t>
        </is>
      </c>
      <c r="E2749" s="15" t="n"/>
      <c r="F2749" s="175" t="n">
        <v>1</v>
      </c>
      <c r="G2749" s="15" t="n"/>
      <c r="H2749" s="175" t="n">
        <v>1</v>
      </c>
      <c r="I2749" s="135" t="n"/>
      <c r="J2749" s="154" t="inlineStr">
        <is>
          <t>Поступление ТМЦ и услуг 0004183 от 10.11.2022 10:00:00</t>
        </is>
      </c>
      <c r="K2749" s="154" t="inlineStr">
        <is>
          <t>Поступление ТМЦ и услуг 0004183 от 10.11.2022 10:00:00</t>
        </is>
      </c>
      <c r="L2749" s="9" t="n"/>
      <c r="M2749">
        <f>VLOOKUP(J2749,P$7:Q$4000,2,0)</f>
        <v/>
      </c>
      <c r="N2749">
        <f>VLOOKUP(K2749,P$7:R$4000,2,0)</f>
        <v/>
      </c>
      <c r="P2749" s="24" t="inlineStr">
        <is>
          <t>Эрмекбай уулу Минбай(Слес по рем.гор. обор.)</t>
        </is>
      </c>
      <c r="Q2749" s="24" t="inlineStr">
        <is>
          <t>101-06-Общепроизводственные расходы - Карьер</t>
        </is>
      </c>
    </row>
    <row r="2750" hidden="1" outlineLevel="1" ht="22.45" customFormat="1" customHeight="1" s="71" thickBot="1">
      <c r="B2750" s="165" t="inlineStr">
        <is>
          <t>12.09.2024 10:24:37</t>
        </is>
      </c>
      <c r="C2750" s="165" t="inlineStr">
        <is>
          <t>Внутреннее перемещение ОМТС 222-159 от 12.09.2024 10:24:37</t>
        </is>
      </c>
      <c r="D2750" s="152" t="inlineStr">
        <is>
          <t>Внутренее перемещение ТМЦ</t>
        </is>
      </c>
      <c r="E2750" s="163" t="n">
        <v>1750</v>
      </c>
      <c r="F2750" s="164" t="n"/>
      <c r="G2750" s="163" t="n">
        <v>1750</v>
      </c>
      <c r="H2750" s="164" t="n"/>
      <c r="I2750" s="7" t="n">
        <v>1894</v>
      </c>
      <c r="J2750" s="8" t="inlineStr">
        <is>
          <t>Склад Бозымчак № 7/1 СИЗ БУ</t>
        </is>
      </c>
      <c r="K2750" s="8" t="inlineStr">
        <is>
          <t>Кожомкулов Заирбек Курманалиевич(Водитель Вил.погр</t>
        </is>
      </c>
      <c r="L2750" s="12" t="n"/>
      <c r="M2750">
        <f>VLOOKUP(J2750,P$7:Q$4000,2,0)</f>
        <v/>
      </c>
      <c r="N2750">
        <f>VLOOKUP(K2750,P$7:R$4000,2,0)</f>
        <v/>
      </c>
      <c r="P2750" s="24" t="inlineStr">
        <is>
          <t>Эрназаров Асылбек Арстанбекович</t>
        </is>
      </c>
      <c r="Q2750" s="24" t="inlineStr">
        <is>
          <t>100-08  ИТР Производство ОФ</t>
        </is>
      </c>
    </row>
    <row r="2751" hidden="1" outlineLevel="1" ht="22.45" customFormat="1" customHeight="1" s="71">
      <c r="B2751" s="166" t="n"/>
      <c r="C2751" s="166" t="n"/>
      <c r="D2751" s="153" t="n"/>
      <c r="E2751" s="10" t="n"/>
      <c r="F2751" s="11" t="n"/>
      <c r="G2751" s="10" t="n"/>
      <c r="H2751" s="11" t="n"/>
      <c r="I2751" s="12" t="n"/>
      <c r="J2751" s="13" t="inlineStr">
        <is>
          <t>001-004-0008 Каскетка (каска-кепка) Delta Plus</t>
        </is>
      </c>
      <c r="K2751" s="13" t="inlineStr">
        <is>
          <t>001-004-0008 Каскетка (каска-кепка) Delta Plus</t>
        </is>
      </c>
      <c r="L2751" s="135" t="n"/>
      <c r="M2751">
        <f>VLOOKUP(J2751,P$7:Q$4000,2,0)</f>
        <v/>
      </c>
      <c r="N2751">
        <f>VLOOKUP(K2751,P$7:R$4000,2,0)</f>
        <v/>
      </c>
      <c r="P2751" s="24" t="inlineStr">
        <is>
          <t>Эрнисбеков Элдар Эрнисбекович (горнорабочий ГР)</t>
        </is>
      </c>
      <c r="Q2751" s="24" t="inlineStr">
        <is>
          <t>120-01-Геолого-маркшейдерская служба. отдел</t>
        </is>
      </c>
    </row>
    <row r="2752" hidden="1" outlineLevel="1" ht="22.45" customHeight="1" s="171" thickBot="1">
      <c r="B2752" s="167" t="n"/>
      <c r="C2752" s="167" t="n"/>
      <c r="D2752" s="14" t="inlineStr">
        <is>
          <t>Количество</t>
        </is>
      </c>
      <c r="E2752" s="15" t="n"/>
      <c r="F2752" s="175" t="n">
        <v>1</v>
      </c>
      <c r="G2752" s="15" t="n"/>
      <c r="H2752" s="175" t="n">
        <v>1</v>
      </c>
      <c r="I2752" s="135" t="n"/>
      <c r="J2752" s="154" t="inlineStr">
        <is>
          <t>Поступление ТМЦ и услуг 0001576 от 29.04.2022 10:00:00</t>
        </is>
      </c>
      <c r="K2752" s="154" t="inlineStr">
        <is>
          <t>Поступление ТМЦ и услуг 0001576 от 29.04.2022 10:00:00</t>
        </is>
      </c>
      <c r="L2752" s="9" t="n"/>
      <c r="M2752">
        <f>VLOOKUP(J2752,P$7:Q$4000,2,0)</f>
        <v/>
      </c>
      <c r="N2752">
        <f>VLOOKUP(K2752,P$7:R$4000,2,0)</f>
        <v/>
      </c>
      <c r="P2752" s="24" t="inlineStr">
        <is>
          <t>Эсаналиев Замирбек Расулжон Угли</t>
        </is>
      </c>
      <c r="Q2752" s="24" t="inlineStr">
        <is>
          <t>105-05-Общепроизводственные - Энергохозяйство</t>
        </is>
      </c>
    </row>
    <row r="2753" hidden="1" outlineLevel="1" ht="22.45" customFormat="1" customHeight="1" s="71" thickBot="1">
      <c r="B2753" s="165" t="inlineStr">
        <is>
          <t>12.09.2024 10:24:37</t>
        </is>
      </c>
      <c r="C2753" s="165" t="inlineStr">
        <is>
          <t>Внутреннее перемещение ОМТС 222-159 от 12.09.2024 10:24:37</t>
        </is>
      </c>
      <c r="D2753" s="152" t="inlineStr">
        <is>
          <t>Внутренее перемещение ТМЦ</t>
        </is>
      </c>
      <c r="E2753" s="163" t="n">
        <v>1750</v>
      </c>
      <c r="F2753" s="164" t="n"/>
      <c r="G2753" s="163" t="n">
        <v>1750</v>
      </c>
      <c r="H2753" s="164" t="n"/>
      <c r="I2753" s="7" t="n">
        <v>2130</v>
      </c>
      <c r="J2753" s="8" t="inlineStr">
        <is>
          <t>Склад Бозымчак № 7/1 СИЗ БУ</t>
        </is>
      </c>
      <c r="K2753" s="8" t="inlineStr">
        <is>
          <t>Кожомкулов Заирбек Курманалиевич(Водитель Вил.погр</t>
        </is>
      </c>
      <c r="L2753" s="12" t="n"/>
      <c r="M2753">
        <f>VLOOKUP(J2753,P$7:Q$4000,2,0)</f>
        <v/>
      </c>
      <c r="N2753">
        <f>VLOOKUP(K2753,P$7:R$4000,2,0)</f>
        <v/>
      </c>
      <c r="P2753" s="24" t="inlineStr">
        <is>
          <t>Эсаналиев Замирбек Расулжон Угли (машинист кательн</t>
        </is>
      </c>
      <c r="Q2753" s="24" t="inlineStr">
        <is>
          <t>105-02-УТВС и НК</t>
        </is>
      </c>
    </row>
    <row r="2754" hidden="1" outlineLevel="1" ht="22.45" customFormat="1" customHeight="1" s="71">
      <c r="B2754" s="166" t="n"/>
      <c r="C2754" s="166" t="n"/>
      <c r="D2754" s="153" t="n"/>
      <c r="E2754" s="10" t="n"/>
      <c r="F2754" s="11" t="n"/>
      <c r="G2754" s="10" t="n"/>
      <c r="H2754" s="11" t="n"/>
      <c r="I2754" s="12" t="n"/>
      <c r="J2754" s="13" t="inlineStr">
        <is>
          <t>010-004-0018 Каска Baseball Diamond (синяя)</t>
        </is>
      </c>
      <c r="K2754" s="13" t="inlineStr">
        <is>
          <t>010-004-0018 Каска Baseball Diamond (синяя)</t>
        </is>
      </c>
      <c r="L2754" s="135" t="n"/>
      <c r="M2754">
        <f>VLOOKUP(J2754,P$7:Q$4000,2,0)</f>
        <v/>
      </c>
      <c r="N2754">
        <f>VLOOKUP(K2754,P$7:R$4000,2,0)</f>
        <v/>
      </c>
      <c r="P2754" s="24" t="inlineStr">
        <is>
          <t>Эсеналиев Асылбек Мадирайимович</t>
        </is>
      </c>
      <c r="Q2754" s="24" t="inlineStr">
        <is>
          <t>100-01 Участок дробления</t>
        </is>
      </c>
    </row>
    <row r="2755" hidden="1" outlineLevel="1" ht="22.45" customHeight="1" s="171" thickBot="1">
      <c r="B2755" s="167" t="n"/>
      <c r="C2755" s="167" t="n"/>
      <c r="D2755" s="14" t="inlineStr">
        <is>
          <t>Количество</t>
        </is>
      </c>
      <c r="E2755" s="15" t="n"/>
      <c r="F2755" s="175" t="n">
        <v>1</v>
      </c>
      <c r="G2755" s="15" t="n"/>
      <c r="H2755" s="175" t="n">
        <v>1</v>
      </c>
      <c r="I2755" s="135" t="n"/>
      <c r="J2755" s="154" t="inlineStr">
        <is>
          <t>Поступление ТМЦ и услуг 0002846 от 01.08.2022 10:00:00</t>
        </is>
      </c>
      <c r="K2755" s="154" t="inlineStr">
        <is>
          <t>Поступление ТМЦ и услуг 0002846 от 01.08.2022 10:00:00</t>
        </is>
      </c>
      <c r="L2755" s="9" t="n"/>
      <c r="M2755">
        <f>VLOOKUP(J2755,P$7:Q$4000,2,0)</f>
        <v/>
      </c>
      <c r="N2755">
        <f>VLOOKUP(K2755,P$7:R$4000,2,0)</f>
        <v/>
      </c>
      <c r="P2755" s="24" t="inlineStr">
        <is>
          <t>Эсеналиев Белек Акпаралиевич</t>
        </is>
      </c>
      <c r="Q2755" s="24" t="inlineStr">
        <is>
          <t>Непромышленная группа(115)</t>
        </is>
      </c>
    </row>
    <row r="2756" hidden="1" outlineLevel="1" ht="22.45" customFormat="1" customHeight="1" s="71" thickBot="1">
      <c r="B2756" s="165" t="inlineStr">
        <is>
          <t>12.09.2024 10:24:37</t>
        </is>
      </c>
      <c r="C2756" s="165" t="inlineStr">
        <is>
          <t>Внутреннее перемещение ОМТС 222-159 от 12.09.2024 10:24:37</t>
        </is>
      </c>
      <c r="D2756" s="152" t="inlineStr">
        <is>
          <t>Внутренее перемещение ТМЦ</t>
        </is>
      </c>
      <c r="E2756" s="163" t="n">
        <v>1750</v>
      </c>
      <c r="F2756" s="164" t="n"/>
      <c r="G2756" s="163" t="n">
        <v>1750</v>
      </c>
      <c r="H2756" s="164" t="n"/>
      <c r="I2756" s="7" t="n">
        <v>2130</v>
      </c>
      <c r="J2756" s="8" t="inlineStr">
        <is>
          <t>Склад Бозымчак № 7/1 СИЗ БУ</t>
        </is>
      </c>
      <c r="K2756" s="8" t="inlineStr">
        <is>
          <t>Кожомкулов Заирбек Курманалиевич(Водитель Вил.погр</t>
        </is>
      </c>
      <c r="L2756" s="12" t="n"/>
      <c r="M2756">
        <f>VLOOKUP(J2756,P$7:Q$4000,2,0)</f>
        <v/>
      </c>
      <c r="N2756">
        <f>VLOOKUP(K2756,P$7:R$4000,2,0)</f>
        <v/>
      </c>
      <c r="P2756" s="24" t="inlineStr">
        <is>
          <t>Эсеналиев Дастан Сейталиевич (Аппаратчик обезвожив</t>
        </is>
      </c>
      <c r="Q2756" s="24" t="inlineStr">
        <is>
          <t>100-03-03 Фильтрация хвостов</t>
        </is>
      </c>
    </row>
    <row r="2757" hidden="1" outlineLevel="1" ht="32.9" customFormat="1" customHeight="1" s="71">
      <c r="B2757" s="166" t="n"/>
      <c r="C2757" s="166" t="n"/>
      <c r="D2757" s="153" t="n"/>
      <c r="E2757" s="10" t="n"/>
      <c r="F2757" s="11" t="n"/>
      <c r="G2757" s="10" t="n"/>
      <c r="H2757" s="11" t="n"/>
      <c r="I2757" s="12" t="n"/>
      <c r="J2757" s="13" t="inlineStr">
        <is>
          <t>010-004-0018 Каска Baseball Diamond (синяя)</t>
        </is>
      </c>
      <c r="K2757" s="13" t="inlineStr">
        <is>
          <t>010-004-0018 Каска Baseball Diamond (синяя)</t>
        </is>
      </c>
      <c r="L2757" s="135" t="n"/>
      <c r="M2757">
        <f>VLOOKUP(J2757,P$7:Q$4000,2,0)</f>
        <v/>
      </c>
      <c r="N2757">
        <f>VLOOKUP(K2757,P$7:R$4000,2,0)</f>
        <v/>
      </c>
      <c r="P2757" s="24" t="inlineStr">
        <is>
          <t>Эсеналиев Сейитбек Мадибалиевич (водитель УАЗ)</t>
        </is>
      </c>
      <c r="Q2757" s="24" t="inlineStr">
        <is>
          <t>119-05-Автотранспортный цех - общепроизводственные</t>
        </is>
      </c>
    </row>
    <row r="2758" hidden="1" outlineLevel="1" ht="22.45" customHeight="1" s="171" thickBot="1">
      <c r="B2758" s="167" t="n"/>
      <c r="C2758" s="167" t="n"/>
      <c r="D2758" s="14" t="inlineStr">
        <is>
          <t>Количество</t>
        </is>
      </c>
      <c r="E2758" s="15" t="n"/>
      <c r="F2758" s="175" t="n">
        <v>1</v>
      </c>
      <c r="G2758" s="15" t="n"/>
      <c r="H2758" s="175" t="n">
        <v>1</v>
      </c>
      <c r="I2758" s="135" t="n"/>
      <c r="J2758" s="154" t="inlineStr">
        <is>
          <t>Поступление ТМЦ и услуг 0000580 от 22.02.2023 10:00:00</t>
        </is>
      </c>
      <c r="K2758" s="154" t="inlineStr">
        <is>
          <t>Поступление ТМЦ и услуг 0000580 от 22.02.2023 10:00:00</t>
        </is>
      </c>
      <c r="L2758" s="9" t="n"/>
      <c r="M2758">
        <f>VLOOKUP(J2758,P$7:Q$4000,2,0)</f>
        <v/>
      </c>
      <c r="N2758">
        <f>VLOOKUP(K2758,P$7:R$4000,2,0)</f>
        <v/>
      </c>
      <c r="P2758" s="24" t="inlineStr">
        <is>
          <t>Эсеналиев Сейталы Мадибалиевич Водитель Белаз</t>
        </is>
      </c>
      <c r="Q2758" s="24" t="inlineStr">
        <is>
          <t>101-01-Технологический участок</t>
        </is>
      </c>
    </row>
    <row r="2759" hidden="1" outlineLevel="1" ht="22.45" customFormat="1" customHeight="1" s="71" thickBot="1">
      <c r="B2759" s="165" t="inlineStr">
        <is>
          <t>12.09.2024 10:24:37</t>
        </is>
      </c>
      <c r="C2759" s="165" t="inlineStr">
        <is>
          <t>Внутреннее перемещение ОМТС 222-159 от 12.09.2024 10:24:37</t>
        </is>
      </c>
      <c r="D2759" s="152" t="inlineStr">
        <is>
          <t>Внутренее перемещение ТМЦ</t>
        </is>
      </c>
      <c r="E2759" s="163" t="n">
        <v>1750</v>
      </c>
      <c r="F2759" s="164" t="n"/>
      <c r="G2759" s="163" t="n">
        <v>1750</v>
      </c>
      <c r="H2759" s="164" t="n"/>
      <c r="I2759" s="7" t="n">
        <v>4017.86</v>
      </c>
      <c r="J2759" s="8" t="inlineStr">
        <is>
          <t>Склад Бозымчак № 7/1 СИЗ БУ</t>
        </is>
      </c>
      <c r="K2759" s="8" t="inlineStr">
        <is>
          <t>Кожомкулов Заирбек Курманалиевич(Водитель Вил.погр</t>
        </is>
      </c>
      <c r="L2759" s="12" t="n"/>
      <c r="M2759">
        <f>VLOOKUP(J2759,P$7:Q$4000,2,0)</f>
        <v/>
      </c>
      <c r="N2759">
        <f>VLOOKUP(K2759,P$7:R$4000,2,0)</f>
        <v/>
      </c>
      <c r="P2759" s="24" t="inlineStr">
        <is>
          <t>Эсеналиева Чинара Аширбековна</t>
        </is>
      </c>
      <c r="Q2759" s="24" t="inlineStr">
        <is>
          <t>113-Офис Управления Проектом - Бишкек</t>
        </is>
      </c>
    </row>
    <row r="2760" hidden="1" outlineLevel="1" ht="11.95" customFormat="1" customHeight="1" s="71">
      <c r="B2760" s="166" t="n"/>
      <c r="C2760" s="166" t="n"/>
      <c r="D2760" s="153" t="n"/>
      <c r="E2760" s="10" t="n"/>
      <c r="F2760" s="11" t="n"/>
      <c r="G2760" s="10" t="n"/>
      <c r="H2760" s="11" t="n"/>
      <c r="I2760" s="12" t="n"/>
      <c r="J2760" s="13" t="inlineStr">
        <is>
          <t>001-001-0124 Костюм летний "KAZ Minerals Bozymchak" (100% ХБ, плотность 250-260гр/м2, логотип вышивка, 44р.)</t>
        </is>
      </c>
      <c r="K2760" s="13" t="inlineStr">
        <is>
          <t>001-001-0124 Костюм летний "KAZ Minerals Bozymchak" (100% ХБ, плотность 250-260гр/м2, логотип вышивка, 44р.)</t>
        </is>
      </c>
      <c r="L2760" s="135" t="n"/>
      <c r="M2760">
        <f>VLOOKUP(J2760,P$7:Q$4000,2,0)</f>
        <v/>
      </c>
      <c r="N2760">
        <f>VLOOKUP(K2760,P$7:R$4000,2,0)</f>
        <v/>
      </c>
      <c r="P2760" s="24" t="inlineStr">
        <is>
          <t>Эсеналы уулу Жамалбек(Горный мастер)</t>
        </is>
      </c>
      <c r="Q2760" s="24" t="inlineStr">
        <is>
          <t>101-05-Отвал</t>
        </is>
      </c>
    </row>
    <row r="2761" hidden="1" outlineLevel="1" ht="22.45" customHeight="1" s="171" thickBot="1">
      <c r="B2761" s="167" t="n"/>
      <c r="C2761" s="167" t="n"/>
      <c r="D2761" s="14" t="inlineStr">
        <is>
          <t>Количество</t>
        </is>
      </c>
      <c r="E2761" s="15" t="n"/>
      <c r="F2761" s="175" t="n">
        <v>1</v>
      </c>
      <c r="G2761" s="15" t="n"/>
      <c r="H2761" s="175" t="n">
        <v>1</v>
      </c>
      <c r="I2761" s="135" t="n"/>
      <c r="J2761" s="154" t="inlineStr">
        <is>
          <t>Поступление ТМЦ и услуг 0004093 от 11.11.2021 10:00:00</t>
        </is>
      </c>
      <c r="K2761" s="154" t="inlineStr">
        <is>
          <t>Поступление ТМЦ и услуг 0004093 от 11.11.2021 10:00:00</t>
        </is>
      </c>
      <c r="L2761" s="9" t="n"/>
      <c r="M2761">
        <f>VLOOKUP(J2761,P$7:Q$4000,2,0)</f>
        <v/>
      </c>
      <c r="N2761">
        <f>VLOOKUP(K2761,P$7:R$4000,2,0)</f>
        <v/>
      </c>
      <c r="P2761" s="24" t="inlineStr">
        <is>
          <t>Эсенгул уулу Чынгыз</t>
        </is>
      </c>
      <c r="Q2761" s="24" t="inlineStr">
        <is>
          <t>111-02-АУП</t>
        </is>
      </c>
    </row>
    <row r="2762" hidden="1" outlineLevel="1" ht="22.45" customFormat="1" customHeight="1" s="71" thickBot="1">
      <c r="B2762" s="165" t="inlineStr">
        <is>
          <t>12.09.2024 10:24:37</t>
        </is>
      </c>
      <c r="C2762" s="165" t="inlineStr">
        <is>
          <t>Внутреннее перемещение ОМТС 222-159 от 12.09.2024 10:24:37</t>
        </is>
      </c>
      <c r="D2762" s="152" t="inlineStr">
        <is>
          <t>Внутренее перемещение ТМЦ</t>
        </is>
      </c>
      <c r="E2762" s="163" t="n">
        <v>1750</v>
      </c>
      <c r="F2762" s="164" t="n"/>
      <c r="G2762" s="163" t="n">
        <v>1750</v>
      </c>
      <c r="H2762" s="164" t="n"/>
      <c r="I2762" s="7" t="n">
        <v>6832</v>
      </c>
      <c r="J2762" s="8" t="inlineStr">
        <is>
          <t>Склад Бозымчак № 7/1 СИЗ БУ</t>
        </is>
      </c>
      <c r="K2762" s="8" t="inlineStr">
        <is>
          <t>Кожомкулов Заирбек Курманалиевич(Водитель Вил.погр</t>
        </is>
      </c>
      <c r="L2762" s="12" t="n"/>
      <c r="M2762">
        <f>VLOOKUP(J2762,P$7:Q$4000,2,0)</f>
        <v/>
      </c>
      <c r="N2762">
        <f>VLOOKUP(K2762,P$7:R$4000,2,0)</f>
        <v/>
      </c>
      <c r="P2762" s="24" t="inlineStr">
        <is>
          <t>Эсенгулов Адилет Бейшекеевич</t>
        </is>
      </c>
      <c r="Q2762" s="24" t="inlineStr">
        <is>
          <t>123-01-АБК-АХО-вахтовый поселок</t>
        </is>
      </c>
    </row>
    <row r="2763" hidden="1" outlineLevel="1" ht="32.9" customFormat="1" customHeight="1" s="71">
      <c r="B2763" s="166" t="n"/>
      <c r="C2763" s="166" t="n"/>
      <c r="D2763" s="153" t="n"/>
      <c r="E2763" s="10" t="n"/>
      <c r="F2763" s="11" t="n"/>
      <c r="G2763" s="10" t="n"/>
      <c r="H2763" s="11" t="n"/>
      <c r="I2763" s="12" t="n"/>
      <c r="J2763" s="13" t="inlineStr">
        <is>
          <t>001-001-0126 Костюм летний "KAZ Minerals Bozymchak" (100% ХБ, плотность 250-260гр/м2, логотип вышивка, 48р.)</t>
        </is>
      </c>
      <c r="K2763" s="13" t="inlineStr">
        <is>
          <t>001-001-0126 Костюм летний "KAZ Minerals Bozymchak" (100% ХБ, плотность 250-260гр/м2, логотип вышивка, 48р.)</t>
        </is>
      </c>
      <c r="L2763" s="135" t="n"/>
      <c r="M2763">
        <f>VLOOKUP(J2763,P$7:Q$4000,2,0)</f>
        <v/>
      </c>
      <c r="N2763">
        <f>VLOOKUP(K2763,P$7:R$4000,2,0)</f>
        <v/>
      </c>
      <c r="P2763" s="24" t="inlineStr">
        <is>
          <t>Эсенгулов Анварбек Молутбекович</t>
        </is>
      </c>
      <c r="Q2763" s="24" t="inlineStr">
        <is>
          <t>113-Офис Управления Проектом - Бишкек</t>
        </is>
      </c>
    </row>
    <row r="2764" hidden="1" outlineLevel="1" ht="22.45" customHeight="1" s="171" thickBot="1">
      <c r="B2764" s="167" t="n"/>
      <c r="C2764" s="167" t="n"/>
      <c r="D2764" s="14" t="inlineStr">
        <is>
          <t>Количество</t>
        </is>
      </c>
      <c r="E2764" s="15" t="n"/>
      <c r="F2764" s="175" t="n">
        <v>1</v>
      </c>
      <c r="G2764" s="15" t="n"/>
      <c r="H2764" s="175" t="n">
        <v>1</v>
      </c>
      <c r="I2764" s="135" t="n"/>
      <c r="J2764" s="154" t="inlineStr">
        <is>
          <t>Поступление ТМЦ и услуг 0000661 от 27.02.2023 10:00:00</t>
        </is>
      </c>
      <c r="K2764" s="154" t="inlineStr">
        <is>
          <t>Поступление ТМЦ и услуг 0000661 от 27.02.2023 10:00:00</t>
        </is>
      </c>
      <c r="L2764" s="9" t="n"/>
      <c r="M2764">
        <f>VLOOKUP(J2764,P$7:Q$4000,2,0)</f>
        <v/>
      </c>
      <c r="N2764">
        <f>VLOOKUP(K2764,P$7:R$4000,2,0)</f>
        <v/>
      </c>
      <c r="P2764" s="24" t="inlineStr">
        <is>
          <t>Эсенов Азамат Эсенович</t>
        </is>
      </c>
      <c r="Q2764" s="24" t="inlineStr">
        <is>
          <t>100-09 РММ</t>
        </is>
      </c>
    </row>
    <row r="2765" hidden="1" outlineLevel="1" ht="32.9" customFormat="1" customHeight="1" s="71" thickBot="1">
      <c r="B2765" s="165" t="inlineStr">
        <is>
          <t>12.09.2024 10:24:37</t>
        </is>
      </c>
      <c r="C2765" s="165" t="inlineStr">
        <is>
          <t>Внутреннее перемещение ОМТС 222-159 от 12.09.2024 10:24:37</t>
        </is>
      </c>
      <c r="D2765" s="152" t="inlineStr">
        <is>
          <t>Внутренее перемещение ТМЦ</t>
        </is>
      </c>
      <c r="E2765" s="163" t="n">
        <v>1750</v>
      </c>
      <c r="F2765" s="164" t="n"/>
      <c r="G2765" s="163" t="n">
        <v>1750</v>
      </c>
      <c r="H2765" s="164" t="n"/>
      <c r="I2765" s="7" t="n">
        <v>8035.72</v>
      </c>
      <c r="J2765" s="8" t="inlineStr">
        <is>
          <t>Склад Бозымчак № 7/1 СИЗ БУ</t>
        </is>
      </c>
      <c r="K2765" s="8" t="inlineStr">
        <is>
          <t>Кожомкулов Заирбек Курманалиевич(Водитель Вил.погр</t>
        </is>
      </c>
      <c r="L2765" s="12" t="n"/>
      <c r="M2765">
        <f>VLOOKUP(J2765,P$7:Q$4000,2,0)</f>
        <v/>
      </c>
      <c r="N2765">
        <f>VLOOKUP(K2765,P$7:R$4000,2,0)</f>
        <v/>
      </c>
      <c r="P2765" s="24" t="inlineStr">
        <is>
          <t>Эстемесов Анвар Кубатович</t>
        </is>
      </c>
      <c r="Q2765" s="24" t="inlineStr">
        <is>
          <t>111-02-АУП</t>
        </is>
      </c>
    </row>
    <row r="2766" hidden="1" outlineLevel="1" ht="22.45" customFormat="1" customHeight="1" s="71">
      <c r="B2766" s="166" t="n"/>
      <c r="C2766" s="166" t="n"/>
      <c r="D2766" s="153" t="n"/>
      <c r="E2766" s="10" t="n"/>
      <c r="F2766" s="11" t="n"/>
      <c r="G2766" s="10" t="n"/>
      <c r="H2766" s="11" t="n"/>
      <c r="I2766" s="12" t="n"/>
      <c r="J2766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2766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2766" s="135" t="n"/>
      <c r="M2766">
        <f>VLOOKUP(J2766,P$7:Q$4000,2,0)</f>
        <v/>
      </c>
      <c r="N2766">
        <f>VLOOKUP(K2766,P$7:R$4000,2,0)</f>
        <v/>
      </c>
      <c r="P2766" s="24" t="inlineStr">
        <is>
          <t>Эшбаев Бактыбек Сейитбекович</t>
        </is>
      </c>
      <c r="Q2766" s="24" t="inlineStr">
        <is>
          <t>119-06-Автотранспортный цех-РПП</t>
        </is>
      </c>
    </row>
    <row r="2767" hidden="1" outlineLevel="1" ht="22.45" customHeight="1" s="171" thickBot="1">
      <c r="B2767" s="167" t="n"/>
      <c r="C2767" s="167" t="n"/>
      <c r="D2767" s="14" t="inlineStr">
        <is>
          <t>Количество</t>
        </is>
      </c>
      <c r="E2767" s="15" t="n"/>
      <c r="F2767" s="175" t="n">
        <v>1</v>
      </c>
      <c r="G2767" s="15" t="n"/>
      <c r="H2767" s="175" t="n">
        <v>1</v>
      </c>
      <c r="I2767" s="135" t="n"/>
      <c r="J2767" s="154" t="inlineStr">
        <is>
          <t>Поступление ТМЦ и услуг 0003918 от 29.10.2021 10:00:00</t>
        </is>
      </c>
      <c r="K2767" s="154" t="inlineStr">
        <is>
          <t>Поступление ТМЦ и услуг 0003918 от 29.10.2021 10:00:00</t>
        </is>
      </c>
      <c r="L2767" s="9" t="n"/>
      <c r="M2767">
        <f>VLOOKUP(J2767,P$7:Q$4000,2,0)</f>
        <v/>
      </c>
      <c r="N2767">
        <f>VLOOKUP(K2767,P$7:R$4000,2,0)</f>
        <v/>
      </c>
      <c r="P2767" s="24" t="inlineStr">
        <is>
          <t>Эшенкулов Бакыт Сейтбекович</t>
        </is>
      </c>
      <c r="Q2767" s="24" t="inlineStr">
        <is>
          <t>105-05-Общепроизводственные - Энергохозяйство</t>
        </is>
      </c>
    </row>
    <row r="2768" hidden="1" outlineLevel="1" ht="32.9" customFormat="1" customHeight="1" s="71" thickBot="1">
      <c r="B2768" s="165" t="inlineStr">
        <is>
          <t>12.09.2024 10:24:37</t>
        </is>
      </c>
      <c r="C2768" s="165" t="inlineStr">
        <is>
          <t>Внутреннее перемещение ОМТС 222-159 от 12.09.2024 10:24:37</t>
        </is>
      </c>
      <c r="D2768" s="152" t="inlineStr">
        <is>
          <t>Внутренее перемещение ТМЦ</t>
        </is>
      </c>
      <c r="E2768" s="163" t="n">
        <v>1750</v>
      </c>
      <c r="F2768" s="164" t="n"/>
      <c r="G2768" s="163" t="n">
        <v>1750</v>
      </c>
      <c r="H2768" s="164" t="n"/>
      <c r="I2768" s="7" t="n">
        <v>9642.860000000001</v>
      </c>
      <c r="J2768" s="8" t="inlineStr">
        <is>
          <t>Склад Бозымчак № 7/1 СИЗ БУ</t>
        </is>
      </c>
      <c r="K2768" s="8" t="inlineStr">
        <is>
          <t>Кожомкулов Заирбек Курманалиевич(Водитель Вил.погр</t>
        </is>
      </c>
      <c r="L2768" s="12" t="n"/>
      <c r="M2768">
        <f>VLOOKUP(J2768,P$7:Q$4000,2,0)</f>
        <v/>
      </c>
      <c r="N2768">
        <f>VLOOKUP(K2768,P$7:R$4000,2,0)</f>
        <v/>
      </c>
      <c r="P2768" s="24" t="inlineStr">
        <is>
          <t>Эшмамат уулу Элмурат</t>
        </is>
      </c>
      <c r="Q2768" s="24" t="inlineStr">
        <is>
          <t>123-08-АБК-АХО-Строители</t>
        </is>
      </c>
    </row>
    <row r="2769" hidden="1" outlineLevel="1" ht="43.4" customFormat="1" customHeight="1" s="71">
      <c r="B2769" s="166" t="n"/>
      <c r="C2769" s="166" t="n"/>
      <c r="D2769" s="153" t="n"/>
      <c r="E2769" s="10" t="n"/>
      <c r="F2769" s="11" t="n"/>
      <c r="G2769" s="10" t="n"/>
      <c r="H2769" s="11" t="n"/>
      <c r="I2769" s="12" t="n"/>
      <c r="J2769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2769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2769" s="135" t="n"/>
      <c r="M2769">
        <f>VLOOKUP(J2769,P$7:Q$4000,2,0)</f>
        <v/>
      </c>
      <c r="N2769">
        <f>VLOOKUP(K2769,P$7:R$4000,2,0)</f>
        <v/>
      </c>
      <c r="P2769" s="24" t="inlineStr">
        <is>
          <t>Эшмуратов Махамад Иматалиевич</t>
        </is>
      </c>
      <c r="Q2769" s="24" t="inlineStr">
        <is>
          <t>101-06-Общепроизводственные расходы - Карьер</t>
        </is>
      </c>
    </row>
    <row r="2770" hidden="1" outlineLevel="1" ht="22.45" customHeight="1" s="171" thickBot="1">
      <c r="B2770" s="167" t="n"/>
      <c r="C2770" s="167" t="n"/>
      <c r="D2770" s="14" t="inlineStr">
        <is>
          <t>Количество</t>
        </is>
      </c>
      <c r="E2770" s="15" t="n"/>
      <c r="F2770" s="175" t="n">
        <v>1</v>
      </c>
      <c r="G2770" s="15" t="n"/>
      <c r="H2770" s="175" t="n">
        <v>1</v>
      </c>
      <c r="I2770" s="135" t="n"/>
      <c r="J2770" s="154" t="inlineStr">
        <is>
          <t>Поступление ТМЦ и услуг 0000584 от 18.02.2022 10:00:00</t>
        </is>
      </c>
      <c r="K2770" s="154" t="inlineStr">
        <is>
          <t>Поступление ТМЦ и услуг 0000584 от 18.02.2022 10:00:00</t>
        </is>
      </c>
      <c r="L2770" s="9" t="n"/>
      <c r="M2770">
        <f>VLOOKUP(J2770,P$7:Q$4000,2,0)</f>
        <v/>
      </c>
      <c r="N2770">
        <f>VLOOKUP(K2770,P$7:R$4000,2,0)</f>
        <v/>
      </c>
      <c r="P2770" s="24" t="inlineStr">
        <is>
          <t>Эшназарова Замира Тоштонбоевна</t>
        </is>
      </c>
      <c r="Q2770" s="24" t="inlineStr">
        <is>
          <t>123-01-АБК-АХО-вахтовый поселок</t>
        </is>
      </c>
    </row>
    <row r="2771" hidden="1" outlineLevel="1" ht="32.9" customFormat="1" customHeight="1" s="71" thickBot="1">
      <c r="B2771" s="165" t="inlineStr">
        <is>
          <t>12.09.2024 10:24:37</t>
        </is>
      </c>
      <c r="C2771" s="165" t="inlineStr">
        <is>
          <t>Внутреннее перемещение ОМТС 222-159 от 12.09.2024 10:24:37</t>
        </is>
      </c>
      <c r="D2771" s="152" t="inlineStr">
        <is>
          <t>Внутренее перемещение ТМЦ</t>
        </is>
      </c>
      <c r="E2771" s="163" t="n">
        <v>1750</v>
      </c>
      <c r="F2771" s="164" t="n"/>
      <c r="G2771" s="163" t="n">
        <v>1750</v>
      </c>
      <c r="H2771" s="164" t="n"/>
      <c r="I2771" s="7" t="n">
        <v>11760</v>
      </c>
      <c r="J2771" s="8" t="inlineStr">
        <is>
          <t>Склад Бозымчак № 7/1 СИЗ БУ</t>
        </is>
      </c>
      <c r="K2771" s="8" t="inlineStr">
        <is>
          <t>Кожомкулов Заирбек Курманалиевич(Водитель Вил.погр</t>
        </is>
      </c>
      <c r="L2771" s="12" t="n"/>
      <c r="M2771">
        <f>VLOOKUP(J2771,P$7:Q$4000,2,0)</f>
        <v/>
      </c>
      <c r="N2771">
        <f>VLOOKUP(K2771,P$7:R$4000,2,0)</f>
        <v/>
      </c>
      <c r="P2771" s="24" t="inlineStr">
        <is>
          <t>Эшов Мунарбек Алишерович</t>
        </is>
      </c>
      <c r="Q2771" s="24" t="inlineStr">
        <is>
          <t>119-05-Автотранспортный цех - общепроизводственные</t>
        </is>
      </c>
    </row>
    <row r="2772" hidden="1" outlineLevel="1" ht="43.4" customFormat="1" customHeight="1" s="71">
      <c r="B2772" s="166" t="n"/>
      <c r="C2772" s="166" t="n"/>
      <c r="D2772" s="153" t="n"/>
      <c r="E2772" s="10" t="n"/>
      <c r="F2772" s="11" t="n"/>
      <c r="G2772" s="10" t="n"/>
      <c r="H2772" s="11" t="n"/>
      <c r="I2772" s="12" t="n"/>
      <c r="J277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277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2772" s="135" t="n"/>
      <c r="M2772">
        <f>VLOOKUP(J2772,P$7:Q$4000,2,0)</f>
        <v/>
      </c>
      <c r="N2772">
        <f>VLOOKUP(K2772,P$7:R$4000,2,0)</f>
        <v/>
      </c>
      <c r="P2772" s="24" t="inlineStr">
        <is>
          <t>Югай Юрий Виссарионович</t>
        </is>
      </c>
      <c r="Q2772" s="24" t="inlineStr">
        <is>
          <t>112-ИТР-офис</t>
        </is>
      </c>
    </row>
    <row r="2773" hidden="1" outlineLevel="1" ht="22.45" customHeight="1" s="171" thickBot="1">
      <c r="B2773" s="167" t="n"/>
      <c r="C2773" s="167" t="n"/>
      <c r="D2773" s="14" t="inlineStr">
        <is>
          <t>Количество</t>
        </is>
      </c>
      <c r="E2773" s="15" t="n"/>
      <c r="F2773" s="175" t="n">
        <v>1</v>
      </c>
      <c r="G2773" s="15" t="n"/>
      <c r="H2773" s="175" t="n">
        <v>1</v>
      </c>
      <c r="I2773" s="135" t="n"/>
      <c r="J2773" s="154" t="inlineStr">
        <is>
          <t>Поступление ТМЦ и услуг 0000660 от 27.02.2023 10:00:00</t>
        </is>
      </c>
      <c r="K2773" s="154" t="inlineStr">
        <is>
          <t>Поступление ТМЦ и услуг 0000660 от 27.02.2023 10:00:00</t>
        </is>
      </c>
      <c r="L2773" s="9" t="n"/>
      <c r="M2773">
        <f>VLOOKUP(J2773,P$7:Q$4000,2,0)</f>
        <v/>
      </c>
      <c r="N2773">
        <f>VLOOKUP(K2773,P$7:R$4000,2,0)</f>
        <v/>
      </c>
      <c r="P2773" s="24" t="inlineStr">
        <is>
          <t>Юдин Сергей Александрович</t>
        </is>
      </c>
      <c r="Q2773" s="24" t="inlineStr">
        <is>
          <t>111-01-АУП - Гараж</t>
        </is>
      </c>
    </row>
    <row r="2774" hidden="1" outlineLevel="1" ht="32.9" customFormat="1" customHeight="1" s="71" thickBot="1">
      <c r="B2774" s="165" t="inlineStr">
        <is>
          <t>12.09.2024 10:24:37</t>
        </is>
      </c>
      <c r="C2774" s="165" t="inlineStr">
        <is>
          <t>Внутреннее перемещение ОМТС 222-159 от 12.09.2024 10:24:37</t>
        </is>
      </c>
      <c r="D2774" s="152" t="inlineStr">
        <is>
          <t>Внутренее перемещение ТМЦ</t>
        </is>
      </c>
      <c r="E2774" s="163" t="n">
        <v>1750</v>
      </c>
      <c r="F2774" s="164" t="n"/>
      <c r="G2774" s="163" t="n">
        <v>1750</v>
      </c>
      <c r="H2774" s="164" t="n"/>
      <c r="I2774" s="7" t="n">
        <v>1000</v>
      </c>
      <c r="J2774" s="8" t="inlineStr">
        <is>
          <t>Склад Бозымчак № 7/1 СИЗ БУ</t>
        </is>
      </c>
      <c r="K2774" s="8" t="inlineStr">
        <is>
          <t>Кожомкулов Заирбек Курманалиевич(Водитель Вил.погр</t>
        </is>
      </c>
      <c r="L2774" s="12" t="n"/>
      <c r="M2774">
        <f>VLOOKUP(J2774,P$7:Q$4000,2,0)</f>
        <v/>
      </c>
      <c r="N2774">
        <f>VLOOKUP(K2774,P$7:R$4000,2,0)</f>
        <v/>
      </c>
      <c r="P2774" s="24" t="inlineStr">
        <is>
          <t>Юлдашев Абдикарим Токтокулович</t>
        </is>
      </c>
      <c r="Q2774" s="24" t="inlineStr">
        <is>
          <t>101-02-ЭКБУ - Карьер</t>
        </is>
      </c>
    </row>
    <row r="2775" hidden="1" outlineLevel="1" ht="43.4" customFormat="1" customHeight="1" s="71">
      <c r="B2775" s="166" t="n"/>
      <c r="C2775" s="166" t="n"/>
      <c r="D2775" s="153" t="n"/>
      <c r="E2775" s="10" t="n"/>
      <c r="F2775" s="11" t="n"/>
      <c r="G2775" s="10" t="n"/>
      <c r="H2775" s="11" t="n"/>
      <c r="I2775" s="12" t="n"/>
      <c r="J2775" s="13" t="inlineStr">
        <is>
          <t>001-003-0047 Постельное белье 100% Х/Б сатин/бязь (простынь 150*215см, пододеяльник 150*215см, наволочка 70*50 см</t>
        </is>
      </c>
      <c r="K2775" s="13" t="inlineStr">
        <is>
          <t>001-003-0047 Постельное белье 100% Х/Б сатин/бязь (простынь 150*215см, пододеяльник 150*215см, наволочка 70*50 см</t>
        </is>
      </c>
      <c r="L2775" s="135" t="n"/>
      <c r="M2775">
        <f>VLOOKUP(J2775,P$7:Q$4000,2,0)</f>
        <v/>
      </c>
      <c r="N2775">
        <f>VLOOKUP(K2775,P$7:R$4000,2,0)</f>
        <v/>
      </c>
      <c r="P2775" s="24" t="inlineStr">
        <is>
          <t>Юлдашев Ганижан Набиханович (машинист Хитачи)</t>
        </is>
      </c>
      <c r="Q2775" s="24" t="inlineStr">
        <is>
          <t>101-02-ЭКБУ - Карьер</t>
        </is>
      </c>
    </row>
    <row r="2776" hidden="1" outlineLevel="1" ht="22.45" customHeight="1" s="171" thickBot="1">
      <c r="B2776" s="167" t="n"/>
      <c r="C2776" s="167" t="n"/>
      <c r="D2776" s="14" t="inlineStr">
        <is>
          <t>Количество</t>
        </is>
      </c>
      <c r="E2776" s="15" t="n"/>
      <c r="F2776" s="175" t="n">
        <v>1</v>
      </c>
      <c r="G2776" s="15" t="n"/>
      <c r="H2776" s="175" t="n">
        <v>1</v>
      </c>
      <c r="I2776" s="135" t="n"/>
      <c r="J2776" s="154" t="inlineStr">
        <is>
          <t>Поступление ТМЦ и услуг 0000484 от 15.02.2023 10:00:00</t>
        </is>
      </c>
      <c r="K2776" s="154" t="inlineStr">
        <is>
          <t>Поступление ТМЦ и услуг 0000484 от 15.02.2023 10:00:00</t>
        </is>
      </c>
      <c r="L2776" s="9" t="n"/>
      <c r="M2776">
        <f>VLOOKUP(J2776,P$7:Q$4000,2,0)</f>
        <v/>
      </c>
      <c r="N2776">
        <f>VLOOKUP(K2776,P$7:R$4000,2,0)</f>
        <v/>
      </c>
      <c r="P2776" s="24" t="inlineStr">
        <is>
          <t>Юлдашов Рузмамат Маралович(Машинист бульдоз)</t>
        </is>
      </c>
      <c r="Q2776" s="24" t="inlineStr">
        <is>
          <t>101-02-ЭКБУ - Карьер</t>
        </is>
      </c>
    </row>
    <row r="2777" hidden="1" outlineLevel="1" ht="22.45" customFormat="1" customHeight="1" s="71" thickBot="1">
      <c r="B2777" s="165" t="inlineStr">
        <is>
          <t>12.09.2024 10:24:37</t>
        </is>
      </c>
      <c r="C2777" s="165" t="inlineStr">
        <is>
          <t>Внутреннее перемещение ОМТС 222-159 от 12.09.2024 10:24:37</t>
        </is>
      </c>
      <c r="D2777" s="152" t="inlineStr">
        <is>
          <t>Внутренее перемещение ТМЦ</t>
        </is>
      </c>
      <c r="E2777" s="163" t="n">
        <v>1750</v>
      </c>
      <c r="F2777" s="164" t="n"/>
      <c r="G2777" s="163" t="n">
        <v>1750</v>
      </c>
      <c r="H2777" s="164" t="n"/>
      <c r="I2777" s="7" t="n">
        <v>1000</v>
      </c>
      <c r="J2777" s="8" t="inlineStr">
        <is>
          <t>Склад Бозымчак № 7/1 СИЗ БУ</t>
        </is>
      </c>
      <c r="K2777" s="8" t="inlineStr">
        <is>
          <t>Кожомкулов Заирбек Курманалиевич(Водитель Вил.погр</t>
        </is>
      </c>
      <c r="L2777" s="12" t="n"/>
      <c r="M2777">
        <f>VLOOKUP(J2777,P$7:Q$4000,2,0)</f>
        <v/>
      </c>
      <c r="N2777">
        <f>VLOOKUP(K2777,P$7:R$4000,2,0)</f>
        <v/>
      </c>
      <c r="P2777" s="24" t="inlineStr">
        <is>
          <t>Юлчиева Гулбара Дуйшеновна</t>
        </is>
      </c>
      <c r="Q2777" s="24" t="inlineStr">
        <is>
          <t>120-03-ОМТС</t>
        </is>
      </c>
    </row>
    <row r="2778" hidden="1" outlineLevel="1" ht="22.45" customFormat="1" customHeight="1" s="71">
      <c r="B2778" s="166" t="n"/>
      <c r="C2778" s="166" t="n"/>
      <c r="D2778" s="153" t="n"/>
      <c r="E2778" s="10" t="n"/>
      <c r="F2778" s="11" t="n"/>
      <c r="G2778" s="10" t="n"/>
      <c r="H2778" s="11" t="n"/>
      <c r="I2778" s="12" t="n"/>
      <c r="J2778" s="13" t="inlineStr">
        <is>
          <t>001-003-0047 Постельное белье 100% Х/Б сатин/бязь (простынь 150*215см, пододеяльник 150*215см, наволочка 70*50 см</t>
        </is>
      </c>
      <c r="K2778" s="13" t="inlineStr">
        <is>
          <t>001-003-0047 Постельное белье 100% Х/Б сатин/бязь (простынь 150*215см, пододеяльник 150*215см, наволочка 70*50 см</t>
        </is>
      </c>
      <c r="L2778" s="135" t="n"/>
      <c r="M2778">
        <f>VLOOKUP(J2778,P$7:Q$4000,2,0)</f>
        <v/>
      </c>
      <c r="N2778">
        <f>VLOOKUP(K2778,P$7:R$4000,2,0)</f>
        <v/>
      </c>
      <c r="P2778" s="24" t="inlineStr">
        <is>
          <t>Юнусов Акрам Абдушалилович</t>
        </is>
      </c>
      <c r="Q2778" s="24" t="inlineStr">
        <is>
          <t>112-ИТР-офис</t>
        </is>
      </c>
    </row>
    <row r="2779" hidden="1" outlineLevel="1" ht="22.45" customHeight="1" s="171" thickBot="1">
      <c r="B2779" s="167" t="n"/>
      <c r="C2779" s="167" t="n"/>
      <c r="D2779" s="14" t="inlineStr">
        <is>
          <t>Количество</t>
        </is>
      </c>
      <c r="E2779" s="15" t="n"/>
      <c r="F2779" s="175" t="n">
        <v>1</v>
      </c>
      <c r="G2779" s="15" t="n"/>
      <c r="H2779" s="175" t="n">
        <v>1</v>
      </c>
      <c r="I2779" s="135" t="n"/>
      <c r="J2779" s="154" t="inlineStr">
        <is>
          <t>Поступление ТМЦ и услуг 0003170 от 01.08.2023 10:00:00</t>
        </is>
      </c>
      <c r="K2779" s="154" t="inlineStr">
        <is>
          <t>Поступление ТМЦ и услуг 0003170 от 01.08.2023 10:00:00</t>
        </is>
      </c>
      <c r="L2779" s="9" t="n"/>
      <c r="M2779">
        <f>VLOOKUP(J2779,P$7:Q$4000,2,0)</f>
        <v/>
      </c>
      <c r="N2779">
        <f>VLOOKUP(K2779,P$7:R$4000,2,0)</f>
        <v/>
      </c>
      <c r="P2779" s="24" t="inlineStr">
        <is>
          <t>Юнусов Жаныбек Мусуевич (врем.разнорабочий)</t>
        </is>
      </c>
      <c r="Q2779" s="24" t="inlineStr">
        <is>
          <t>100-06 Участок  измельчения</t>
        </is>
      </c>
    </row>
    <row r="2780" hidden="1" outlineLevel="1" ht="32.9" customFormat="1" customHeight="1" s="71" thickBot="1">
      <c r="B2780" s="165" t="inlineStr">
        <is>
          <t>12.09.2024 10:24:37</t>
        </is>
      </c>
      <c r="C2780" s="165" t="inlineStr">
        <is>
          <t>Внутреннее перемещение ОМТС 222-159 от 12.09.2024 10:24:37</t>
        </is>
      </c>
      <c r="D2780" s="152" t="inlineStr">
        <is>
          <t>Внутренее перемещение ТМЦ</t>
        </is>
      </c>
      <c r="E2780" s="163" t="n">
        <v>1750</v>
      </c>
      <c r="F2780" s="164" t="n"/>
      <c r="G2780" s="163" t="n">
        <v>1750</v>
      </c>
      <c r="H2780" s="164" t="n"/>
      <c r="I2780" s="7" t="n">
        <v>4147.32</v>
      </c>
      <c r="J2780" s="8" t="inlineStr">
        <is>
          <t>Склад Бозымчак № 7/1 СИЗ БУ</t>
        </is>
      </c>
      <c r="K2780" s="8" t="inlineStr">
        <is>
          <t>Кожомкулов Заирбек Курманалиевич(Водитель Вил.погр</t>
        </is>
      </c>
      <c r="L2780" s="12" t="n"/>
      <c r="M2780">
        <f>VLOOKUP(J2780,P$7:Q$4000,2,0)</f>
        <v/>
      </c>
      <c r="N2780">
        <f>VLOOKUP(K2780,P$7:R$4000,2,0)</f>
        <v/>
      </c>
      <c r="P2780" s="24" t="inlineStr">
        <is>
          <t>Юрченко Светлана Анатольевна</t>
        </is>
      </c>
      <c r="Q2780" s="24" t="inlineStr">
        <is>
          <t>111-02-АУП</t>
        </is>
      </c>
    </row>
    <row r="2781" hidden="1" outlineLevel="1" ht="22.45" customFormat="1" customHeight="1" s="71">
      <c r="B2781" s="166" t="n"/>
      <c r="C2781" s="166" t="n"/>
      <c r="D2781" s="153" t="n"/>
      <c r="E2781" s="10" t="n"/>
      <c r="F2781" s="11" t="n"/>
      <c r="G2781" s="10" t="n"/>
      <c r="H2781" s="11" t="n"/>
      <c r="I2781" s="12" t="n"/>
      <c r="J2781" s="13" t="inlineStr">
        <is>
          <t>001-002-0061 Ботинки Kynox Nomad 417E-064 (Италия)</t>
        </is>
      </c>
      <c r="K2781" s="13" t="inlineStr">
        <is>
          <t>001-002-0061 Ботинки Kynox Nomad 417E-064 (Италия)</t>
        </is>
      </c>
      <c r="L2781" s="135" t="n"/>
      <c r="M2781">
        <f>VLOOKUP(J2781,P$7:Q$4000,2,0)</f>
        <v/>
      </c>
      <c r="N2781">
        <f>VLOOKUP(K2781,P$7:R$4000,2,0)</f>
        <v/>
      </c>
      <c r="P2781" s="24" t="inlineStr">
        <is>
          <t>Юсупов Нариман Идрисович</t>
        </is>
      </c>
      <c r="Q2781" s="24" t="inlineStr">
        <is>
          <t>105-02-УТВС и НК</t>
        </is>
      </c>
    </row>
    <row r="2782" hidden="1" outlineLevel="1" ht="22.45" customHeight="1" s="171" thickBot="1">
      <c r="B2782" s="167" t="n"/>
      <c r="C2782" s="167" t="n"/>
      <c r="D2782" s="14" t="inlineStr">
        <is>
          <t>Количество</t>
        </is>
      </c>
      <c r="E2782" s="15" t="n"/>
      <c r="F2782" s="175" t="n">
        <v>1</v>
      </c>
      <c r="G2782" s="15" t="n"/>
      <c r="H2782" s="175" t="n">
        <v>1</v>
      </c>
      <c r="I2782" s="135" t="n"/>
      <c r="J2782" s="154" t="inlineStr">
        <is>
          <t>Поступление ТМЦ и услуг 0004957 от 29.12.2022 10:00:00</t>
        </is>
      </c>
      <c r="K2782" s="154" t="inlineStr">
        <is>
          <t>Поступление ТМЦ и услуг 0004957 от 29.12.2022 10:00:00</t>
        </is>
      </c>
      <c r="L2782" s="9" t="n"/>
      <c r="M2782">
        <f>VLOOKUP(J2782,P$7:Q$4000,2,0)</f>
        <v/>
      </c>
      <c r="N2782">
        <f>VLOOKUP(K2782,P$7:R$4000,2,0)</f>
        <v/>
      </c>
      <c r="P2782" s="24" t="inlineStr">
        <is>
          <t>Юсупов Уланбек Токтоматович (энергоцех)</t>
        </is>
      </c>
      <c r="Q2782" s="24" t="inlineStr">
        <is>
          <t>105-03-ЛЭП</t>
        </is>
      </c>
    </row>
    <row r="2783" hidden="1" outlineLevel="1" ht="22.45" customFormat="1" customHeight="1" s="71" thickBot="1">
      <c r="B2783" s="165" t="inlineStr">
        <is>
          <t>12.09.2024 10:24:37</t>
        </is>
      </c>
      <c r="C2783" s="165" t="inlineStr">
        <is>
          <t>Внутреннее перемещение ОМТС 222-159 от 12.09.2024 10:24:37</t>
        </is>
      </c>
      <c r="D2783" s="152" t="inlineStr">
        <is>
          <t>Внутренее перемещение ТМЦ</t>
        </is>
      </c>
      <c r="E2783" s="163" t="n">
        <v>1750</v>
      </c>
      <c r="F2783" s="164" t="n"/>
      <c r="G2783" s="163" t="n">
        <v>1750</v>
      </c>
      <c r="H2783" s="164" t="n"/>
      <c r="I2783" s="7" t="n">
        <v>4558.41</v>
      </c>
      <c r="J2783" s="8" t="inlineStr">
        <is>
          <t>Склад Бозымчак № 7/1 СИЗ БУ</t>
        </is>
      </c>
      <c r="K2783" s="8" t="inlineStr">
        <is>
          <t>Кожомкулов Заирбек Курманалиевич(Водитель Вил.погр</t>
        </is>
      </c>
      <c r="L2783" s="12" t="n"/>
      <c r="M2783">
        <f>VLOOKUP(J2783,P$7:Q$4000,2,0)</f>
        <v/>
      </c>
      <c r="N2783">
        <f>VLOOKUP(K2783,P$7:R$4000,2,0)</f>
        <v/>
      </c>
      <c r="P2783" s="24" t="inlineStr">
        <is>
          <t>Юсупов Уметалы Турапович</t>
        </is>
      </c>
      <c r="Q2783" s="24" t="inlineStr">
        <is>
          <t>105-01-ДЭС</t>
        </is>
      </c>
    </row>
    <row r="2784" hidden="1" outlineLevel="1" ht="22.45" customFormat="1" customHeight="1" s="71">
      <c r="B2784" s="166" t="n"/>
      <c r="C2784" s="166" t="n"/>
      <c r="D2784" s="153" t="n"/>
      <c r="E2784" s="10" t="n"/>
      <c r="F2784" s="11" t="n"/>
      <c r="G2784" s="10" t="n"/>
      <c r="H2784" s="11" t="n"/>
      <c r="I2784" s="12" t="n"/>
      <c r="J2784" s="13" t="inlineStr">
        <is>
          <t>001-002-0061 Ботинки Kynox Nomad 417E-064 (Италия)</t>
        </is>
      </c>
      <c r="K2784" s="13" t="inlineStr">
        <is>
          <t>001-002-0061 Ботинки Kynox Nomad 417E-064 (Италия)</t>
        </is>
      </c>
      <c r="L2784" s="135" t="n"/>
      <c r="M2784">
        <f>VLOOKUP(J2784,P$7:Q$4000,2,0)</f>
        <v/>
      </c>
      <c r="N2784">
        <f>VLOOKUP(K2784,P$7:R$4000,2,0)</f>
        <v/>
      </c>
      <c r="P2784" s="24" t="inlineStr">
        <is>
          <t>Юсупов Шавкар Шаякубович</t>
        </is>
      </c>
      <c r="Q2784" s="24" t="inlineStr">
        <is>
          <t>119-04-Автотранспортный цех - спецтранспорт</t>
        </is>
      </c>
    </row>
    <row r="2785" hidden="1" outlineLevel="1" ht="22.45" customHeight="1" s="171" thickBot="1">
      <c r="B2785" s="167" t="n"/>
      <c r="C2785" s="167" t="n"/>
      <c r="D2785" s="14" t="inlineStr">
        <is>
          <t>Количество</t>
        </is>
      </c>
      <c r="E2785" s="15" t="n"/>
      <c r="F2785" s="175" t="n">
        <v>1</v>
      </c>
      <c r="G2785" s="15" t="n"/>
      <c r="H2785" s="175" t="n">
        <v>1</v>
      </c>
      <c r="I2785" s="135" t="n"/>
      <c r="J2785" s="154" t="inlineStr">
        <is>
          <t>Поступление ТМЦ и услуг 0000157 от 18.01.2024 10:00:00</t>
        </is>
      </c>
      <c r="K2785" s="154" t="inlineStr">
        <is>
          <t>Поступление ТМЦ и услуг 0000157 от 18.01.2024 10:00:00</t>
        </is>
      </c>
      <c r="L2785" s="9" t="n"/>
      <c r="M2785">
        <f>VLOOKUP(J2785,P$7:Q$4000,2,0)</f>
        <v/>
      </c>
      <c r="N2785">
        <f>VLOOKUP(K2785,P$7:R$4000,2,0)</f>
        <v/>
      </c>
      <c r="P2785" s="24" t="inlineStr">
        <is>
          <t>Юсупова Акбермет Суюнбаевна (кух работник)</t>
        </is>
      </c>
      <c r="Q2785" s="24" t="inlineStr">
        <is>
          <t>123-02-АБК-АХО-Столовая</t>
        </is>
      </c>
    </row>
    <row r="2786" hidden="1" outlineLevel="1" ht="22.45" customFormat="1" customHeight="1" s="71" thickBot="1">
      <c r="B2786" s="165" t="inlineStr">
        <is>
          <t>12.09.2024 10:24:37</t>
        </is>
      </c>
      <c r="C2786" s="165" t="inlineStr">
        <is>
          <t>Внутреннее перемещение ОМТС 222-159 от 12.09.2024 10:24:37</t>
        </is>
      </c>
      <c r="D2786" s="152" t="inlineStr">
        <is>
          <t>Внутренее перемещение ТМЦ</t>
        </is>
      </c>
      <c r="E2786" s="163" t="n">
        <v>1750</v>
      </c>
      <c r="F2786" s="164" t="n"/>
      <c r="G2786" s="163" t="n">
        <v>1750</v>
      </c>
      <c r="H2786" s="164" t="n"/>
      <c r="I2786" s="7" t="n">
        <v>1200</v>
      </c>
      <c r="J2786" s="8" t="inlineStr">
        <is>
          <t>Склад Бозымчак № 7/1 СИЗ БУ</t>
        </is>
      </c>
      <c r="K2786" s="8" t="inlineStr">
        <is>
          <t>Кожомкулов Заирбек Курманалиевич(Водитель Вил.погр</t>
        </is>
      </c>
      <c r="L2786" s="12" t="n"/>
      <c r="M2786">
        <f>VLOOKUP(J2786,P$7:Q$4000,2,0)</f>
        <v/>
      </c>
      <c r="N2786">
        <f>VLOOKUP(K2786,P$7:R$4000,2,0)</f>
        <v/>
      </c>
      <c r="P2786" s="24" t="inlineStr">
        <is>
          <t>Юсупова Жыпаргул Токтоматовна( кух раб)</t>
        </is>
      </c>
      <c r="Q2786" s="24" t="inlineStr">
        <is>
          <t>123-02-АБК-АХО-Столовая</t>
        </is>
      </c>
    </row>
    <row r="2787" hidden="1" outlineLevel="1" ht="22.45" customFormat="1" customHeight="1" s="71">
      <c r="B2787" s="166" t="n"/>
      <c r="C2787" s="166" t="n"/>
      <c r="D2787" s="153" t="n"/>
      <c r="E2787" s="10" t="n"/>
      <c r="F2787" s="11" t="n"/>
      <c r="G2787" s="10" t="n"/>
      <c r="H2787" s="11" t="n"/>
      <c r="I2787" s="12" t="n"/>
      <c r="J2787" s="13" t="inlineStr">
        <is>
          <t>001-001-0007 Жилет сигнальный</t>
        </is>
      </c>
      <c r="K2787" s="13" t="inlineStr">
        <is>
          <t>001-001-0007 Жилет сигнальный</t>
        </is>
      </c>
      <c r="L2787" s="135" t="n"/>
      <c r="M2787">
        <f>VLOOKUP(J2787,P$7:Q$4000,2,0)</f>
        <v/>
      </c>
      <c r="N2787">
        <f>VLOOKUP(K2787,P$7:R$4000,2,0)</f>
        <v/>
      </c>
      <c r="P2787" s="24" t="inlineStr">
        <is>
          <t>Янджун Юсуп Абдукаримович</t>
        </is>
      </c>
      <c r="Q2787" s="24" t="inlineStr">
        <is>
          <t>120-01-Геолого-маркшейдерская служба. отдел</t>
        </is>
      </c>
    </row>
    <row r="2788" hidden="1" outlineLevel="1" ht="22.45" customHeight="1" s="171" thickBot="1">
      <c r="B2788" s="167" t="n"/>
      <c r="C2788" s="167" t="n"/>
      <c r="D2788" s="14" t="inlineStr">
        <is>
          <t>Количество</t>
        </is>
      </c>
      <c r="E2788" s="15" t="n"/>
      <c r="F2788" s="175" t="n">
        <v>1</v>
      </c>
      <c r="G2788" s="15" t="n"/>
      <c r="H2788" s="175" t="n">
        <v>1</v>
      </c>
      <c r="I2788" s="135" t="n"/>
      <c r="J2788" s="154" t="inlineStr">
        <is>
          <t>Поступление ТМЦ и услуг 0000112 от 15.01.2024 10:00:00</t>
        </is>
      </c>
      <c r="K2788" s="154" t="inlineStr">
        <is>
          <t>Поступление ТМЦ и услуг 0000112 от 15.01.2024 10:00:00</t>
        </is>
      </c>
      <c r="L2788" s="9" t="n"/>
      <c r="M2788">
        <f>VLOOKUP(J2788,P$7:Q$4000,2,0)</f>
        <v/>
      </c>
      <c r="N2788">
        <f>VLOOKUP(K2788,P$7:R$4000,2,0)</f>
        <v/>
      </c>
      <c r="P2788" s="24" t="inlineStr">
        <is>
          <t>Яруллин Дамир Тахирович</t>
        </is>
      </c>
      <c r="Q2788" s="24" t="inlineStr">
        <is>
          <t>119-06-Автотранспортный цех-РПП</t>
        </is>
      </c>
    </row>
    <row r="2789" hidden="1" outlineLevel="1" ht="22.45" customFormat="1" customHeight="1" s="71" thickBot="1">
      <c r="B2789" s="165" t="inlineStr">
        <is>
          <t>12.09.2024 10:24:37</t>
        </is>
      </c>
      <c r="C2789" s="165" t="inlineStr">
        <is>
          <t>Внутреннее перемещение ОМТС 222-159 от 12.09.2024 10:24:37</t>
        </is>
      </c>
      <c r="D2789" s="152" t="inlineStr">
        <is>
          <t>Внутренее перемещение ТМЦ</t>
        </is>
      </c>
      <c r="E2789" s="163" t="n">
        <v>1750</v>
      </c>
      <c r="F2789" s="164" t="n"/>
      <c r="G2789" s="163" t="n">
        <v>1750</v>
      </c>
      <c r="H2789" s="164" t="n"/>
      <c r="I2789" s="7" t="n">
        <v>2400</v>
      </c>
      <c r="J2789" s="8" t="inlineStr">
        <is>
          <t>Склад Бозымчак № 7/1 СИЗ БУ</t>
        </is>
      </c>
      <c r="K2789" s="8" t="inlineStr">
        <is>
          <t>Кожомкулов Заирбек Курманалиевич(Водитель Вил.погр</t>
        </is>
      </c>
      <c r="L2789" s="12" t="n"/>
      <c r="M2789">
        <f>VLOOKUP(J2789,P$7:Q$4000,2,0)</f>
        <v/>
      </c>
      <c r="N2789">
        <f>VLOOKUP(K2789,P$7:R$4000,2,0)</f>
        <v/>
      </c>
      <c r="P2789" s="24" t="inlineStr">
        <is>
          <t>Яруллин Тахир Хакимович (машинист Хитачи)</t>
        </is>
      </c>
      <c r="Q2789" s="24" t="inlineStr">
        <is>
          <t>101-02-ЭКБУ - Карьер</t>
        </is>
      </c>
    </row>
    <row r="2790" hidden="1" outlineLevel="1" ht="22.45" customFormat="1" customHeight="1" s="71">
      <c r="B2790" s="166" t="n"/>
      <c r="C2790" s="166" t="n"/>
      <c r="D2790" s="153" t="n"/>
      <c r="E2790" s="10" t="n"/>
      <c r="F2790" s="11" t="n"/>
      <c r="G2790" s="10" t="n"/>
      <c r="H2790" s="11" t="n"/>
      <c r="I2790" s="12" t="n"/>
      <c r="J2790" s="13" t="inlineStr">
        <is>
          <t>001-001-0007 Жилет сигнальный</t>
        </is>
      </c>
      <c r="K2790" s="13" t="inlineStr">
        <is>
          <t>001-001-0007 Жилет сигнальный</t>
        </is>
      </c>
      <c r="L2790" s="135" t="n"/>
      <c r="M2790">
        <f>VLOOKUP(J2790,P$7:Q$4000,2,0)</f>
        <v/>
      </c>
      <c r="N2790">
        <f>VLOOKUP(K2790,P$7:R$4000,2,0)</f>
        <v/>
      </c>
      <c r="P2790" s="24" t="inlineStr">
        <is>
          <t>Яскевич Николай Александрович</t>
        </is>
      </c>
      <c r="Q2790" s="24" t="inlineStr">
        <is>
          <t>105-05-Общепроизводственные - Энергохозяйство</t>
        </is>
      </c>
    </row>
    <row r="2791" hidden="1" outlineLevel="1" ht="22.45" customHeight="1" s="171" thickBot="1">
      <c r="B2791" s="167" t="n"/>
      <c r="C2791" s="167" t="n"/>
      <c r="D2791" s="14" t="inlineStr">
        <is>
          <t>Количество</t>
        </is>
      </c>
      <c r="E2791" s="15" t="n"/>
      <c r="F2791" s="175" t="n">
        <v>2</v>
      </c>
      <c r="G2791" s="15" t="n"/>
      <c r="H2791" s="175" t="n">
        <v>2</v>
      </c>
      <c r="I2791" s="135" t="n"/>
      <c r="J2791" s="154" t="inlineStr">
        <is>
          <t>Поступление ТМЦ и услуг 0000626 от 16.02.2024 10:00:00</t>
        </is>
      </c>
      <c r="K2791" s="154" t="inlineStr">
        <is>
          <t>Поступление ТМЦ и услуг 0000626 от 16.02.2024 10:00:00</t>
        </is>
      </c>
      <c r="L2791" s="9" t="n"/>
      <c r="M2791">
        <f>VLOOKUP(J2791,P$7:Q$4000,2,0)</f>
        <v/>
      </c>
      <c r="N2791">
        <f>VLOOKUP(K2791,P$7:R$4000,2,0)</f>
        <v/>
      </c>
      <c r="P2791" s="24" t="inlineStr">
        <is>
          <t>Яхин Валерий Байракович</t>
        </is>
      </c>
      <c r="Q2791" s="24" t="inlineStr">
        <is>
          <t>112-ИТР-офис</t>
        </is>
      </c>
    </row>
    <row r="2792" hidden="1" outlineLevel="1" ht="22.45" customFormat="1" customHeight="1" s="71" thickBot="1">
      <c r="B2792" s="165" t="inlineStr">
        <is>
          <t>12.09.2024 10:24:37</t>
        </is>
      </c>
      <c r="C2792" s="165" t="inlineStr">
        <is>
          <t>Внутреннее перемещение ОМТС 222-159 от 12.09.2024 10:24:37</t>
        </is>
      </c>
      <c r="D2792" s="152" t="inlineStr">
        <is>
          <t>Внутренее перемещение ТМЦ</t>
        </is>
      </c>
      <c r="E2792" s="163" t="n">
        <v>1750</v>
      </c>
      <c r="F2792" s="164" t="n"/>
      <c r="G2792" s="163" t="n">
        <v>1750</v>
      </c>
      <c r="H2792" s="164" t="n"/>
      <c r="I2792" s="7" t="n">
        <v>1350</v>
      </c>
      <c r="J2792" s="8" t="inlineStr">
        <is>
          <t>Склад Бозымчак № 7/1 СИЗ БУ</t>
        </is>
      </c>
      <c r="K2792" s="8" t="inlineStr">
        <is>
          <t>Кожомкулов Заирбек Курманалиевич(Водитель Вил.погр</t>
        </is>
      </c>
      <c r="L2792" s="12" t="n"/>
      <c r="M2792">
        <f>VLOOKUP(J2792,P$7:Q$4000,2,0)</f>
        <v/>
      </c>
      <c r="N2792">
        <f>VLOOKUP(K2792,P$7:R$4000,2,0)</f>
        <v/>
      </c>
      <c r="P2792" s="24" t="inlineStr">
        <is>
          <t>Ящук Алексей Алексеевич (ФАБРИКА)</t>
        </is>
      </c>
      <c r="Q2792" s="24" t="inlineStr">
        <is>
          <t>112-01-ИТР-производство</t>
        </is>
      </c>
    </row>
    <row r="2793" hidden="1" outlineLevel="1" ht="22.45" customFormat="1" customHeight="1" s="71">
      <c r="B2793" s="166" t="n"/>
      <c r="C2793" s="166" t="n"/>
      <c r="D2793" s="153" t="n"/>
      <c r="E2793" s="10" t="n"/>
      <c r="F2793" s="11" t="n"/>
      <c r="G2793" s="10" t="n"/>
      <c r="H2793" s="11" t="n"/>
      <c r="I2793" s="12" t="n"/>
      <c r="J2793" s="13" t="inlineStr">
        <is>
          <t>001-002-0054 Сапоги резиновые шахтерские (МП) Россия</t>
        </is>
      </c>
      <c r="K2793" s="13" t="inlineStr">
        <is>
          <t>001-002-0054 Сапоги резиновые шахтерские (МП) Россия</t>
        </is>
      </c>
      <c r="L2793" s="135" t="n"/>
      <c r="M2793">
        <f>VLOOKUP(J2793,P$7:Q$4000,2,0)</f>
        <v/>
      </c>
      <c r="N2793">
        <f>VLOOKUP(K2793,P$7:R$4000,2,0)</f>
        <v/>
      </c>
    </row>
    <row r="2794" hidden="1" outlineLevel="1" ht="22.45" customHeight="1" s="171" thickBot="1">
      <c r="B2794" s="167" t="n"/>
      <c r="C2794" s="167" t="n"/>
      <c r="D2794" s="14" t="inlineStr">
        <is>
          <t>Количество</t>
        </is>
      </c>
      <c r="E2794" s="15" t="n"/>
      <c r="F2794" s="175" t="n">
        <v>1</v>
      </c>
      <c r="G2794" s="15" t="n"/>
      <c r="H2794" s="175" t="n">
        <v>1</v>
      </c>
      <c r="I2794" s="135" t="n"/>
      <c r="J2794" s="154" t="inlineStr">
        <is>
          <t>Поступление ТМЦ и услуг 0003817 от 13.10.2022 10:00:00</t>
        </is>
      </c>
      <c r="K2794" s="154" t="inlineStr">
        <is>
          <t>Поступление ТМЦ и услуг 0003817 от 13.10.2022 10:00:00</t>
        </is>
      </c>
      <c r="L2794" s="9" t="n"/>
      <c r="M2794">
        <f>VLOOKUP(J2794,P$7:Q$4000,2,0)</f>
        <v/>
      </c>
      <c r="N2794">
        <f>VLOOKUP(K2794,P$7:R$4000,2,0)</f>
        <v/>
      </c>
    </row>
    <row r="2795" hidden="1" outlineLevel="1" ht="22.45" customFormat="1" customHeight="1" s="71" thickBot="1">
      <c r="B2795" s="165" t="inlineStr">
        <is>
          <t>12.09.2024 10:24:37</t>
        </is>
      </c>
      <c r="C2795" s="165" t="inlineStr">
        <is>
          <t>Внутреннее перемещение ОМТС 222-159 от 12.09.2024 10:24:37</t>
        </is>
      </c>
      <c r="D2795" s="152" t="inlineStr">
        <is>
          <t>Внутренее перемещение ТМЦ</t>
        </is>
      </c>
      <c r="E2795" s="163" t="n">
        <v>1750</v>
      </c>
      <c r="F2795" s="164" t="n"/>
      <c r="G2795" s="163" t="n">
        <v>1750</v>
      </c>
      <c r="H2795" s="164" t="n"/>
      <c r="I2795" s="7" t="n">
        <v>1980</v>
      </c>
      <c r="J2795" s="8" t="inlineStr">
        <is>
          <t>Склад Бозымчак № 7/1 СИЗ БУ</t>
        </is>
      </c>
      <c r="K2795" s="8" t="inlineStr">
        <is>
          <t>Кожомкулов Заирбек Курманалиевич(Водитель Вил.погр</t>
        </is>
      </c>
      <c r="L2795" s="12" t="n"/>
      <c r="M2795">
        <f>VLOOKUP(J2795,P$7:Q$4000,2,0)</f>
        <v/>
      </c>
      <c r="N2795">
        <f>VLOOKUP(K2795,P$7:R$4000,2,0)</f>
        <v/>
      </c>
    </row>
    <row r="2796" hidden="1" outlineLevel="1" ht="22.45" customFormat="1" customHeight="1" s="71">
      <c r="B2796" s="166" t="n"/>
      <c r="C2796" s="166" t="n"/>
      <c r="D2796" s="153" t="n"/>
      <c r="E2796" s="10" t="n"/>
      <c r="F2796" s="11" t="n"/>
      <c r="G2796" s="10" t="n"/>
      <c r="H2796" s="11" t="n"/>
      <c r="I2796" s="12" t="n"/>
      <c r="J2796" s="13" t="inlineStr">
        <is>
          <t>001-001-0106 Термобелье (полиэстер, лайкра)</t>
        </is>
      </c>
      <c r="K2796" s="13" t="inlineStr">
        <is>
          <t>001-001-0106 Термобелье (полиэстер, лайкра)</t>
        </is>
      </c>
      <c r="L2796" s="135" t="n"/>
      <c r="M2796">
        <f>VLOOKUP(J2796,P$7:Q$4000,2,0)</f>
        <v/>
      </c>
      <c r="N2796">
        <f>VLOOKUP(K2796,P$7:R$4000,2,0)</f>
        <v/>
      </c>
    </row>
    <row r="2797" hidden="1" outlineLevel="1" ht="22.45" customHeight="1" s="171" thickBot="1">
      <c r="B2797" s="167" t="n"/>
      <c r="C2797" s="167" t="n"/>
      <c r="D2797" s="14" t="inlineStr">
        <is>
          <t>Количество</t>
        </is>
      </c>
      <c r="E2797" s="15" t="n"/>
      <c r="F2797" s="175" t="n">
        <v>1</v>
      </c>
      <c r="G2797" s="15" t="n"/>
      <c r="H2797" s="175" t="n">
        <v>1</v>
      </c>
      <c r="I2797" s="135" t="n"/>
      <c r="J2797" s="154" t="inlineStr">
        <is>
          <t>Поступление ТМЦ и услуг 0004961 от 29.12.2022 10:00:00</t>
        </is>
      </c>
      <c r="K2797" s="154" t="inlineStr">
        <is>
          <t>Поступление ТМЦ и услуг 0004961 от 29.12.2022 10:00:00</t>
        </is>
      </c>
      <c r="L2797" s="9" t="n"/>
      <c r="M2797">
        <f>VLOOKUP(J2797,P$7:Q$4000,2,0)</f>
        <v/>
      </c>
      <c r="N2797">
        <f>VLOOKUP(K2797,P$7:R$4000,2,0)</f>
        <v/>
      </c>
    </row>
    <row r="2798" hidden="1" outlineLevel="1" ht="22.45" customFormat="1" customHeight="1" s="71" thickBot="1">
      <c r="B2798" s="165" t="inlineStr">
        <is>
          <t>12.09.2024 10:24:37</t>
        </is>
      </c>
      <c r="C2798" s="165" t="inlineStr">
        <is>
          <t>Внутреннее перемещение ОМТС 222-159 от 12.09.2024 10:24:37</t>
        </is>
      </c>
      <c r="D2798" s="152" t="inlineStr">
        <is>
          <t>Внутренее перемещение ТМЦ</t>
        </is>
      </c>
      <c r="E2798" s="163" t="n">
        <v>1750</v>
      </c>
      <c r="F2798" s="164" t="n"/>
      <c r="G2798" s="163" t="n">
        <v>1750</v>
      </c>
      <c r="H2798" s="164" t="n"/>
      <c r="I2798" s="7" t="n">
        <v>4350</v>
      </c>
      <c r="J2798" s="8" t="inlineStr">
        <is>
          <t>Склад Бозымчак № 7/1 СИЗ БУ</t>
        </is>
      </c>
      <c r="K2798" s="8" t="inlineStr">
        <is>
          <t>Кожомкулов Заирбек Курманалиевич(Водитель Вил.погр</t>
        </is>
      </c>
      <c r="L2798" s="12" t="n"/>
      <c r="M2798">
        <f>VLOOKUP(J2798,P$7:Q$4000,2,0)</f>
        <v/>
      </c>
      <c r="N2798">
        <f>VLOOKUP(K2798,P$7:R$4000,2,0)</f>
        <v/>
      </c>
      <c r="P2798" s="22" t="n"/>
      <c r="Q2798" s="22" t="n"/>
    </row>
    <row r="2799" hidden="1" outlineLevel="1" ht="22.45" customFormat="1" customHeight="1" s="71">
      <c r="B2799" s="166" t="n"/>
      <c r="C2799" s="166" t="n"/>
      <c r="D2799" s="153" t="n"/>
      <c r="E2799" s="10" t="n"/>
      <c r="F2799" s="11" t="n"/>
      <c r="G2799" s="10" t="n"/>
      <c r="H2799" s="11" t="n"/>
      <c r="I2799" s="12" t="n"/>
      <c r="J2799" s="13" t="inlineStr">
        <is>
          <t>001-001-0106 Термобелье (полиэстер, лайкра)</t>
        </is>
      </c>
      <c r="K2799" s="13" t="inlineStr">
        <is>
          <t>001-001-0106 Термобелье (полиэстер, лайкра)</t>
        </is>
      </c>
      <c r="L2799" s="135" t="n"/>
      <c r="M2799">
        <f>VLOOKUP(J2799,P$7:Q$4000,2,0)</f>
        <v/>
      </c>
      <c r="N2799">
        <f>VLOOKUP(K2799,P$7:R$4000,2,0)</f>
        <v/>
      </c>
      <c r="P2799" s="22" t="n"/>
      <c r="Q2799" s="22" t="n"/>
    </row>
    <row r="2800" hidden="1" outlineLevel="1" ht="22.45" customHeight="1" s="171" thickBot="1">
      <c r="B2800" s="167" t="n"/>
      <c r="C2800" s="167" t="n"/>
      <c r="D2800" s="14" t="inlineStr">
        <is>
          <t>Количество</t>
        </is>
      </c>
      <c r="E2800" s="15" t="n"/>
      <c r="F2800" s="175" t="n">
        <v>2</v>
      </c>
      <c r="G2800" s="15" t="n"/>
      <c r="H2800" s="175" t="n">
        <v>2</v>
      </c>
      <c r="I2800" s="135" t="n"/>
      <c r="J2800" s="154" t="inlineStr">
        <is>
          <t>Поступление ТМЦ и услуг 0004253 от 12.10.2023 10:00:00</t>
        </is>
      </c>
      <c r="K2800" s="154" t="inlineStr">
        <is>
          <t>Поступление ТМЦ и услуг 0004253 от 12.10.2023 10:00:00</t>
        </is>
      </c>
      <c r="L2800" s="9" t="n"/>
      <c r="M2800">
        <f>VLOOKUP(J2800,P$7:Q$4000,2,0)</f>
        <v/>
      </c>
      <c r="N2800">
        <f>VLOOKUP(K2800,P$7:R$4000,2,0)</f>
        <v/>
      </c>
      <c r="P2800" s="22" t="n"/>
      <c r="Q2800" s="22" t="n"/>
    </row>
    <row r="2801" hidden="1" outlineLevel="1" ht="32.9" customFormat="1" customHeight="1" s="71" thickBot="1">
      <c r="B2801" s="165" t="inlineStr">
        <is>
          <t>12.09.2024 10:24:37</t>
        </is>
      </c>
      <c r="C2801" s="165" t="inlineStr">
        <is>
          <t>Внутреннее перемещение ОМТС 222-159 от 12.09.2024 10:24:37</t>
        </is>
      </c>
      <c r="D2801" s="152" t="inlineStr">
        <is>
          <t>Внутренее перемещение ТМЦ</t>
        </is>
      </c>
      <c r="E2801" s="163" t="n">
        <v>1750</v>
      </c>
      <c r="F2801" s="164" t="n"/>
      <c r="G2801" s="163" t="n">
        <v>1750</v>
      </c>
      <c r="H2801" s="164" t="n"/>
      <c r="I2801" s="7" t="n">
        <v>4950</v>
      </c>
      <c r="J2801" s="8" t="inlineStr">
        <is>
          <t>Склад Бозымчак № 7/1 СИЗ БУ</t>
        </is>
      </c>
      <c r="K2801" s="8" t="inlineStr">
        <is>
          <t>Кожомкулов Заирбек Курманалиевич(Водитель Вил.погр</t>
        </is>
      </c>
      <c r="L2801" s="12" t="n"/>
      <c r="M2801">
        <f>VLOOKUP(J2801,P$7:Q$4000,2,0)</f>
        <v/>
      </c>
      <c r="N2801">
        <f>VLOOKUP(K2801,P$7:R$4000,2,0)</f>
        <v/>
      </c>
      <c r="P2801" s="22" t="n"/>
      <c r="Q2801" s="22" t="n"/>
    </row>
    <row r="2802" hidden="1" outlineLevel="1" ht="22.45" customFormat="1" customHeight="1" s="71">
      <c r="B2802" s="166" t="n"/>
      <c r="C2802" s="166" t="n"/>
      <c r="D2802" s="153" t="n"/>
      <c r="E2802" s="10" t="n"/>
      <c r="F2802" s="11" t="n"/>
      <c r="G2802" s="10" t="n"/>
      <c r="H2802" s="11" t="n"/>
      <c r="I2802" s="12" t="n"/>
      <c r="J2802" s="13" t="inlineStr">
        <is>
          <t>001-002-0091 Сапоги ПВХ Dunlop Protomastor (МП, МБС)</t>
        </is>
      </c>
      <c r="K2802" s="13" t="inlineStr">
        <is>
          <t>001-002-0091 Сапоги ПВХ Dunlop Protomastor (МП, МБС)</t>
        </is>
      </c>
      <c r="L2802" s="135" t="n"/>
      <c r="M2802">
        <f>VLOOKUP(J2802,P$7:Q$4000,2,0)</f>
        <v/>
      </c>
      <c r="N2802">
        <f>VLOOKUP(K2802,P$7:R$4000,2,0)</f>
        <v/>
      </c>
      <c r="P2802" s="22" t="n"/>
      <c r="Q2802" s="23" t="n"/>
    </row>
    <row r="2803" hidden="1" outlineLevel="1" ht="22.45" customHeight="1" s="171" thickBot="1">
      <c r="B2803" s="167" t="n"/>
      <c r="C2803" s="167" t="n"/>
      <c r="D2803" s="14" t="inlineStr">
        <is>
          <t>Количество</t>
        </is>
      </c>
      <c r="E2803" s="15" t="n"/>
      <c r="F2803" s="175" t="n">
        <v>1</v>
      </c>
      <c r="G2803" s="15" t="n"/>
      <c r="H2803" s="175" t="n">
        <v>1</v>
      </c>
      <c r="I2803" s="135" t="n"/>
      <c r="J2803" s="154" t="inlineStr">
        <is>
          <t>Поступление ТМЦ и услуг 0001508 от 16.04.2024 10:00:00</t>
        </is>
      </c>
      <c r="K2803" s="154" t="inlineStr">
        <is>
          <t>Поступление ТМЦ и услуг 0001508 от 16.04.2024 10:00:00</t>
        </is>
      </c>
      <c r="L2803" s="9" t="n"/>
      <c r="M2803">
        <f>VLOOKUP(J2803,P$7:Q$4000,2,0)</f>
        <v/>
      </c>
      <c r="N2803">
        <f>VLOOKUP(K2803,P$7:R$4000,2,0)</f>
        <v/>
      </c>
      <c r="P2803" s="22" t="n"/>
      <c r="Q2803" s="23" t="n"/>
    </row>
    <row r="2804" outlineLevel="1" ht="22.45" customFormat="1" customHeight="1" s="71" thickBot="1">
      <c r="B2804" s="165" t="inlineStr">
        <is>
          <t>12.09.2024 10:43:17</t>
        </is>
      </c>
      <c r="C2804" s="165" t="inlineStr">
        <is>
          <t>Внутреннее перемещение ОМТС 222-173 от 12.09.2024 10:43:17</t>
        </is>
      </c>
      <c r="D2804" s="152" t="inlineStr">
        <is>
          <t>Внутренее перемещение ТМЦ</t>
        </is>
      </c>
      <c r="E2804" s="163" t="n">
        <v>1750</v>
      </c>
      <c r="F2804" s="164" t="n"/>
      <c r="G2804" s="163" t="n">
        <v>1750</v>
      </c>
      <c r="H2804" s="164" t="n"/>
      <c r="I2804" s="7" t="n">
        <v>67800</v>
      </c>
      <c r="J2804" s="8" t="inlineStr">
        <is>
          <t>Мараимбеков Бекболот Жоноралыевич(маркшейдер)</t>
        </is>
      </c>
      <c r="K2804" s="8" t="inlineStr">
        <is>
          <t>Склад Бозымчак № 9 ГОК (Нурмамбетов Н\Караев Ж.)</t>
        </is>
      </c>
      <c r="L2804" s="12" t="n"/>
      <c r="M2804">
        <f>VLOOKUP(J2804,P$7:Q$4000,2,0)</f>
        <v/>
      </c>
      <c r="N2804">
        <f>VLOOKUP(K2804,P$7:R$4000,2,0)</f>
        <v/>
      </c>
      <c r="P2804" s="22" t="n"/>
      <c r="Q2804" s="22" t="n"/>
    </row>
    <row r="2805" hidden="1" outlineLevel="1" ht="22.45" customFormat="1" customHeight="1" s="71">
      <c r="B2805" s="166" t="n"/>
      <c r="C2805" s="166" t="n"/>
      <c r="D2805" s="153" t="n"/>
      <c r="E2805" s="10" t="n"/>
      <c r="F2805" s="11" t="n"/>
      <c r="G2805" s="10" t="n"/>
      <c r="H2805" s="11" t="n"/>
      <c r="I2805" s="12" t="n"/>
      <c r="J2805" s="13" t="inlineStr">
        <is>
          <t>100-010-6526 Пороховой пистолет HILTI DX2</t>
        </is>
      </c>
      <c r="K2805" s="13" t="inlineStr">
        <is>
          <t>100-010-6526 Пороховой пистолет HILTI DX2</t>
        </is>
      </c>
      <c r="L2805" s="135" t="n"/>
      <c r="M2805">
        <f>VLOOKUP(J2805,P$7:Q$4000,2,0)</f>
        <v/>
      </c>
      <c r="N2805">
        <f>VLOOKUP(K2805,P$7:R$4000,2,0)</f>
        <v/>
      </c>
      <c r="P2805" s="22" t="n"/>
      <c r="Q2805" s="22" t="n"/>
    </row>
    <row r="2806" hidden="1" outlineLevel="1" ht="22.45" customHeight="1" s="171" thickBot="1">
      <c r="B2806" s="167" t="n"/>
      <c r="C2806" s="167" t="n"/>
      <c r="D2806" s="14" t="inlineStr">
        <is>
          <t>Количество</t>
        </is>
      </c>
      <c r="E2806" s="15" t="n"/>
      <c r="F2806" s="175" t="n">
        <v>1</v>
      </c>
      <c r="G2806" s="15" t="n"/>
      <c r="H2806" s="175" t="n">
        <v>1</v>
      </c>
      <c r="I2806" s="135" t="n"/>
      <c r="J2806" s="154" t="inlineStr">
        <is>
          <t>Поступление ТМЦ и услуг 0003560 от 03.09.2024 10:00:00</t>
        </is>
      </c>
      <c r="K2806" s="154" t="inlineStr">
        <is>
          <t>Поступление ТМЦ и услуг 0003560 от 03.09.2024 10:00:00</t>
        </is>
      </c>
      <c r="L2806" s="9" t="n"/>
      <c r="M2806">
        <f>VLOOKUP(J2806,P$7:Q$4000,2,0)</f>
        <v/>
      </c>
      <c r="N2806">
        <f>VLOOKUP(K2806,P$7:R$4000,2,0)</f>
        <v/>
      </c>
      <c r="P2806" s="22" t="n"/>
      <c r="Q2806" s="22" t="n"/>
    </row>
    <row r="2807" hidden="1" outlineLevel="1" ht="22.45" customFormat="1" customHeight="1" s="71" thickBot="1">
      <c r="B2807" s="165" t="inlineStr">
        <is>
          <t>12.09.2024 10:48:07</t>
        </is>
      </c>
      <c r="C2807" s="165" t="inlineStr">
        <is>
          <t>Внутреннее перемещение ОМТС 222-174 от 12.09.2024 10:48:07</t>
        </is>
      </c>
      <c r="D2807" s="152" t="inlineStr">
        <is>
          <t>Внутренее перемещение ТМЦ</t>
        </is>
      </c>
      <c r="E2807" s="163" t="n">
        <v>1750</v>
      </c>
      <c r="F2807" s="164" t="n"/>
      <c r="G2807" s="163" t="n">
        <v>1750</v>
      </c>
      <c r="H2807" s="164" t="n"/>
      <c r="I2807" s="7" t="n">
        <v>1947</v>
      </c>
      <c r="J2807" s="8" t="inlineStr">
        <is>
          <t>Макилов Талант Бейшенбекович</t>
        </is>
      </c>
      <c r="K2807" s="8" t="inlineStr">
        <is>
          <t>Склад Бозымчак № 9 ГОК (Нурмамбетов Н\Караев Ж.)</t>
        </is>
      </c>
      <c r="L2807" s="12" t="n"/>
      <c r="M2807">
        <f>VLOOKUP(J2807,P$7:Q$4000,2,0)</f>
        <v/>
      </c>
      <c r="N2807">
        <f>VLOOKUP(K2807,P$7:R$4000,2,0)</f>
        <v/>
      </c>
      <c r="P2807" s="22" t="n"/>
      <c r="Q2807" s="22" t="n"/>
    </row>
    <row r="2808" hidden="1" outlineLevel="1" ht="22.45" customFormat="1" customHeight="1" s="71">
      <c r="B2808" s="166" t="n"/>
      <c r="C2808" s="166" t="n"/>
      <c r="D2808" s="153" t="n"/>
      <c r="E2808" s="10" t="n"/>
      <c r="F2808" s="11" t="n"/>
      <c r="G2808" s="10" t="n"/>
      <c r="H2808" s="11" t="n"/>
      <c r="I2808" s="12" t="n"/>
      <c r="J2808" s="13" t="inlineStr">
        <is>
          <t>050-001-6205 Батарейка Varta Longlife AAA 1,5V</t>
        </is>
      </c>
      <c r="K2808" s="13" t="inlineStr">
        <is>
          <t>050-001-6205 Батарейка Varta Longlife AAA 1,5V</t>
        </is>
      </c>
      <c r="L2808" s="135" t="n"/>
      <c r="M2808">
        <f>VLOOKUP(J2808,P$7:Q$4000,2,0)</f>
        <v/>
      </c>
      <c r="N2808">
        <f>VLOOKUP(K2808,P$7:R$4000,2,0)</f>
        <v/>
      </c>
      <c r="P2808" s="22" t="n"/>
      <c r="Q2808" s="22" t="n"/>
    </row>
    <row r="2809" hidden="1" outlineLevel="1" ht="22.45" customHeight="1" s="171" thickBot="1">
      <c r="B2809" s="167" t="n"/>
      <c r="C2809" s="167" t="n"/>
      <c r="D2809" s="14" t="inlineStr">
        <is>
          <t>Количество</t>
        </is>
      </c>
      <c r="E2809" s="15" t="n"/>
      <c r="F2809" s="175" t="n">
        <v>11</v>
      </c>
      <c r="G2809" s="15" t="n"/>
      <c r="H2809" s="175" t="n">
        <v>11</v>
      </c>
      <c r="I2809" s="135" t="n"/>
      <c r="J2809" s="154" t="inlineStr">
        <is>
          <t>Поступление ТМЦ и услуг 0003532 от 03.09.2024 10:00:00</t>
        </is>
      </c>
      <c r="K2809" s="154" t="inlineStr">
        <is>
          <t>Поступление ТМЦ и услуг 0003532 от 03.09.2024 10:00:00</t>
        </is>
      </c>
      <c r="L2809" s="9" t="n"/>
      <c r="M2809">
        <f>VLOOKUP(J2809,P$7:Q$4000,2,0)</f>
        <v/>
      </c>
      <c r="N2809">
        <f>VLOOKUP(K2809,P$7:R$4000,2,0)</f>
        <v/>
      </c>
      <c r="P2809" s="22" t="n"/>
      <c r="Q2809" s="22" t="n"/>
    </row>
    <row r="2810" hidden="1" outlineLevel="1" ht="22.45" customFormat="1" customHeight="1" s="71" thickBot="1">
      <c r="B2810" s="165" t="inlineStr">
        <is>
          <t>12.09.2024 10:48:07</t>
        </is>
      </c>
      <c r="C2810" s="165" t="inlineStr">
        <is>
          <t>Внутреннее перемещение ОМТС 222-174 от 12.09.2024 10:48:07</t>
        </is>
      </c>
      <c r="D2810" s="152" t="inlineStr">
        <is>
          <t>Внутренее перемещение ТМЦ</t>
        </is>
      </c>
      <c r="E2810" s="163" t="n">
        <v>1750</v>
      </c>
      <c r="F2810" s="164" t="n"/>
      <c r="G2810" s="163" t="n">
        <v>1750</v>
      </c>
      <c r="H2810" s="164" t="n"/>
      <c r="I2810" s="176" t="n">
        <v>860</v>
      </c>
      <c r="J2810" s="8" t="inlineStr">
        <is>
          <t>Макилов Талант Бейшенбекович</t>
        </is>
      </c>
      <c r="K2810" s="8" t="inlineStr">
        <is>
          <t>Склад Бозымчак № 9 ГОК (Нурмамбетов Н\Караев Ж.)</t>
        </is>
      </c>
      <c r="L2810" s="12" t="n"/>
      <c r="M2810">
        <f>VLOOKUP(J2810,P$7:Q$4000,2,0)</f>
        <v/>
      </c>
      <c r="N2810">
        <f>VLOOKUP(K2810,P$7:R$4000,2,0)</f>
        <v/>
      </c>
      <c r="P2810" s="22" t="n"/>
      <c r="Q2810" s="22" t="n"/>
    </row>
    <row r="2811" hidden="1" outlineLevel="1" ht="22.45" customFormat="1" customHeight="1" s="71">
      <c r="B2811" s="166" t="n"/>
      <c r="C2811" s="166" t="n"/>
      <c r="D2811" s="153" t="n"/>
      <c r="E2811" s="10" t="n"/>
      <c r="F2811" s="11" t="n"/>
      <c r="G2811" s="10" t="n"/>
      <c r="H2811" s="11" t="n"/>
      <c r="I2811" s="12" t="n"/>
      <c r="J2811" s="13" t="inlineStr">
        <is>
          <t>050-001-6204 Батарейка Varta Longlife AA 1,5V</t>
        </is>
      </c>
      <c r="K2811" s="13" t="inlineStr">
        <is>
          <t>050-001-6204 Батарейка Varta Longlife AA 1,5V</t>
        </is>
      </c>
      <c r="L2811" s="135" t="n"/>
      <c r="M2811">
        <f>VLOOKUP(J2811,P$7:Q$4000,2,0)</f>
        <v/>
      </c>
      <c r="N2811">
        <f>VLOOKUP(K2811,P$7:R$4000,2,0)</f>
        <v/>
      </c>
      <c r="P2811" s="22" t="n"/>
      <c r="Q2811" s="22" t="n"/>
    </row>
    <row r="2812" hidden="1" outlineLevel="1" ht="22.45" customHeight="1" s="171" thickBot="1">
      <c r="B2812" s="167" t="n"/>
      <c r="C2812" s="167" t="n"/>
      <c r="D2812" s="14" t="inlineStr">
        <is>
          <t>Количество</t>
        </is>
      </c>
      <c r="E2812" s="15" t="n"/>
      <c r="F2812" s="175" t="n">
        <v>4</v>
      </c>
      <c r="G2812" s="15" t="n"/>
      <c r="H2812" s="175" t="n">
        <v>4</v>
      </c>
      <c r="I2812" s="135" t="n"/>
      <c r="J2812" s="154" t="inlineStr">
        <is>
          <t>Поступление ТМЦ и услуг 0002576 от 04.07.2023 10:00:00</t>
        </is>
      </c>
      <c r="K2812" s="154" t="inlineStr">
        <is>
          <t>Поступление ТМЦ и услуг 0002576 от 04.07.2023 10:00:00</t>
        </is>
      </c>
      <c r="L2812" s="9" t="n"/>
      <c r="M2812">
        <f>VLOOKUP(J2812,P$7:Q$4000,2,0)</f>
        <v/>
      </c>
      <c r="N2812">
        <f>VLOOKUP(K2812,P$7:R$4000,2,0)</f>
        <v/>
      </c>
      <c r="P2812" s="22" t="n"/>
      <c r="Q2812" s="22" t="n"/>
    </row>
    <row r="2813" hidden="1" outlineLevel="1" ht="22.45" customFormat="1" customHeight="1" s="71" thickBot="1">
      <c r="B2813" s="165" t="inlineStr">
        <is>
          <t>12.09.2024 10:48:07</t>
        </is>
      </c>
      <c r="C2813" s="165" t="inlineStr">
        <is>
          <t>Внутреннее перемещение ОМТС 222-174 от 12.09.2024 10:48:07</t>
        </is>
      </c>
      <c r="D2813" s="152" t="inlineStr">
        <is>
          <t>Внутренее перемещение ТМЦ</t>
        </is>
      </c>
      <c r="E2813" s="163" t="n">
        <v>1750</v>
      </c>
      <c r="F2813" s="164" t="n"/>
      <c r="G2813" s="163" t="n">
        <v>1750</v>
      </c>
      <c r="H2813" s="164" t="n"/>
      <c r="I2813" s="7" t="n">
        <v>1720</v>
      </c>
      <c r="J2813" s="8" t="inlineStr">
        <is>
          <t>Макилов Талант Бейшенбекович</t>
        </is>
      </c>
      <c r="K2813" s="8" t="inlineStr">
        <is>
          <t>Склад Бозымчак № 9 ГОК (Нурмамбетов Н\Караев Ж.)</t>
        </is>
      </c>
      <c r="L2813" s="12" t="n"/>
      <c r="M2813">
        <f>VLOOKUP(J2813,P$7:Q$4000,2,0)</f>
        <v/>
      </c>
      <c r="N2813">
        <f>VLOOKUP(K2813,P$7:R$4000,2,0)</f>
        <v/>
      </c>
      <c r="P2813" s="22" t="n"/>
      <c r="Q2813" s="22" t="n"/>
    </row>
    <row r="2814" hidden="1" outlineLevel="1" ht="22.45" customFormat="1" customHeight="1" s="71">
      <c r="B2814" s="166" t="n"/>
      <c r="C2814" s="166" t="n"/>
      <c r="D2814" s="153" t="n"/>
      <c r="E2814" s="10" t="n"/>
      <c r="F2814" s="11" t="n"/>
      <c r="G2814" s="10" t="n"/>
      <c r="H2814" s="11" t="n"/>
      <c r="I2814" s="12" t="n"/>
      <c r="J2814" s="13" t="inlineStr">
        <is>
          <t>050-001-6204 Батарейка Varta Longlife AA 1,5V</t>
        </is>
      </c>
      <c r="K2814" s="13" t="inlineStr">
        <is>
          <t>050-001-6204 Батарейка Varta Longlife AA 1,5V</t>
        </is>
      </c>
      <c r="L2814" s="135" t="n"/>
      <c r="M2814">
        <f>VLOOKUP(J2814,P$7:Q$4000,2,0)</f>
        <v/>
      </c>
      <c r="N2814">
        <f>VLOOKUP(K2814,P$7:R$4000,2,0)</f>
        <v/>
      </c>
      <c r="P2814" s="22" t="n"/>
      <c r="Q2814" s="22" t="n"/>
    </row>
    <row r="2815" hidden="1" outlineLevel="1" ht="22.45" customHeight="1" s="171" thickBot="1">
      <c r="B2815" s="167" t="n"/>
      <c r="C2815" s="167" t="n"/>
      <c r="D2815" s="14" t="inlineStr">
        <is>
          <t>Количество</t>
        </is>
      </c>
      <c r="E2815" s="15" t="n"/>
      <c r="F2815" s="175" t="n">
        <v>8</v>
      </c>
      <c r="G2815" s="15" t="n"/>
      <c r="H2815" s="175" t="n">
        <v>8</v>
      </c>
      <c r="I2815" s="135" t="n"/>
      <c r="J2815" s="154" t="inlineStr">
        <is>
          <t>Поступление ТМЦ и услуг 0004261 от 20.10.2023 10:00:00</t>
        </is>
      </c>
      <c r="K2815" s="154" t="inlineStr">
        <is>
          <t>Поступление ТМЦ и услуг 0004261 от 20.10.2023 10:00:00</t>
        </is>
      </c>
      <c r="L2815" s="9" t="n"/>
      <c r="M2815">
        <f>VLOOKUP(J2815,P$7:Q$4000,2,0)</f>
        <v/>
      </c>
      <c r="N2815">
        <f>VLOOKUP(K2815,P$7:R$4000,2,0)</f>
        <v/>
      </c>
      <c r="P2815" s="22" t="n"/>
      <c r="Q2815" s="22" t="n"/>
    </row>
    <row r="2816" hidden="1" outlineLevel="1" ht="22.45" customFormat="1" customHeight="1" s="71" thickBot="1">
      <c r="B2816" s="165" t="inlineStr">
        <is>
          <t>12.09.2024 10:48:30</t>
        </is>
      </c>
      <c r="C2816" s="165" t="inlineStr">
        <is>
          <t>Внутреннее перемещение ОМТС 222-175 от 12.09.2024 10:48:30</t>
        </is>
      </c>
      <c r="D2816" s="152" t="inlineStr">
        <is>
          <t>Внутренее перемещение ТМЦ</t>
        </is>
      </c>
      <c r="E2816" s="163" t="n">
        <v>1750</v>
      </c>
      <c r="F2816" s="164" t="n"/>
      <c r="G2816" s="163" t="n">
        <v>1750</v>
      </c>
      <c r="H2816" s="164" t="n"/>
      <c r="I2816" s="7" t="n">
        <v>6320</v>
      </c>
      <c r="J2816" s="8" t="inlineStr">
        <is>
          <t>Султанбеков Улан Бактыбекович</t>
        </is>
      </c>
      <c r="K2816" s="8" t="inlineStr">
        <is>
          <t>Склад Бозымчак № 9 ГОК (Нурмамбетов Н\Караев Ж.)</t>
        </is>
      </c>
      <c r="L2816" s="12" t="n"/>
      <c r="M2816">
        <f>VLOOKUP(J2816,P$7:Q$4000,2,0)</f>
        <v/>
      </c>
      <c r="N2816">
        <f>VLOOKUP(K2816,P$7:R$4000,2,0)</f>
        <v/>
      </c>
      <c r="P2816" s="22" t="n"/>
      <c r="Q2816" s="22" t="n"/>
    </row>
    <row r="2817" hidden="1" outlineLevel="1" ht="22.45" customFormat="1" customHeight="1" s="71">
      <c r="B2817" s="166" t="n"/>
      <c r="C2817" s="166" t="n"/>
      <c r="D2817" s="153" t="n"/>
      <c r="E2817" s="10" t="n"/>
      <c r="F2817" s="11" t="n"/>
      <c r="G2817" s="10" t="n"/>
      <c r="H2817" s="11" t="n"/>
      <c r="I2817" s="12" t="n"/>
      <c r="J2817" s="13" t="inlineStr">
        <is>
          <t>010-100-0487 ШАШКА ДЫМОВАЯ УЧЕБНАЯ "RAG" УДШ ТИП - 2</t>
        </is>
      </c>
      <c r="K2817" s="13" t="inlineStr">
        <is>
          <t>010-100-0487 ШАШКА ДЫМОВАЯ УЧЕБНАЯ "RAG" УДШ ТИП - 2</t>
        </is>
      </c>
      <c r="L2817" s="135" t="n"/>
      <c r="M2817">
        <f>VLOOKUP(J2817,P$7:Q$4000,2,0)</f>
        <v/>
      </c>
      <c r="N2817">
        <f>VLOOKUP(K2817,P$7:R$4000,2,0)</f>
        <v/>
      </c>
      <c r="P2817" s="22" t="n"/>
      <c r="Q2817" s="22" t="n"/>
    </row>
    <row r="2818" hidden="1" outlineLevel="1" ht="22.45" customHeight="1" s="171" thickBot="1">
      <c r="B2818" s="167" t="n"/>
      <c r="C2818" s="167" t="n"/>
      <c r="D2818" s="14" t="inlineStr">
        <is>
          <t>Количество</t>
        </is>
      </c>
      <c r="E2818" s="15" t="n"/>
      <c r="F2818" s="175" t="n">
        <v>10</v>
      </c>
      <c r="G2818" s="15" t="n"/>
      <c r="H2818" s="175" t="n">
        <v>10</v>
      </c>
      <c r="I2818" s="135" t="n"/>
      <c r="J2818" s="154" t="inlineStr">
        <is>
          <t>Поступление ТМЦ и услуг 0003557 от 02.09.2024 10:00:00</t>
        </is>
      </c>
      <c r="K2818" s="154" t="inlineStr">
        <is>
          <t>Поступление ТМЦ и услуг 0003557 от 02.09.2024 10:00:00</t>
        </is>
      </c>
      <c r="L2818" s="9" t="n"/>
      <c r="M2818">
        <f>VLOOKUP(J2818,P$7:Q$4000,2,0)</f>
        <v/>
      </c>
      <c r="N2818">
        <f>VLOOKUP(K2818,P$7:R$4000,2,0)</f>
        <v/>
      </c>
      <c r="P2818" s="22" t="n"/>
      <c r="Q2818" s="22" t="n"/>
    </row>
    <row r="2819" hidden="1" outlineLevel="1" ht="22.45" customFormat="1" customHeight="1" s="71" thickBot="1">
      <c r="B2819" s="165" t="inlineStr">
        <is>
          <t>12.09.2024 10:59:55</t>
        </is>
      </c>
      <c r="C2819" s="165" t="inlineStr">
        <is>
          <t>Внутреннее перемещение ОМТС 222-176 от 12.09.2024 10:59:55</t>
        </is>
      </c>
      <c r="D2819" s="152" t="inlineStr">
        <is>
          <t>Внутренее перемещение ТМЦ</t>
        </is>
      </c>
      <c r="E2819" s="163" t="n">
        <v>1750</v>
      </c>
      <c r="F2819" s="164" t="n"/>
      <c r="G2819" s="163" t="n">
        <v>1750</v>
      </c>
      <c r="H2819" s="164" t="n"/>
      <c r="I2819" s="7" t="n">
        <v>4558.41</v>
      </c>
      <c r="J2819" s="8" t="inlineStr">
        <is>
          <t>Исаев Болотбек Анваралиевич</t>
        </is>
      </c>
      <c r="K2819" s="8" t="inlineStr">
        <is>
          <t>Склад Бозымчак № 7 СИЗ (/Касымов А,Адылбек у Э.</t>
        </is>
      </c>
      <c r="L2819" s="12" t="n"/>
      <c r="M2819">
        <f>VLOOKUP(J2819,P$7:Q$4000,2,0)</f>
        <v/>
      </c>
      <c r="N2819">
        <f>VLOOKUP(K2819,P$7:R$4000,2,0)</f>
        <v/>
      </c>
      <c r="P2819" s="22" t="n"/>
      <c r="Q2819" s="22" t="n"/>
    </row>
    <row r="2820" hidden="1" outlineLevel="1" ht="22.45" customFormat="1" customHeight="1" s="71">
      <c r="B2820" s="166" t="n"/>
      <c r="C2820" s="166" t="n"/>
      <c r="D2820" s="153" t="n"/>
      <c r="E2820" s="10" t="n"/>
      <c r="F2820" s="11" t="n"/>
      <c r="G2820" s="10" t="n"/>
      <c r="H2820" s="11" t="n"/>
      <c r="I2820" s="12" t="n"/>
      <c r="J2820" s="13" t="inlineStr">
        <is>
          <t>001-002-0061 Ботинки Kynox Nomad 417E-064 (Италия)</t>
        </is>
      </c>
      <c r="K2820" s="13" t="inlineStr">
        <is>
          <t>001-002-0061 Ботинки Kynox Nomad 417E-064 (Италия)</t>
        </is>
      </c>
      <c r="L2820" s="135" t="n"/>
      <c r="M2820">
        <f>VLOOKUP(J2820,P$7:Q$4000,2,0)</f>
        <v/>
      </c>
      <c r="N2820">
        <f>VLOOKUP(K2820,P$7:R$4000,2,0)</f>
        <v/>
      </c>
      <c r="P2820" s="22" t="n"/>
      <c r="Q2820" s="22" t="n"/>
    </row>
    <row r="2821" hidden="1" outlineLevel="1" ht="22.45" customHeight="1" s="171" thickBot="1">
      <c r="B2821" s="167" t="n"/>
      <c r="C2821" s="167" t="n"/>
      <c r="D2821" s="14" t="inlineStr">
        <is>
          <t>Количество</t>
        </is>
      </c>
      <c r="E2821" s="15" t="n"/>
      <c r="F2821" s="175" t="n">
        <v>1</v>
      </c>
      <c r="G2821" s="15" t="n"/>
      <c r="H2821" s="175" t="n">
        <v>1</v>
      </c>
      <c r="I2821" s="135" t="n"/>
      <c r="J2821" s="154" t="inlineStr">
        <is>
          <t>Поступление ТМЦ и услуг 0001148 от 27.03.2024 10:00:00</t>
        </is>
      </c>
      <c r="K2821" s="154" t="inlineStr">
        <is>
          <t>Поступление ТМЦ и услуг 0001148 от 27.03.2024 10:00:00</t>
        </is>
      </c>
      <c r="L2821" s="9" t="n"/>
      <c r="M2821">
        <f>VLOOKUP(J2821,P$7:Q$4000,2,0)</f>
        <v/>
      </c>
      <c r="N2821">
        <f>VLOOKUP(K2821,P$7:R$4000,2,0)</f>
        <v/>
      </c>
      <c r="P2821" s="22" t="n"/>
      <c r="Q2821" s="22" t="n"/>
    </row>
    <row r="2822" hidden="1" outlineLevel="1" ht="32.9" customFormat="1" customHeight="1" s="71" thickBot="1">
      <c r="B2822" s="165" t="inlineStr">
        <is>
          <t>12.09.2024 10:59:55</t>
        </is>
      </c>
      <c r="C2822" s="165" t="inlineStr">
        <is>
          <t>Внутреннее перемещение ОМТС 222-176 от 12.09.2024 10:59:55</t>
        </is>
      </c>
      <c r="D2822" s="152" t="inlineStr">
        <is>
          <t>Внутренее перемещение ТМЦ</t>
        </is>
      </c>
      <c r="E2822" s="163" t="n">
        <v>1750</v>
      </c>
      <c r="F2822" s="164" t="n"/>
      <c r="G2822" s="163" t="n">
        <v>1750</v>
      </c>
      <c r="H2822" s="164" t="n"/>
      <c r="I2822" s="7" t="n">
        <v>3000</v>
      </c>
      <c r="J2822" s="8" t="inlineStr">
        <is>
          <t>Исаев Болотбек Анваралиевич</t>
        </is>
      </c>
      <c r="K2822" s="8" t="inlineStr">
        <is>
          <t>Склад Бозымчак № 7 СИЗ (/Касымов А,Адылбек у Э.</t>
        </is>
      </c>
      <c r="L2822" s="12" t="n"/>
      <c r="M2822">
        <f>VLOOKUP(J2822,P$7:Q$4000,2,0)</f>
        <v/>
      </c>
      <c r="N2822">
        <f>VLOOKUP(K2822,P$7:R$4000,2,0)</f>
        <v/>
      </c>
      <c r="P2822" s="22" t="n"/>
      <c r="Q2822" s="22" t="n"/>
    </row>
    <row r="2823" hidden="1" outlineLevel="1" ht="22.45" customFormat="1" customHeight="1" s="71">
      <c r="B2823" s="166" t="n"/>
      <c r="C2823" s="166" t="n"/>
      <c r="D2823" s="153" t="n"/>
      <c r="E2823" s="10" t="n"/>
      <c r="F2823" s="11" t="n"/>
      <c r="G2823" s="10" t="n"/>
      <c r="H2823" s="11" t="n"/>
      <c r="I2823" s="12" t="n"/>
      <c r="J2823" s="13" t="inlineStr">
        <is>
          <t>001-001-0183 Брюки летние "KAZ Minerals Bozymchak" (ткань 65%ПЭ/35%ХБ, плотность 250 гр/м2, разм.52-54)</t>
        </is>
      </c>
      <c r="K2823" s="13" t="inlineStr">
        <is>
          <t>001-001-0183 Брюки летние "KAZ Minerals Bozymchak" (ткань 65%ПЭ/35%ХБ, плотность 250 гр/м2, разм.52-54)</t>
        </is>
      </c>
      <c r="L2823" s="135" t="n"/>
      <c r="M2823">
        <f>VLOOKUP(J2823,P$7:Q$4000,2,0)</f>
        <v/>
      </c>
      <c r="N2823">
        <f>VLOOKUP(K2823,P$7:R$4000,2,0)</f>
        <v/>
      </c>
      <c r="P2823" s="22" t="n"/>
      <c r="Q2823" s="22" t="n"/>
    </row>
    <row r="2824" hidden="1" outlineLevel="1" ht="22.45" customHeight="1" s="171" thickBot="1">
      <c r="B2824" s="167" t="n"/>
      <c r="C2824" s="167" t="n"/>
      <c r="D2824" s="14" t="inlineStr">
        <is>
          <t>Количество</t>
        </is>
      </c>
      <c r="E2824" s="15" t="n"/>
      <c r="F2824" s="175" t="n">
        <v>1</v>
      </c>
      <c r="G2824" s="15" t="n"/>
      <c r="H2824" s="175" t="n">
        <v>1</v>
      </c>
      <c r="I2824" s="135" t="n"/>
      <c r="J2824" s="154" t="inlineStr">
        <is>
          <t>Поступление ТМЦ и услуг 0001494 от 19.04.2024 10:00:00</t>
        </is>
      </c>
      <c r="K2824" s="154" t="inlineStr">
        <is>
          <t>Поступление ТМЦ и услуг 0001494 от 19.04.2024 10:00:00</t>
        </is>
      </c>
      <c r="L2824" s="9" t="n"/>
      <c r="M2824">
        <f>VLOOKUP(J2824,P$7:Q$4000,2,0)</f>
        <v/>
      </c>
      <c r="N2824">
        <f>VLOOKUP(K2824,P$7:R$4000,2,0)</f>
        <v/>
      </c>
      <c r="P2824" s="22" t="n"/>
      <c r="Q2824" s="22" t="n"/>
    </row>
    <row r="2825" hidden="1" outlineLevel="1" ht="22.45" customFormat="1" customHeight="1" s="49" thickBot="1">
      <c r="B2825" s="165" t="inlineStr">
        <is>
          <t>12.09.2024 10:59:55</t>
        </is>
      </c>
      <c r="C2825" s="165" t="inlineStr">
        <is>
          <t>Внутреннее перемещение ОМТС 222-176 от 12.09.2024 10:59:55</t>
        </is>
      </c>
      <c r="D2825" s="152" t="inlineStr">
        <is>
          <t>Внутренее перемещение ТМЦ</t>
        </is>
      </c>
      <c r="E2825" s="163" t="n">
        <v>1750</v>
      </c>
      <c r="F2825" s="164" t="n"/>
      <c r="G2825" s="163" t="n">
        <v>1750</v>
      </c>
      <c r="H2825" s="164" t="n"/>
      <c r="I2825" s="7" t="n">
        <v>5500</v>
      </c>
      <c r="J2825" s="8" t="inlineStr">
        <is>
          <t>Исаев Болотбек Анваралиевич</t>
        </is>
      </c>
      <c r="K2825" s="8" t="inlineStr">
        <is>
          <t>Склад Бозымчак № 7 СИЗ (/Касымов А,Адылбек у Э.</t>
        </is>
      </c>
      <c r="L2825" s="12" t="n"/>
      <c r="M2825">
        <f>VLOOKUP(J2825,P$7:Q$4000,2,0)</f>
        <v/>
      </c>
      <c r="N2825">
        <f>VLOOKUP(K2825,P$7:R$4000,2,0)</f>
        <v/>
      </c>
      <c r="P2825" s="22" t="n"/>
      <c r="Q2825" s="22" t="n"/>
    </row>
    <row r="2826" hidden="1" outlineLevel="1" ht="22.45" customFormat="1" customHeight="1" s="71">
      <c r="B2826" s="166" t="n"/>
      <c r="C2826" s="166" t="n"/>
      <c r="D2826" s="153" t="n"/>
      <c r="E2826" s="10" t="n"/>
      <c r="F2826" s="11" t="n"/>
      <c r="G2826" s="10" t="n"/>
      <c r="H2826" s="11" t="n"/>
      <c r="I2826" s="12" t="n"/>
      <c r="J2826" s="13" t="inlineStr">
        <is>
          <t>001-001-0178 Куртка летняя "KAZ Minerals Bozymchak" (ткань 65%ПЭ/35%ХБ, плотность 250 гр/м2, разм.52-54)</t>
        </is>
      </c>
      <c r="K2826" s="13" t="inlineStr">
        <is>
          <t>001-001-0178 Куртка летняя "KAZ Minerals Bozymchak" (ткань 65%ПЭ/35%ХБ, плотность 250 гр/м2, разм.52-54)</t>
        </is>
      </c>
      <c r="L2826" s="135" t="n"/>
      <c r="M2826">
        <f>VLOOKUP(J2826,P$7:Q$4000,2,0)</f>
        <v/>
      </c>
      <c r="N2826">
        <f>VLOOKUP(K2826,P$7:R$4000,2,0)</f>
        <v/>
      </c>
      <c r="P2826" s="22" t="n"/>
      <c r="Q2826" s="23" t="n"/>
    </row>
    <row r="2827" hidden="1" outlineLevel="1" ht="22.45" customHeight="1" s="171" thickBot="1">
      <c r="B2827" s="167" t="n"/>
      <c r="C2827" s="167" t="n"/>
      <c r="D2827" s="14" t="inlineStr">
        <is>
          <t>Количество</t>
        </is>
      </c>
      <c r="E2827" s="15" t="n"/>
      <c r="F2827" s="175" t="n">
        <v>1</v>
      </c>
      <c r="G2827" s="15" t="n"/>
      <c r="H2827" s="175" t="n">
        <v>1</v>
      </c>
      <c r="I2827" s="135" t="n"/>
      <c r="J2827" s="154" t="inlineStr">
        <is>
          <t>Поступление ТМЦ и услуг 0003314 от 27.08.2024 10:00:00</t>
        </is>
      </c>
      <c r="K2827" s="154" t="inlineStr">
        <is>
          <t>Поступление ТМЦ и услуг 0003314 от 27.08.2024 10:00:00</t>
        </is>
      </c>
      <c r="L2827" s="9" t="n"/>
      <c r="M2827">
        <f>VLOOKUP(J2827,P$7:Q$4000,2,0)</f>
        <v/>
      </c>
      <c r="N2827">
        <f>VLOOKUP(K2827,P$7:R$4000,2,0)</f>
        <v/>
      </c>
      <c r="P2827" s="22" t="n"/>
      <c r="Q2827" s="22" t="n"/>
    </row>
    <row r="2828" hidden="1" outlineLevel="1" ht="32.9" customFormat="1" customHeight="1" s="71" thickBot="1">
      <c r="B2828" s="165" t="inlineStr">
        <is>
          <t>12.09.2024 11:08:05</t>
        </is>
      </c>
      <c r="C2828" s="165" t="inlineStr">
        <is>
          <t>Внутреннее перемещение ОМТС 222-177 от 12.09.2024 11:08:05</t>
        </is>
      </c>
      <c r="D2828" s="152" t="inlineStr">
        <is>
          <t>Внутренее перемещение ТМЦ</t>
        </is>
      </c>
      <c r="E2828" s="163" t="n">
        <v>1750</v>
      </c>
      <c r="F2828" s="164" t="n"/>
      <c r="G2828" s="163" t="n">
        <v>1750</v>
      </c>
      <c r="H2828" s="164" t="n"/>
      <c r="I2828" s="7" t="n">
        <v>3000</v>
      </c>
      <c r="J2828" s="8" t="inlineStr">
        <is>
          <t>Салибаев Талайбек Шадибекович</t>
        </is>
      </c>
      <c r="K2828" s="8" t="inlineStr">
        <is>
          <t>Склад Бозымчак № 7 СИЗ (/Касымов А,Адылбек у Э.</t>
        </is>
      </c>
      <c r="L2828" s="12" t="n"/>
      <c r="M2828">
        <f>VLOOKUP(J2828,P$7:Q$4000,2,0)</f>
        <v/>
      </c>
      <c r="N2828">
        <f>VLOOKUP(K2828,P$7:R$4000,2,0)</f>
        <v/>
      </c>
      <c r="P2828" s="22" t="n"/>
      <c r="Q2828" s="22" t="n"/>
    </row>
    <row r="2829" hidden="1" outlineLevel="1" ht="22.45" customFormat="1" customHeight="1" s="71">
      <c r="B2829" s="166" t="n"/>
      <c r="C2829" s="166" t="n"/>
      <c r="D2829" s="153" t="n"/>
      <c r="E2829" s="10" t="n"/>
      <c r="F2829" s="11" t="n"/>
      <c r="G2829" s="10" t="n"/>
      <c r="H2829" s="11" t="n"/>
      <c r="I2829" s="12" t="n"/>
      <c r="J2829" s="13" t="inlineStr">
        <is>
          <t>001-001-0184 Брюки летние "KAZ Minerals Bozymchak" (ткань 65%ПЭ/35%ХБ, плотность 250 гр/м2, разм.56-58)</t>
        </is>
      </c>
      <c r="K2829" s="13" t="inlineStr">
        <is>
          <t>001-001-0184 Брюки летние "KAZ Minerals Bozymchak" (ткань 65%ПЭ/35%ХБ, плотность 250 гр/м2, разм.56-58)</t>
        </is>
      </c>
      <c r="L2829" s="135" t="n"/>
      <c r="M2829">
        <f>VLOOKUP(J2829,P$7:Q$4000,2,0)</f>
        <v/>
      </c>
      <c r="N2829">
        <f>VLOOKUP(K2829,P$7:R$4000,2,0)</f>
        <v/>
      </c>
      <c r="P2829" s="22" t="n"/>
      <c r="Q2829" s="22" t="n"/>
    </row>
    <row r="2830" hidden="1" outlineLevel="1" ht="22.45" customHeight="1" s="171" thickBot="1">
      <c r="B2830" s="167" t="n"/>
      <c r="C2830" s="167" t="n"/>
      <c r="D2830" s="14" t="inlineStr">
        <is>
          <t>Количество</t>
        </is>
      </c>
      <c r="E2830" s="15" t="n"/>
      <c r="F2830" s="175" t="n">
        <v>1</v>
      </c>
      <c r="G2830" s="15" t="n"/>
      <c r="H2830" s="175" t="n">
        <v>1</v>
      </c>
      <c r="I2830" s="135" t="n"/>
      <c r="J2830" s="154" t="inlineStr">
        <is>
          <t>Поступление ТМЦ и услуг 0001494 от 19.04.2024 10:00:00</t>
        </is>
      </c>
      <c r="K2830" s="154" t="inlineStr">
        <is>
          <t>Поступление ТМЦ и услуг 0001494 от 19.04.2024 10:00:00</t>
        </is>
      </c>
      <c r="L2830" s="9" t="n"/>
      <c r="M2830">
        <f>VLOOKUP(J2830,P$7:Q$4000,2,0)</f>
        <v/>
      </c>
      <c r="N2830">
        <f>VLOOKUP(K2830,P$7:R$4000,2,0)</f>
        <v/>
      </c>
      <c r="P2830" s="22" t="n"/>
      <c r="Q2830" s="22" t="n"/>
    </row>
    <row r="2831" hidden="1" outlineLevel="1" ht="22.45" customFormat="1" customHeight="1" s="71" thickBot="1">
      <c r="B2831" s="165" t="inlineStr">
        <is>
          <t>12.09.2024 11:08:05</t>
        </is>
      </c>
      <c r="C2831" s="165" t="inlineStr">
        <is>
          <t>Внутреннее перемещение ОМТС 222-177 от 12.09.2024 11:08:05</t>
        </is>
      </c>
      <c r="D2831" s="152" t="inlineStr">
        <is>
          <t>Внутренее перемещение ТМЦ</t>
        </is>
      </c>
      <c r="E2831" s="163" t="n">
        <v>1750</v>
      </c>
      <c r="F2831" s="164" t="n"/>
      <c r="G2831" s="163" t="n">
        <v>1750</v>
      </c>
      <c r="H2831" s="164" t="n"/>
      <c r="I2831" s="7" t="n">
        <v>5500</v>
      </c>
      <c r="J2831" s="8" t="inlineStr">
        <is>
          <t>Салибаев Талайбек Шадибекович</t>
        </is>
      </c>
      <c r="K2831" s="8" t="inlineStr">
        <is>
          <t>Склад Бозымчак № 7 СИЗ (/Касымов А,Адылбек у Э.</t>
        </is>
      </c>
      <c r="L2831" s="12" t="n"/>
      <c r="M2831">
        <f>VLOOKUP(J2831,P$7:Q$4000,2,0)</f>
        <v/>
      </c>
      <c r="N2831">
        <f>VLOOKUP(K2831,P$7:R$4000,2,0)</f>
        <v/>
      </c>
      <c r="P2831" s="22" t="n"/>
      <c r="Q2831" s="22" t="n"/>
    </row>
    <row r="2832" hidden="1" outlineLevel="1" ht="22.45" customFormat="1" customHeight="1" s="71">
      <c r="B2832" s="166" t="n"/>
      <c r="C2832" s="166" t="n"/>
      <c r="D2832" s="153" t="n"/>
      <c r="E2832" s="10" t="n"/>
      <c r="F2832" s="11" t="n"/>
      <c r="G2832" s="10" t="n"/>
      <c r="H2832" s="11" t="n"/>
      <c r="I2832" s="12" t="n"/>
      <c r="J2832" s="13" t="inlineStr">
        <is>
          <t>001-001-0179 Куртка летняя "KAZ Minerals Bozymchak" (ткань 65%ПЭ/35%ХБ, плотность 250 гр/м2, разм.56-58)</t>
        </is>
      </c>
      <c r="K2832" s="13" t="inlineStr">
        <is>
          <t>001-001-0179 Куртка летняя "KAZ Minerals Bozymchak" (ткань 65%ПЭ/35%ХБ, плотность 250 гр/м2, разм.56-58)</t>
        </is>
      </c>
      <c r="L2832" s="135" t="n"/>
      <c r="M2832">
        <f>VLOOKUP(J2832,P$7:Q$4000,2,0)</f>
        <v/>
      </c>
      <c r="N2832">
        <f>VLOOKUP(K2832,P$7:R$4000,2,0)</f>
        <v/>
      </c>
      <c r="P2832" s="22" t="n"/>
      <c r="Q2832" s="22" t="n"/>
    </row>
    <row r="2833" hidden="1" outlineLevel="1" ht="22.45" customHeight="1" s="171" thickBot="1">
      <c r="B2833" s="167" t="n"/>
      <c r="C2833" s="167" t="n"/>
      <c r="D2833" s="14" t="inlineStr">
        <is>
          <t>Количество</t>
        </is>
      </c>
      <c r="E2833" s="15" t="n"/>
      <c r="F2833" s="175" t="n">
        <v>1</v>
      </c>
      <c r="G2833" s="15" t="n"/>
      <c r="H2833" s="175" t="n">
        <v>1</v>
      </c>
      <c r="I2833" s="135" t="n"/>
      <c r="J2833" s="154" t="inlineStr">
        <is>
          <t>Поступление ТМЦ и услуг 0001858 от 13.05.2024 10:00:00</t>
        </is>
      </c>
      <c r="K2833" s="154" t="inlineStr">
        <is>
          <t>Поступление ТМЦ и услуг 0001858 от 13.05.2024 10:00:00</t>
        </is>
      </c>
      <c r="L2833" s="9" t="n"/>
      <c r="M2833">
        <f>VLOOKUP(J2833,P$7:Q$4000,2,0)</f>
        <v/>
      </c>
      <c r="N2833">
        <f>VLOOKUP(K2833,P$7:R$4000,2,0)</f>
        <v/>
      </c>
      <c r="P2833" s="22" t="n"/>
      <c r="Q2833" s="22" t="n"/>
    </row>
    <row r="2834" hidden="1" outlineLevel="1" ht="22.45" customFormat="1" customHeight="1" s="71" thickBot="1">
      <c r="B2834" s="165" t="inlineStr">
        <is>
          <t>12.09.2024 11:08:05</t>
        </is>
      </c>
      <c r="C2834" s="165" t="inlineStr">
        <is>
          <t>Внутреннее перемещение ОМТС 222-177 от 12.09.2024 11:08:05</t>
        </is>
      </c>
      <c r="D2834" s="152" t="inlineStr">
        <is>
          <t>Внутренее перемещение ТМЦ</t>
        </is>
      </c>
      <c r="E2834" s="163" t="n">
        <v>1750</v>
      </c>
      <c r="F2834" s="164" t="n"/>
      <c r="G2834" s="163" t="n">
        <v>1750</v>
      </c>
      <c r="H2834" s="164" t="n"/>
      <c r="I2834" s="7" t="n">
        <v>7000</v>
      </c>
      <c r="J2834" s="8" t="inlineStr">
        <is>
          <t>Салибаев Талайбек Шадибекович</t>
        </is>
      </c>
      <c r="K2834" s="8" t="inlineStr">
        <is>
          <t>Склад Бозымчак № 7 СИЗ (/Касымов А,Адылбек у Э.</t>
        </is>
      </c>
      <c r="L2834" s="12" t="n"/>
      <c r="M2834">
        <f>VLOOKUP(J2834,P$7:Q$4000,2,0)</f>
        <v/>
      </c>
      <c r="N2834">
        <f>VLOOKUP(K2834,P$7:R$4000,2,0)</f>
        <v/>
      </c>
      <c r="P2834" s="139" t="n"/>
      <c r="Q2834" s="22" t="n"/>
    </row>
    <row r="2835" hidden="1" outlineLevel="1" ht="22.45" customFormat="1" customHeight="1" s="71">
      <c r="B2835" s="166" t="n"/>
      <c r="C2835" s="166" t="n"/>
      <c r="D2835" s="153" t="n"/>
      <c r="E2835" s="10" t="n"/>
      <c r="F2835" s="11" t="n"/>
      <c r="G2835" s="10" t="n"/>
      <c r="H2835" s="11" t="n"/>
      <c r="I2835" s="12" t="n"/>
      <c r="J2835" s="13" t="inlineStr">
        <is>
          <t>001-001-0200 Куртка демисезонная "KAZ Minerals Bozymchak" (ткань 65%ПЭ/35%ХБ, плотность 250 гр/м2, подкл.флис. р60-62)</t>
        </is>
      </c>
      <c r="K2835" s="13" t="inlineStr">
        <is>
          <t>001-001-0200 Куртка демисезонная "KAZ Minerals Bozymchak" (ткань 65%ПЭ/35%ХБ, плотность 250 гр/м2, подкл.флис. р60-62)</t>
        </is>
      </c>
      <c r="L2835" s="135" t="n"/>
      <c r="M2835">
        <f>VLOOKUP(J2835,P$7:Q$4000,2,0)</f>
        <v/>
      </c>
      <c r="N2835">
        <f>VLOOKUP(K2835,P$7:R$4000,2,0)</f>
        <v/>
      </c>
      <c r="P2835" s="22" t="n"/>
      <c r="Q2835" s="22" t="n"/>
    </row>
    <row r="2836" hidden="1" outlineLevel="1" ht="22.45" customHeight="1" s="171" thickBot="1">
      <c r="B2836" s="167" t="n"/>
      <c r="C2836" s="167" t="n"/>
      <c r="D2836" s="14" t="inlineStr">
        <is>
          <t>Количество</t>
        </is>
      </c>
      <c r="E2836" s="15" t="n"/>
      <c r="F2836" s="175" t="n">
        <v>1</v>
      </c>
      <c r="G2836" s="15" t="n"/>
      <c r="H2836" s="175" t="n">
        <v>1</v>
      </c>
      <c r="I2836" s="135" t="n"/>
      <c r="J2836" s="154" t="inlineStr">
        <is>
          <t>Поступление ТМЦ и услуг 0002671 от 09.07.2024 10:00:00</t>
        </is>
      </c>
      <c r="K2836" s="154" t="inlineStr">
        <is>
          <t>Поступление ТМЦ и услуг 0002671 от 09.07.2024 10:00:00</t>
        </is>
      </c>
      <c r="L2836" s="9" t="n"/>
      <c r="M2836">
        <f>VLOOKUP(J2836,P$7:Q$4000,2,0)</f>
        <v/>
      </c>
      <c r="N2836">
        <f>VLOOKUP(K2836,P$7:R$4000,2,0)</f>
        <v/>
      </c>
      <c r="P2836" s="22" t="n"/>
      <c r="Q2836" s="22" t="n"/>
    </row>
    <row r="2837" outlineLevel="1" ht="22.45" customFormat="1" customHeight="1" s="71" thickBot="1">
      <c r="B2837" s="165" t="inlineStr">
        <is>
          <t>12.09.2024 11:09:23</t>
        </is>
      </c>
      <c r="C2837" s="165" t="inlineStr">
        <is>
          <t>Внутреннее перемещение ОМТС 222-178 от 12.09.2024 11:09:23</t>
        </is>
      </c>
      <c r="D2837" s="152" t="inlineStr">
        <is>
          <t>Внутренее перемещение ТМЦ</t>
        </is>
      </c>
      <c r="E2837" s="163" t="n">
        <v>1750</v>
      </c>
      <c r="F2837" s="164" t="n"/>
      <c r="G2837" s="163" t="n">
        <v>1750</v>
      </c>
      <c r="H2837" s="164" t="n"/>
      <c r="I2837" s="7" t="n">
        <v>3000</v>
      </c>
      <c r="J2837" s="8" t="inlineStr">
        <is>
          <t>Ашыралиев Тимур Болушканович</t>
        </is>
      </c>
      <c r="K2837" s="8" t="inlineStr">
        <is>
          <t>Склад Бозымчак № 7 СИЗ (/Касымов А,Адылбек у Э.</t>
        </is>
      </c>
      <c r="L2837" s="12" t="n"/>
      <c r="M2837">
        <f>VLOOKUP(J2837,P$7:Q$4000,2,0)</f>
        <v/>
      </c>
      <c r="N2837">
        <f>VLOOKUP(K2837,P$7:R$4000,2,0)</f>
        <v/>
      </c>
      <c r="P2837" s="22" t="n"/>
      <c r="Q2837" s="22" t="n"/>
    </row>
    <row r="2838" hidden="1" outlineLevel="1" ht="22.45" customFormat="1" customHeight="1" s="71">
      <c r="B2838" s="166" t="n"/>
      <c r="C2838" s="166" t="n"/>
      <c r="D2838" s="153" t="n"/>
      <c r="E2838" s="10" t="n"/>
      <c r="F2838" s="11" t="n"/>
      <c r="G2838" s="10" t="n"/>
      <c r="H2838" s="11" t="n"/>
      <c r="I2838" s="12" t="n"/>
      <c r="J2838" s="13" t="inlineStr">
        <is>
          <t>001-001-0183 Брюки летние "KAZ Minerals Bozymchak" (ткань 65%ПЭ/35%ХБ, плотность 250 гр/м2, разм.52-54)</t>
        </is>
      </c>
      <c r="K2838" s="13" t="inlineStr">
        <is>
          <t>001-001-0183 Брюки летние "KAZ Minerals Bozymchak" (ткань 65%ПЭ/35%ХБ, плотность 250 гр/м2, разм.52-54)</t>
        </is>
      </c>
      <c r="L2838" s="135" t="n"/>
      <c r="M2838">
        <f>VLOOKUP(J2838,P$7:Q$4000,2,0)</f>
        <v/>
      </c>
      <c r="N2838">
        <f>VLOOKUP(K2838,P$7:R$4000,2,0)</f>
        <v/>
      </c>
      <c r="P2838" s="22" t="n"/>
      <c r="Q2838" s="22" t="n"/>
    </row>
    <row r="2839" hidden="1" outlineLevel="1" ht="22.45" customHeight="1" s="171" thickBot="1">
      <c r="B2839" s="167" t="n"/>
      <c r="C2839" s="167" t="n"/>
      <c r="D2839" s="14" t="inlineStr">
        <is>
          <t>Количество</t>
        </is>
      </c>
      <c r="E2839" s="15" t="n"/>
      <c r="F2839" s="175" t="n">
        <v>1</v>
      </c>
      <c r="G2839" s="15" t="n"/>
      <c r="H2839" s="175" t="n">
        <v>1</v>
      </c>
      <c r="I2839" s="135" t="n"/>
      <c r="J2839" s="154" t="inlineStr">
        <is>
          <t>Поступление ТМЦ и услуг 0001494 от 19.04.2024 10:00:00</t>
        </is>
      </c>
      <c r="K2839" s="154" t="inlineStr">
        <is>
          <t>Поступление ТМЦ и услуг 0001494 от 19.04.2024 10:00:00</t>
        </is>
      </c>
      <c r="L2839" s="9" t="n"/>
      <c r="M2839">
        <f>VLOOKUP(J2839,P$7:Q$4000,2,0)</f>
        <v/>
      </c>
      <c r="N2839">
        <f>VLOOKUP(K2839,P$7:R$4000,2,0)</f>
        <v/>
      </c>
      <c r="P2839" s="22" t="n"/>
      <c r="Q2839" s="22" t="n"/>
    </row>
    <row r="2840" outlineLevel="1" ht="32.9" customFormat="1" customHeight="1" s="49" thickBot="1">
      <c r="B2840" s="165" t="inlineStr">
        <is>
          <t>12.09.2024 11:09:23</t>
        </is>
      </c>
      <c r="C2840" s="165" t="inlineStr">
        <is>
          <t>Внутреннее перемещение ОМТС 222-178 от 12.09.2024 11:09:23</t>
        </is>
      </c>
      <c r="D2840" s="152" t="inlineStr">
        <is>
          <t>Внутренее перемещение ТМЦ</t>
        </is>
      </c>
      <c r="E2840" s="163" t="n">
        <v>1750</v>
      </c>
      <c r="F2840" s="164" t="n"/>
      <c r="G2840" s="163" t="n">
        <v>1750</v>
      </c>
      <c r="H2840" s="164" t="n"/>
      <c r="I2840" s="7" t="n">
        <v>5500</v>
      </c>
      <c r="J2840" s="8" t="inlineStr">
        <is>
          <t>Ашыралиев Тимур Болушканович</t>
        </is>
      </c>
      <c r="K2840" s="8" t="inlineStr">
        <is>
          <t>Склад Бозымчак № 7 СИЗ (/Касымов А,Адылбек у Э.</t>
        </is>
      </c>
      <c r="L2840" s="12" t="n"/>
      <c r="M2840">
        <f>VLOOKUP(J2840,P$7:Q$4000,2,0)</f>
        <v/>
      </c>
      <c r="N2840">
        <f>VLOOKUP(K2840,P$7:R$4000,2,0)</f>
        <v/>
      </c>
      <c r="P2840" s="22" t="n"/>
      <c r="Q2840" s="23" t="n"/>
    </row>
    <row r="2841" hidden="1" outlineLevel="1" ht="22.45" customFormat="1" customHeight="1" s="71">
      <c r="B2841" s="166" t="n"/>
      <c r="C2841" s="166" t="n"/>
      <c r="D2841" s="153" t="n"/>
      <c r="E2841" s="10" t="n"/>
      <c r="F2841" s="11" t="n"/>
      <c r="G2841" s="10" t="n"/>
      <c r="H2841" s="11" t="n"/>
      <c r="I2841" s="12" t="n"/>
      <c r="J2841" s="13" t="inlineStr">
        <is>
          <t>001-001-0178 Куртка летняя "KAZ Minerals Bozymchak" (ткань 65%ПЭ/35%ХБ, плотность 250 гр/м2, разм.52-54)</t>
        </is>
      </c>
      <c r="K2841" s="13" t="inlineStr">
        <is>
          <t>001-001-0178 Куртка летняя "KAZ Minerals Bozymchak" (ткань 65%ПЭ/35%ХБ, плотность 250 гр/м2, разм.52-54)</t>
        </is>
      </c>
      <c r="L2841" s="135" t="n"/>
      <c r="M2841">
        <f>VLOOKUP(J2841,P$7:Q$4000,2,0)</f>
        <v/>
      </c>
      <c r="N2841">
        <f>VLOOKUP(K2841,P$7:R$4000,2,0)</f>
        <v/>
      </c>
      <c r="P2841" s="22" t="n"/>
      <c r="Q2841" s="22" t="n"/>
    </row>
    <row r="2842" hidden="1" outlineLevel="1" ht="22.45" customHeight="1" s="171" thickBot="1">
      <c r="B2842" s="167" t="n"/>
      <c r="C2842" s="167" t="n"/>
      <c r="D2842" s="14" t="inlineStr">
        <is>
          <t>Количество</t>
        </is>
      </c>
      <c r="E2842" s="15" t="n"/>
      <c r="F2842" s="175" t="n">
        <v>1</v>
      </c>
      <c r="G2842" s="15" t="n"/>
      <c r="H2842" s="175" t="n">
        <v>1</v>
      </c>
      <c r="I2842" s="135" t="n"/>
      <c r="J2842" s="154" t="inlineStr">
        <is>
          <t>Поступление ТМЦ и услуг 0003314 от 27.08.2024 10:00:00</t>
        </is>
      </c>
      <c r="K2842" s="154" t="inlineStr">
        <is>
          <t>Поступление ТМЦ и услуг 0003314 от 27.08.2024 10:00:00</t>
        </is>
      </c>
      <c r="L2842" s="9" t="n"/>
      <c r="M2842">
        <f>VLOOKUP(J2842,P$7:Q$4000,2,0)</f>
        <v/>
      </c>
      <c r="N2842">
        <f>VLOOKUP(K2842,P$7:R$4000,2,0)</f>
        <v/>
      </c>
      <c r="P2842" s="22" t="n"/>
      <c r="Q2842" s="23" t="n"/>
    </row>
    <row r="2843" hidden="1" outlineLevel="1" ht="22.45" customFormat="1" customHeight="1" s="71">
      <c r="B2843" s="165" t="inlineStr">
        <is>
          <t>12.09.2024 11:11:28</t>
        </is>
      </c>
      <c r="C2843" s="165" t="inlineStr">
        <is>
          <t>Внутреннее перемещение ОМТС 222-179 от 12.09.2024 11:11:28</t>
        </is>
      </c>
      <c r="D2843" s="152" t="inlineStr">
        <is>
          <t>Внутренее перемещение ТМЦ</t>
        </is>
      </c>
      <c r="E2843" s="163" t="n">
        <v>1750</v>
      </c>
      <c r="F2843" s="164" t="n"/>
      <c r="G2843" s="163" t="n">
        <v>1750</v>
      </c>
      <c r="H2843" s="164" t="n"/>
      <c r="I2843" s="7" t="n">
        <v>4017.86</v>
      </c>
      <c r="J2843" s="8" t="inlineStr">
        <is>
          <t>Склад Бозымчак № 7/1 СИЗ БУ</t>
        </is>
      </c>
      <c r="K2843" s="8" t="inlineStr">
        <is>
          <t>Салибаев Талайбек Шадибекович</t>
        </is>
      </c>
      <c r="L2843" s="12" t="n"/>
      <c r="M2843">
        <f>VLOOKUP(J2843,P$7:Q$4000,2,0)</f>
        <v/>
      </c>
      <c r="N2843">
        <f>VLOOKUP(K2843,P$7:R$4000,2,0)</f>
        <v/>
      </c>
      <c r="P2843" s="22" t="n"/>
      <c r="Q2843" s="22" t="n"/>
    </row>
    <row r="2844" hidden="1" outlineLevel="1" ht="22.45" customFormat="1" customHeight="1" s="71">
      <c r="B2844" s="166" t="n"/>
      <c r="C2844" s="166" t="n"/>
      <c r="D2844" s="153" t="n"/>
      <c r="E2844" s="10" t="n"/>
      <c r="F2844" s="11" t="n"/>
      <c r="G2844" s="10" t="n"/>
      <c r="H2844" s="11" t="n"/>
      <c r="I2844" s="12" t="n"/>
      <c r="J2844" s="13" t="inlineStr">
        <is>
          <t>001-001-0131 Костюм летний "KAZ Minerals Bozymchak" (100% ХБ, плотность 250-260гр/м2, логотип вышивка, 58р.)</t>
        </is>
      </c>
      <c r="K2844" s="13" t="inlineStr">
        <is>
          <t>001-001-0131 Костюм летний "KAZ Minerals Bozymchak" (100% ХБ, плотность 250-260гр/м2, логотип вышивка, 58р.)</t>
        </is>
      </c>
      <c r="L2844" s="135" t="n"/>
      <c r="M2844">
        <f>VLOOKUP(J2844,P$7:Q$4000,2,0)</f>
        <v/>
      </c>
      <c r="N2844">
        <f>VLOOKUP(K2844,P$7:R$4000,2,0)</f>
        <v/>
      </c>
      <c r="P2844" s="22" t="n"/>
      <c r="Q2844" s="22" t="n"/>
    </row>
    <row r="2845" hidden="1" outlineLevel="1" ht="22.45" customHeight="1" s="171" thickBot="1">
      <c r="B2845" s="167" t="n"/>
      <c r="C2845" s="167" t="n"/>
      <c r="D2845" s="14" t="inlineStr">
        <is>
          <t>Количество</t>
        </is>
      </c>
      <c r="E2845" s="15" t="n"/>
      <c r="F2845" s="175" t="n">
        <v>1</v>
      </c>
      <c r="G2845" s="15" t="n"/>
      <c r="H2845" s="175" t="n">
        <v>1</v>
      </c>
      <c r="I2845" s="135" t="n"/>
      <c r="J2845" s="154" t="inlineStr">
        <is>
          <t>Поступление ТМЦ и услуг 0120160 от 06.05.2020 10:00:00</t>
        </is>
      </c>
      <c r="K2845" s="154" t="inlineStr">
        <is>
          <t>Поступление ТМЦ и услуг 0120160 от 06.05.2020 10:00:00</t>
        </is>
      </c>
      <c r="L2845" s="9" t="n"/>
      <c r="M2845">
        <f>VLOOKUP(J2845,P$7:Q$4000,2,0)</f>
        <v/>
      </c>
      <c r="N2845">
        <f>VLOOKUP(K2845,P$7:R$4000,2,0)</f>
        <v/>
      </c>
      <c r="P2845" s="22" t="n"/>
      <c r="Q2845" s="22" t="n"/>
    </row>
    <row r="2846" hidden="1" outlineLevel="1" ht="32.9" customFormat="1" customHeight="1" s="71" thickBot="1">
      <c r="B2846" s="165" t="inlineStr">
        <is>
          <t>12.09.2024 12:39:33</t>
        </is>
      </c>
      <c r="C2846" s="165" t="inlineStr">
        <is>
          <t>Внутреннее перемещение ОМТС 222-180 от 12.09.2024 12:39:33</t>
        </is>
      </c>
      <c r="D2846" s="152" t="inlineStr">
        <is>
          <t>Внутренее перемещение ТМЦ</t>
        </is>
      </c>
      <c r="E2846" s="163" t="n">
        <v>1750</v>
      </c>
      <c r="F2846" s="164" t="n"/>
      <c r="G2846" s="163" t="n">
        <v>1750</v>
      </c>
      <c r="H2846" s="164" t="n"/>
      <c r="I2846" s="7" t="n">
        <v>3000</v>
      </c>
      <c r="J2846" s="8" t="inlineStr">
        <is>
          <t>Азбаев Айбат Тургунбаевич</t>
        </is>
      </c>
      <c r="K2846" s="8" t="inlineStr">
        <is>
          <t>Склад Бозымчак № 7 СИЗ (/Касымов А,Адылбек у Э.</t>
        </is>
      </c>
      <c r="L2846" s="12" t="n"/>
      <c r="M2846">
        <f>VLOOKUP(J2846,P$7:Q$4000,2,0)</f>
        <v/>
      </c>
      <c r="N2846">
        <f>VLOOKUP(K2846,P$7:R$4000,2,0)</f>
        <v/>
      </c>
      <c r="P2846" s="22" t="n"/>
      <c r="Q2846" s="22" t="n"/>
    </row>
    <row r="2847" hidden="1" outlineLevel="1" ht="22.45" customFormat="1" customHeight="1" s="71">
      <c r="B2847" s="166" t="n"/>
      <c r="C2847" s="166" t="n"/>
      <c r="D2847" s="153" t="n"/>
      <c r="E2847" s="10" t="n"/>
      <c r="F2847" s="11" t="n"/>
      <c r="G2847" s="10" t="n"/>
      <c r="H2847" s="11" t="n"/>
      <c r="I2847" s="12" t="n"/>
      <c r="J2847" s="13" t="inlineStr">
        <is>
          <t>001-001-0183 Брюки летние "KAZ Minerals Bozymchak" (ткань 65%ПЭ/35%ХБ, плотность 250 гр/м2, разм.52-54)</t>
        </is>
      </c>
      <c r="K2847" s="13" t="inlineStr">
        <is>
          <t>001-001-0183 Брюки летние "KAZ Minerals Bozymchak" (ткань 65%ПЭ/35%ХБ, плотность 250 гр/м2, разм.52-54)</t>
        </is>
      </c>
      <c r="L2847" s="135" t="n"/>
      <c r="M2847">
        <f>VLOOKUP(J2847,P$7:Q$4000,2,0)</f>
        <v/>
      </c>
      <c r="N2847">
        <f>VLOOKUP(K2847,P$7:R$4000,2,0)</f>
        <v/>
      </c>
      <c r="P2847" s="22" t="n"/>
      <c r="Q2847" s="22" t="n"/>
    </row>
    <row r="2848" hidden="1" outlineLevel="1" ht="22.45" customHeight="1" s="171" thickBot="1">
      <c r="B2848" s="167" t="n"/>
      <c r="C2848" s="167" t="n"/>
      <c r="D2848" s="14" t="inlineStr">
        <is>
          <t>Количество</t>
        </is>
      </c>
      <c r="E2848" s="15" t="n"/>
      <c r="F2848" s="175" t="n">
        <v>1</v>
      </c>
      <c r="G2848" s="15" t="n"/>
      <c r="H2848" s="175" t="n">
        <v>1</v>
      </c>
      <c r="I2848" s="135" t="n"/>
      <c r="J2848" s="154" t="inlineStr">
        <is>
          <t>Поступление ТМЦ и услуг 0001494 от 19.04.2024 10:00:00</t>
        </is>
      </c>
      <c r="K2848" s="154" t="inlineStr">
        <is>
          <t>Поступление ТМЦ и услуг 0001494 от 19.04.2024 10:00:00</t>
        </is>
      </c>
      <c r="L2848" s="9" t="n"/>
      <c r="M2848">
        <f>VLOOKUP(J2848,P$7:Q$4000,2,0)</f>
        <v/>
      </c>
      <c r="N2848">
        <f>VLOOKUP(K2848,P$7:R$4000,2,0)</f>
        <v/>
      </c>
      <c r="P2848" s="22" t="n"/>
      <c r="Q2848" s="22" t="n"/>
    </row>
    <row r="2849" hidden="1" outlineLevel="1" ht="22.45" customFormat="1" customHeight="1" s="71" thickBot="1">
      <c r="B2849" s="165" t="inlineStr">
        <is>
          <t>12.09.2024 12:39:33</t>
        </is>
      </c>
      <c r="C2849" s="165" t="inlineStr">
        <is>
          <t>Внутреннее перемещение ОМТС 222-180 от 12.09.2024 12:39:33</t>
        </is>
      </c>
      <c r="D2849" s="152" t="inlineStr">
        <is>
          <t>Внутренее перемещение ТМЦ</t>
        </is>
      </c>
      <c r="E2849" s="163" t="n">
        <v>1750</v>
      </c>
      <c r="F2849" s="164" t="n"/>
      <c r="G2849" s="163" t="n">
        <v>1750</v>
      </c>
      <c r="H2849" s="164" t="n"/>
      <c r="I2849" s="7" t="n">
        <v>5500</v>
      </c>
      <c r="J2849" s="8" t="inlineStr">
        <is>
          <t>Азбаев Айбат Тургунбаевич</t>
        </is>
      </c>
      <c r="K2849" s="8" t="inlineStr">
        <is>
          <t>Склад Бозымчак № 7 СИЗ (/Касымов А,Адылбек у Э.</t>
        </is>
      </c>
      <c r="L2849" s="12" t="n"/>
      <c r="M2849">
        <f>VLOOKUP(J2849,P$7:Q$4000,2,0)</f>
        <v/>
      </c>
      <c r="N2849">
        <f>VLOOKUP(K2849,P$7:R$4000,2,0)</f>
        <v/>
      </c>
      <c r="P2849" s="22" t="n"/>
      <c r="Q2849" s="22" t="n"/>
    </row>
    <row r="2850" hidden="1" outlineLevel="1" ht="22.45" customFormat="1" customHeight="1" s="71">
      <c r="B2850" s="166" t="n"/>
      <c r="C2850" s="166" t="n"/>
      <c r="D2850" s="153" t="n"/>
      <c r="E2850" s="10" t="n"/>
      <c r="F2850" s="11" t="n"/>
      <c r="G2850" s="10" t="n"/>
      <c r="H2850" s="11" t="n"/>
      <c r="I2850" s="12" t="n"/>
      <c r="J2850" s="13" t="inlineStr">
        <is>
          <t>001-001-0178 Куртка летняя "KAZ Minerals Bozymchak" (ткань 65%ПЭ/35%ХБ, плотность 250 гр/м2, разм.52-54)</t>
        </is>
      </c>
      <c r="K2850" s="13" t="inlineStr">
        <is>
          <t>001-001-0178 Куртка летняя "KAZ Minerals Bozymchak" (ткань 65%ПЭ/35%ХБ, плотность 250 гр/м2, разм.52-54)</t>
        </is>
      </c>
      <c r="L2850" s="135" t="n"/>
      <c r="M2850">
        <f>VLOOKUP(J2850,P$7:Q$4000,2,0)</f>
        <v/>
      </c>
      <c r="N2850">
        <f>VLOOKUP(K2850,P$7:R$4000,2,0)</f>
        <v/>
      </c>
      <c r="P2850" s="22" t="n"/>
      <c r="Q2850" s="22" t="n"/>
    </row>
    <row r="2851" hidden="1" outlineLevel="1" ht="22.45" customHeight="1" s="171" thickBot="1">
      <c r="B2851" s="167" t="n"/>
      <c r="C2851" s="167" t="n"/>
      <c r="D2851" s="14" t="inlineStr">
        <is>
          <t>Количество</t>
        </is>
      </c>
      <c r="E2851" s="15" t="n"/>
      <c r="F2851" s="175" t="n">
        <v>1</v>
      </c>
      <c r="G2851" s="15" t="n"/>
      <c r="H2851" s="175" t="n">
        <v>1</v>
      </c>
      <c r="I2851" s="135" t="n"/>
      <c r="J2851" s="154" t="inlineStr">
        <is>
          <t>Поступление ТМЦ и услуг 0003314 от 27.08.2024 10:00:00</t>
        </is>
      </c>
      <c r="K2851" s="154" t="inlineStr">
        <is>
          <t>Поступление ТМЦ и услуг 0003314 от 27.08.2024 10:00:00</t>
        </is>
      </c>
      <c r="L2851" s="9" t="n"/>
      <c r="M2851">
        <f>VLOOKUP(J2851,P$7:Q$4000,2,0)</f>
        <v/>
      </c>
      <c r="N2851">
        <f>VLOOKUP(K2851,P$7:R$4000,2,0)</f>
        <v/>
      </c>
      <c r="P2851" s="22" t="n"/>
      <c r="Q2851" s="23" t="n"/>
    </row>
    <row r="2852" hidden="1" outlineLevel="1" ht="32.9" customFormat="1" customHeight="1" s="71" thickBot="1">
      <c r="B2852" s="165" t="inlineStr">
        <is>
          <t>12.09.2024 12:41:56</t>
        </is>
      </c>
      <c r="C2852" s="165" t="inlineStr">
        <is>
          <t>Внутреннее перемещение ОМТС 222-181 от 12.09.2024 12:41:56</t>
        </is>
      </c>
      <c r="D2852" s="152" t="inlineStr">
        <is>
          <t>Внутренее перемещение ТМЦ</t>
        </is>
      </c>
      <c r="E2852" s="163" t="n">
        <v>1750</v>
      </c>
      <c r="F2852" s="164" t="n"/>
      <c r="G2852" s="163" t="n">
        <v>1750</v>
      </c>
      <c r="H2852" s="164" t="n"/>
      <c r="I2852" s="7" t="n">
        <v>3000</v>
      </c>
      <c r="J2852" s="8" t="inlineStr">
        <is>
          <t>Шайыков Кайрат Таалайбекович</t>
        </is>
      </c>
      <c r="K2852" s="8" t="inlineStr">
        <is>
          <t>Склад Бозымчак № 7 СИЗ (/Касымов А,Адылбек у Э.</t>
        </is>
      </c>
      <c r="L2852" s="12" t="n"/>
      <c r="M2852">
        <f>VLOOKUP(J2852,P$7:Q$4000,2,0)</f>
        <v/>
      </c>
      <c r="N2852">
        <f>VLOOKUP(K2852,P$7:R$4000,2,0)</f>
        <v/>
      </c>
      <c r="P2852" s="22" t="n"/>
      <c r="Q2852" s="22" t="n"/>
    </row>
    <row r="2853" hidden="1" outlineLevel="1" ht="22.45" customFormat="1" customHeight="1" s="71">
      <c r="B2853" s="166" t="n"/>
      <c r="C2853" s="166" t="n"/>
      <c r="D2853" s="153" t="n"/>
      <c r="E2853" s="10" t="n"/>
      <c r="F2853" s="11" t="n"/>
      <c r="G2853" s="10" t="n"/>
      <c r="H2853" s="11" t="n"/>
      <c r="I2853" s="12" t="n"/>
      <c r="J2853" s="13" t="inlineStr">
        <is>
          <t>001-001-0183 Брюки летние "KAZ Minerals Bozymchak" (ткань 65%ПЭ/35%ХБ, плотность 250 гр/м2, разм.52-54)</t>
        </is>
      </c>
      <c r="K2853" s="13" t="inlineStr">
        <is>
          <t>001-001-0183 Брюки летние "KAZ Minerals Bozymchak" (ткань 65%ПЭ/35%ХБ, плотность 250 гр/м2, разм.52-54)</t>
        </is>
      </c>
      <c r="L2853" s="135" t="n"/>
      <c r="M2853">
        <f>VLOOKUP(J2853,P$7:Q$4000,2,0)</f>
        <v/>
      </c>
      <c r="N2853">
        <f>VLOOKUP(K2853,P$7:R$4000,2,0)</f>
        <v/>
      </c>
      <c r="P2853" s="22" t="n"/>
      <c r="Q2853" s="22" t="n"/>
    </row>
    <row r="2854" hidden="1" outlineLevel="1" ht="22.45" customHeight="1" s="171" thickBot="1">
      <c r="B2854" s="167" t="n"/>
      <c r="C2854" s="167" t="n"/>
      <c r="D2854" s="14" t="inlineStr">
        <is>
          <t>Количество</t>
        </is>
      </c>
      <c r="E2854" s="15" t="n"/>
      <c r="F2854" s="175" t="n">
        <v>1</v>
      </c>
      <c r="G2854" s="15" t="n"/>
      <c r="H2854" s="175" t="n">
        <v>1</v>
      </c>
      <c r="I2854" s="135" t="n"/>
      <c r="J2854" s="154" t="inlineStr">
        <is>
          <t>Поступление ТМЦ и услуг 0001494 от 19.04.2024 10:00:00</t>
        </is>
      </c>
      <c r="K2854" s="154" t="inlineStr">
        <is>
          <t>Поступление ТМЦ и услуг 0001494 от 19.04.2024 10:00:00</t>
        </is>
      </c>
      <c r="L2854" s="9" t="n"/>
      <c r="M2854">
        <f>VLOOKUP(J2854,P$7:Q$4000,2,0)</f>
        <v/>
      </c>
      <c r="N2854">
        <f>VLOOKUP(K2854,P$7:R$4000,2,0)</f>
        <v/>
      </c>
      <c r="P2854" s="22" t="n"/>
      <c r="Q2854" s="22" t="n"/>
    </row>
    <row r="2855" hidden="1" outlineLevel="1" ht="22.45" customFormat="1" customHeight="1" s="71" thickBot="1">
      <c r="B2855" s="165" t="inlineStr">
        <is>
          <t>12.09.2024 12:41:56</t>
        </is>
      </c>
      <c r="C2855" s="165" t="inlineStr">
        <is>
          <t>Внутреннее перемещение ОМТС 222-181 от 12.09.2024 12:41:56</t>
        </is>
      </c>
      <c r="D2855" s="152" t="inlineStr">
        <is>
          <t>Внутренее перемещение ТМЦ</t>
        </is>
      </c>
      <c r="E2855" s="163" t="n">
        <v>1750</v>
      </c>
      <c r="F2855" s="164" t="n"/>
      <c r="G2855" s="163" t="n">
        <v>1750</v>
      </c>
      <c r="H2855" s="164" t="n"/>
      <c r="I2855" s="7" t="n">
        <v>5500</v>
      </c>
      <c r="J2855" s="8" t="inlineStr">
        <is>
          <t>Шайыков Кайрат Таалайбекович</t>
        </is>
      </c>
      <c r="K2855" s="8" t="inlineStr">
        <is>
          <t>Склад Бозымчак № 7 СИЗ (/Касымов А,Адылбек у Э.</t>
        </is>
      </c>
      <c r="L2855" s="12" t="n"/>
      <c r="M2855">
        <f>VLOOKUP(J2855,P$7:Q$4000,2,0)</f>
        <v/>
      </c>
      <c r="N2855">
        <f>VLOOKUP(K2855,P$7:R$4000,2,0)</f>
        <v/>
      </c>
      <c r="P2855" s="22" t="n"/>
      <c r="Q2855" s="23" t="n"/>
    </row>
    <row r="2856" hidden="1" outlineLevel="1" ht="22.45" customFormat="1" customHeight="1" s="71">
      <c r="B2856" s="166" t="n"/>
      <c r="C2856" s="166" t="n"/>
      <c r="D2856" s="153" t="n"/>
      <c r="E2856" s="10" t="n"/>
      <c r="F2856" s="11" t="n"/>
      <c r="G2856" s="10" t="n"/>
      <c r="H2856" s="11" t="n"/>
      <c r="I2856" s="12" t="n"/>
      <c r="J2856" s="13" t="inlineStr">
        <is>
          <t>001-001-0178 Куртка летняя "KAZ Minerals Bozymchak" (ткань 65%ПЭ/35%ХБ, плотность 250 гр/м2, разм.52-54)</t>
        </is>
      </c>
      <c r="K2856" s="13" t="inlineStr">
        <is>
          <t>001-001-0178 Куртка летняя "KAZ Minerals Bozymchak" (ткань 65%ПЭ/35%ХБ, плотность 250 гр/м2, разм.52-54)</t>
        </is>
      </c>
      <c r="L2856" s="135" t="n"/>
      <c r="M2856">
        <f>VLOOKUP(J2856,P$7:Q$4000,2,0)</f>
        <v/>
      </c>
      <c r="N2856">
        <f>VLOOKUP(K2856,P$7:R$4000,2,0)</f>
        <v/>
      </c>
      <c r="P2856" s="22" t="n"/>
      <c r="Q2856" s="22" t="n"/>
    </row>
    <row r="2857" hidden="1" outlineLevel="1" ht="22.45" customHeight="1" s="171" thickBot="1">
      <c r="B2857" s="167" t="n"/>
      <c r="C2857" s="167" t="n"/>
      <c r="D2857" s="14" t="inlineStr">
        <is>
          <t>Количество</t>
        </is>
      </c>
      <c r="E2857" s="15" t="n"/>
      <c r="F2857" s="175" t="n">
        <v>1</v>
      </c>
      <c r="G2857" s="15" t="n"/>
      <c r="H2857" s="175" t="n">
        <v>1</v>
      </c>
      <c r="I2857" s="135" t="n"/>
      <c r="J2857" s="154" t="inlineStr">
        <is>
          <t>Поступление ТМЦ и услуг 0003314 от 27.08.2024 10:00:00</t>
        </is>
      </c>
      <c r="K2857" s="154" t="inlineStr">
        <is>
          <t>Поступление ТМЦ и услуг 0003314 от 27.08.2024 10:00:00</t>
        </is>
      </c>
      <c r="L2857" s="9" t="n"/>
      <c r="M2857">
        <f>VLOOKUP(J2857,P$7:Q$4000,2,0)</f>
        <v/>
      </c>
      <c r="N2857">
        <f>VLOOKUP(K2857,P$7:R$4000,2,0)</f>
        <v/>
      </c>
      <c r="P2857" s="22" t="n"/>
      <c r="Q2857" s="22" t="n"/>
    </row>
    <row r="2858" hidden="1" outlineLevel="1" ht="22.45" customFormat="1" customHeight="1" s="71">
      <c r="B2858" s="165" t="inlineStr">
        <is>
          <t>12.09.2024 12:44:40</t>
        </is>
      </c>
      <c r="C2858" s="165" t="inlineStr">
        <is>
          <t>Внутреннее перемещение ОМТС 222-183 от 12.09.2024 12:44:40</t>
        </is>
      </c>
      <c r="D2858" s="152" t="inlineStr">
        <is>
          <t>Внутренее перемещение ТМЦ</t>
        </is>
      </c>
      <c r="E2858" s="163" t="n">
        <v>1750</v>
      </c>
      <c r="F2858" s="164" t="n"/>
      <c r="G2858" s="163" t="n">
        <v>1750</v>
      </c>
      <c r="H2858" s="164" t="n"/>
      <c r="I2858" s="7" t="n">
        <v>4980</v>
      </c>
      <c r="J2858" s="8" t="inlineStr">
        <is>
          <t>Склад Бозымчак № 7/1 СИЗ БУ</t>
        </is>
      </c>
      <c r="K2858" s="8" t="inlineStr">
        <is>
          <t>Шайыков Кайрат Таалайбекович</t>
        </is>
      </c>
      <c r="L2858" s="12" t="n"/>
      <c r="M2858">
        <f>VLOOKUP(J2858,P$7:Q$4000,2,0)</f>
        <v/>
      </c>
      <c r="N2858">
        <f>VLOOKUP(K2858,P$7:R$4000,2,0)</f>
        <v/>
      </c>
      <c r="P2858" s="22" t="n"/>
      <c r="Q2858" s="22" t="n"/>
    </row>
    <row r="2859" hidden="1" outlineLevel="1" ht="22.45" customFormat="1" customHeight="1" s="71">
      <c r="B2859" s="166" t="n"/>
      <c r="C2859" s="166" t="n"/>
      <c r="D2859" s="153" t="n"/>
      <c r="E2859" s="10" t="n"/>
      <c r="F2859" s="11" t="n"/>
      <c r="G2859" s="10" t="n"/>
      <c r="H2859" s="11" t="n"/>
      <c r="I2859" s="12" t="n"/>
      <c r="J2859" s="13" t="inlineStr">
        <is>
          <t>001-002-0088 Сапоги резиновые КарбоН для шахтеров с МП (АРТ. С192-МТЗ)</t>
        </is>
      </c>
      <c r="K2859" s="13" t="inlineStr">
        <is>
          <t>001-002-0088 Сапоги резиновые КарбоН для шахтеров с МП (АРТ. С192-МТЗ)</t>
        </is>
      </c>
      <c r="L2859" s="135" t="n"/>
      <c r="M2859">
        <f>VLOOKUP(J2859,P$7:Q$4000,2,0)</f>
        <v/>
      </c>
      <c r="N2859">
        <f>VLOOKUP(K2859,P$7:R$4000,2,0)</f>
        <v/>
      </c>
      <c r="P2859" s="22" t="n"/>
      <c r="Q2859" s="22" t="n"/>
    </row>
    <row r="2860" hidden="1" outlineLevel="1" ht="22.45" customHeight="1" s="171" thickBot="1">
      <c r="B2860" s="167" t="n"/>
      <c r="C2860" s="167" t="n"/>
      <c r="D2860" s="14" t="inlineStr">
        <is>
          <t>Количество</t>
        </is>
      </c>
      <c r="E2860" s="15" t="n"/>
      <c r="F2860" s="175" t="n">
        <v>1</v>
      </c>
      <c r="G2860" s="15" t="n"/>
      <c r="H2860" s="175" t="n">
        <v>1</v>
      </c>
      <c r="I2860" s="135" t="n"/>
      <c r="J2860" s="154" t="inlineStr">
        <is>
          <t>Поступление ТМЦ и услуг 0004724 от 16.11.2023 10:00:00</t>
        </is>
      </c>
      <c r="K2860" s="154" t="inlineStr">
        <is>
          <t>Поступление ТМЦ и услуг 0004724 от 16.11.2023 10:00:00</t>
        </is>
      </c>
      <c r="L2860" s="9" t="n"/>
      <c r="M2860">
        <f>VLOOKUP(J2860,P$7:Q$4000,2,0)</f>
        <v/>
      </c>
      <c r="N2860">
        <f>VLOOKUP(K2860,P$7:R$4000,2,0)</f>
        <v/>
      </c>
      <c r="P2860" s="22" t="n"/>
      <c r="Q2860" s="22" t="n"/>
    </row>
    <row r="2861" hidden="1" outlineLevel="1" ht="32.9" customFormat="1" customHeight="1" s="71">
      <c r="B2861" s="165" t="inlineStr">
        <is>
          <t>12.09.2024 12:45:29</t>
        </is>
      </c>
      <c r="C2861" s="165" t="inlineStr">
        <is>
          <t>Внутреннее перемещение ОМТС 222-184 от 12.09.2024 12:45:29</t>
        </is>
      </c>
      <c r="D2861" s="152" t="inlineStr">
        <is>
          <t>Внутренее перемещение ТМЦ</t>
        </is>
      </c>
      <c r="E2861" s="163" t="n">
        <v>1750</v>
      </c>
      <c r="F2861" s="164" t="n"/>
      <c r="G2861" s="163" t="n">
        <v>1750</v>
      </c>
      <c r="H2861" s="164" t="n"/>
      <c r="I2861" s="7" t="n">
        <v>6100</v>
      </c>
      <c r="J2861" s="8" t="inlineStr">
        <is>
          <t>Склад Бозымчак № 7/1 СИЗ БУ</t>
        </is>
      </c>
      <c r="K2861" s="8" t="inlineStr">
        <is>
          <t>Азбаев Айбат Тургунбаевич</t>
        </is>
      </c>
      <c r="L2861" s="12" t="n"/>
      <c r="M2861">
        <f>VLOOKUP(J2861,P$7:Q$4000,2,0)</f>
        <v/>
      </c>
      <c r="N2861">
        <f>VLOOKUP(K2861,P$7:R$4000,2,0)</f>
        <v/>
      </c>
      <c r="P2861" s="22" t="n"/>
      <c r="Q2861" s="23" t="n"/>
    </row>
    <row r="2862" hidden="1" outlineLevel="1" ht="22.45" customFormat="1" customHeight="1" s="71">
      <c r="B2862" s="166" t="n"/>
      <c r="C2862" s="166" t="n"/>
      <c r="D2862" s="153" t="n"/>
      <c r="E2862" s="10" t="n"/>
      <c r="F2862" s="11" t="n"/>
      <c r="G2862" s="10" t="n"/>
      <c r="H2862" s="11" t="n"/>
      <c r="I2862" s="12" t="n"/>
      <c r="J2862" s="13" t="inlineStr">
        <is>
          <t>001-001-0128 Костюм летний "KAZ Minerals Bozymchak" (100% ХБ, плотность 250-260гр/м2, логотип вышивка, 52р.)</t>
        </is>
      </c>
      <c r="K2862" s="13" t="inlineStr">
        <is>
          <t>001-001-0128 Костюм летний "KAZ Minerals Bozymchak" (100% ХБ, плотность 250-260гр/м2, логотип вышивка, 52р.)</t>
        </is>
      </c>
      <c r="L2862" s="135" t="n"/>
      <c r="M2862">
        <f>VLOOKUP(J2862,P$7:Q$4000,2,0)</f>
        <v/>
      </c>
      <c r="N2862">
        <f>VLOOKUP(K2862,P$7:R$4000,2,0)</f>
        <v/>
      </c>
      <c r="P2862" s="22" t="n"/>
      <c r="Q2862" s="22" t="n"/>
    </row>
    <row r="2863" hidden="1" outlineLevel="1" ht="22.45" customHeight="1" s="171" thickBot="1">
      <c r="B2863" s="167" t="n"/>
      <c r="C2863" s="167" t="n"/>
      <c r="D2863" s="14" t="inlineStr">
        <is>
          <t>Количество</t>
        </is>
      </c>
      <c r="E2863" s="15" t="n"/>
      <c r="F2863" s="175" t="n">
        <v>1</v>
      </c>
      <c r="G2863" s="15" t="n"/>
      <c r="H2863" s="175" t="n">
        <v>1</v>
      </c>
      <c r="I2863" s="135" t="n"/>
      <c r="J2863" s="154" t="inlineStr">
        <is>
          <t>Поступление ТМЦ и услуг 0004819 от 15.12.2022 10:00:00</t>
        </is>
      </c>
      <c r="K2863" s="154" t="inlineStr">
        <is>
          <t>Поступление ТМЦ и услуг 0004819 от 15.12.2022 10:00:00</t>
        </is>
      </c>
      <c r="L2863" s="9" t="n"/>
      <c r="M2863">
        <f>VLOOKUP(J2863,P$7:Q$4000,2,0)</f>
        <v/>
      </c>
      <c r="N2863">
        <f>VLOOKUP(K2863,P$7:R$4000,2,0)</f>
        <v/>
      </c>
      <c r="P2863" s="22" t="n"/>
      <c r="Q2863" s="23" t="n"/>
    </row>
    <row r="2864" hidden="1" outlineLevel="1" ht="32.9" customFormat="1" customHeight="1" s="71" thickBot="1">
      <c r="B2864" s="165" t="inlineStr">
        <is>
          <t>12.09.2024 12:47:10</t>
        </is>
      </c>
      <c r="C2864" s="165" t="inlineStr">
        <is>
          <t>Внутреннее перемещение ОМТС 222-182 от 12.09.2024 12:47:10</t>
        </is>
      </c>
      <c r="D2864" s="152" t="inlineStr">
        <is>
          <t>Внутренее перемещение ТМЦ</t>
        </is>
      </c>
      <c r="E2864" s="163" t="n">
        <v>1750</v>
      </c>
      <c r="F2864" s="164" t="n"/>
      <c r="G2864" s="163" t="n">
        <v>1750</v>
      </c>
      <c r="H2864" s="164" t="n"/>
      <c r="I2864" s="7" t="n">
        <v>4950</v>
      </c>
      <c r="J2864" s="8" t="inlineStr">
        <is>
          <t>Шайыков Кайрат Таалайбекович</t>
        </is>
      </c>
      <c r="K2864" s="8" t="inlineStr">
        <is>
          <t>Склад Бозымчак № 7 СИЗ (/Касымов А,Адылбек у Э.</t>
        </is>
      </c>
      <c r="L2864" s="12" t="n"/>
      <c r="M2864">
        <f>VLOOKUP(J2864,P$7:Q$4000,2,0)</f>
        <v/>
      </c>
      <c r="N2864">
        <f>VLOOKUP(K2864,P$7:R$4000,2,0)</f>
        <v/>
      </c>
      <c r="P2864" s="22" t="n"/>
      <c r="Q2864" s="22" t="n"/>
    </row>
    <row r="2865" hidden="1" outlineLevel="1" ht="22.45" customFormat="1" customHeight="1" s="71">
      <c r="B2865" s="166" t="n"/>
      <c r="C2865" s="166" t="n"/>
      <c r="D2865" s="153" t="n"/>
      <c r="E2865" s="10" t="n"/>
      <c r="F2865" s="11" t="n"/>
      <c r="G2865" s="10" t="n"/>
      <c r="H2865" s="11" t="n"/>
      <c r="I2865" s="12" t="n"/>
      <c r="J2865" s="13" t="inlineStr">
        <is>
          <t>001-002-0091 Сапоги ПВХ Dunlop Protomastor (МП, МБС)</t>
        </is>
      </c>
      <c r="K2865" s="13" t="inlineStr">
        <is>
          <t>001-002-0091 Сапоги ПВХ Dunlop Protomastor (МП, МБС)</t>
        </is>
      </c>
      <c r="L2865" s="135" t="n"/>
      <c r="M2865">
        <f>VLOOKUP(J2865,P$7:Q$4000,2,0)</f>
        <v/>
      </c>
      <c r="N2865">
        <f>VLOOKUP(K2865,P$7:R$4000,2,0)</f>
        <v/>
      </c>
      <c r="P2865" s="22" t="n"/>
      <c r="Q2865" s="22" t="n"/>
    </row>
    <row r="2866" hidden="1" outlineLevel="1" ht="22.45" customHeight="1" s="171" thickBot="1">
      <c r="B2866" s="167" t="n"/>
      <c r="C2866" s="167" t="n"/>
      <c r="D2866" s="14" t="inlineStr">
        <is>
          <t>Количество</t>
        </is>
      </c>
      <c r="E2866" s="15" t="n"/>
      <c r="F2866" s="175" t="n">
        <v>1</v>
      </c>
      <c r="G2866" s="15" t="n"/>
      <c r="H2866" s="175" t="n">
        <v>1</v>
      </c>
      <c r="I2866" s="135" t="n"/>
      <c r="J2866" s="154" t="inlineStr">
        <is>
          <t>Поступление ТМЦ и услуг 0001508 от 16.04.2024 10:00:00</t>
        </is>
      </c>
      <c r="K2866" s="154" t="inlineStr">
        <is>
          <t>Поступление ТМЦ и услуг 0001508 от 16.04.2024 10:00:00</t>
        </is>
      </c>
      <c r="L2866" s="9" t="n"/>
      <c r="M2866">
        <f>VLOOKUP(J2866,P$7:Q$4000,2,0)</f>
        <v/>
      </c>
      <c r="N2866">
        <f>VLOOKUP(K2866,P$7:R$4000,2,0)</f>
        <v/>
      </c>
      <c r="P2866" s="22" t="n"/>
      <c r="Q2866" s="22" t="n"/>
    </row>
    <row r="2867" hidden="1" outlineLevel="1" ht="32.9" customFormat="1" customHeight="1" s="71" thickBot="1">
      <c r="B2867" s="165" t="inlineStr">
        <is>
          <t>12.09.2024 12:51:14</t>
        </is>
      </c>
      <c r="C2867" s="165" t="inlineStr">
        <is>
          <t>Внутреннее перемещение ОМТС 222-185 от 12.09.2024 12:51:14</t>
        </is>
      </c>
      <c r="D2867" s="152" t="inlineStr">
        <is>
          <t>Внутренее перемещение ТМЦ</t>
        </is>
      </c>
      <c r="E2867" s="163" t="n">
        <v>1750</v>
      </c>
      <c r="F2867" s="164" t="n"/>
      <c r="G2867" s="163" t="n">
        <v>1750</v>
      </c>
      <c r="H2867" s="164" t="n"/>
      <c r="I2867" s="7" t="n">
        <v>10600</v>
      </c>
      <c r="J2867" s="8" t="inlineStr">
        <is>
          <t>Китабанов Жанболат Нураевич</t>
        </is>
      </c>
      <c r="K2867" s="8" t="inlineStr">
        <is>
          <t>Склад Бозымчак № 7 СИЗ (/Касымов А,Адылбек у Э.</t>
        </is>
      </c>
      <c r="L2867" s="12" t="n"/>
      <c r="M2867">
        <f>VLOOKUP(J2867,P$7:Q$4000,2,0)</f>
        <v/>
      </c>
      <c r="N2867">
        <f>VLOOKUP(K2867,P$7:R$4000,2,0)</f>
        <v/>
      </c>
      <c r="P2867" s="22" t="n"/>
      <c r="Q2867" s="22" t="n"/>
    </row>
    <row r="2868" hidden="1" outlineLevel="1" ht="22.45" customFormat="1" customHeight="1" s="71">
      <c r="B2868" s="166" t="n"/>
      <c r="C2868" s="166" t="n"/>
      <c r="D2868" s="153" t="n"/>
      <c r="E2868" s="10" t="n"/>
      <c r="F2868" s="11" t="n"/>
      <c r="G2868" s="10" t="n"/>
      <c r="H2868" s="11" t="n"/>
      <c r="I2868" s="12" t="n"/>
      <c r="J2868" s="13" t="inlineStr">
        <is>
          <t>001-001-0188 Куртка зимняя "KAZ Minerals Bozymchak" (ткань 65%ПЭ/35%ХБ, плотность 250 гр/м2, 52-54)</t>
        </is>
      </c>
      <c r="K2868" s="13" t="inlineStr">
        <is>
          <t>001-001-0188 Куртка зимняя "KAZ Minerals Bozymchak" (ткань 65%ПЭ/35%ХБ, плотность 250 гр/м2, 52-54)</t>
        </is>
      </c>
      <c r="L2868" s="135" t="n"/>
      <c r="M2868">
        <f>VLOOKUP(J2868,P$7:Q$4000,2,0)</f>
        <v/>
      </c>
      <c r="N2868">
        <f>VLOOKUP(K2868,P$7:R$4000,2,0)</f>
        <v/>
      </c>
      <c r="P2868" s="22" t="n"/>
      <c r="Q2868" s="23" t="n"/>
    </row>
    <row r="2869" hidden="1" outlineLevel="1" ht="22.45" customHeight="1" s="171" thickBot="1">
      <c r="B2869" s="167" t="n"/>
      <c r="C2869" s="167" t="n"/>
      <c r="D2869" s="14" t="inlineStr">
        <is>
          <t>Количество</t>
        </is>
      </c>
      <c r="E2869" s="15" t="n"/>
      <c r="F2869" s="175" t="n">
        <v>1</v>
      </c>
      <c r="G2869" s="15" t="n"/>
      <c r="H2869" s="175" t="n">
        <v>1</v>
      </c>
      <c r="I2869" s="135" t="n"/>
      <c r="J2869" s="154" t="inlineStr">
        <is>
          <t>Поступление ТМЦ и услуг 0003061 от 02.08.2024 10:00:00</t>
        </is>
      </c>
      <c r="K2869" s="154" t="inlineStr">
        <is>
          <t>Поступление ТМЦ и услуг 0003061 от 02.08.2024 10:00:00</t>
        </is>
      </c>
      <c r="L2869" s="9" t="n"/>
      <c r="M2869">
        <f>VLOOKUP(J2869,P$7:Q$4000,2,0)</f>
        <v/>
      </c>
      <c r="N2869">
        <f>VLOOKUP(K2869,P$7:R$4000,2,0)</f>
        <v/>
      </c>
      <c r="P2869" s="22" t="n"/>
      <c r="Q2869" s="22" t="n"/>
    </row>
    <row r="2870" hidden="1" outlineLevel="1" ht="22.45" customFormat="1" customHeight="1" s="71" thickBot="1">
      <c r="B2870" s="165" t="inlineStr">
        <is>
          <t>12.09.2024 12:51:14</t>
        </is>
      </c>
      <c r="C2870" s="165" t="inlineStr">
        <is>
          <t>Внутреннее перемещение ОМТС 222-185 от 12.09.2024 12:51:14</t>
        </is>
      </c>
      <c r="D2870" s="152" t="inlineStr">
        <is>
          <t>Внутренее перемещение ТМЦ</t>
        </is>
      </c>
      <c r="E2870" s="163" t="n">
        <v>1750</v>
      </c>
      <c r="F2870" s="164" t="n"/>
      <c r="G2870" s="163" t="n">
        <v>1750</v>
      </c>
      <c r="H2870" s="164" t="n"/>
      <c r="I2870" s="7" t="n">
        <v>3900</v>
      </c>
      <c r="J2870" s="8" t="inlineStr">
        <is>
          <t>Китабанов Жанболат Нураевич</t>
        </is>
      </c>
      <c r="K2870" s="8" t="inlineStr">
        <is>
          <t>Склад Бозымчак № 7 СИЗ (/Касымов А,Адылбек у Э.</t>
        </is>
      </c>
      <c r="L2870" s="12" t="n"/>
      <c r="M2870">
        <f>VLOOKUP(J2870,P$7:Q$4000,2,0)</f>
        <v/>
      </c>
      <c r="N2870">
        <f>VLOOKUP(K2870,P$7:R$4000,2,0)</f>
        <v/>
      </c>
      <c r="P2870" s="22" t="n"/>
      <c r="Q2870" s="23" t="n"/>
    </row>
    <row r="2871" hidden="1" outlineLevel="1" ht="22.45" customFormat="1" customHeight="1" s="71">
      <c r="B2871" s="166" t="n"/>
      <c r="C2871" s="166" t="n"/>
      <c r="D2871" s="153" t="n"/>
      <c r="E2871" s="10" t="n"/>
      <c r="F2871" s="11" t="n"/>
      <c r="G2871" s="10" t="n"/>
      <c r="H2871" s="11" t="n"/>
      <c r="I2871" s="12" t="n"/>
      <c r="J2871" s="13" t="inlineStr">
        <is>
          <t>001-001-0193 Брюки зимние "KAZ Minerals Bozymchak" (ткань 65%ПЭ/35%ХБ, плотность 250 гр/м2, утепл.синтеп, разм.52-54)</t>
        </is>
      </c>
      <c r="K2871" s="13" t="inlineStr">
        <is>
          <t>001-001-0193 Брюки зимние "KAZ Minerals Bozymchak" (ткань 65%ПЭ/35%ХБ, плотность 250 гр/м2, утепл.синтеп, разм.52-54)</t>
        </is>
      </c>
      <c r="L2871" s="135" t="n"/>
      <c r="M2871">
        <f>VLOOKUP(J2871,P$7:Q$4000,2,0)</f>
        <v/>
      </c>
      <c r="N2871">
        <f>VLOOKUP(K2871,P$7:R$4000,2,0)</f>
        <v/>
      </c>
      <c r="P2871" s="22" t="n"/>
      <c r="Q2871" s="22" t="n"/>
    </row>
    <row r="2872" hidden="1" outlineLevel="1" ht="22.45" customHeight="1" s="171" thickBot="1">
      <c r="B2872" s="167" t="n"/>
      <c r="C2872" s="167" t="n"/>
      <c r="D2872" s="14" t="inlineStr">
        <is>
          <t>Количество</t>
        </is>
      </c>
      <c r="E2872" s="15" t="n"/>
      <c r="F2872" s="175" t="n">
        <v>1</v>
      </c>
      <c r="G2872" s="15" t="n"/>
      <c r="H2872" s="175" t="n">
        <v>1</v>
      </c>
      <c r="I2872" s="135" t="n"/>
      <c r="J2872" s="154" t="inlineStr">
        <is>
          <t>Поступление ТМЦ и услуг 0003061 от 02.08.2024 10:00:00</t>
        </is>
      </c>
      <c r="K2872" s="154" t="inlineStr">
        <is>
          <t>Поступление ТМЦ и услуг 0003061 от 02.08.2024 10:00:00</t>
        </is>
      </c>
      <c r="L2872" s="9" t="n"/>
      <c r="M2872">
        <f>VLOOKUP(J2872,P$7:Q$4000,2,0)</f>
        <v/>
      </c>
      <c r="N2872">
        <f>VLOOKUP(K2872,P$7:R$4000,2,0)</f>
        <v/>
      </c>
      <c r="P2872" s="22" t="n"/>
      <c r="Q2872" s="23" t="n"/>
    </row>
    <row r="2873" hidden="1" outlineLevel="1" ht="32.9" customFormat="1" customHeight="1" s="71" thickBot="1">
      <c r="B2873" s="165" t="inlineStr">
        <is>
          <t>12.09.2024 12:53:14</t>
        </is>
      </c>
      <c r="C2873" s="165" t="inlineStr">
        <is>
          <t>Внутреннее перемещение ОМТС 222-186 от 12.09.2024 12:53:14</t>
        </is>
      </c>
      <c r="D2873" s="152" t="inlineStr">
        <is>
          <t>Внутренее перемещение ТМЦ</t>
        </is>
      </c>
      <c r="E2873" s="163" t="n">
        <v>1750</v>
      </c>
      <c r="F2873" s="164" t="n"/>
      <c r="G2873" s="163" t="n">
        <v>1750</v>
      </c>
      <c r="H2873" s="164" t="n"/>
      <c r="I2873" s="7" t="n">
        <v>10600</v>
      </c>
      <c r="J2873" s="8" t="inlineStr">
        <is>
          <t>Нышанов Замирбек Таштемирович ПМБУ-ГРР</t>
        </is>
      </c>
      <c r="K2873" s="8" t="inlineStr">
        <is>
          <t>Склад Бозымчак № 7 СИЗ (/Касымов А,Адылбек у Э.</t>
        </is>
      </c>
      <c r="L2873" s="12" t="n"/>
      <c r="M2873">
        <f>VLOOKUP(J2873,P$7:Q$4000,2,0)</f>
        <v/>
      </c>
      <c r="N2873">
        <f>VLOOKUP(K2873,P$7:R$4000,2,0)</f>
        <v/>
      </c>
      <c r="P2873" s="22" t="n"/>
      <c r="Q2873" s="22" t="n"/>
    </row>
    <row r="2874" hidden="1" outlineLevel="1" ht="22.45" customFormat="1" customHeight="1" s="71">
      <c r="B2874" s="166" t="n"/>
      <c r="C2874" s="166" t="n"/>
      <c r="D2874" s="153" t="n"/>
      <c r="E2874" s="10" t="n"/>
      <c r="F2874" s="11" t="n"/>
      <c r="G2874" s="10" t="n"/>
      <c r="H2874" s="11" t="n"/>
      <c r="I2874" s="12" t="n"/>
      <c r="J2874" s="13" t="inlineStr">
        <is>
          <t>001-001-0188 Куртка зимняя "KAZ Minerals Bozymchak" (ткань 65%ПЭ/35%ХБ, плотность 250 гр/м2, 52-54)</t>
        </is>
      </c>
      <c r="K2874" s="13" t="inlineStr">
        <is>
          <t>001-001-0188 Куртка зимняя "KAZ Minerals Bozymchak" (ткань 65%ПЭ/35%ХБ, плотность 250 гр/м2, 52-54)</t>
        </is>
      </c>
      <c r="L2874" s="135" t="n"/>
      <c r="M2874">
        <f>VLOOKUP(J2874,P$7:Q$4000,2,0)</f>
        <v/>
      </c>
      <c r="N2874">
        <f>VLOOKUP(K2874,P$7:R$4000,2,0)</f>
        <v/>
      </c>
      <c r="P2874" s="22" t="n"/>
      <c r="Q2874" s="22" t="n"/>
    </row>
    <row r="2875" hidden="1" outlineLevel="1" ht="22.45" customHeight="1" s="171" thickBot="1">
      <c r="B2875" s="167" t="n"/>
      <c r="C2875" s="167" t="n"/>
      <c r="D2875" s="14" t="inlineStr">
        <is>
          <t>Количество</t>
        </is>
      </c>
      <c r="E2875" s="15" t="n"/>
      <c r="F2875" s="175" t="n">
        <v>1</v>
      </c>
      <c r="G2875" s="15" t="n"/>
      <c r="H2875" s="175" t="n">
        <v>1</v>
      </c>
      <c r="I2875" s="135" t="n"/>
      <c r="J2875" s="154" t="inlineStr">
        <is>
          <t>Поступление ТМЦ и услуг 0003061 от 02.08.2024 10:00:00</t>
        </is>
      </c>
      <c r="K2875" s="154" t="inlineStr">
        <is>
          <t>Поступление ТМЦ и услуг 0003061 от 02.08.2024 10:00:00</t>
        </is>
      </c>
      <c r="L2875" s="9" t="n"/>
      <c r="M2875">
        <f>VLOOKUP(J2875,P$7:Q$4000,2,0)</f>
        <v/>
      </c>
      <c r="N2875">
        <f>VLOOKUP(K2875,P$7:R$4000,2,0)</f>
        <v/>
      </c>
      <c r="P2875" s="22" t="n"/>
      <c r="Q2875" s="22" t="n"/>
    </row>
    <row r="2876" hidden="1" outlineLevel="1" ht="32.9" customFormat="1" customHeight="1" s="71" thickBot="1">
      <c r="B2876" s="165" t="inlineStr">
        <is>
          <t>12.09.2024 12:53:14</t>
        </is>
      </c>
      <c r="C2876" s="165" t="inlineStr">
        <is>
          <t>Внутреннее перемещение ОМТС 222-186 от 12.09.2024 12:53:14</t>
        </is>
      </c>
      <c r="D2876" s="152" t="inlineStr">
        <is>
          <t>Внутренее перемещение ТМЦ</t>
        </is>
      </c>
      <c r="E2876" s="163" t="n">
        <v>1750</v>
      </c>
      <c r="F2876" s="164" t="n"/>
      <c r="G2876" s="163" t="n">
        <v>1750</v>
      </c>
      <c r="H2876" s="164" t="n"/>
      <c r="I2876" s="7" t="n">
        <v>3900</v>
      </c>
      <c r="J2876" s="8" t="inlineStr">
        <is>
          <t>Нышанов Замирбек Таштемирович ПМБУ-ГРР</t>
        </is>
      </c>
      <c r="K2876" s="8" t="inlineStr">
        <is>
          <t>Склад Бозымчак № 7 СИЗ (/Касымов А,Адылбек у Э.</t>
        </is>
      </c>
      <c r="L2876" s="12" t="n"/>
      <c r="M2876">
        <f>VLOOKUP(J2876,P$7:Q$4000,2,0)</f>
        <v/>
      </c>
      <c r="N2876">
        <f>VLOOKUP(K2876,P$7:R$4000,2,0)</f>
        <v/>
      </c>
      <c r="P2876" s="22" t="n"/>
      <c r="Q2876" s="22" t="n"/>
    </row>
    <row r="2877" hidden="1" outlineLevel="1" ht="22.45" customFormat="1" customHeight="1" s="71">
      <c r="B2877" s="166" t="n"/>
      <c r="C2877" s="166" t="n"/>
      <c r="D2877" s="153" t="n"/>
      <c r="E2877" s="10" t="n"/>
      <c r="F2877" s="11" t="n"/>
      <c r="G2877" s="10" t="n"/>
      <c r="H2877" s="11" t="n"/>
      <c r="I2877" s="12" t="n"/>
      <c r="J2877" s="13" t="inlineStr">
        <is>
          <t>001-001-0193 Брюки зимние "KAZ Minerals Bozymchak" (ткань 65%ПЭ/35%ХБ, плотность 250 гр/м2, утепл.синтеп, разм.52-54)</t>
        </is>
      </c>
      <c r="K2877" s="13" t="inlineStr">
        <is>
          <t>001-001-0193 Брюки зимние "KAZ Minerals Bozymchak" (ткань 65%ПЭ/35%ХБ, плотность 250 гр/м2, утепл.синтеп, разм.52-54)</t>
        </is>
      </c>
      <c r="L2877" s="135" t="n"/>
      <c r="M2877">
        <f>VLOOKUP(J2877,P$7:Q$4000,2,0)</f>
        <v/>
      </c>
      <c r="N2877">
        <f>VLOOKUP(K2877,P$7:R$4000,2,0)</f>
        <v/>
      </c>
      <c r="P2877" s="22" t="n"/>
      <c r="Q2877" s="23" t="n"/>
    </row>
    <row r="2878" hidden="1" outlineLevel="1" ht="22.45" customHeight="1" s="171" thickBot="1">
      <c r="B2878" s="167" t="n"/>
      <c r="C2878" s="167" t="n"/>
      <c r="D2878" s="14" t="inlineStr">
        <is>
          <t>Количество</t>
        </is>
      </c>
      <c r="E2878" s="15" t="n"/>
      <c r="F2878" s="175" t="n">
        <v>1</v>
      </c>
      <c r="G2878" s="15" t="n"/>
      <c r="H2878" s="175" t="n">
        <v>1</v>
      </c>
      <c r="I2878" s="135" t="n"/>
      <c r="J2878" s="154" t="inlineStr">
        <is>
          <t>Поступление ТМЦ и услуг 0003061 от 02.08.2024 10:00:00</t>
        </is>
      </c>
      <c r="K2878" s="154" t="inlineStr">
        <is>
          <t>Поступление ТМЦ и услуг 0003061 от 02.08.2024 10:00:00</t>
        </is>
      </c>
      <c r="L2878" s="9" t="n"/>
      <c r="M2878">
        <f>VLOOKUP(J2878,P$7:Q$4000,2,0)</f>
        <v/>
      </c>
      <c r="N2878">
        <f>VLOOKUP(K2878,P$7:R$4000,2,0)</f>
        <v/>
      </c>
      <c r="P2878" s="22" t="n"/>
      <c r="Q2878" s="22" t="n"/>
    </row>
    <row r="2879" hidden="1" outlineLevel="1" ht="22.45" customFormat="1" customHeight="1" s="71" thickBot="1">
      <c r="B2879" s="165" t="inlineStr">
        <is>
          <t>12.09.2024 12:53:14</t>
        </is>
      </c>
      <c r="C2879" s="165" t="inlineStr">
        <is>
          <t>Внутреннее перемещение ОМТС 222-186 от 12.09.2024 12:53:14</t>
        </is>
      </c>
      <c r="D2879" s="152" t="inlineStr">
        <is>
          <t>Внутренее перемещение ТМЦ</t>
        </is>
      </c>
      <c r="E2879" s="163" t="n">
        <v>1750</v>
      </c>
      <c r="F2879" s="164" t="n"/>
      <c r="G2879" s="163" t="n">
        <v>1750</v>
      </c>
      <c r="H2879" s="164" t="n"/>
      <c r="I2879" s="7" t="n">
        <v>3000</v>
      </c>
      <c r="J2879" s="8" t="inlineStr">
        <is>
          <t>Нышанов Замирбек Таштемирович ПМБУ-ГРР</t>
        </is>
      </c>
      <c r="K2879" s="8" t="inlineStr">
        <is>
          <t>Склад Бозымчак № 7 СИЗ (/Касымов А,Адылбек у Э.</t>
        </is>
      </c>
      <c r="L2879" s="12" t="n"/>
      <c r="M2879">
        <f>VLOOKUP(J2879,P$7:Q$4000,2,0)</f>
        <v/>
      </c>
      <c r="N2879">
        <f>VLOOKUP(K2879,P$7:R$4000,2,0)</f>
        <v/>
      </c>
      <c r="P2879" s="22" t="n"/>
      <c r="Q2879" s="22" t="n"/>
    </row>
    <row r="2880" hidden="1" outlineLevel="1" ht="22.45" customFormat="1" customHeight="1" s="71">
      <c r="B2880" s="166" t="n"/>
      <c r="C2880" s="166" t="n"/>
      <c r="D2880" s="153" t="n"/>
      <c r="E2880" s="10" t="n"/>
      <c r="F2880" s="11" t="n"/>
      <c r="G2880" s="10" t="n"/>
      <c r="H2880" s="11" t="n"/>
      <c r="I2880" s="12" t="n"/>
      <c r="J2880" s="13" t="inlineStr">
        <is>
          <t>001-001-0183 Брюки летние "KAZ Minerals Bozymchak" (ткань 65%ПЭ/35%ХБ, плотность 250 гр/м2, разм.52-54)</t>
        </is>
      </c>
      <c r="K2880" s="13" t="inlineStr">
        <is>
          <t>001-001-0183 Брюки летние "KAZ Minerals Bozymchak" (ткань 65%ПЭ/35%ХБ, плотность 250 гр/м2, разм.52-54)</t>
        </is>
      </c>
      <c r="L2880" s="135" t="n"/>
      <c r="M2880">
        <f>VLOOKUP(J2880,P$7:Q$4000,2,0)</f>
        <v/>
      </c>
      <c r="N2880">
        <f>VLOOKUP(K2880,P$7:R$4000,2,0)</f>
        <v/>
      </c>
      <c r="P2880" s="22" t="n"/>
      <c r="Q2880" s="22" t="n"/>
    </row>
    <row r="2881" hidden="1" outlineLevel="1" ht="22.45" customHeight="1" s="171" thickBot="1">
      <c r="B2881" s="167" t="n"/>
      <c r="C2881" s="167" t="n"/>
      <c r="D2881" s="14" t="inlineStr">
        <is>
          <t>Количество</t>
        </is>
      </c>
      <c r="E2881" s="15" t="n"/>
      <c r="F2881" s="175" t="n">
        <v>1</v>
      </c>
      <c r="G2881" s="15" t="n"/>
      <c r="H2881" s="175" t="n">
        <v>1</v>
      </c>
      <c r="I2881" s="135" t="n"/>
      <c r="J2881" s="154" t="inlineStr">
        <is>
          <t>Поступление ТМЦ и услуг 0001494 от 19.04.2024 10:00:00</t>
        </is>
      </c>
      <c r="K2881" s="154" t="inlineStr">
        <is>
          <t>Поступление ТМЦ и услуг 0001494 от 19.04.2024 10:00:00</t>
        </is>
      </c>
      <c r="L2881" s="9" t="n"/>
      <c r="M2881">
        <f>VLOOKUP(J2881,P$7:Q$4000,2,0)</f>
        <v/>
      </c>
      <c r="N2881">
        <f>VLOOKUP(K2881,P$7:R$4000,2,0)</f>
        <v/>
      </c>
      <c r="P2881" s="22" t="n"/>
      <c r="Q2881" s="22" t="n"/>
    </row>
    <row r="2882" hidden="1" outlineLevel="1" ht="22.45" customFormat="1" customHeight="1" s="71" thickBot="1">
      <c r="B2882" s="165" t="inlineStr">
        <is>
          <t>12.09.2024 12:53:14</t>
        </is>
      </c>
      <c r="C2882" s="165" t="inlineStr">
        <is>
          <t>Внутреннее перемещение ОМТС 222-186 от 12.09.2024 12:53:14</t>
        </is>
      </c>
      <c r="D2882" s="152" t="inlineStr">
        <is>
          <t>Внутренее перемещение ТМЦ</t>
        </is>
      </c>
      <c r="E2882" s="163" t="n">
        <v>1750</v>
      </c>
      <c r="F2882" s="164" t="n"/>
      <c r="G2882" s="163" t="n">
        <v>1750</v>
      </c>
      <c r="H2882" s="164" t="n"/>
      <c r="I2882" s="7" t="n">
        <v>5500</v>
      </c>
      <c r="J2882" s="8" t="inlineStr">
        <is>
          <t>Нышанов Замирбек Таштемирович ПМБУ-ГРР</t>
        </is>
      </c>
      <c r="K2882" s="8" t="inlineStr">
        <is>
          <t>Склад Бозымчак № 7 СИЗ (/Касымов А,Адылбек у Э.</t>
        </is>
      </c>
      <c r="L2882" s="12" t="n"/>
      <c r="M2882">
        <f>VLOOKUP(J2882,P$7:Q$4000,2,0)</f>
        <v/>
      </c>
      <c r="N2882">
        <f>VLOOKUP(K2882,P$7:R$4000,2,0)</f>
        <v/>
      </c>
      <c r="P2882" s="22" t="n"/>
      <c r="Q2882" s="22" t="n"/>
    </row>
    <row r="2883" hidden="1" outlineLevel="1" ht="22.45" customFormat="1" customHeight="1" s="71">
      <c r="B2883" s="166" t="n"/>
      <c r="C2883" s="166" t="n"/>
      <c r="D2883" s="153" t="n"/>
      <c r="E2883" s="10" t="n"/>
      <c r="F2883" s="11" t="n"/>
      <c r="G2883" s="10" t="n"/>
      <c r="H2883" s="11" t="n"/>
      <c r="I2883" s="12" t="n"/>
      <c r="J2883" s="13" t="inlineStr">
        <is>
          <t>001-001-0178 Куртка летняя "KAZ Minerals Bozymchak" (ткань 65%ПЭ/35%ХБ, плотность 250 гр/м2, разм.52-54)</t>
        </is>
      </c>
      <c r="K2883" s="13" t="inlineStr">
        <is>
          <t>001-001-0178 Куртка летняя "KAZ Minerals Bozymchak" (ткань 65%ПЭ/35%ХБ, плотность 250 гр/м2, разм.52-54)</t>
        </is>
      </c>
      <c r="L2883" s="135" t="n"/>
      <c r="M2883">
        <f>VLOOKUP(J2883,P$7:Q$4000,2,0)</f>
        <v/>
      </c>
      <c r="N2883">
        <f>VLOOKUP(K2883,P$7:R$4000,2,0)</f>
        <v/>
      </c>
      <c r="P2883" s="22" t="n"/>
      <c r="Q2883" s="22" t="n"/>
    </row>
    <row r="2884" hidden="1" outlineLevel="1" ht="22.45" customHeight="1" s="171" thickBot="1">
      <c r="B2884" s="167" t="n"/>
      <c r="C2884" s="167" t="n"/>
      <c r="D2884" s="14" t="inlineStr">
        <is>
          <t>Количество</t>
        </is>
      </c>
      <c r="E2884" s="15" t="n"/>
      <c r="F2884" s="175" t="n">
        <v>1</v>
      </c>
      <c r="G2884" s="15" t="n"/>
      <c r="H2884" s="175" t="n">
        <v>1</v>
      </c>
      <c r="I2884" s="135" t="n"/>
      <c r="J2884" s="154" t="inlineStr">
        <is>
          <t>Поступление ТМЦ и услуг 0003314 от 27.08.2024 10:00:00</t>
        </is>
      </c>
      <c r="K2884" s="154" t="inlineStr">
        <is>
          <t>Поступление ТМЦ и услуг 0003314 от 27.08.2024 10:00:00</t>
        </is>
      </c>
      <c r="L2884" s="9" t="n"/>
      <c r="M2884">
        <f>VLOOKUP(J2884,P$7:Q$4000,2,0)</f>
        <v/>
      </c>
      <c r="N2884">
        <f>VLOOKUP(K2884,P$7:R$4000,2,0)</f>
        <v/>
      </c>
      <c r="P2884" s="22" t="n"/>
      <c r="Q2884" s="22" t="n"/>
    </row>
    <row r="2885" hidden="1" outlineLevel="1" ht="32.9" customFormat="1" customHeight="1" s="71" thickBot="1">
      <c r="B2885" s="165" t="inlineStr">
        <is>
          <t>12.09.2024 12:55:15</t>
        </is>
      </c>
      <c r="C2885" s="165" t="inlineStr">
        <is>
          <t>Внутреннее перемещение ОМТС 222-187 от 12.09.2024 12:55:15</t>
        </is>
      </c>
      <c r="D2885" s="152" t="inlineStr">
        <is>
          <t>Внутренее перемещение ТМЦ</t>
        </is>
      </c>
      <c r="E2885" s="163" t="n">
        <v>1750</v>
      </c>
      <c r="F2885" s="164" t="n"/>
      <c r="G2885" s="163" t="n">
        <v>1750</v>
      </c>
      <c r="H2885" s="164" t="n"/>
      <c r="I2885" s="7" t="n">
        <v>10600</v>
      </c>
      <c r="J2885" s="8" t="inlineStr">
        <is>
          <t>Азбаев Айбат Тургунбаевич</t>
        </is>
      </c>
      <c r="K2885" s="8" t="inlineStr">
        <is>
          <t>Склад Бозымчак № 7 СИЗ (/Касымов А,Адылбек у Э.</t>
        </is>
      </c>
      <c r="L2885" s="12" t="n"/>
      <c r="M2885">
        <f>VLOOKUP(J2885,P$7:Q$4000,2,0)</f>
        <v/>
      </c>
      <c r="N2885">
        <f>VLOOKUP(K2885,P$7:R$4000,2,0)</f>
        <v/>
      </c>
      <c r="P2885" s="22" t="n"/>
      <c r="Q2885" s="22" t="n"/>
    </row>
    <row r="2886" hidden="1" outlineLevel="1" ht="22.45" customFormat="1" customHeight="1" s="71">
      <c r="B2886" s="166" t="n"/>
      <c r="C2886" s="166" t="n"/>
      <c r="D2886" s="153" t="n"/>
      <c r="E2886" s="10" t="n"/>
      <c r="F2886" s="11" t="n"/>
      <c r="G2886" s="10" t="n"/>
      <c r="H2886" s="11" t="n"/>
      <c r="I2886" s="12" t="n"/>
      <c r="J2886" s="13" t="inlineStr">
        <is>
          <t>001-001-0188 Куртка зимняя "KAZ Minerals Bozymchak" (ткань 65%ПЭ/35%ХБ, плотность 250 гр/м2, 52-54)</t>
        </is>
      </c>
      <c r="K2886" s="13" t="inlineStr">
        <is>
          <t>001-001-0188 Куртка зимняя "KAZ Minerals Bozymchak" (ткань 65%ПЭ/35%ХБ, плотность 250 гр/м2, 52-54)</t>
        </is>
      </c>
      <c r="L2886" s="135" t="n"/>
      <c r="M2886">
        <f>VLOOKUP(J2886,P$7:Q$4000,2,0)</f>
        <v/>
      </c>
      <c r="N2886">
        <f>VLOOKUP(K2886,P$7:R$4000,2,0)</f>
        <v/>
      </c>
      <c r="P2886" s="22" t="n"/>
      <c r="Q2886" s="22" t="n"/>
    </row>
    <row r="2887" hidden="1" outlineLevel="1" ht="22.45" customHeight="1" s="171" thickBot="1">
      <c r="B2887" s="167" t="n"/>
      <c r="C2887" s="167" t="n"/>
      <c r="D2887" s="14" t="inlineStr">
        <is>
          <t>Количество</t>
        </is>
      </c>
      <c r="E2887" s="15" t="n"/>
      <c r="F2887" s="175" t="n">
        <v>1</v>
      </c>
      <c r="G2887" s="15" t="n"/>
      <c r="H2887" s="175" t="n">
        <v>1</v>
      </c>
      <c r="I2887" s="135" t="n"/>
      <c r="J2887" s="154" t="inlineStr">
        <is>
          <t>Поступление ТМЦ и услуг 0003061 от 02.08.2024 10:00:00</t>
        </is>
      </c>
      <c r="K2887" s="154" t="inlineStr">
        <is>
          <t>Поступление ТМЦ и услуг 0003061 от 02.08.2024 10:00:00</t>
        </is>
      </c>
      <c r="L2887" s="9" t="n"/>
      <c r="M2887">
        <f>VLOOKUP(J2887,P$7:Q$4000,2,0)</f>
        <v/>
      </c>
      <c r="N2887">
        <f>VLOOKUP(K2887,P$7:R$4000,2,0)</f>
        <v/>
      </c>
      <c r="P2887" s="22" t="n"/>
      <c r="Q2887" s="22" t="n"/>
    </row>
    <row r="2888" hidden="1" outlineLevel="1" ht="32.9" customFormat="1" customHeight="1" s="71" thickBot="1">
      <c r="B2888" s="165" t="inlineStr">
        <is>
          <t>12.09.2024 12:55:15</t>
        </is>
      </c>
      <c r="C2888" s="165" t="inlineStr">
        <is>
          <t>Внутреннее перемещение ОМТС 222-187 от 12.09.2024 12:55:15</t>
        </is>
      </c>
      <c r="D2888" s="152" t="inlineStr">
        <is>
          <t>Внутренее перемещение ТМЦ</t>
        </is>
      </c>
      <c r="E2888" s="163" t="n">
        <v>1750</v>
      </c>
      <c r="F2888" s="164" t="n"/>
      <c r="G2888" s="163" t="n">
        <v>1750</v>
      </c>
      <c r="H2888" s="164" t="n"/>
      <c r="I2888" s="7" t="n">
        <v>3900</v>
      </c>
      <c r="J2888" s="8" t="inlineStr">
        <is>
          <t>Азбаев Айбат Тургунбаевич</t>
        </is>
      </c>
      <c r="K2888" s="8" t="inlineStr">
        <is>
          <t>Склад Бозымчак № 7 СИЗ (/Касымов А,Адылбек у Э.</t>
        </is>
      </c>
      <c r="L2888" s="12" t="n"/>
      <c r="M2888">
        <f>VLOOKUP(J2888,P$7:Q$4000,2,0)</f>
        <v/>
      </c>
      <c r="N2888">
        <f>VLOOKUP(K2888,P$7:R$4000,2,0)</f>
        <v/>
      </c>
      <c r="P2888" s="22" t="n"/>
      <c r="Q2888" s="23" t="n"/>
    </row>
    <row r="2889" hidden="1" outlineLevel="1" ht="22.45" customFormat="1" customHeight="1" s="71">
      <c r="B2889" s="166" t="n"/>
      <c r="C2889" s="166" t="n"/>
      <c r="D2889" s="153" t="n"/>
      <c r="E2889" s="10" t="n"/>
      <c r="F2889" s="11" t="n"/>
      <c r="G2889" s="10" t="n"/>
      <c r="H2889" s="11" t="n"/>
      <c r="I2889" s="12" t="n"/>
      <c r="J2889" s="13" t="inlineStr">
        <is>
          <t>001-001-0193 Брюки зимние "KAZ Minerals Bozymchak" (ткань 65%ПЭ/35%ХБ, плотность 250 гр/м2, утепл.синтеп, разм.52-54)</t>
        </is>
      </c>
      <c r="K2889" s="13" t="inlineStr">
        <is>
          <t>001-001-0193 Брюки зимние "KAZ Minerals Bozymchak" (ткань 65%ПЭ/35%ХБ, плотность 250 гр/м2, утепл.синтеп, разм.52-54)</t>
        </is>
      </c>
      <c r="L2889" s="135" t="n"/>
      <c r="M2889">
        <f>VLOOKUP(J2889,P$7:Q$4000,2,0)</f>
        <v/>
      </c>
      <c r="N2889">
        <f>VLOOKUP(K2889,P$7:R$4000,2,0)</f>
        <v/>
      </c>
      <c r="P2889" s="22" t="n"/>
      <c r="Q2889" s="22" t="n"/>
    </row>
    <row r="2890" hidden="1" outlineLevel="1" ht="22.45" customHeight="1" s="171" thickBot="1">
      <c r="B2890" s="167" t="n"/>
      <c r="C2890" s="167" t="n"/>
      <c r="D2890" s="14" t="inlineStr">
        <is>
          <t>Количество</t>
        </is>
      </c>
      <c r="E2890" s="15" t="n"/>
      <c r="F2890" s="175" t="n">
        <v>1</v>
      </c>
      <c r="G2890" s="15" t="n"/>
      <c r="H2890" s="175" t="n">
        <v>1</v>
      </c>
      <c r="I2890" s="135" t="n"/>
      <c r="J2890" s="154" t="inlineStr">
        <is>
          <t>Поступление ТМЦ и услуг 0003061 от 02.08.2024 10:00:00</t>
        </is>
      </c>
      <c r="K2890" s="154" t="inlineStr">
        <is>
          <t>Поступление ТМЦ и услуг 0003061 от 02.08.2024 10:00:00</t>
        </is>
      </c>
      <c r="L2890" s="9" t="n"/>
      <c r="M2890">
        <f>VLOOKUP(J2890,P$7:Q$4000,2,0)</f>
        <v/>
      </c>
      <c r="N2890">
        <f>VLOOKUP(K2890,P$7:R$4000,2,0)</f>
        <v/>
      </c>
      <c r="P2890" s="22" t="n"/>
      <c r="Q2890" s="22" t="n"/>
    </row>
    <row r="2891" hidden="1" outlineLevel="1" ht="22.45" customFormat="1" customHeight="1" s="71" thickBot="1">
      <c r="B2891" s="165" t="inlineStr">
        <is>
          <t>12.09.2024 12:55:50</t>
        </is>
      </c>
      <c r="C2891" s="165" t="inlineStr">
        <is>
          <t>Внутреннее перемещение ОМТС 222-188 от 12.09.2024 12:55:50</t>
        </is>
      </c>
      <c r="D2891" s="152" t="inlineStr">
        <is>
          <t>Внутренее перемещение ТМЦ</t>
        </is>
      </c>
      <c r="E2891" s="163" t="n">
        <v>1750</v>
      </c>
      <c r="F2891" s="164" t="n"/>
      <c r="G2891" s="163" t="n">
        <v>1750</v>
      </c>
      <c r="H2891" s="164" t="n"/>
      <c r="I2891" s="7" t="n">
        <v>10600</v>
      </c>
      <c r="J2891" s="8" t="inlineStr">
        <is>
          <t>Шайыков Кайрат Таалайбекович</t>
        </is>
      </c>
      <c r="K2891" s="8" t="inlineStr">
        <is>
          <t>Склад Бозымчак № 7 СИЗ (/Касымов А,Адылбек у Э.</t>
        </is>
      </c>
      <c r="L2891" s="12" t="n"/>
      <c r="M2891">
        <f>VLOOKUP(J2891,P$7:Q$4000,2,0)</f>
        <v/>
      </c>
      <c r="N2891">
        <f>VLOOKUP(K2891,P$7:R$4000,2,0)</f>
        <v/>
      </c>
      <c r="P2891" s="22" t="n"/>
      <c r="Q2891" s="22" t="n"/>
    </row>
    <row r="2892" hidden="1" outlineLevel="1" ht="22.45" customFormat="1" customHeight="1" s="71">
      <c r="B2892" s="166" t="n"/>
      <c r="C2892" s="166" t="n"/>
      <c r="D2892" s="153" t="n"/>
      <c r="E2892" s="10" t="n"/>
      <c r="F2892" s="11" t="n"/>
      <c r="G2892" s="10" t="n"/>
      <c r="H2892" s="11" t="n"/>
      <c r="I2892" s="12" t="n"/>
      <c r="J2892" s="13" t="inlineStr">
        <is>
          <t>001-001-0188 Куртка зимняя "KAZ Minerals Bozymchak" (ткань 65%ПЭ/35%ХБ, плотность 250 гр/м2, 52-54)</t>
        </is>
      </c>
      <c r="K2892" s="13" t="inlineStr">
        <is>
          <t>001-001-0188 Куртка зимняя "KAZ Minerals Bozymchak" (ткань 65%ПЭ/35%ХБ, плотность 250 гр/м2, 52-54)</t>
        </is>
      </c>
      <c r="L2892" s="135" t="n"/>
      <c r="M2892">
        <f>VLOOKUP(J2892,P$7:Q$4000,2,0)</f>
        <v/>
      </c>
      <c r="N2892">
        <f>VLOOKUP(K2892,P$7:R$4000,2,0)</f>
        <v/>
      </c>
      <c r="P2892" s="22" t="n"/>
      <c r="Q2892" s="22" t="n"/>
    </row>
    <row r="2893" hidden="1" outlineLevel="1" ht="22.45" customHeight="1" s="171" thickBot="1">
      <c r="B2893" s="167" t="n"/>
      <c r="C2893" s="167" t="n"/>
      <c r="D2893" s="14" t="inlineStr">
        <is>
          <t>Количество</t>
        </is>
      </c>
      <c r="E2893" s="15" t="n"/>
      <c r="F2893" s="175" t="n">
        <v>1</v>
      </c>
      <c r="G2893" s="15" t="n"/>
      <c r="H2893" s="175" t="n">
        <v>1</v>
      </c>
      <c r="I2893" s="135" t="n"/>
      <c r="J2893" s="154" t="inlineStr">
        <is>
          <t>Поступление ТМЦ и услуг 0003061 от 02.08.2024 10:00:00</t>
        </is>
      </c>
      <c r="K2893" s="154" t="inlineStr">
        <is>
          <t>Поступление ТМЦ и услуг 0003061 от 02.08.2024 10:00:00</t>
        </is>
      </c>
      <c r="L2893" s="9" t="n"/>
      <c r="M2893">
        <f>VLOOKUP(J2893,P$7:Q$4000,2,0)</f>
        <v/>
      </c>
      <c r="N2893">
        <f>VLOOKUP(K2893,P$7:R$4000,2,0)</f>
        <v/>
      </c>
      <c r="P2893" s="22" t="n"/>
      <c r="Q2893" s="23" t="n"/>
    </row>
    <row r="2894" hidden="1" outlineLevel="1" ht="32.9" customFormat="1" customHeight="1" s="71" thickBot="1">
      <c r="B2894" s="165" t="inlineStr">
        <is>
          <t>12.09.2024 12:55:50</t>
        </is>
      </c>
      <c r="C2894" s="165" t="inlineStr">
        <is>
          <t>Внутреннее перемещение ОМТС 222-188 от 12.09.2024 12:55:50</t>
        </is>
      </c>
      <c r="D2894" s="152" t="inlineStr">
        <is>
          <t>Внутренее перемещение ТМЦ</t>
        </is>
      </c>
      <c r="E2894" s="163" t="n">
        <v>1750</v>
      </c>
      <c r="F2894" s="164" t="n"/>
      <c r="G2894" s="163" t="n">
        <v>1750</v>
      </c>
      <c r="H2894" s="164" t="n"/>
      <c r="I2894" s="7" t="n">
        <v>3900</v>
      </c>
      <c r="J2894" s="8" t="inlineStr">
        <is>
          <t>Шайыков Кайрат Таалайбекович</t>
        </is>
      </c>
      <c r="K2894" s="8" t="inlineStr">
        <is>
          <t>Склад Бозымчак № 7 СИЗ (/Касымов А,Адылбек у Э.</t>
        </is>
      </c>
      <c r="L2894" s="12" t="n"/>
      <c r="M2894">
        <f>VLOOKUP(J2894,P$7:Q$4000,2,0)</f>
        <v/>
      </c>
      <c r="N2894">
        <f>VLOOKUP(K2894,P$7:R$4000,2,0)</f>
        <v/>
      </c>
      <c r="P2894" s="22" t="n"/>
      <c r="Q2894" s="22" t="n"/>
    </row>
    <row r="2895" hidden="1" outlineLevel="1" ht="22.45" customFormat="1" customHeight="1" s="71">
      <c r="B2895" s="166" t="n"/>
      <c r="C2895" s="166" t="n"/>
      <c r="D2895" s="153" t="n"/>
      <c r="E2895" s="10" t="n"/>
      <c r="F2895" s="11" t="n"/>
      <c r="G2895" s="10" t="n"/>
      <c r="H2895" s="11" t="n"/>
      <c r="I2895" s="12" t="n"/>
      <c r="J2895" s="13" t="inlineStr">
        <is>
          <t>001-001-0193 Брюки зимние "KAZ Minerals Bozymchak" (ткань 65%ПЭ/35%ХБ, плотность 250 гр/м2, утепл.синтеп, разм.52-54)</t>
        </is>
      </c>
      <c r="K2895" s="13" t="inlineStr">
        <is>
          <t>001-001-0193 Брюки зимние "KAZ Minerals Bozymchak" (ткань 65%ПЭ/35%ХБ, плотность 250 гр/м2, утепл.синтеп, разм.52-54)</t>
        </is>
      </c>
      <c r="L2895" s="135" t="n"/>
      <c r="M2895">
        <f>VLOOKUP(J2895,P$7:Q$4000,2,0)</f>
        <v/>
      </c>
      <c r="N2895">
        <f>VLOOKUP(K2895,P$7:R$4000,2,0)</f>
        <v/>
      </c>
      <c r="P2895" s="22" t="n"/>
      <c r="Q2895" s="22" t="n"/>
    </row>
    <row r="2896" hidden="1" outlineLevel="1" ht="22.45" customHeight="1" s="171" thickBot="1">
      <c r="B2896" s="167" t="n"/>
      <c r="C2896" s="167" t="n"/>
      <c r="D2896" s="14" t="inlineStr">
        <is>
          <t>Количество</t>
        </is>
      </c>
      <c r="E2896" s="15" t="n"/>
      <c r="F2896" s="175" t="n">
        <v>1</v>
      </c>
      <c r="G2896" s="15" t="n"/>
      <c r="H2896" s="175" t="n">
        <v>1</v>
      </c>
      <c r="I2896" s="135" t="n"/>
      <c r="J2896" s="154" t="inlineStr">
        <is>
          <t>Поступление ТМЦ и услуг 0003061 от 02.08.2024 10:00:00</t>
        </is>
      </c>
      <c r="K2896" s="154" t="inlineStr">
        <is>
          <t>Поступление ТМЦ и услуг 0003061 от 02.08.2024 10:00:00</t>
        </is>
      </c>
      <c r="L2896" s="9" t="n"/>
      <c r="M2896">
        <f>VLOOKUP(J2896,P$7:Q$4000,2,0)</f>
        <v/>
      </c>
      <c r="N2896">
        <f>VLOOKUP(K2896,P$7:R$4000,2,0)</f>
        <v/>
      </c>
      <c r="P2896" s="22" t="n"/>
      <c r="Q2896" s="22" t="n"/>
    </row>
    <row r="2897" hidden="1" outlineLevel="1" ht="22.45" customFormat="1" customHeight="1" s="71">
      <c r="B2897" s="165" t="inlineStr">
        <is>
          <t>12.09.2024 12:56:32</t>
        </is>
      </c>
      <c r="C2897" s="165" t="inlineStr">
        <is>
          <t>Внутреннее перемещение ОМТС 222-189 от 12.09.2024 12:56:32</t>
        </is>
      </c>
      <c r="D2897" s="152" t="inlineStr">
        <is>
          <t>Внутренее перемещение ТМЦ</t>
        </is>
      </c>
      <c r="E2897" s="163" t="n">
        <v>1750</v>
      </c>
      <c r="F2897" s="164" t="n"/>
      <c r="G2897" s="163" t="n">
        <v>1750</v>
      </c>
      <c r="H2897" s="164" t="n"/>
      <c r="I2897" s="7" t="n">
        <v>8035.72</v>
      </c>
      <c r="J2897" s="8" t="inlineStr">
        <is>
          <t>Склад Бозымчак № 7/1 СИЗ БУ</t>
        </is>
      </c>
      <c r="K2897" s="8" t="inlineStr">
        <is>
          <t>Азбаев Айбат Тургунбаевич</t>
        </is>
      </c>
      <c r="L2897" s="12" t="n"/>
      <c r="M2897">
        <f>VLOOKUP(J2897,P$7:Q$4000,2,0)</f>
        <v/>
      </c>
      <c r="N2897">
        <f>VLOOKUP(K2897,P$7:R$4000,2,0)</f>
        <v/>
      </c>
      <c r="P2897" s="22" t="n"/>
      <c r="Q2897" s="22" t="n"/>
    </row>
    <row r="2898" hidden="1" outlineLevel="1" ht="22.45" customFormat="1" customHeight="1" s="71">
      <c r="B2898" s="166" t="n"/>
      <c r="C2898" s="166" t="n"/>
      <c r="D2898" s="153" t="n"/>
      <c r="E2898" s="10" t="n"/>
      <c r="F2898" s="11" t="n"/>
      <c r="G2898" s="10" t="n"/>
      <c r="H2898" s="11" t="n"/>
      <c r="I2898" s="12" t="n"/>
      <c r="J2898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K2898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L2898" s="135" t="n"/>
      <c r="M2898">
        <f>VLOOKUP(J2898,P$7:Q$4000,2,0)</f>
        <v/>
      </c>
      <c r="N2898">
        <f>VLOOKUP(K2898,P$7:R$4000,2,0)</f>
        <v/>
      </c>
      <c r="P2898" s="22" t="n"/>
      <c r="Q2898" s="22" t="n"/>
    </row>
    <row r="2899" hidden="1" outlineLevel="1" ht="22.45" customHeight="1" s="171" thickBot="1">
      <c r="B2899" s="167" t="n"/>
      <c r="C2899" s="167" t="n"/>
      <c r="D2899" s="14" t="inlineStr">
        <is>
          <t>Количество</t>
        </is>
      </c>
      <c r="E2899" s="15" t="n"/>
      <c r="F2899" s="175" t="n">
        <v>1</v>
      </c>
      <c r="G2899" s="15" t="n"/>
      <c r="H2899" s="175" t="n">
        <v>1</v>
      </c>
      <c r="I2899" s="135" t="n"/>
      <c r="J2899" s="154" t="inlineStr">
        <is>
          <t>Поступление ТМЦ и услуг 0002538 от 21.07.2021 10:00:00</t>
        </is>
      </c>
      <c r="K2899" s="154" t="inlineStr">
        <is>
          <t>Поступление ТМЦ и услуг 0002538 от 21.07.2021 10:00:00</t>
        </is>
      </c>
      <c r="L2899" s="9" t="n"/>
      <c r="M2899">
        <f>VLOOKUP(J2899,P$7:Q$4000,2,0)</f>
        <v/>
      </c>
      <c r="N2899">
        <f>VLOOKUP(K2899,P$7:R$4000,2,0)</f>
        <v/>
      </c>
      <c r="P2899" s="22" t="n"/>
      <c r="Q2899" s="22" t="n"/>
    </row>
    <row r="2900" hidden="1" outlineLevel="1" ht="22.45" customFormat="1" customHeight="1" s="71" thickBot="1">
      <c r="B2900" s="165" t="inlineStr">
        <is>
          <t>13.09.2024 0:00:00</t>
        </is>
      </c>
      <c r="C2900" s="165" t="inlineStr">
        <is>
          <t>Внутреннее перемещение ОМТС 222-096 от 13.09.2024 0:00:00</t>
        </is>
      </c>
      <c r="D2900" s="152" t="inlineStr">
        <is>
          <t>Внутренее перемещение ТМЦ</t>
        </is>
      </c>
      <c r="E2900" s="163" t="n">
        <v>1750</v>
      </c>
      <c r="F2900" s="164" t="n"/>
      <c r="G2900" s="163" t="n">
        <v>1750</v>
      </c>
      <c r="H2900" s="164" t="n"/>
      <c r="I2900" s="7" t="n">
        <v>5040</v>
      </c>
      <c r="J2900" s="8" t="inlineStr">
        <is>
          <t>Токтобек уулу Турсунбек (буровик)</t>
        </is>
      </c>
      <c r="K2900" s="8" t="inlineStr">
        <is>
          <t>Склад Бозымчак № 7 СИЗ (/Касымов А,Адылбек у Э.</t>
        </is>
      </c>
      <c r="L2900" s="12" t="n"/>
      <c r="M2900">
        <f>VLOOKUP(J2900,P$7:Q$4000,2,0)</f>
        <v/>
      </c>
      <c r="N2900">
        <f>VLOOKUP(K2900,P$7:R$4000,2,0)</f>
        <v/>
      </c>
      <c r="P2900" s="22" t="n"/>
      <c r="Q2900" s="22" t="n"/>
    </row>
    <row r="2901" hidden="1" outlineLevel="1" ht="22.45" customFormat="1" customHeight="1" s="71">
      <c r="B2901" s="166" t="n"/>
      <c r="C2901" s="166" t="n"/>
      <c r="D2901" s="153" t="n"/>
      <c r="E2901" s="10" t="n"/>
      <c r="F2901" s="11" t="n"/>
      <c r="G2901" s="10" t="n"/>
      <c r="H2901" s="11" t="n"/>
      <c r="I2901" s="12" t="n"/>
      <c r="J2901" s="13" t="inlineStr">
        <is>
          <t>010-002-0066 Респиратор фильтрующий Benehal FFP2 NR</t>
        </is>
      </c>
      <c r="K2901" s="13" t="inlineStr">
        <is>
          <t>010-002-0066 Респиратор фильтрующий Benehal FFP2 NR</t>
        </is>
      </c>
      <c r="L2901" s="135" t="n"/>
      <c r="M2901">
        <f>VLOOKUP(J2901,P$7:Q$4000,2,0)</f>
        <v/>
      </c>
      <c r="N2901">
        <f>VLOOKUP(K2901,P$7:R$4000,2,0)</f>
        <v/>
      </c>
      <c r="P2901" s="22" t="n"/>
      <c r="Q2901" s="22" t="n"/>
    </row>
    <row r="2902" hidden="1" outlineLevel="1" ht="22.45" customHeight="1" s="171" thickBot="1">
      <c r="B2902" s="167" t="n"/>
      <c r="C2902" s="167" t="n"/>
      <c r="D2902" s="14" t="inlineStr">
        <is>
          <t>Количество</t>
        </is>
      </c>
      <c r="E2902" s="15" t="n"/>
      <c r="F2902" s="175" t="n">
        <v>60</v>
      </c>
      <c r="G2902" s="15" t="n"/>
      <c r="H2902" s="175" t="n">
        <v>60</v>
      </c>
      <c r="I2902" s="135" t="n"/>
      <c r="J2902" s="154" t="inlineStr">
        <is>
          <t>Поступление ТМЦ и услуг 0003131 от 06.08.2024 10:00:00</t>
        </is>
      </c>
      <c r="K2902" s="154" t="inlineStr">
        <is>
          <t>Поступление ТМЦ и услуг 0003131 от 06.08.2024 10:00:00</t>
        </is>
      </c>
      <c r="L2902" s="9" t="n"/>
      <c r="M2902">
        <f>VLOOKUP(J2902,P$7:Q$4000,2,0)</f>
        <v/>
      </c>
      <c r="N2902">
        <f>VLOOKUP(K2902,P$7:R$4000,2,0)</f>
        <v/>
      </c>
      <c r="P2902" s="22" t="n"/>
      <c r="Q2902" s="22" t="n"/>
    </row>
    <row r="2903" hidden="1" outlineLevel="1" ht="32.9" customFormat="1" customHeight="1" s="71" thickBot="1">
      <c r="B2903" s="165" t="inlineStr">
        <is>
          <t>13.09.2024 8:16:43</t>
        </is>
      </c>
      <c r="C2903" s="165" t="inlineStr">
        <is>
          <t>Внутреннее перемещение ОМТС 222-190 от 13.09.2024 8:16:43</t>
        </is>
      </c>
      <c r="D2903" s="152" t="inlineStr">
        <is>
          <t>Внутренее перемещение ТМЦ</t>
        </is>
      </c>
      <c r="E2903" s="163" t="n">
        <v>1750</v>
      </c>
      <c r="F2903" s="164" t="n"/>
      <c r="G2903" s="163" t="n">
        <v>1750</v>
      </c>
      <c r="H2903" s="164" t="n"/>
      <c r="I2903" s="7" t="n">
        <v>12600</v>
      </c>
      <c r="J2903" s="8" t="inlineStr">
        <is>
          <t>Итикулов Алмастай Максатбекович</t>
        </is>
      </c>
      <c r="K2903" s="8" t="inlineStr">
        <is>
          <t>Склад Бозымчак № 7 СИЗ (/Касымов А,Адылбек у Э.</t>
        </is>
      </c>
      <c r="L2903" s="12" t="n"/>
      <c r="M2903">
        <f>VLOOKUP(J2903,P$7:Q$4000,2,0)</f>
        <v/>
      </c>
      <c r="N2903">
        <f>VLOOKUP(K2903,P$7:R$4000,2,0)</f>
        <v/>
      </c>
      <c r="P2903" s="22" t="n"/>
      <c r="Q2903" s="22" t="n"/>
    </row>
    <row r="2904" hidden="1" outlineLevel="1" ht="22.45" customFormat="1" customHeight="1" s="71">
      <c r="B2904" s="166" t="n"/>
      <c r="C2904" s="166" t="n"/>
      <c r="D2904" s="153" t="n"/>
      <c r="E2904" s="10" t="n"/>
      <c r="F2904" s="11" t="n"/>
      <c r="G2904" s="10" t="n"/>
      <c r="H2904" s="11" t="n"/>
      <c r="I2904" s="12" t="n"/>
      <c r="J2904" s="13" t="inlineStr">
        <is>
          <t>010-002-0066 Респиратор фильтрующий Benehal FFP2 NR</t>
        </is>
      </c>
      <c r="K2904" s="13" t="inlineStr">
        <is>
          <t>010-002-0066 Респиратор фильтрующий Benehal FFP2 NR</t>
        </is>
      </c>
      <c r="L2904" s="135" t="n"/>
      <c r="M2904">
        <f>VLOOKUP(J2904,P$7:Q$4000,2,0)</f>
        <v/>
      </c>
      <c r="N2904">
        <f>VLOOKUP(K2904,P$7:R$4000,2,0)</f>
        <v/>
      </c>
      <c r="P2904" s="22" t="n"/>
      <c r="Q2904" s="22" t="n"/>
    </row>
    <row r="2905" hidden="1" outlineLevel="1" ht="22.45" customHeight="1" s="171" thickBot="1">
      <c r="B2905" s="167" t="n"/>
      <c r="C2905" s="167" t="n"/>
      <c r="D2905" s="14" t="inlineStr">
        <is>
          <t>Количество</t>
        </is>
      </c>
      <c r="E2905" s="15" t="n"/>
      <c r="F2905" s="175" t="n">
        <v>150</v>
      </c>
      <c r="G2905" s="15" t="n"/>
      <c r="H2905" s="175" t="n">
        <v>150</v>
      </c>
      <c r="I2905" s="135" t="n"/>
      <c r="J2905" s="154" t="inlineStr">
        <is>
          <t>Поступление ТМЦ и услуг 0003131 от 06.08.2024 10:00:00</t>
        </is>
      </c>
      <c r="K2905" s="154" t="inlineStr">
        <is>
          <t>Поступление ТМЦ и услуг 0003131 от 06.08.2024 10:00:00</t>
        </is>
      </c>
      <c r="L2905" s="9" t="n"/>
      <c r="M2905">
        <f>VLOOKUP(J2905,P$7:Q$4000,2,0)</f>
        <v/>
      </c>
      <c r="N2905">
        <f>VLOOKUP(K2905,P$7:R$4000,2,0)</f>
        <v/>
      </c>
      <c r="P2905" s="22" t="n"/>
      <c r="Q2905" s="22" t="n"/>
    </row>
    <row r="2906" hidden="1" outlineLevel="1" ht="22.45" customFormat="1" customHeight="1" s="71" thickBot="1">
      <c r="B2906" s="165" t="inlineStr">
        <is>
          <t>13.09.2024 8:16:43</t>
        </is>
      </c>
      <c r="C2906" s="165" t="inlineStr">
        <is>
          <t>Внутреннее перемещение ОМТС 222-190 от 13.09.2024 8:16:43</t>
        </is>
      </c>
      <c r="D2906" s="152" t="inlineStr">
        <is>
          <t>Внутренее перемещение ТМЦ</t>
        </is>
      </c>
      <c r="E2906" s="163" t="n">
        <v>1750</v>
      </c>
      <c r="F2906" s="164" t="n"/>
      <c r="G2906" s="163" t="n">
        <v>1750</v>
      </c>
      <c r="H2906" s="164" t="n"/>
      <c r="I2906" s="7" t="n">
        <v>5005.31</v>
      </c>
      <c r="J2906" s="8" t="inlineStr">
        <is>
          <t>Итикулов Алмастай Максатбекович</t>
        </is>
      </c>
      <c r="K2906" s="8" t="inlineStr">
        <is>
          <t>Склад Бозымчак № 7 СИЗ (/Касымов А,Адылбек у Э.</t>
        </is>
      </c>
      <c r="L2906" s="12" t="n"/>
      <c r="M2906">
        <f>VLOOKUP(J2906,P$7:Q$4000,2,0)</f>
        <v/>
      </c>
      <c r="N2906">
        <f>VLOOKUP(K2906,P$7:R$4000,2,0)</f>
        <v/>
      </c>
      <c r="P2906" s="22" t="n"/>
      <c r="Q2906" s="22" t="n"/>
    </row>
    <row r="2907" hidden="1" outlineLevel="1" ht="22.45" customFormat="1" customHeight="1" s="71">
      <c r="B2907" s="166" t="n"/>
      <c r="C2907" s="166" t="n"/>
      <c r="D2907" s="153" t="n"/>
      <c r="E2907" s="10" t="n"/>
      <c r="F2907" s="11" t="n"/>
      <c r="G2907" s="10" t="n"/>
      <c r="H2907" s="11" t="n"/>
      <c r="I2907" s="12" t="n"/>
      <c r="J2907" s="13" t="inlineStr">
        <is>
          <t>215-001-0713 КНИГА ЛИЧНЫХ ОБЯЗАТЕЛЬСТВ "GOAL ZERO"НА КЫРГ.И РУССК.ЯЗЫКАХ</t>
        </is>
      </c>
      <c r="K2907" s="13" t="inlineStr">
        <is>
          <t>215-001-0713 КНИГА ЛИЧНЫХ ОБЯЗАТЕЛЬСТВ "GOAL ZERO"НА КЫРГ.И РУССК.ЯЗЫКАХ</t>
        </is>
      </c>
      <c r="L2907" s="135" t="n"/>
      <c r="M2907">
        <f>VLOOKUP(J2907,P$7:Q$4000,2,0)</f>
        <v/>
      </c>
      <c r="N2907">
        <f>VLOOKUP(K2907,P$7:R$4000,2,0)</f>
        <v/>
      </c>
      <c r="P2907" s="22" t="n"/>
      <c r="Q2907" s="23" t="n"/>
    </row>
    <row r="2908" hidden="1" outlineLevel="1" ht="22.45" customHeight="1" s="171" thickBot="1">
      <c r="B2908" s="167" t="n"/>
      <c r="C2908" s="167" t="n"/>
      <c r="D2908" s="14" t="inlineStr">
        <is>
          <t>Количество</t>
        </is>
      </c>
      <c r="E2908" s="15" t="n"/>
      <c r="F2908" s="175" t="n">
        <v>20</v>
      </c>
      <c r="G2908" s="15" t="n"/>
      <c r="H2908" s="175" t="n">
        <v>20</v>
      </c>
      <c r="I2908" s="135" t="n"/>
      <c r="J2908" s="154" t="inlineStr">
        <is>
          <t>Поступление ТМЦ и услуг 0004849 от 22.11.2023 10:00:00</t>
        </is>
      </c>
      <c r="K2908" s="154" t="inlineStr">
        <is>
          <t>Поступление ТМЦ и услуг 0004849 от 22.11.2023 10:00:00</t>
        </is>
      </c>
      <c r="L2908" s="9" t="n"/>
      <c r="M2908">
        <f>VLOOKUP(J2908,P$7:Q$4000,2,0)</f>
        <v/>
      </c>
      <c r="N2908">
        <f>VLOOKUP(K2908,P$7:R$4000,2,0)</f>
        <v/>
      </c>
      <c r="P2908" s="22" t="n"/>
      <c r="Q2908" s="22" t="n"/>
    </row>
    <row r="2909" hidden="1" outlineLevel="1" ht="32.9" customFormat="1" customHeight="1" s="71" thickBot="1">
      <c r="B2909" s="165" t="inlineStr">
        <is>
          <t>13.09.2024 8:16:43</t>
        </is>
      </c>
      <c r="C2909" s="165" t="inlineStr">
        <is>
          <t>Внутреннее перемещение ОМТС 222-190 от 13.09.2024 8:16:43</t>
        </is>
      </c>
      <c r="D2909" s="152" t="inlineStr">
        <is>
          <t>Внутренее перемещение ТМЦ</t>
        </is>
      </c>
      <c r="E2909" s="163" t="n">
        <v>1750</v>
      </c>
      <c r="F2909" s="164" t="n"/>
      <c r="G2909" s="163" t="n">
        <v>1750</v>
      </c>
      <c r="H2909" s="164" t="n"/>
      <c r="I2909" s="7" t="n">
        <v>27450</v>
      </c>
      <c r="J2909" s="8" t="inlineStr">
        <is>
          <t>Итикулов Алмастай Максатбекович</t>
        </is>
      </c>
      <c r="K2909" s="8" t="inlineStr">
        <is>
          <t>Склад Бозымчак № 7 СИЗ (/Касымов А,Адылбек у Э.</t>
        </is>
      </c>
      <c r="L2909" s="12" t="n"/>
      <c r="M2909">
        <f>VLOOKUP(J2909,P$7:Q$4000,2,0)</f>
        <v/>
      </c>
      <c r="N2909">
        <f>VLOOKUP(K2909,P$7:R$4000,2,0)</f>
        <v/>
      </c>
      <c r="P2909" s="22" t="n"/>
      <c r="Q2909" s="22" t="n"/>
    </row>
    <row r="2910" hidden="1" outlineLevel="1" ht="22.45" customFormat="1" customHeight="1" s="71">
      <c r="B2910" s="166" t="n"/>
      <c r="C2910" s="166" t="n"/>
      <c r="D2910" s="153" t="n"/>
      <c r="E2910" s="10" t="n"/>
      <c r="F2910" s="11" t="n"/>
      <c r="G2910" s="10" t="n"/>
      <c r="H2910" s="11" t="n"/>
      <c r="I2910" s="12" t="n"/>
      <c r="J2910" s="13" t="inlineStr">
        <is>
          <t>001-001-0103 Комбинезон одноразовый Tecron (полипропилен)</t>
        </is>
      </c>
      <c r="K2910" s="13" t="inlineStr">
        <is>
          <t>001-001-0103 Комбинезон одноразовый Tecron (полипропилен)</t>
        </is>
      </c>
      <c r="L2910" s="135" t="n"/>
      <c r="M2910">
        <f>VLOOKUP(J2910,P$7:Q$4000,2,0)</f>
        <v/>
      </c>
      <c r="N2910">
        <f>VLOOKUP(K2910,P$7:R$4000,2,0)</f>
        <v/>
      </c>
      <c r="P2910" s="22" t="n"/>
      <c r="Q2910" s="22" t="n"/>
    </row>
    <row r="2911" hidden="1" outlineLevel="1" ht="22.45" customHeight="1" s="171" thickBot="1">
      <c r="B2911" s="167" t="n"/>
      <c r="C2911" s="167" t="n"/>
      <c r="D2911" s="14" t="inlineStr">
        <is>
          <t>Количество</t>
        </is>
      </c>
      <c r="E2911" s="15" t="n"/>
      <c r="F2911" s="175" t="n">
        <v>50</v>
      </c>
      <c r="G2911" s="15" t="n"/>
      <c r="H2911" s="175" t="n">
        <v>50</v>
      </c>
      <c r="I2911" s="135" t="n"/>
      <c r="J2911" s="154" t="inlineStr">
        <is>
          <t>Поступление ТМЦ и услуг 0002776 от 18.07.2024 10:00:00</t>
        </is>
      </c>
      <c r="K2911" s="154" t="inlineStr">
        <is>
          <t>Поступление ТМЦ и услуг 0002776 от 18.07.2024 10:00:00</t>
        </is>
      </c>
      <c r="L2911" s="9" t="n"/>
      <c r="M2911">
        <f>VLOOKUP(J2911,P$7:Q$4000,2,0)</f>
        <v/>
      </c>
      <c r="N2911">
        <f>VLOOKUP(K2911,P$7:R$4000,2,0)</f>
        <v/>
      </c>
      <c r="P2911" s="22" t="n"/>
      <c r="Q2911" s="23" t="n"/>
    </row>
    <row r="2912" hidden="1" outlineLevel="1" ht="22.45" customFormat="1" customHeight="1" s="71" thickBot="1">
      <c r="B2912" s="165" t="inlineStr">
        <is>
          <t>13.09.2024 8:26:59</t>
        </is>
      </c>
      <c r="C2912" s="165" t="inlineStr">
        <is>
          <t>Внутреннее перемещение ОМТС 222-023 от 13.09.2024 8:26:59</t>
        </is>
      </c>
      <c r="D2912" s="152" t="inlineStr">
        <is>
          <t>Внутренее перемещение ТМЦ</t>
        </is>
      </c>
      <c r="E2912" s="163" t="n">
        <v>1750</v>
      </c>
      <c r="F2912" s="164" t="n"/>
      <c r="G2912" s="163" t="n">
        <v>1750</v>
      </c>
      <c r="H2912" s="164" t="n"/>
      <c r="I2912" s="7" t="n">
        <v>82350</v>
      </c>
      <c r="J2912" s="8" t="inlineStr">
        <is>
          <t>Торобеков Болотбек Калмурсаевич</t>
        </is>
      </c>
      <c r="K2912" s="8" t="inlineStr">
        <is>
          <t>Склад Бозымчак № 7 СИЗ (/Касымов А,Адылбек у Э.</t>
        </is>
      </c>
      <c r="L2912" s="12" t="n"/>
      <c r="M2912">
        <f>VLOOKUP(J2912,P$7:Q$4000,2,0)</f>
        <v/>
      </c>
      <c r="N2912">
        <f>VLOOKUP(K2912,P$7:R$4000,2,0)</f>
        <v/>
      </c>
      <c r="P2912" s="22" t="n"/>
      <c r="Q2912" s="22" t="n"/>
    </row>
    <row r="2913" hidden="1" outlineLevel="1" ht="22.45" customFormat="1" customHeight="1" s="71">
      <c r="B2913" s="166" t="n"/>
      <c r="C2913" s="166" t="n"/>
      <c r="D2913" s="153" t="n"/>
      <c r="E2913" s="10" t="n"/>
      <c r="F2913" s="11" t="n"/>
      <c r="G2913" s="10" t="n"/>
      <c r="H2913" s="11" t="n"/>
      <c r="I2913" s="12" t="n"/>
      <c r="J2913" s="13" t="inlineStr">
        <is>
          <t>001-001-0103 Комбинезон одноразовый Tecron (полипропилен)</t>
        </is>
      </c>
      <c r="K2913" s="13" t="inlineStr">
        <is>
          <t>001-001-0103 Комбинезон одноразовый Tecron (полипропилен)</t>
        </is>
      </c>
      <c r="L2913" s="135" t="n"/>
      <c r="M2913">
        <f>VLOOKUP(J2913,P$7:Q$4000,2,0)</f>
        <v/>
      </c>
      <c r="N2913">
        <f>VLOOKUP(K2913,P$7:R$4000,2,0)</f>
        <v/>
      </c>
      <c r="P2913" s="22" t="n"/>
      <c r="Q2913" s="22" t="n"/>
    </row>
    <row r="2914" hidden="1" outlineLevel="1" ht="22.45" customHeight="1" s="171" thickBot="1">
      <c r="B2914" s="167" t="n"/>
      <c r="C2914" s="167" t="n"/>
      <c r="D2914" s="14" t="inlineStr">
        <is>
          <t>Количество</t>
        </is>
      </c>
      <c r="E2914" s="15" t="n"/>
      <c r="F2914" s="175" t="n">
        <v>150</v>
      </c>
      <c r="G2914" s="15" t="n"/>
      <c r="H2914" s="175" t="n">
        <v>150</v>
      </c>
      <c r="I2914" s="135" t="n"/>
      <c r="J2914" s="154" t="inlineStr">
        <is>
          <t>Поступление ТМЦ и услуг 0002776 от 18.07.2024 10:00:00</t>
        </is>
      </c>
      <c r="K2914" s="154" t="inlineStr">
        <is>
          <t>Поступление ТМЦ и услуг 0002776 от 18.07.2024 10:00:00</t>
        </is>
      </c>
      <c r="L2914" s="9" t="n"/>
      <c r="M2914">
        <f>VLOOKUP(J2914,P$7:Q$4000,2,0)</f>
        <v/>
      </c>
      <c r="N2914">
        <f>VLOOKUP(K2914,P$7:R$4000,2,0)</f>
        <v/>
      </c>
      <c r="P2914" s="22" t="n"/>
      <c r="Q2914" s="22" t="n"/>
    </row>
    <row r="2915" hidden="1" outlineLevel="1" ht="22.45" customFormat="1" customHeight="1" s="71" thickBot="1">
      <c r="B2915" s="165" t="inlineStr">
        <is>
          <t>13.09.2024 8:26:59</t>
        </is>
      </c>
      <c r="C2915" s="165" t="inlineStr">
        <is>
          <t>Внутреннее перемещение ОМТС 222-023 от 13.09.2024 8:26:59</t>
        </is>
      </c>
      <c r="D2915" s="152" t="inlineStr">
        <is>
          <t>Внутренее перемещение ТМЦ</t>
        </is>
      </c>
      <c r="E2915" s="163" t="n">
        <v>1750</v>
      </c>
      <c r="F2915" s="164" t="n"/>
      <c r="G2915" s="163" t="n">
        <v>1750</v>
      </c>
      <c r="H2915" s="164" t="n"/>
      <c r="I2915" s="7" t="n">
        <v>25200</v>
      </c>
      <c r="J2915" s="8" t="inlineStr">
        <is>
          <t>Торобеков Болотбек Калмурсаевич</t>
        </is>
      </c>
      <c r="K2915" s="8" t="inlineStr">
        <is>
          <t>Склад Бозымчак № 7 СИЗ (/Касымов А,Адылбек у Э.</t>
        </is>
      </c>
      <c r="L2915" s="12" t="n"/>
      <c r="M2915">
        <f>VLOOKUP(J2915,P$7:Q$4000,2,0)</f>
        <v/>
      </c>
      <c r="N2915">
        <f>VLOOKUP(K2915,P$7:R$4000,2,0)</f>
        <v/>
      </c>
      <c r="P2915" s="22" t="n"/>
      <c r="Q2915" s="22" t="n"/>
    </row>
    <row r="2916" hidden="1" outlineLevel="1" ht="22.45" customFormat="1" customHeight="1" s="71">
      <c r="B2916" s="166" t="n"/>
      <c r="C2916" s="166" t="n"/>
      <c r="D2916" s="153" t="n"/>
      <c r="E2916" s="10" t="n"/>
      <c r="F2916" s="11" t="n"/>
      <c r="G2916" s="10" t="n"/>
      <c r="H2916" s="11" t="n"/>
      <c r="I2916" s="12" t="n"/>
      <c r="J2916" s="13" t="inlineStr">
        <is>
          <t>010-002-0066 Респиратор фильтрующий Benehal FFP2 NR</t>
        </is>
      </c>
      <c r="K2916" s="13" t="inlineStr">
        <is>
          <t>010-002-0066 Респиратор фильтрующий Benehal FFP2 NR</t>
        </is>
      </c>
      <c r="L2916" s="135" t="n"/>
      <c r="M2916">
        <f>VLOOKUP(J2916,P$7:Q$4000,2,0)</f>
        <v/>
      </c>
      <c r="N2916">
        <f>VLOOKUP(K2916,P$7:R$4000,2,0)</f>
        <v/>
      </c>
      <c r="P2916" s="22" t="n"/>
      <c r="Q2916" s="22" t="n"/>
    </row>
    <row r="2917" hidden="1" outlineLevel="1" ht="22.45" customHeight="1" s="171" thickBot="1">
      <c r="B2917" s="167" t="n"/>
      <c r="C2917" s="167" t="n"/>
      <c r="D2917" s="14" t="inlineStr">
        <is>
          <t>Количество</t>
        </is>
      </c>
      <c r="E2917" s="15" t="n"/>
      <c r="F2917" s="175" t="n">
        <v>300</v>
      </c>
      <c r="G2917" s="15" t="n"/>
      <c r="H2917" s="175" t="n">
        <v>300</v>
      </c>
      <c r="I2917" s="135" t="n"/>
      <c r="J2917" s="154" t="inlineStr">
        <is>
          <t>Поступление ТМЦ и услуг 0003131 от 06.08.2024 10:00:00</t>
        </is>
      </c>
      <c r="K2917" s="154" t="inlineStr">
        <is>
          <t>Поступление ТМЦ и услуг 0003131 от 06.08.2024 10:00:00</t>
        </is>
      </c>
      <c r="L2917" s="9" t="n"/>
      <c r="M2917">
        <f>VLOOKUP(J2917,P$7:Q$4000,2,0)</f>
        <v/>
      </c>
      <c r="N2917">
        <f>VLOOKUP(K2917,P$7:R$4000,2,0)</f>
        <v/>
      </c>
      <c r="P2917" s="22" t="n"/>
      <c r="Q2917" s="22" t="n"/>
    </row>
    <row r="2918" hidden="1" outlineLevel="1" ht="32.9" customFormat="1" customHeight="1" s="71" thickBot="1">
      <c r="B2918" s="165" t="inlineStr">
        <is>
          <t>13.09.2024 8:26:59</t>
        </is>
      </c>
      <c r="C2918" s="165" t="inlineStr">
        <is>
          <t>Внутреннее перемещение ОМТС 222-023 от 13.09.2024 8:26:59</t>
        </is>
      </c>
      <c r="D2918" s="152" t="inlineStr">
        <is>
          <t>Внутренее перемещение ТМЦ</t>
        </is>
      </c>
      <c r="E2918" s="163" t="n">
        <v>1750</v>
      </c>
      <c r="F2918" s="164" t="n"/>
      <c r="G2918" s="163" t="n">
        <v>1750</v>
      </c>
      <c r="H2918" s="164" t="n"/>
      <c r="I2918" s="7" t="n">
        <v>1608.85</v>
      </c>
      <c r="J2918" s="8" t="inlineStr">
        <is>
          <t>Торобеков Болотбек Калмурсаевич</t>
        </is>
      </c>
      <c r="K2918" s="8" t="inlineStr">
        <is>
          <t>Склад Бозымчак № 7 СИЗ (/Касымов А,Адылбек у Э.</t>
        </is>
      </c>
      <c r="L2918" s="12" t="n"/>
      <c r="M2918">
        <f>VLOOKUP(J2918,P$7:Q$4000,2,0)</f>
        <v/>
      </c>
      <c r="N2918">
        <f>VLOOKUP(K2918,P$7:R$4000,2,0)</f>
        <v/>
      </c>
      <c r="P2918" s="22" t="n"/>
      <c r="Q2918" s="22" t="n"/>
    </row>
    <row r="2919" hidden="1" outlineLevel="1" ht="22.45" customFormat="1" customHeight="1" s="71">
      <c r="B2919" s="166" t="n"/>
      <c r="C2919" s="166" t="n"/>
      <c r="D2919" s="153" t="n"/>
      <c r="E2919" s="10" t="n"/>
      <c r="F2919" s="11" t="n"/>
      <c r="G2919" s="10" t="n"/>
      <c r="H2919" s="11" t="n"/>
      <c r="I2919" s="12" t="n"/>
      <c r="J2919" s="13" t="inlineStr">
        <is>
          <t>215-001-0718 БЛОКНОТ "SLAM HOC"</t>
        </is>
      </c>
      <c r="K2919" s="13" t="inlineStr">
        <is>
          <t>215-001-0718 БЛОКНОТ "SLAM HOC"</t>
        </is>
      </c>
      <c r="L2919" s="135" t="n"/>
      <c r="M2919">
        <f>VLOOKUP(J2919,P$7:Q$4000,2,0)</f>
        <v/>
      </c>
      <c r="N2919">
        <f>VLOOKUP(K2919,P$7:R$4000,2,0)</f>
        <v/>
      </c>
      <c r="P2919" s="22" t="n"/>
      <c r="Q2919" s="22" t="n"/>
    </row>
    <row r="2920" hidden="1" outlineLevel="1" ht="22.45" customHeight="1" s="171" thickBot="1">
      <c r="B2920" s="167" t="n"/>
      <c r="C2920" s="167" t="n"/>
      <c r="D2920" s="14" t="inlineStr">
        <is>
          <t>Количество</t>
        </is>
      </c>
      <c r="E2920" s="15" t="n"/>
      <c r="F2920" s="175" t="n">
        <v>15</v>
      </c>
      <c r="G2920" s="15" t="n"/>
      <c r="H2920" s="175" t="n">
        <v>15</v>
      </c>
      <c r="I2920" s="135" t="n"/>
      <c r="J2920" s="154" t="inlineStr">
        <is>
          <t>Поступление ТМЦ и услуг 0000152 от 15.01.2024 10:00:00</t>
        </is>
      </c>
      <c r="K2920" s="154" t="inlineStr">
        <is>
          <t>Поступление ТМЦ и услуг 0000152 от 15.01.2024 10:00:00</t>
        </is>
      </c>
      <c r="L2920" s="9" t="n"/>
      <c r="M2920">
        <f>VLOOKUP(J2920,P$7:Q$4000,2,0)</f>
        <v/>
      </c>
      <c r="N2920">
        <f>VLOOKUP(K2920,P$7:R$4000,2,0)</f>
        <v/>
      </c>
      <c r="P2920" s="22" t="n"/>
      <c r="Q2920" s="23" t="n"/>
    </row>
    <row r="2921" hidden="1" outlineLevel="1" ht="22.45" customFormat="1" customHeight="1" s="71" thickBot="1">
      <c r="B2921" s="165" t="inlineStr">
        <is>
          <t>13.09.2024 8:31:42</t>
        </is>
      </c>
      <c r="C2921" s="165" t="inlineStr">
        <is>
          <t>Внутреннее перемещение ОМТС 222-191 от 13.09.2024 8:31:42</t>
        </is>
      </c>
      <c r="D2921" s="152" t="inlineStr">
        <is>
          <t>Внутренее перемещение ТМЦ</t>
        </is>
      </c>
      <c r="E2921" s="163" t="n">
        <v>1750</v>
      </c>
      <c r="F2921" s="164" t="n"/>
      <c r="G2921" s="163" t="n">
        <v>1750</v>
      </c>
      <c r="H2921" s="164" t="n"/>
      <c r="I2921" s="7" t="n">
        <v>4980</v>
      </c>
      <c r="J2921" s="8" t="inlineStr">
        <is>
          <t>Бекбоев Кутман Толонбекович</t>
        </is>
      </c>
      <c r="K2921" s="8" t="inlineStr">
        <is>
          <t>Склад Бозымчак № 7 СИЗ (/Касымов А,Адылбек у Э.</t>
        </is>
      </c>
      <c r="L2921" s="12" t="n"/>
      <c r="M2921">
        <f>VLOOKUP(J2921,P$7:Q$4000,2,0)</f>
        <v/>
      </c>
      <c r="N2921">
        <f>VLOOKUP(K2921,P$7:R$4000,2,0)</f>
        <v/>
      </c>
      <c r="P2921" s="22" t="n"/>
      <c r="Q2921" s="22" t="n"/>
    </row>
    <row r="2922" hidden="1" outlineLevel="1" ht="22.45" customFormat="1" customHeight="1" s="71">
      <c r="B2922" s="166" t="n"/>
      <c r="C2922" s="166" t="n"/>
      <c r="D2922" s="153" t="n"/>
      <c r="E2922" s="10" t="n"/>
      <c r="F2922" s="11" t="n"/>
      <c r="G2922" s="10" t="n"/>
      <c r="H2922" s="11" t="n"/>
      <c r="I2922" s="12" t="n"/>
      <c r="J2922" s="13" t="inlineStr">
        <is>
          <t>001-002-0088 Сапоги резиновые КарбоН для шахтеров с МП (АРТ. С192-МТЗ)</t>
        </is>
      </c>
      <c r="K2922" s="13" t="inlineStr">
        <is>
          <t>001-002-0088 Сапоги резиновые КарбоН для шахтеров с МП (АРТ. С192-МТЗ)</t>
        </is>
      </c>
      <c r="L2922" s="135" t="n"/>
      <c r="M2922">
        <f>VLOOKUP(J2922,P$7:Q$4000,2,0)</f>
        <v/>
      </c>
      <c r="N2922">
        <f>VLOOKUP(K2922,P$7:R$4000,2,0)</f>
        <v/>
      </c>
      <c r="P2922" s="22" t="n"/>
      <c r="Q2922" s="22" t="n"/>
    </row>
    <row r="2923" hidden="1" outlineLevel="1" ht="22.45" customHeight="1" s="171" thickBot="1">
      <c r="B2923" s="167" t="n"/>
      <c r="C2923" s="167" t="n"/>
      <c r="D2923" s="14" t="inlineStr">
        <is>
          <t>Количество</t>
        </is>
      </c>
      <c r="E2923" s="15" t="n"/>
      <c r="F2923" s="175" t="n">
        <v>1</v>
      </c>
      <c r="G2923" s="15" t="n"/>
      <c r="H2923" s="175" t="n">
        <v>1</v>
      </c>
      <c r="I2923" s="135" t="n"/>
      <c r="J2923" s="154" t="inlineStr">
        <is>
          <t>Поступление ТМЦ и услуг 0000067 от 09.01.2024 10:00:00</t>
        </is>
      </c>
      <c r="K2923" s="154" t="inlineStr">
        <is>
          <t>Поступление ТМЦ и услуг 0000067 от 09.01.2024 10:00:00</t>
        </is>
      </c>
      <c r="L2923" s="9" t="n"/>
      <c r="M2923">
        <f>VLOOKUP(J2923,P$7:Q$4000,2,0)</f>
        <v/>
      </c>
      <c r="N2923">
        <f>VLOOKUP(K2923,P$7:R$4000,2,0)</f>
        <v/>
      </c>
      <c r="P2923" s="22" t="n"/>
      <c r="Q2923" s="22" t="n"/>
    </row>
    <row r="2924" hidden="1" outlineLevel="1" ht="32.9" customFormat="1" customHeight="1" s="71" thickBot="1">
      <c r="B2924" s="165" t="inlineStr">
        <is>
          <t>13.09.2024 8:31:42</t>
        </is>
      </c>
      <c r="C2924" s="165" t="inlineStr">
        <is>
          <t>Внутреннее перемещение ОМТС 222-191 от 13.09.2024 8:31:42</t>
        </is>
      </c>
      <c r="D2924" s="152" t="inlineStr">
        <is>
          <t>Внутренее перемещение ТМЦ</t>
        </is>
      </c>
      <c r="E2924" s="163" t="n">
        <v>1750</v>
      </c>
      <c r="F2924" s="164" t="n"/>
      <c r="G2924" s="163" t="n">
        <v>1750</v>
      </c>
      <c r="H2924" s="164" t="n"/>
      <c r="I2924" s="7" t="n">
        <v>8800</v>
      </c>
      <c r="J2924" s="8" t="inlineStr">
        <is>
          <t>Бекбоев Кутман Толонбекович</t>
        </is>
      </c>
      <c r="K2924" s="8" t="inlineStr">
        <is>
          <t>Склад Бозымчак № 7 СИЗ (/Касымов А,Адылбек у Э.</t>
        </is>
      </c>
      <c r="L2924" s="12" t="n"/>
      <c r="M2924">
        <f>VLOOKUP(J2924,P$7:Q$4000,2,0)</f>
        <v/>
      </c>
      <c r="N2924">
        <f>VLOOKUP(K2924,P$7:R$4000,2,0)</f>
        <v/>
      </c>
      <c r="P2924" s="22" t="n"/>
      <c r="Q2924" s="22" t="n"/>
    </row>
    <row r="2925" hidden="1" outlineLevel="1" ht="22.45" customFormat="1" customHeight="1" s="71">
      <c r="B2925" s="166" t="n"/>
      <c r="C2925" s="166" t="n"/>
      <c r="D2925" s="153" t="n"/>
      <c r="E2925" s="10" t="n"/>
      <c r="F2925" s="11" t="n"/>
      <c r="G2925" s="10" t="n"/>
      <c r="H2925" s="11" t="n"/>
      <c r="I2925" s="12" t="n"/>
      <c r="J2925" s="13" t="inlineStr">
        <is>
          <t>001-001-0082 Костюм взрывника</t>
        </is>
      </c>
      <c r="K2925" s="13" t="inlineStr">
        <is>
          <t>001-001-0082 Костюм взрывника</t>
        </is>
      </c>
      <c r="L2925" s="135" t="n"/>
      <c r="M2925">
        <f>VLOOKUP(J2925,P$7:Q$4000,2,0)</f>
        <v/>
      </c>
      <c r="N2925">
        <f>VLOOKUP(K2925,P$7:R$4000,2,0)</f>
        <v/>
      </c>
      <c r="P2925" s="22" t="n"/>
      <c r="Q2925" s="22" t="n"/>
    </row>
    <row r="2926" hidden="1" outlineLevel="1" ht="22.45" customHeight="1" s="171" thickBot="1">
      <c r="B2926" s="167" t="n"/>
      <c r="C2926" s="167" t="n"/>
      <c r="D2926" s="14" t="inlineStr">
        <is>
          <t>Количество</t>
        </is>
      </c>
      <c r="E2926" s="15" t="n"/>
      <c r="F2926" s="175" t="n">
        <v>1</v>
      </c>
      <c r="G2926" s="15" t="n"/>
      <c r="H2926" s="175" t="n">
        <v>1</v>
      </c>
      <c r="I2926" s="135" t="n"/>
      <c r="J2926" s="154" t="inlineStr">
        <is>
          <t>Поступление ТМЦ и услуг 0002737 от 16.07.2024 10:00:00</t>
        </is>
      </c>
      <c r="K2926" s="154" t="inlineStr">
        <is>
          <t>Поступление ТМЦ и услуг 0002737 от 16.07.2024 10:00:00</t>
        </is>
      </c>
      <c r="L2926" s="9" t="n"/>
      <c r="M2926">
        <f>VLOOKUP(J2926,P$7:Q$4000,2,0)</f>
        <v/>
      </c>
      <c r="N2926">
        <f>VLOOKUP(K2926,P$7:R$4000,2,0)</f>
        <v/>
      </c>
      <c r="P2926" s="22" t="n"/>
      <c r="Q2926" s="22" t="n"/>
    </row>
    <row r="2927" hidden="1" outlineLevel="1" ht="22.45" customFormat="1" customHeight="1" s="71" thickBot="1">
      <c r="B2927" s="165" t="inlineStr">
        <is>
          <t>13.09.2024 8:33:37</t>
        </is>
      </c>
      <c r="C2927" s="165" t="inlineStr">
        <is>
          <t>Внутреннее перемещение ОМТС 222-192 от 13.09.2024 8:33:37</t>
        </is>
      </c>
      <c r="D2927" s="152" t="inlineStr">
        <is>
          <t>Внутренее перемещение ТМЦ</t>
        </is>
      </c>
      <c r="E2927" s="163" t="n">
        <v>1750</v>
      </c>
      <c r="F2927" s="164" t="n"/>
      <c r="G2927" s="163" t="n">
        <v>1750</v>
      </c>
      <c r="H2927" s="164" t="n"/>
      <c r="I2927" s="7" t="n">
        <v>4980</v>
      </c>
      <c r="J2927" s="8" t="inlineStr">
        <is>
          <t>Мукамбет уулу Жолдошбек</t>
        </is>
      </c>
      <c r="K2927" s="8" t="inlineStr">
        <is>
          <t>Склад Бозымчак № 7 СИЗ (/Касымов А,Адылбек у Э.</t>
        </is>
      </c>
      <c r="L2927" s="12" t="n"/>
      <c r="M2927">
        <f>VLOOKUP(J2927,P$7:Q$4000,2,0)</f>
        <v/>
      </c>
      <c r="N2927">
        <f>VLOOKUP(K2927,P$7:R$4000,2,0)</f>
        <v/>
      </c>
      <c r="P2927" s="22" t="n"/>
      <c r="Q2927" s="22" t="n"/>
    </row>
    <row r="2928" hidden="1" outlineLevel="1" ht="22.45" customFormat="1" customHeight="1" s="71">
      <c r="B2928" s="166" t="n"/>
      <c r="C2928" s="166" t="n"/>
      <c r="D2928" s="153" t="n"/>
      <c r="E2928" s="10" t="n"/>
      <c r="F2928" s="11" t="n"/>
      <c r="G2928" s="10" t="n"/>
      <c r="H2928" s="11" t="n"/>
      <c r="I2928" s="12" t="n"/>
      <c r="J2928" s="13" t="inlineStr">
        <is>
          <t>001-002-0088 Сапоги резиновые КарбоН для шахтеров с МП (АРТ. С192-МТЗ)</t>
        </is>
      </c>
      <c r="K2928" s="13" t="inlineStr">
        <is>
          <t>001-002-0088 Сапоги резиновые КарбоН для шахтеров с МП (АРТ. С192-МТЗ)</t>
        </is>
      </c>
      <c r="L2928" s="135" t="n"/>
      <c r="M2928">
        <f>VLOOKUP(J2928,P$7:Q$4000,2,0)</f>
        <v/>
      </c>
      <c r="N2928">
        <f>VLOOKUP(K2928,P$7:R$4000,2,0)</f>
        <v/>
      </c>
      <c r="P2928" s="22" t="n"/>
      <c r="Q2928" s="22" t="n"/>
    </row>
    <row r="2929" hidden="1" outlineLevel="1" ht="22.45" customHeight="1" s="171" thickBot="1">
      <c r="B2929" s="167" t="n"/>
      <c r="C2929" s="167" t="n"/>
      <c r="D2929" s="14" t="inlineStr">
        <is>
          <t>Количество</t>
        </is>
      </c>
      <c r="E2929" s="15" t="n"/>
      <c r="F2929" s="175" t="n">
        <v>1</v>
      </c>
      <c r="G2929" s="15" t="n"/>
      <c r="H2929" s="175" t="n">
        <v>1</v>
      </c>
      <c r="I2929" s="135" t="n"/>
      <c r="J2929" s="154" t="inlineStr">
        <is>
          <t>Поступление ТМЦ и услуг 0000067 от 09.01.2024 10:00:00</t>
        </is>
      </c>
      <c r="K2929" s="154" t="inlineStr">
        <is>
          <t>Поступление ТМЦ и услуг 0000067 от 09.01.2024 10:00:00</t>
        </is>
      </c>
      <c r="L2929" s="9" t="n"/>
      <c r="M2929">
        <f>VLOOKUP(J2929,P$7:Q$4000,2,0)</f>
        <v/>
      </c>
      <c r="N2929">
        <f>VLOOKUP(K2929,P$7:R$4000,2,0)</f>
        <v/>
      </c>
      <c r="P2929" s="22" t="n"/>
      <c r="Q2929" s="22" t="n"/>
    </row>
    <row r="2930" hidden="1" outlineLevel="1" ht="22.45" customFormat="1" customHeight="1" s="71">
      <c r="B2930" s="165" t="inlineStr">
        <is>
          <t>13.09.2024 8:35:55</t>
        </is>
      </c>
      <c r="C2930" s="165" t="inlineStr">
        <is>
          <t>Внутреннее перемещение ОМТС 222-194 от 13.09.2024 8:35:55</t>
        </is>
      </c>
      <c r="D2930" s="152" t="inlineStr">
        <is>
          <t>Внутренее перемещение ТМЦ</t>
        </is>
      </c>
      <c r="E2930" s="163" t="n">
        <v>1750</v>
      </c>
      <c r="F2930" s="164" t="n"/>
      <c r="G2930" s="163" t="n">
        <v>1750</v>
      </c>
      <c r="H2930" s="164" t="n"/>
      <c r="I2930" s="7" t="n">
        <v>7350</v>
      </c>
      <c r="J2930" s="8" t="inlineStr">
        <is>
          <t>Склад Бозымчак № 7/1 СИЗ БУ</t>
        </is>
      </c>
      <c r="K2930" s="8" t="inlineStr">
        <is>
          <t>Бекбоев Кутман Толонбекович</t>
        </is>
      </c>
      <c r="L2930" s="12" t="n"/>
      <c r="M2930">
        <f>VLOOKUP(J2930,P$7:Q$4000,2,0)</f>
        <v/>
      </c>
      <c r="N2930">
        <f>VLOOKUP(K2930,P$7:R$4000,2,0)</f>
        <v/>
      </c>
      <c r="P2930" s="22" t="n"/>
      <c r="Q2930" s="22" t="n"/>
    </row>
    <row r="2931" hidden="1" outlineLevel="1" ht="22.45" customFormat="1" customHeight="1" s="71">
      <c r="B2931" s="166" t="n"/>
      <c r="C2931" s="166" t="n"/>
      <c r="D2931" s="153" t="n"/>
      <c r="E2931" s="10" t="n"/>
      <c r="F2931" s="11" t="n"/>
      <c r="G2931" s="10" t="n"/>
      <c r="H2931" s="11" t="n"/>
      <c r="I2931" s="12" t="n"/>
      <c r="J2931" s="13" t="inlineStr">
        <is>
          <t>001-001-0015 Костюм шахтерский, тип А</t>
        </is>
      </c>
      <c r="K2931" s="13" t="inlineStr">
        <is>
          <t>001-001-0015 Костюм шахтерский, тип А</t>
        </is>
      </c>
      <c r="L2931" s="135" t="n"/>
      <c r="M2931">
        <f>VLOOKUP(J2931,P$7:Q$4000,2,0)</f>
        <v/>
      </c>
      <c r="N2931">
        <f>VLOOKUP(K2931,P$7:R$4000,2,0)</f>
        <v/>
      </c>
      <c r="P2931" s="22" t="n"/>
      <c r="Q2931" s="22" t="n"/>
    </row>
    <row r="2932" hidden="1" outlineLevel="1" ht="22.45" customHeight="1" s="171" thickBot="1">
      <c r="B2932" s="167" t="n"/>
      <c r="C2932" s="167" t="n"/>
      <c r="D2932" s="14" t="inlineStr">
        <is>
          <t>Количество</t>
        </is>
      </c>
      <c r="E2932" s="15" t="n"/>
      <c r="F2932" s="175" t="n">
        <v>1</v>
      </c>
      <c r="G2932" s="15" t="n"/>
      <c r="H2932" s="175" t="n">
        <v>1</v>
      </c>
      <c r="I2932" s="135" t="n"/>
      <c r="J2932" s="154" t="inlineStr">
        <is>
          <t>Поступление ТМЦ и услуг 0001641 от 04.05.2023 10:00:00</t>
        </is>
      </c>
      <c r="K2932" s="154" t="inlineStr">
        <is>
          <t>Поступление ТМЦ и услуг 0001641 от 04.05.2023 10:00:00</t>
        </is>
      </c>
      <c r="L2932" s="9" t="n"/>
      <c r="M2932">
        <f>VLOOKUP(J2932,P$7:Q$4000,2,0)</f>
        <v/>
      </c>
      <c r="N2932">
        <f>VLOOKUP(K2932,P$7:R$4000,2,0)</f>
        <v/>
      </c>
      <c r="P2932" s="22" t="n"/>
      <c r="Q2932" s="22" t="n"/>
    </row>
    <row r="2933" hidden="1" outlineLevel="1" ht="22.45" customFormat="1" customHeight="1" s="71" thickBot="1">
      <c r="B2933" s="165" t="inlineStr">
        <is>
          <t>13.09.2024 9:17:11</t>
        </is>
      </c>
      <c r="C2933" s="165" t="inlineStr">
        <is>
          <t>Внутреннее перемещение ОМТС 222-198 от 13.09.2024 9:17:11</t>
        </is>
      </c>
      <c r="D2933" s="152" t="inlineStr">
        <is>
          <t>Внутренее перемещение ТМЦ</t>
        </is>
      </c>
      <c r="E2933" s="163" t="n">
        <v>1750</v>
      </c>
      <c r="F2933" s="164" t="n"/>
      <c r="G2933" s="163" t="n">
        <v>1750</v>
      </c>
      <c r="H2933" s="164" t="n"/>
      <c r="I2933" s="7" t="n">
        <v>3200</v>
      </c>
      <c r="J2933" s="8" t="inlineStr">
        <is>
          <t>Шашим Амир</t>
        </is>
      </c>
      <c r="K2933" s="8" t="inlineStr">
        <is>
          <t>Склад Бозымчак № 7 СИЗ (/Касымов А,Адылбек у Э.</t>
        </is>
      </c>
      <c r="L2933" s="12" t="n"/>
      <c r="M2933">
        <f>VLOOKUP(J2933,P$7:Q$4000,2,0)</f>
        <v/>
      </c>
      <c r="N2933">
        <f>VLOOKUP(K2933,P$7:R$4000,2,0)</f>
        <v/>
      </c>
      <c r="P2933" s="22" t="n"/>
      <c r="Q2933" s="22" t="n"/>
    </row>
    <row r="2934" hidden="1" outlineLevel="1" ht="22.45" customFormat="1" customHeight="1" s="71">
      <c r="B2934" s="166" t="n"/>
      <c r="C2934" s="166" t="n"/>
      <c r="D2934" s="153" t="n"/>
      <c r="E2934" s="10" t="n"/>
      <c r="F2934" s="11" t="n"/>
      <c r="G2934" s="10" t="n"/>
      <c r="H2934" s="11" t="n"/>
      <c r="I2934" s="12" t="n"/>
      <c r="J2934" s="13" t="inlineStr">
        <is>
          <t>001-001-0116 Рубашка  "KAZ Minerals Bozymchak) c длинным рукавом  (100% ХБ)</t>
        </is>
      </c>
      <c r="K2934" s="13" t="inlineStr">
        <is>
          <t>001-001-0116 Рубашка  "KAZ Minerals Bozymchak) c длинным рукавом  (100% ХБ)</t>
        </is>
      </c>
      <c r="L2934" s="135" t="n"/>
      <c r="M2934">
        <f>VLOOKUP(J2934,P$7:Q$4000,2,0)</f>
        <v/>
      </c>
      <c r="N2934">
        <f>VLOOKUP(K2934,P$7:R$4000,2,0)</f>
        <v/>
      </c>
      <c r="P2934" s="22" t="n"/>
      <c r="Q2934" s="22" t="n"/>
    </row>
    <row r="2935" hidden="1" outlineLevel="1" ht="22.45" customHeight="1" s="171" thickBot="1">
      <c r="B2935" s="167" t="n"/>
      <c r="C2935" s="167" t="n"/>
      <c r="D2935" s="14" t="inlineStr">
        <is>
          <t>Количество</t>
        </is>
      </c>
      <c r="E2935" s="15" t="n"/>
      <c r="F2935" s="175" t="n">
        <v>1</v>
      </c>
      <c r="G2935" s="15" t="n"/>
      <c r="H2935" s="175" t="n">
        <v>1</v>
      </c>
      <c r="I2935" s="135" t="n"/>
      <c r="J2935" s="154" t="inlineStr">
        <is>
          <t>Поступление ТМЦ и услуг 0002737 от 16.07.2024 10:00:00</t>
        </is>
      </c>
      <c r="K2935" s="154" t="inlineStr">
        <is>
          <t>Поступление ТМЦ и услуг 0002737 от 16.07.2024 10:00:00</t>
        </is>
      </c>
      <c r="L2935" s="9" t="n"/>
      <c r="M2935">
        <f>VLOOKUP(J2935,P$7:Q$4000,2,0)</f>
        <v/>
      </c>
      <c r="N2935">
        <f>VLOOKUP(K2935,P$7:R$4000,2,0)</f>
        <v/>
      </c>
      <c r="P2935" s="22" t="n"/>
      <c r="Q2935" s="22" t="n"/>
    </row>
    <row r="2936" hidden="1" outlineLevel="1" ht="32.9" customFormat="1" customHeight="1" s="71" thickBot="1">
      <c r="B2936" s="165" t="inlineStr">
        <is>
          <t>13.09.2024 9:17:33</t>
        </is>
      </c>
      <c r="C2936" s="165" t="inlineStr">
        <is>
          <t>Внутреннее перемещение ОМТС 222-197 от 13.09.2024 9:17:33</t>
        </is>
      </c>
      <c r="D2936" s="152" t="inlineStr">
        <is>
          <t>Внутренее перемещение ТМЦ</t>
        </is>
      </c>
      <c r="E2936" s="163" t="n">
        <v>1750</v>
      </c>
      <c r="F2936" s="164" t="n"/>
      <c r="G2936" s="163" t="n">
        <v>1750</v>
      </c>
      <c r="H2936" s="164" t="n"/>
      <c r="I2936" s="7" t="n">
        <v>4980</v>
      </c>
      <c r="J2936" s="8" t="inlineStr">
        <is>
          <t>Эсеналы уулу Жамалбек(Горный мастер)</t>
        </is>
      </c>
      <c r="K2936" s="8" t="inlineStr">
        <is>
          <t>Склад Бозымчак № 7 СИЗ (/Касымов А,Адылбек у Э.</t>
        </is>
      </c>
      <c r="L2936" s="12" t="n"/>
      <c r="M2936">
        <f>VLOOKUP(J2936,P$7:Q$4000,2,0)</f>
        <v/>
      </c>
      <c r="N2936">
        <f>VLOOKUP(K2936,P$7:R$4000,2,0)</f>
        <v/>
      </c>
      <c r="P2936" s="22" t="n"/>
      <c r="Q2936" s="22" t="n"/>
    </row>
    <row r="2937" hidden="1" outlineLevel="1" ht="22.45" customFormat="1" customHeight="1" s="71">
      <c r="B2937" s="166" t="n"/>
      <c r="C2937" s="166" t="n"/>
      <c r="D2937" s="153" t="n"/>
      <c r="E2937" s="10" t="n"/>
      <c r="F2937" s="11" t="n"/>
      <c r="G2937" s="10" t="n"/>
      <c r="H2937" s="11" t="n"/>
      <c r="I2937" s="12" t="n"/>
      <c r="J2937" s="13" t="inlineStr">
        <is>
          <t>001-002-0088 Сапоги резиновые КарбоН для шахтеров с МП (АРТ. С192-МТЗ)</t>
        </is>
      </c>
      <c r="K2937" s="13" t="inlineStr">
        <is>
          <t>001-002-0088 Сапоги резиновые КарбоН для шахтеров с МП (АРТ. С192-МТЗ)</t>
        </is>
      </c>
      <c r="L2937" s="135" t="n"/>
      <c r="M2937">
        <f>VLOOKUP(J2937,P$7:Q$4000,2,0)</f>
        <v/>
      </c>
      <c r="N2937">
        <f>VLOOKUP(K2937,P$7:R$4000,2,0)</f>
        <v/>
      </c>
      <c r="P2937" s="22" t="n"/>
      <c r="Q2937" s="23" t="n"/>
    </row>
    <row r="2938" hidden="1" outlineLevel="1" ht="22.45" customHeight="1" s="171" thickBot="1">
      <c r="B2938" s="167" t="n"/>
      <c r="C2938" s="167" t="n"/>
      <c r="D2938" s="14" t="inlineStr">
        <is>
          <t>Количество</t>
        </is>
      </c>
      <c r="E2938" s="15" t="n"/>
      <c r="F2938" s="175" t="n">
        <v>1</v>
      </c>
      <c r="G2938" s="15" t="n"/>
      <c r="H2938" s="175" t="n">
        <v>1</v>
      </c>
      <c r="I2938" s="135" t="n"/>
      <c r="J2938" s="154" t="inlineStr">
        <is>
          <t>Поступление ТМЦ и услуг 0000067 от 09.01.2024 10:00:00</t>
        </is>
      </c>
      <c r="K2938" s="154" t="inlineStr">
        <is>
          <t>Поступление ТМЦ и услуг 0000067 от 09.01.2024 10:00:00</t>
        </is>
      </c>
      <c r="L2938" s="9" t="n"/>
      <c r="M2938">
        <f>VLOOKUP(J2938,P$7:Q$4000,2,0)</f>
        <v/>
      </c>
      <c r="N2938">
        <f>VLOOKUP(K2938,P$7:R$4000,2,0)</f>
        <v/>
      </c>
      <c r="P2938" s="22" t="n"/>
      <c r="Q2938" s="22" t="n"/>
    </row>
    <row r="2939" hidden="1" outlineLevel="1" ht="22.45" customFormat="1" customHeight="1" s="71" thickBot="1">
      <c r="B2939" s="165" t="inlineStr">
        <is>
          <t>13.09.2024 10:08:43</t>
        </is>
      </c>
      <c r="C2939" s="165" t="inlineStr">
        <is>
          <t>Внутреннее перемещение ОМТС 222-199 от 13.09.2024 10:08:43</t>
        </is>
      </c>
      <c r="D2939" s="152" t="inlineStr">
        <is>
          <t>Внутренее перемещение ТМЦ</t>
        </is>
      </c>
      <c r="E2939" s="163" t="n">
        <v>1750</v>
      </c>
      <c r="F2939" s="164" t="n"/>
      <c r="G2939" s="163" t="n">
        <v>1750</v>
      </c>
      <c r="H2939" s="164" t="n"/>
      <c r="I2939" s="7" t="n">
        <v>3200</v>
      </c>
      <c r="J2939" s="8" t="inlineStr">
        <is>
          <t>Куатов Тамерлан Арманулы</t>
        </is>
      </c>
      <c r="K2939" s="8" t="inlineStr">
        <is>
          <t>Склад Бозымчак № 7 СИЗ (/Касымов А,Адылбек у Э.</t>
        </is>
      </c>
      <c r="L2939" s="12" t="n"/>
      <c r="M2939">
        <f>VLOOKUP(J2939,P$7:Q$4000,2,0)</f>
        <v/>
      </c>
      <c r="N2939">
        <f>VLOOKUP(K2939,P$7:R$4000,2,0)</f>
        <v/>
      </c>
      <c r="P2939" s="22" t="n"/>
      <c r="Q2939" s="22" t="n"/>
    </row>
    <row r="2940" hidden="1" outlineLevel="1" ht="22.45" customFormat="1" customHeight="1" s="71">
      <c r="B2940" s="166" t="n"/>
      <c r="C2940" s="166" t="n"/>
      <c r="D2940" s="153" t="n"/>
      <c r="E2940" s="10" t="n"/>
      <c r="F2940" s="11" t="n"/>
      <c r="G2940" s="10" t="n"/>
      <c r="H2940" s="11" t="n"/>
      <c r="I2940" s="12" t="n"/>
      <c r="J2940" s="13" t="inlineStr">
        <is>
          <t>001-001-0116 Рубашка  "KAZ Minerals Bozymchak) c длинным рукавом  (100% ХБ)</t>
        </is>
      </c>
      <c r="K2940" s="13" t="inlineStr">
        <is>
          <t>001-001-0116 Рубашка  "KAZ Minerals Bozymchak) c длинным рукавом  (100% ХБ)</t>
        </is>
      </c>
      <c r="L2940" s="135" t="n"/>
      <c r="M2940">
        <f>VLOOKUP(J2940,P$7:Q$4000,2,0)</f>
        <v/>
      </c>
      <c r="N2940">
        <f>VLOOKUP(K2940,P$7:R$4000,2,0)</f>
        <v/>
      </c>
      <c r="P2940" s="22" t="n"/>
      <c r="Q2940" s="22" t="n"/>
    </row>
    <row r="2941" hidden="1" outlineLevel="1" ht="22.45" customHeight="1" s="171" thickBot="1">
      <c r="B2941" s="167" t="n"/>
      <c r="C2941" s="167" t="n"/>
      <c r="D2941" s="14" t="inlineStr">
        <is>
          <t>Количество</t>
        </is>
      </c>
      <c r="E2941" s="15" t="n"/>
      <c r="F2941" s="175" t="n">
        <v>1</v>
      </c>
      <c r="G2941" s="15" t="n"/>
      <c r="H2941" s="175" t="n">
        <v>1</v>
      </c>
      <c r="I2941" s="135" t="n"/>
      <c r="J2941" s="154" t="inlineStr">
        <is>
          <t>Поступление ТМЦ и услуг 0002737 от 16.07.2024 10:00:00</t>
        </is>
      </c>
      <c r="K2941" s="154" t="inlineStr">
        <is>
          <t>Поступление ТМЦ и услуг 0002737 от 16.07.2024 10:00:00</t>
        </is>
      </c>
      <c r="L2941" s="9" t="n"/>
      <c r="M2941">
        <f>VLOOKUP(J2941,P$7:Q$4000,2,0)</f>
        <v/>
      </c>
      <c r="N2941">
        <f>VLOOKUP(K2941,P$7:R$4000,2,0)</f>
        <v/>
      </c>
      <c r="P2941" s="22" t="n"/>
      <c r="Q2941" s="22" t="n"/>
    </row>
    <row r="2942" hidden="1" outlineLevel="1" ht="32.9" customFormat="1" customHeight="1" s="71" thickBot="1">
      <c r="B2942" s="165" t="inlineStr">
        <is>
          <t>13.09.2024 10:08:43</t>
        </is>
      </c>
      <c r="C2942" s="165" t="inlineStr">
        <is>
          <t>Внутреннее перемещение ОМТС 222-199 от 13.09.2024 10:08:43</t>
        </is>
      </c>
      <c r="D2942" s="152" t="inlineStr">
        <is>
          <t>Внутренее перемещение ТМЦ</t>
        </is>
      </c>
      <c r="E2942" s="163" t="n">
        <v>1750</v>
      </c>
      <c r="F2942" s="164" t="n"/>
      <c r="G2942" s="163" t="n">
        <v>1750</v>
      </c>
      <c r="H2942" s="164" t="n"/>
      <c r="I2942" s="7" t="n">
        <v>5500</v>
      </c>
      <c r="J2942" s="8" t="inlineStr">
        <is>
          <t>Куатов Тамерлан Арманулы</t>
        </is>
      </c>
      <c r="K2942" s="8" t="inlineStr">
        <is>
          <t>Склад Бозымчак № 7 СИЗ (/Касымов А,Адылбек у Э.</t>
        </is>
      </c>
      <c r="L2942" s="12" t="n"/>
      <c r="M2942">
        <f>VLOOKUP(J2942,P$7:Q$4000,2,0)</f>
        <v/>
      </c>
      <c r="N2942">
        <f>VLOOKUP(K2942,P$7:R$4000,2,0)</f>
        <v/>
      </c>
      <c r="P2942" s="22" t="n"/>
      <c r="Q2942" s="22" t="n"/>
    </row>
    <row r="2943" hidden="1" outlineLevel="1" ht="22.45" customFormat="1" customHeight="1" s="71">
      <c r="B2943" s="166" t="n"/>
      <c r="C2943" s="166" t="n"/>
      <c r="D2943" s="153" t="n"/>
      <c r="E2943" s="10" t="n"/>
      <c r="F2943" s="11" t="n"/>
      <c r="G2943" s="10" t="n"/>
      <c r="H2943" s="11" t="n"/>
      <c r="I2943" s="12" t="n"/>
      <c r="J2943" s="13" t="inlineStr">
        <is>
          <t>001-001-0177 Куртка летняя "KAZ Minerals Bozymchak" (ткань 65%ПЭ/35%ХБ, плотность 250 гр/м2, разм.48-50)</t>
        </is>
      </c>
      <c r="K2943" s="13" t="inlineStr">
        <is>
          <t>001-001-0177 Куртка летняя "KAZ Minerals Bozymchak" (ткань 65%ПЭ/35%ХБ, плотность 250 гр/м2, разм.48-50)</t>
        </is>
      </c>
      <c r="L2943" s="135" t="n"/>
      <c r="M2943">
        <f>VLOOKUP(J2943,P$7:Q$4000,2,0)</f>
        <v/>
      </c>
      <c r="N2943">
        <f>VLOOKUP(K2943,P$7:R$4000,2,0)</f>
        <v/>
      </c>
      <c r="P2943" s="22" t="n"/>
      <c r="Q2943" s="22" t="n"/>
    </row>
    <row r="2944" hidden="1" outlineLevel="1" ht="22.45" customHeight="1" s="171" thickBot="1">
      <c r="B2944" s="167" t="n"/>
      <c r="C2944" s="167" t="n"/>
      <c r="D2944" s="14" t="inlineStr">
        <is>
          <t>Количество</t>
        </is>
      </c>
      <c r="E2944" s="15" t="n"/>
      <c r="F2944" s="175" t="n">
        <v>1</v>
      </c>
      <c r="G2944" s="15" t="n"/>
      <c r="H2944" s="175" t="n">
        <v>1</v>
      </c>
      <c r="I2944" s="135" t="n"/>
      <c r="J2944" s="154" t="inlineStr">
        <is>
          <t>Поступление ТМЦ и услуг 0003521 от 04.09.2024 10:00:00</t>
        </is>
      </c>
      <c r="K2944" s="154" t="inlineStr">
        <is>
          <t>Поступление ТМЦ и услуг 0003521 от 04.09.2024 10:00:00</t>
        </is>
      </c>
      <c r="L2944" s="9" t="n"/>
      <c r="M2944">
        <f>VLOOKUP(J2944,P$7:Q$4000,2,0)</f>
        <v/>
      </c>
      <c r="N2944">
        <f>VLOOKUP(K2944,P$7:R$4000,2,0)</f>
        <v/>
      </c>
      <c r="P2944" s="22" t="n"/>
      <c r="Q2944" s="22" t="n"/>
    </row>
    <row r="2945" hidden="1" outlineLevel="1" ht="32.9" customFormat="1" customHeight="1" s="71" thickBot="1">
      <c r="B2945" s="165" t="inlineStr">
        <is>
          <t>13.09.2024 10:08:43</t>
        </is>
      </c>
      <c r="C2945" s="165" t="inlineStr">
        <is>
          <t>Внутреннее перемещение ОМТС 222-199 от 13.09.2024 10:08:43</t>
        </is>
      </c>
      <c r="D2945" s="152" t="inlineStr">
        <is>
          <t>Внутренее перемещение ТМЦ</t>
        </is>
      </c>
      <c r="E2945" s="163" t="n">
        <v>1750</v>
      </c>
      <c r="F2945" s="164" t="n"/>
      <c r="G2945" s="163" t="n">
        <v>1750</v>
      </c>
      <c r="H2945" s="164" t="n"/>
      <c r="I2945" s="7" t="n">
        <v>3000</v>
      </c>
      <c r="J2945" s="8" t="inlineStr">
        <is>
          <t>Куатов Тамерлан Арманулы</t>
        </is>
      </c>
      <c r="K2945" s="8" t="inlineStr">
        <is>
          <t>Склад Бозымчак № 7 СИЗ (/Касымов А,Адылбек у Э.</t>
        </is>
      </c>
      <c r="L2945" s="12" t="n"/>
      <c r="M2945">
        <f>VLOOKUP(J2945,P$7:Q$4000,2,0)</f>
        <v/>
      </c>
      <c r="N2945">
        <f>VLOOKUP(K2945,P$7:R$4000,2,0)</f>
        <v/>
      </c>
      <c r="P2945" s="22" t="n"/>
      <c r="Q2945" s="22" t="n"/>
    </row>
    <row r="2946" hidden="1" outlineLevel="1" ht="22.45" customFormat="1" customHeight="1" s="71">
      <c r="B2946" s="166" t="n"/>
      <c r="C2946" s="166" t="n"/>
      <c r="D2946" s="153" t="n"/>
      <c r="E2946" s="10" t="n"/>
      <c r="F2946" s="11" t="n"/>
      <c r="G2946" s="10" t="n"/>
      <c r="H2946" s="11" t="n"/>
      <c r="I2946" s="12" t="n"/>
      <c r="J2946" s="13" t="inlineStr">
        <is>
          <t>001-001-0181 Брюки летние "KAZ Minerals Bozymchak" (ткань 65%ПЭ/35%ХБ, плотность 250 гр/м2, разм.44-46)</t>
        </is>
      </c>
      <c r="K2946" s="13" t="inlineStr">
        <is>
          <t>001-001-0181 Брюки летние "KAZ Minerals Bozymchak" (ткань 65%ПЭ/35%ХБ, плотность 250 гр/м2, разм.44-46)</t>
        </is>
      </c>
      <c r="L2946" s="135" t="n"/>
      <c r="M2946">
        <f>VLOOKUP(J2946,P$7:Q$4000,2,0)</f>
        <v/>
      </c>
      <c r="N2946">
        <f>VLOOKUP(K2946,P$7:R$4000,2,0)</f>
        <v/>
      </c>
      <c r="P2946" s="22" t="n"/>
      <c r="Q2946" s="22" t="n"/>
    </row>
    <row r="2947" hidden="1" outlineLevel="1" ht="22.45" customHeight="1" s="171" thickBot="1">
      <c r="B2947" s="167" t="n"/>
      <c r="C2947" s="167" t="n"/>
      <c r="D2947" s="14" t="inlineStr">
        <is>
          <t>Количество</t>
        </is>
      </c>
      <c r="E2947" s="15" t="n"/>
      <c r="F2947" s="175" t="n">
        <v>1</v>
      </c>
      <c r="G2947" s="15" t="n"/>
      <c r="H2947" s="175" t="n">
        <v>1</v>
      </c>
      <c r="I2947" s="135" t="n"/>
      <c r="J2947" s="154" t="inlineStr">
        <is>
          <t>Поступление ТМЦ и услуг 0001342 от 04.04.2024 10:00:00</t>
        </is>
      </c>
      <c r="K2947" s="154" t="inlineStr">
        <is>
          <t>Поступление ТМЦ и услуг 0001342 от 04.04.2024 10:00:00</t>
        </is>
      </c>
      <c r="L2947" s="9" t="n"/>
      <c r="M2947">
        <f>VLOOKUP(J2947,P$7:Q$4000,2,0)</f>
        <v/>
      </c>
      <c r="N2947">
        <f>VLOOKUP(K2947,P$7:R$4000,2,0)</f>
        <v/>
      </c>
      <c r="P2947" s="22" t="n"/>
      <c r="Q2947" s="23" t="n"/>
    </row>
    <row r="2948" hidden="1" outlineLevel="1" ht="22.45" customFormat="1" customHeight="1" s="71" thickBot="1">
      <c r="B2948" s="165" t="inlineStr">
        <is>
          <t>13.09.2024 10:08:43</t>
        </is>
      </c>
      <c r="C2948" s="165" t="inlineStr">
        <is>
          <t>Внутреннее перемещение ОМТС 222-199 от 13.09.2024 10:08:43</t>
        </is>
      </c>
      <c r="D2948" s="152" t="inlineStr">
        <is>
          <t>Внутренее перемещение ТМЦ</t>
        </is>
      </c>
      <c r="E2948" s="163" t="n">
        <v>1750</v>
      </c>
      <c r="F2948" s="164" t="n"/>
      <c r="G2948" s="163" t="n">
        <v>1750</v>
      </c>
      <c r="H2948" s="164" t="n"/>
      <c r="I2948" s="7" t="n">
        <v>4558.41</v>
      </c>
      <c r="J2948" s="8" t="inlineStr">
        <is>
          <t>Куатов Тамерлан Арманулы</t>
        </is>
      </c>
      <c r="K2948" s="8" t="inlineStr">
        <is>
          <t>Склад Бозымчак № 7 СИЗ (/Касымов А,Адылбек у Э.</t>
        </is>
      </c>
      <c r="L2948" s="12" t="n"/>
      <c r="M2948">
        <f>VLOOKUP(J2948,P$7:Q$4000,2,0)</f>
        <v/>
      </c>
      <c r="N2948">
        <f>VLOOKUP(K2948,P$7:R$4000,2,0)</f>
        <v/>
      </c>
      <c r="P2948" s="22" t="n"/>
      <c r="Q2948" s="22" t="n"/>
    </row>
    <row r="2949" hidden="1" outlineLevel="1" ht="22.45" customFormat="1" customHeight="1" s="71">
      <c r="B2949" s="166" t="n"/>
      <c r="C2949" s="166" t="n"/>
      <c r="D2949" s="153" t="n"/>
      <c r="E2949" s="10" t="n"/>
      <c r="F2949" s="11" t="n"/>
      <c r="G2949" s="10" t="n"/>
      <c r="H2949" s="11" t="n"/>
      <c r="I2949" s="12" t="n"/>
      <c r="J2949" s="13" t="inlineStr">
        <is>
          <t>001-002-0061 Ботинки Kynox Nomad 417E-064 (Италия)</t>
        </is>
      </c>
      <c r="K2949" s="13" t="inlineStr">
        <is>
          <t>001-002-0061 Ботинки Kynox Nomad 417E-064 (Италия)</t>
        </is>
      </c>
      <c r="L2949" s="135" t="n"/>
      <c r="M2949">
        <f>VLOOKUP(J2949,P$7:Q$4000,2,0)</f>
        <v/>
      </c>
      <c r="N2949">
        <f>VLOOKUP(K2949,P$7:R$4000,2,0)</f>
        <v/>
      </c>
      <c r="P2949" s="22" t="n"/>
      <c r="Q2949" s="22" t="n"/>
    </row>
    <row r="2950" hidden="1" outlineLevel="1" ht="22.45" customHeight="1" s="171" thickBot="1">
      <c r="B2950" s="167" t="n"/>
      <c r="C2950" s="167" t="n"/>
      <c r="D2950" s="14" t="inlineStr">
        <is>
          <t>Количество</t>
        </is>
      </c>
      <c r="E2950" s="15" t="n"/>
      <c r="F2950" s="175" t="n">
        <v>1</v>
      </c>
      <c r="G2950" s="15" t="n"/>
      <c r="H2950" s="175" t="n">
        <v>1</v>
      </c>
      <c r="I2950" s="135" t="n"/>
      <c r="J2950" s="154" t="inlineStr">
        <is>
          <t>Поступление ТМЦ и услуг 0001148 от 27.03.2024 10:00:00</t>
        </is>
      </c>
      <c r="K2950" s="154" t="inlineStr">
        <is>
          <t>Поступление ТМЦ и услуг 0001148 от 27.03.2024 10:00:00</t>
        </is>
      </c>
      <c r="L2950" s="9" t="n"/>
      <c r="M2950">
        <f>VLOOKUP(J2950,P$7:Q$4000,2,0)</f>
        <v/>
      </c>
      <c r="N2950">
        <f>VLOOKUP(K2950,P$7:R$4000,2,0)</f>
        <v/>
      </c>
      <c r="P2950" s="22" t="n"/>
      <c r="Q2950" s="23" t="n"/>
    </row>
    <row r="2951" hidden="1" outlineLevel="1" ht="22.45" customFormat="1" customHeight="1" s="71" thickBot="1">
      <c r="B2951" s="165" t="inlineStr">
        <is>
          <t>13.09.2024 10:10:47</t>
        </is>
      </c>
      <c r="C2951" s="165" t="inlineStr">
        <is>
          <t>Внутреннее перемещение ОМТС 222-200 от 13.09.2024 10:10:47</t>
        </is>
      </c>
      <c r="D2951" s="152" t="inlineStr">
        <is>
          <t>Внутренее перемещение ТМЦ</t>
        </is>
      </c>
      <c r="E2951" s="163" t="n">
        <v>1750</v>
      </c>
      <c r="F2951" s="164" t="n"/>
      <c r="G2951" s="163" t="n">
        <v>1750</v>
      </c>
      <c r="H2951" s="164" t="n"/>
      <c r="I2951" s="7" t="n">
        <v>5500</v>
      </c>
      <c r="J2951" s="8" t="inlineStr">
        <is>
          <t>Искаков Талайбек Канатбекович</t>
        </is>
      </c>
      <c r="K2951" s="8" t="inlineStr">
        <is>
          <t>Склад Бозымчак № 7 СИЗ (/Касымов А,Адылбек у Э.</t>
        </is>
      </c>
      <c r="L2951" s="12" t="n"/>
      <c r="M2951">
        <f>VLOOKUP(J2951,P$7:Q$4000,2,0)</f>
        <v/>
      </c>
      <c r="N2951">
        <f>VLOOKUP(K2951,P$7:R$4000,2,0)</f>
        <v/>
      </c>
      <c r="P2951" s="22" t="n"/>
      <c r="Q2951" s="22" t="n"/>
    </row>
    <row r="2952" hidden="1" outlineLevel="1" ht="22.45" customFormat="1" customHeight="1" s="71">
      <c r="B2952" s="166" t="n"/>
      <c r="C2952" s="166" t="n"/>
      <c r="D2952" s="153" t="n"/>
      <c r="E2952" s="10" t="n"/>
      <c r="F2952" s="11" t="n"/>
      <c r="G2952" s="10" t="n"/>
      <c r="H2952" s="11" t="n"/>
      <c r="I2952" s="12" t="n"/>
      <c r="J2952" s="13" t="inlineStr">
        <is>
          <t>001-001-0177 Куртка летняя "KAZ Minerals Bozymchak" (ткань 65%ПЭ/35%ХБ, плотность 250 гр/м2, разм.48-50)</t>
        </is>
      </c>
      <c r="K2952" s="13" t="inlineStr">
        <is>
          <t>001-001-0177 Куртка летняя "KAZ Minerals Bozymchak" (ткань 65%ПЭ/35%ХБ, плотность 250 гр/м2, разм.48-50)</t>
        </is>
      </c>
      <c r="L2952" s="135" t="n"/>
      <c r="M2952">
        <f>VLOOKUP(J2952,P$7:Q$4000,2,0)</f>
        <v/>
      </c>
      <c r="N2952">
        <f>VLOOKUP(K2952,P$7:R$4000,2,0)</f>
        <v/>
      </c>
      <c r="P2952" s="22" t="n"/>
      <c r="Q2952" s="22" t="n"/>
    </row>
    <row r="2953" hidden="1" outlineLevel="1" ht="22.45" customHeight="1" s="171" thickBot="1">
      <c r="B2953" s="167" t="n"/>
      <c r="C2953" s="167" t="n"/>
      <c r="D2953" s="14" t="inlineStr">
        <is>
          <t>Количество</t>
        </is>
      </c>
      <c r="E2953" s="15" t="n"/>
      <c r="F2953" s="175" t="n">
        <v>1</v>
      </c>
      <c r="G2953" s="15" t="n"/>
      <c r="H2953" s="175" t="n">
        <v>1</v>
      </c>
      <c r="I2953" s="135" t="n"/>
      <c r="J2953" s="154" t="inlineStr">
        <is>
          <t>Поступление ТМЦ и услуг 0003521 от 04.09.2024 10:00:00</t>
        </is>
      </c>
      <c r="K2953" s="154" t="inlineStr">
        <is>
          <t>Поступление ТМЦ и услуг 0003521 от 04.09.2024 10:00:00</t>
        </is>
      </c>
      <c r="L2953" s="9" t="n"/>
      <c r="M2953">
        <f>VLOOKUP(J2953,P$7:Q$4000,2,0)</f>
        <v/>
      </c>
      <c r="N2953">
        <f>VLOOKUP(K2953,P$7:R$4000,2,0)</f>
        <v/>
      </c>
      <c r="P2953" s="22" t="n"/>
      <c r="Q2953" s="22" t="n"/>
    </row>
    <row r="2954" hidden="1" outlineLevel="1" ht="22.45" customFormat="1" customHeight="1" s="71">
      <c r="B2954" s="165" t="inlineStr">
        <is>
          <t>13.09.2024 10:11:34</t>
        </is>
      </c>
      <c r="C2954" s="165" t="inlineStr">
        <is>
          <t>Внутреннее перемещение ОМТС 222-201 от 13.09.2024 10:11:34</t>
        </is>
      </c>
      <c r="D2954" s="152" t="inlineStr">
        <is>
          <t>Внутренее перемещение ТМЦ</t>
        </is>
      </c>
      <c r="E2954" s="163" t="n">
        <v>1750</v>
      </c>
      <c r="F2954" s="164" t="n"/>
      <c r="G2954" s="163" t="n">
        <v>1750</v>
      </c>
      <c r="H2954" s="164" t="n"/>
      <c r="I2954" s="7" t="n">
        <v>6832</v>
      </c>
      <c r="J2954" s="8" t="inlineStr">
        <is>
          <t>Склад Бозымчак № 7/1 СИЗ БУ</t>
        </is>
      </c>
      <c r="K2954" s="8" t="inlineStr">
        <is>
          <t>Искаков Талайбек Канатбекович</t>
        </is>
      </c>
      <c r="L2954" s="12" t="n"/>
      <c r="M2954">
        <f>VLOOKUP(J2954,P$7:Q$4000,2,0)</f>
        <v/>
      </c>
      <c r="N2954">
        <f>VLOOKUP(K2954,P$7:R$4000,2,0)</f>
        <v/>
      </c>
      <c r="P2954" s="22" t="n"/>
      <c r="Q2954" s="23" t="n"/>
    </row>
    <row r="2955" hidden="1" outlineLevel="1" ht="22.45" customFormat="1" customHeight="1" s="71">
      <c r="B2955" s="166" t="n"/>
      <c r="C2955" s="166" t="n"/>
      <c r="D2955" s="153" t="n"/>
      <c r="E2955" s="10" t="n"/>
      <c r="F2955" s="11" t="n"/>
      <c r="G2955" s="10" t="n"/>
      <c r="H2955" s="11" t="n"/>
      <c r="I2955" s="12" t="n"/>
      <c r="J2955" s="13" t="inlineStr">
        <is>
          <t>001-001-0126 Костюм летний "KAZ Minerals Bozymchak" (100% ХБ, плотность 250-260гр/м2, логотип вышивка, 48р.)</t>
        </is>
      </c>
      <c r="K2955" s="13" t="inlineStr">
        <is>
          <t>001-001-0126 Костюм летний "KAZ Minerals Bozymchak" (100% ХБ, плотность 250-260гр/м2, логотип вышивка, 48р.)</t>
        </is>
      </c>
      <c r="L2955" s="135" t="n"/>
      <c r="M2955">
        <f>VLOOKUP(J2955,P$7:Q$4000,2,0)</f>
        <v/>
      </c>
      <c r="N2955">
        <f>VLOOKUP(K2955,P$7:R$4000,2,0)</f>
        <v/>
      </c>
      <c r="P2955" s="22" t="n"/>
      <c r="Q2955" s="22" t="n"/>
    </row>
    <row r="2956" hidden="1" outlineLevel="1" ht="22.45" customHeight="1" s="171" thickBot="1">
      <c r="B2956" s="167" t="n"/>
      <c r="C2956" s="167" t="n"/>
      <c r="D2956" s="14" t="inlineStr">
        <is>
          <t>Количество</t>
        </is>
      </c>
      <c r="E2956" s="15" t="n"/>
      <c r="F2956" s="175" t="n">
        <v>1</v>
      </c>
      <c r="G2956" s="15" t="n"/>
      <c r="H2956" s="175" t="n">
        <v>1</v>
      </c>
      <c r="I2956" s="135" t="n"/>
      <c r="J2956" s="154" t="inlineStr">
        <is>
          <t>Поступление ТМЦ и услуг 0000661 от 27.02.2023 10:00:00</t>
        </is>
      </c>
      <c r="K2956" s="154" t="inlineStr">
        <is>
          <t>Поступление ТМЦ и услуг 0000661 от 27.02.2023 10:00:00</t>
        </is>
      </c>
      <c r="L2956" s="9" t="n"/>
      <c r="M2956">
        <f>VLOOKUP(J2956,P$7:Q$4000,2,0)</f>
        <v/>
      </c>
      <c r="N2956">
        <f>VLOOKUP(K2956,P$7:R$4000,2,0)</f>
        <v/>
      </c>
      <c r="P2956" s="22" t="n"/>
      <c r="Q2956" s="22" t="n"/>
    </row>
    <row r="2957" hidden="1" outlineLevel="1" ht="22.45" customFormat="1" customHeight="1" s="71">
      <c r="B2957" s="165" t="inlineStr">
        <is>
          <t>13.09.2024 11:21:23</t>
        </is>
      </c>
      <c r="C2957" s="165" t="inlineStr">
        <is>
          <t>Внутреннее перемещение ОМТС 222-202 от 13.09.2024 11:21:23</t>
        </is>
      </c>
      <c r="D2957" s="152" t="inlineStr">
        <is>
          <t>Внутренее перемещение ТМЦ</t>
        </is>
      </c>
      <c r="E2957" s="163" t="n">
        <v>1750</v>
      </c>
      <c r="F2957" s="164" t="n"/>
      <c r="G2957" s="163" t="n">
        <v>1750</v>
      </c>
      <c r="H2957" s="164" t="n"/>
      <c r="I2957" s="7" t="n">
        <v>1020</v>
      </c>
      <c r="J2957" s="8" t="inlineStr">
        <is>
          <t>Склад Бозымчак № 7/1 СИЗ БУ</t>
        </is>
      </c>
      <c r="K2957" s="8" t="inlineStr">
        <is>
          <t>Сулайманов Асиз Мударисович</t>
        </is>
      </c>
      <c r="L2957" s="12" t="n"/>
      <c r="M2957">
        <f>VLOOKUP(J2957,P$7:Q$4000,2,0)</f>
        <v/>
      </c>
      <c r="N2957">
        <f>VLOOKUP(K2957,P$7:R$4000,2,0)</f>
        <v/>
      </c>
      <c r="P2957" s="22" t="n"/>
      <c r="Q2957" s="22" t="n"/>
    </row>
    <row r="2958" hidden="1" outlineLevel="1" ht="22.45" customFormat="1" customHeight="1" s="71">
      <c r="B2958" s="166" t="n"/>
      <c r="C2958" s="166" t="n"/>
      <c r="D2958" s="153" t="n"/>
      <c r="E2958" s="10" t="n"/>
      <c r="F2958" s="11" t="n"/>
      <c r="G2958" s="10" t="n"/>
      <c r="H2958" s="11" t="n"/>
      <c r="I2958" s="12" t="n"/>
      <c r="J2958" s="13" t="inlineStr">
        <is>
          <t>001-001-0007 Жилет сигнальный</t>
        </is>
      </c>
      <c r="K2958" s="13" t="inlineStr">
        <is>
          <t>001-001-0007 Жилет сигнальный</t>
        </is>
      </c>
      <c r="L2958" s="135" t="n"/>
      <c r="M2958">
        <f>VLOOKUP(J2958,P$7:Q$4000,2,0)</f>
        <v/>
      </c>
      <c r="N2958">
        <f>VLOOKUP(K2958,P$7:R$4000,2,0)</f>
        <v/>
      </c>
      <c r="P2958" s="22" t="n"/>
      <c r="Q2958" s="23" t="n"/>
    </row>
    <row r="2959" hidden="1" outlineLevel="1" ht="22.45" customHeight="1" s="171" thickBot="1">
      <c r="B2959" s="167" t="n"/>
      <c r="C2959" s="167" t="n"/>
      <c r="D2959" s="14" t="inlineStr">
        <is>
          <t>Количество</t>
        </is>
      </c>
      <c r="E2959" s="15" t="n"/>
      <c r="F2959" s="175" t="n">
        <v>1</v>
      </c>
      <c r="G2959" s="15" t="n"/>
      <c r="H2959" s="175" t="n">
        <v>1</v>
      </c>
      <c r="I2959" s="135" t="n"/>
      <c r="J2959" s="154" t="inlineStr">
        <is>
          <t>Поступление ТМЦ и услуг 0001920 от 26.05.2023 10:00:00</t>
        </is>
      </c>
      <c r="K2959" s="154" t="inlineStr">
        <is>
          <t>Поступление ТМЦ и услуг 0001920 от 26.05.2023 10:00:00</t>
        </is>
      </c>
      <c r="L2959" s="9" t="n"/>
      <c r="M2959">
        <f>VLOOKUP(J2959,P$7:Q$4000,2,0)</f>
        <v/>
      </c>
      <c r="N2959">
        <f>VLOOKUP(K2959,P$7:R$4000,2,0)</f>
        <v/>
      </c>
      <c r="P2959" s="22" t="n"/>
      <c r="Q2959" s="23" t="n"/>
    </row>
    <row r="2960" hidden="1" outlineLevel="1" ht="22.45" customFormat="1" customHeight="1" s="71">
      <c r="B2960" s="165" t="inlineStr">
        <is>
          <t>13.09.2024 11:21:23</t>
        </is>
      </c>
      <c r="C2960" s="165" t="inlineStr">
        <is>
          <t>Внутреннее перемещение ОМТС 222-202 от 13.09.2024 11:21:23</t>
        </is>
      </c>
      <c r="D2960" s="152" t="inlineStr">
        <is>
          <t>Внутренее перемещение ТМЦ</t>
        </is>
      </c>
      <c r="E2960" s="163" t="n">
        <v>1750</v>
      </c>
      <c r="F2960" s="164" t="n"/>
      <c r="G2960" s="163" t="n">
        <v>1750</v>
      </c>
      <c r="H2960" s="164" t="n"/>
      <c r="I2960" s="7" t="n">
        <v>1175</v>
      </c>
      <c r="J2960" s="8" t="inlineStr">
        <is>
          <t>Склад Бозымчак № 7/1 СИЗ БУ</t>
        </is>
      </c>
      <c r="K2960" s="8" t="inlineStr">
        <is>
          <t>Сулайманов Асиз Мударисович</t>
        </is>
      </c>
      <c r="L2960" s="12" t="n"/>
      <c r="M2960">
        <f>VLOOKUP(J2960,P$7:Q$4000,2,0)</f>
        <v/>
      </c>
      <c r="N2960">
        <f>VLOOKUP(K2960,P$7:R$4000,2,0)</f>
        <v/>
      </c>
      <c r="P2960" s="22" t="n"/>
      <c r="Q2960" s="22" t="n"/>
    </row>
    <row r="2961" hidden="1" outlineLevel="1" ht="22.45" customFormat="1" customHeight="1" s="71">
      <c r="B2961" s="166" t="n"/>
      <c r="C2961" s="166" t="n"/>
      <c r="D2961" s="153" t="n"/>
      <c r="E2961" s="10" t="n"/>
      <c r="F2961" s="11" t="n"/>
      <c r="G2961" s="10" t="n"/>
      <c r="H2961" s="11" t="n"/>
      <c r="I2961" s="12" t="n"/>
      <c r="J2961" s="13" t="inlineStr">
        <is>
          <t>001-001-0032 Плащ-дождевик</t>
        </is>
      </c>
      <c r="K2961" s="13" t="inlineStr">
        <is>
          <t>001-001-0032 Плащ-дождевик</t>
        </is>
      </c>
      <c r="L2961" s="135" t="n"/>
      <c r="M2961">
        <f>VLOOKUP(J2961,P$7:Q$4000,2,0)</f>
        <v/>
      </c>
      <c r="N2961">
        <f>VLOOKUP(K2961,P$7:R$4000,2,0)</f>
        <v/>
      </c>
      <c r="P2961" s="22" t="n"/>
      <c r="Q2961" s="22" t="n"/>
    </row>
    <row r="2962" hidden="1" outlineLevel="1" ht="22.45" customHeight="1" s="171" thickBot="1">
      <c r="B2962" s="167" t="n"/>
      <c r="C2962" s="167" t="n"/>
      <c r="D2962" s="14" t="inlineStr">
        <is>
          <t>Количество</t>
        </is>
      </c>
      <c r="E2962" s="15" t="n"/>
      <c r="F2962" s="175" t="n">
        <v>1</v>
      </c>
      <c r="G2962" s="15" t="n"/>
      <c r="H2962" s="175" t="n">
        <v>1</v>
      </c>
      <c r="I2962" s="135" t="n"/>
      <c r="J2962" s="154" t="inlineStr">
        <is>
          <t>Поступление ТМЦ и услуг 0002553 от 14.07.2022 10:00:00</t>
        </is>
      </c>
      <c r="K2962" s="154" t="inlineStr">
        <is>
          <t>Поступление ТМЦ и услуг 0002553 от 14.07.2022 10:00:00</t>
        </is>
      </c>
      <c r="L2962" s="9" t="n"/>
      <c r="M2962">
        <f>VLOOKUP(J2962,P$7:Q$4000,2,0)</f>
        <v/>
      </c>
      <c r="N2962">
        <f>VLOOKUP(K2962,P$7:R$4000,2,0)</f>
        <v/>
      </c>
      <c r="P2962" s="22" t="n"/>
      <c r="Q2962" s="22" t="n"/>
    </row>
    <row r="2963" hidden="1" outlineLevel="1" ht="22.45" customFormat="1" customHeight="1" s="71">
      <c r="B2963" s="165" t="inlineStr">
        <is>
          <t>13.09.2024 11:21:23</t>
        </is>
      </c>
      <c r="C2963" s="165" t="inlineStr">
        <is>
          <t>Внутреннее перемещение ОМТС 222-202 от 13.09.2024 11:21:23</t>
        </is>
      </c>
      <c r="D2963" s="152" t="inlineStr">
        <is>
          <t>Внутренее перемещение ТМЦ</t>
        </is>
      </c>
      <c r="E2963" s="163" t="n">
        <v>1750</v>
      </c>
      <c r="F2963" s="164" t="n"/>
      <c r="G2963" s="163" t="n">
        <v>1750</v>
      </c>
      <c r="H2963" s="164" t="n"/>
      <c r="I2963" s="7" t="n">
        <v>14800</v>
      </c>
      <c r="J2963" s="8" t="inlineStr">
        <is>
          <t>Склад Бозымчак № 7/1 СИЗ БУ</t>
        </is>
      </c>
      <c r="K2963" s="8" t="inlineStr">
        <is>
          <t>Сулайманов Асиз Мударисович</t>
        </is>
      </c>
      <c r="L2963" s="12" t="n"/>
      <c r="M2963">
        <f>VLOOKUP(J2963,P$7:Q$4000,2,0)</f>
        <v/>
      </c>
      <c r="N2963">
        <f>VLOOKUP(K2963,P$7:R$4000,2,0)</f>
        <v/>
      </c>
      <c r="P2963" s="22" t="n"/>
      <c r="Q2963" s="22" t="n"/>
    </row>
    <row r="2964" hidden="1" outlineLevel="1" ht="22.45" customFormat="1" customHeight="1" s="71">
      <c r="B2964" s="166" t="n"/>
      <c r="C2964" s="166" t="n"/>
      <c r="D2964" s="153" t="n"/>
      <c r="E2964" s="10" t="n"/>
      <c r="F2964" s="11" t="n"/>
      <c r="G2964" s="10" t="n"/>
      <c r="H2964" s="11" t="n"/>
      <c r="I2964" s="12" t="n"/>
      <c r="J2964" s="13" t="inlineStr">
        <is>
          <t>001-001-0048 Костюм взрывника, зимний</t>
        </is>
      </c>
      <c r="K2964" s="13" t="inlineStr">
        <is>
          <t>001-001-0048 Костюм взрывника, зимний</t>
        </is>
      </c>
      <c r="L2964" s="135" t="n"/>
      <c r="M2964">
        <f>VLOOKUP(J2964,P$7:Q$4000,2,0)</f>
        <v/>
      </c>
      <c r="N2964">
        <f>VLOOKUP(K2964,P$7:R$4000,2,0)</f>
        <v/>
      </c>
      <c r="P2964" s="22" t="n"/>
      <c r="Q2964" s="22" t="n"/>
    </row>
    <row r="2965" hidden="1" outlineLevel="1" ht="22.45" customHeight="1" s="171" thickBot="1">
      <c r="B2965" s="167" t="n"/>
      <c r="C2965" s="167" t="n"/>
      <c r="D2965" s="14" t="inlineStr">
        <is>
          <t>Количество</t>
        </is>
      </c>
      <c r="E2965" s="15" t="n"/>
      <c r="F2965" s="175" t="n">
        <v>1</v>
      </c>
      <c r="G2965" s="15" t="n"/>
      <c r="H2965" s="175" t="n">
        <v>1</v>
      </c>
      <c r="I2965" s="135" t="n"/>
      <c r="J2965" s="154" t="inlineStr">
        <is>
          <t>Поступление ТМЦ и услуг 0005406 от 25.12.2023 10:00:00</t>
        </is>
      </c>
      <c r="K2965" s="154" t="inlineStr">
        <is>
          <t>Поступление ТМЦ и услуг 0005406 от 25.12.2023 10:00:00</t>
        </is>
      </c>
      <c r="L2965" s="9" t="n"/>
      <c r="M2965">
        <f>VLOOKUP(J2965,P$7:Q$4000,2,0)</f>
        <v/>
      </c>
      <c r="N2965">
        <f>VLOOKUP(K2965,P$7:R$4000,2,0)</f>
        <v/>
      </c>
      <c r="P2965" s="22" t="n"/>
      <c r="Q2965" s="22" t="n"/>
    </row>
    <row r="2966" hidden="1" outlineLevel="1" ht="22.45" customFormat="1" customHeight="1" s="71">
      <c r="B2966" s="165" t="inlineStr">
        <is>
          <t>13.09.2024 11:21:23</t>
        </is>
      </c>
      <c r="C2966" s="165" t="inlineStr">
        <is>
          <t>Внутреннее перемещение ОМТС 222-202 от 13.09.2024 11:21:23</t>
        </is>
      </c>
      <c r="D2966" s="152" t="inlineStr">
        <is>
          <t>Внутренее перемещение ТМЦ</t>
        </is>
      </c>
      <c r="E2966" s="163" t="n">
        <v>1750</v>
      </c>
      <c r="F2966" s="164" t="n"/>
      <c r="G2966" s="163" t="n">
        <v>1750</v>
      </c>
      <c r="H2966" s="164" t="n"/>
      <c r="I2966" s="7" t="n">
        <v>4375</v>
      </c>
      <c r="J2966" s="8" t="inlineStr">
        <is>
          <t>Склад Бозымчак № 7/1 СИЗ БУ</t>
        </is>
      </c>
      <c r="K2966" s="8" t="inlineStr">
        <is>
          <t>Сулайманов Асиз Мударисович</t>
        </is>
      </c>
      <c r="L2966" s="12" t="n"/>
      <c r="M2966">
        <f>VLOOKUP(J2966,P$7:Q$4000,2,0)</f>
        <v/>
      </c>
      <c r="N2966">
        <f>VLOOKUP(K2966,P$7:R$4000,2,0)</f>
        <v/>
      </c>
      <c r="P2966" s="22" t="n"/>
      <c r="Q2966" s="22" t="n"/>
    </row>
    <row r="2967" hidden="1" outlineLevel="1" ht="22.45" customFormat="1" customHeight="1" s="71">
      <c r="B2967" s="166" t="n"/>
      <c r="C2967" s="166" t="n"/>
      <c r="D2967" s="153" t="n"/>
      <c r="E2967" s="10" t="n"/>
      <c r="F2967" s="11" t="n"/>
      <c r="G2967" s="10" t="n"/>
      <c r="H2967" s="11" t="n"/>
      <c r="I2967" s="12" t="n"/>
      <c r="J2967" s="13" t="inlineStr">
        <is>
          <t>001-001-0124 Костюм летний "KAZ Minerals Bozymchak" (100% ХБ, плотность 250-260гр/м2, логотип вышивка, 44р.)</t>
        </is>
      </c>
      <c r="K2967" s="13" t="inlineStr">
        <is>
          <t>001-001-0124 Костюм летний "KAZ Minerals Bozymchak" (100% ХБ, плотность 250-260гр/м2, логотип вышивка, 44р.)</t>
        </is>
      </c>
      <c r="L2967" s="135" t="n"/>
      <c r="M2967">
        <f>VLOOKUP(J2967,P$7:Q$4000,2,0)</f>
        <v/>
      </c>
      <c r="N2967">
        <f>VLOOKUP(K2967,P$7:R$4000,2,0)</f>
        <v/>
      </c>
      <c r="P2967" s="22" t="n"/>
      <c r="Q2967" s="22" t="n"/>
    </row>
    <row r="2968" hidden="1" outlineLevel="1" ht="22.45" customHeight="1" s="171" thickBot="1">
      <c r="B2968" s="167" t="n"/>
      <c r="C2968" s="167" t="n"/>
      <c r="D2968" s="14" t="inlineStr">
        <is>
          <t>Количество</t>
        </is>
      </c>
      <c r="E2968" s="15" t="n"/>
      <c r="F2968" s="175" t="n">
        <v>1</v>
      </c>
      <c r="G2968" s="15" t="n"/>
      <c r="H2968" s="175" t="n">
        <v>1</v>
      </c>
      <c r="I2968" s="135" t="n"/>
      <c r="J2968" s="154" t="inlineStr">
        <is>
          <t>Поступление ТМЦ и услуг 0002847 от 02.08.2022 10:00:00</t>
        </is>
      </c>
      <c r="K2968" s="154" t="inlineStr">
        <is>
          <t>Поступление ТМЦ и услуг 0002847 от 02.08.2022 10:00:00</t>
        </is>
      </c>
      <c r="L2968" s="9" t="n"/>
      <c r="M2968">
        <f>VLOOKUP(J2968,P$7:Q$4000,2,0)</f>
        <v/>
      </c>
      <c r="N2968">
        <f>VLOOKUP(K2968,P$7:R$4000,2,0)</f>
        <v/>
      </c>
      <c r="P2968" s="22" t="n"/>
      <c r="Q2968" s="22" t="n"/>
    </row>
    <row r="2969" hidden="1" outlineLevel="1" ht="22.45" customFormat="1" customHeight="1" s="71">
      <c r="B2969" s="165" t="inlineStr">
        <is>
          <t>13.09.2024 11:21:23</t>
        </is>
      </c>
      <c r="C2969" s="165" t="inlineStr">
        <is>
          <t>Внутреннее перемещение ОМТС 222-202 от 13.09.2024 11:21:23</t>
        </is>
      </c>
      <c r="D2969" s="152" t="inlineStr">
        <is>
          <t>Внутренее перемещение ТМЦ</t>
        </is>
      </c>
      <c r="E2969" s="163" t="n">
        <v>1750</v>
      </c>
      <c r="F2969" s="164" t="n"/>
      <c r="G2969" s="163" t="n">
        <v>1750</v>
      </c>
      <c r="H2969" s="164" t="n"/>
      <c r="I2969" s="7" t="n">
        <v>7140</v>
      </c>
      <c r="J2969" s="8" t="inlineStr">
        <is>
          <t>Склад Бозымчак № 7/1 СИЗ БУ</t>
        </is>
      </c>
      <c r="K2969" s="8" t="inlineStr">
        <is>
          <t>Сулайманов Асиз Мударисович</t>
        </is>
      </c>
      <c r="L2969" s="12" t="n"/>
      <c r="M2969">
        <f>VLOOKUP(J2969,P$7:Q$4000,2,0)</f>
        <v/>
      </c>
      <c r="N2969">
        <f>VLOOKUP(K2969,P$7:R$4000,2,0)</f>
        <v/>
      </c>
      <c r="P2969" s="22" t="n"/>
      <c r="Q2969" s="22" t="n"/>
    </row>
    <row r="2970" hidden="1" outlineLevel="1" ht="22.45" customFormat="1" customHeight="1" s="71">
      <c r="B2970" s="166" t="n"/>
      <c r="C2970" s="166" t="n"/>
      <c r="D2970" s="153" t="n"/>
      <c r="E2970" s="10" t="n"/>
      <c r="F2970" s="11" t="n"/>
      <c r="G2970" s="10" t="n"/>
      <c r="H2970" s="11" t="n"/>
      <c r="I2970" s="12" t="n"/>
      <c r="J2970" s="13" t="inlineStr">
        <is>
          <t>001-001-0124 Костюм летний "KAZ Minerals Bozymchak" (100% ХБ, плотность 250-260гр/м2, логотип вышивка, 44р.)</t>
        </is>
      </c>
      <c r="K2970" s="13" t="inlineStr">
        <is>
          <t>001-001-0124 Костюм летний "KAZ Minerals Bozymchak" (100% ХБ, плотность 250-260гр/м2, логотип вышивка, 44р.)</t>
        </is>
      </c>
      <c r="L2970" s="135" t="n"/>
      <c r="M2970">
        <f>VLOOKUP(J2970,P$7:Q$4000,2,0)</f>
        <v/>
      </c>
      <c r="N2970">
        <f>VLOOKUP(K2970,P$7:R$4000,2,0)</f>
        <v/>
      </c>
      <c r="P2970" s="22" t="n"/>
      <c r="Q2970" s="22" t="n"/>
    </row>
    <row r="2971" hidden="1" outlineLevel="1" ht="22.45" customHeight="1" s="171" thickBot="1">
      <c r="B2971" s="167" t="n"/>
      <c r="C2971" s="167" t="n"/>
      <c r="D2971" s="14" t="inlineStr">
        <is>
          <t>Количество</t>
        </is>
      </c>
      <c r="E2971" s="15" t="n"/>
      <c r="F2971" s="175" t="n">
        <v>1</v>
      </c>
      <c r="G2971" s="15" t="n"/>
      <c r="H2971" s="175" t="n">
        <v>1</v>
      </c>
      <c r="I2971" s="135" t="n"/>
      <c r="J2971" s="154" t="inlineStr">
        <is>
          <t>Поступление ТМЦ и услуг 0002692 от 14.07.2023 10:00:00</t>
        </is>
      </c>
      <c r="K2971" s="154" t="inlineStr">
        <is>
          <t>Поступление ТМЦ и услуг 0002692 от 14.07.2023 10:00:00</t>
        </is>
      </c>
      <c r="L2971" s="9" t="n"/>
      <c r="M2971">
        <f>VLOOKUP(J2971,P$7:Q$4000,2,0)</f>
        <v/>
      </c>
      <c r="N2971">
        <f>VLOOKUP(K2971,P$7:R$4000,2,0)</f>
        <v/>
      </c>
      <c r="P2971" s="22" t="n"/>
      <c r="Q2971" s="22" t="n"/>
    </row>
    <row r="2972" hidden="1" outlineLevel="1" ht="32.9" customFormat="1" customHeight="1" s="71">
      <c r="B2972" s="165" t="inlineStr">
        <is>
          <t>13.09.2024 11:21:23</t>
        </is>
      </c>
      <c r="C2972" s="165" t="inlineStr">
        <is>
          <t>Внутреннее перемещение ОМТС 222-202 от 13.09.2024 11:21:23</t>
        </is>
      </c>
      <c r="D2972" s="152" t="inlineStr">
        <is>
          <t>Внутренее перемещение ТМЦ</t>
        </is>
      </c>
      <c r="E2972" s="163" t="n">
        <v>1750</v>
      </c>
      <c r="F2972" s="164" t="n"/>
      <c r="G2972" s="163" t="n">
        <v>1750</v>
      </c>
      <c r="H2972" s="164" t="n"/>
      <c r="I2972" s="7" t="n">
        <v>7140</v>
      </c>
      <c r="J2972" s="8" t="inlineStr">
        <is>
          <t>Склад Бозымчак № 7/1 СИЗ БУ</t>
        </is>
      </c>
      <c r="K2972" s="8" t="inlineStr">
        <is>
          <t>Сулайманов Асиз Мударисович</t>
        </is>
      </c>
      <c r="L2972" s="12" t="n"/>
      <c r="M2972">
        <f>VLOOKUP(J2972,P$7:Q$4000,2,0)</f>
        <v/>
      </c>
      <c r="N2972">
        <f>VLOOKUP(K2972,P$7:R$4000,2,0)</f>
        <v/>
      </c>
      <c r="P2972" s="22" t="n"/>
      <c r="Q2972" s="22" t="n"/>
    </row>
    <row r="2973" hidden="1" outlineLevel="1" ht="22.45" customFormat="1" customHeight="1" s="71">
      <c r="B2973" s="166" t="n"/>
      <c r="C2973" s="166" t="n"/>
      <c r="D2973" s="153" t="n"/>
      <c r="E2973" s="10" t="n"/>
      <c r="F2973" s="11" t="n"/>
      <c r="G2973" s="10" t="n"/>
      <c r="H2973" s="11" t="n"/>
      <c r="I2973" s="12" t="n"/>
      <c r="J2973" s="13" t="inlineStr">
        <is>
          <t>001-001-0125 Костюм летний "KAZ Minerals Bozymchak" (100% ХБ, плотность 250-260гр/м2, логотип вышивка, 46р.)</t>
        </is>
      </c>
      <c r="K2973" s="13" t="inlineStr">
        <is>
          <t>001-001-0125 Костюм летний "KAZ Minerals Bozymchak" (100% ХБ, плотность 250-260гр/м2, логотип вышивка, 46р.)</t>
        </is>
      </c>
      <c r="L2973" s="135" t="n"/>
      <c r="M2973">
        <f>VLOOKUP(J2973,P$7:Q$4000,2,0)</f>
        <v/>
      </c>
      <c r="N2973">
        <f>VLOOKUP(K2973,P$7:R$4000,2,0)</f>
        <v/>
      </c>
      <c r="P2973" s="22" t="n"/>
      <c r="Q2973" s="22" t="n"/>
    </row>
    <row r="2974" hidden="1" outlineLevel="1" ht="22.45" customHeight="1" s="171" thickBot="1">
      <c r="B2974" s="167" t="n"/>
      <c r="C2974" s="167" t="n"/>
      <c r="D2974" s="14" t="inlineStr">
        <is>
          <t>Количество</t>
        </is>
      </c>
      <c r="E2974" s="15" t="n"/>
      <c r="F2974" s="175" t="n">
        <v>1</v>
      </c>
      <c r="G2974" s="15" t="n"/>
      <c r="H2974" s="175" t="n">
        <v>1</v>
      </c>
      <c r="I2974" s="135" t="n"/>
      <c r="J2974" s="154" t="inlineStr">
        <is>
          <t>Поступление ТМЦ и услуг 0001790 от 17.05.2023 10:00:00</t>
        </is>
      </c>
      <c r="K2974" s="154" t="inlineStr">
        <is>
          <t>Поступление ТМЦ и услуг 0001790 от 17.05.2023 10:00:00</t>
        </is>
      </c>
      <c r="L2974" s="9" t="n"/>
      <c r="M2974">
        <f>VLOOKUP(J2974,P$7:Q$4000,2,0)</f>
        <v/>
      </c>
      <c r="N2974">
        <f>VLOOKUP(K2974,P$7:R$4000,2,0)</f>
        <v/>
      </c>
      <c r="P2974" s="22" t="n"/>
      <c r="Q2974" s="22" t="n"/>
    </row>
    <row r="2975" hidden="1" outlineLevel="1" ht="32.9" customFormat="1" customHeight="1" s="71">
      <c r="B2975" s="165" t="inlineStr">
        <is>
          <t>13.09.2024 11:21:23</t>
        </is>
      </c>
      <c r="C2975" s="165" t="inlineStr">
        <is>
          <t>Внутреннее перемещение ОМТС 222-202 от 13.09.2024 11:21:23</t>
        </is>
      </c>
      <c r="D2975" s="152" t="inlineStr">
        <is>
          <t>Внутренее перемещение ТМЦ</t>
        </is>
      </c>
      <c r="E2975" s="163" t="n">
        <v>1750</v>
      </c>
      <c r="F2975" s="164" t="n"/>
      <c r="G2975" s="163" t="n">
        <v>1750</v>
      </c>
      <c r="H2975" s="164" t="n"/>
      <c r="I2975" s="7" t="n">
        <v>12240</v>
      </c>
      <c r="J2975" s="8" t="inlineStr">
        <is>
          <t>Склад Бозымчак № 7/1 СИЗ БУ</t>
        </is>
      </c>
      <c r="K2975" s="8" t="inlineStr">
        <is>
          <t>Сулайманов Асиз Мударисович</t>
        </is>
      </c>
      <c r="L2975" s="12" t="n"/>
      <c r="M2975">
        <f>VLOOKUP(J2975,P$7:Q$4000,2,0)</f>
        <v/>
      </c>
      <c r="N2975">
        <f>VLOOKUP(K2975,P$7:R$4000,2,0)</f>
        <v/>
      </c>
      <c r="P2975" s="22" t="n"/>
      <c r="Q2975" s="22" t="n"/>
    </row>
    <row r="2976" hidden="1" outlineLevel="1" ht="22.45" customFormat="1" customHeight="1" s="71">
      <c r="B2976" s="166" t="n"/>
      <c r="C2976" s="166" t="n"/>
      <c r="D2976" s="153" t="n"/>
      <c r="E2976" s="10" t="n"/>
      <c r="F2976" s="11" t="n"/>
      <c r="G2976" s="10" t="n"/>
      <c r="H2976" s="11" t="n"/>
      <c r="I2976" s="12" t="n"/>
      <c r="J2976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K2976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L2976" s="135" t="n"/>
      <c r="M2976">
        <f>VLOOKUP(J2976,P$7:Q$4000,2,0)</f>
        <v/>
      </c>
      <c r="N2976">
        <f>VLOOKUP(K2976,P$7:R$4000,2,0)</f>
        <v/>
      </c>
      <c r="P2976" s="22" t="n"/>
      <c r="Q2976" s="22" t="n"/>
    </row>
    <row r="2977" hidden="1" outlineLevel="1" ht="22.45" customHeight="1" s="171" thickBot="1">
      <c r="B2977" s="167" t="n"/>
      <c r="C2977" s="167" t="n"/>
      <c r="D2977" s="14" t="inlineStr">
        <is>
          <t>Количество</t>
        </is>
      </c>
      <c r="E2977" s="15" t="n"/>
      <c r="F2977" s="175" t="n">
        <v>1</v>
      </c>
      <c r="G2977" s="15" t="n"/>
      <c r="H2977" s="175" t="n">
        <v>1</v>
      </c>
      <c r="I2977" s="135" t="n"/>
      <c r="J2977" s="154" t="inlineStr">
        <is>
          <t>Поступление ТМЦ и услуг 0004734 от 17.11.2023 10:00:00</t>
        </is>
      </c>
      <c r="K2977" s="154" t="inlineStr">
        <is>
          <t>Поступление ТМЦ и услуг 0004734 от 17.11.2023 10:00:00</t>
        </is>
      </c>
      <c r="L2977" s="9" t="n"/>
      <c r="M2977">
        <f>VLOOKUP(J2977,P$7:Q$4000,2,0)</f>
        <v/>
      </c>
      <c r="N2977">
        <f>VLOOKUP(K2977,P$7:R$4000,2,0)</f>
        <v/>
      </c>
      <c r="P2977" s="22" t="n"/>
      <c r="Q2977" s="22" t="n"/>
    </row>
    <row r="2978" hidden="1" outlineLevel="1" ht="22.45" customFormat="1" customHeight="1" s="71">
      <c r="B2978" s="165" t="inlineStr">
        <is>
          <t>13.09.2024 11:21:23</t>
        </is>
      </c>
      <c r="C2978" s="165" t="inlineStr">
        <is>
          <t>Внутреннее перемещение ОМТС 222-202 от 13.09.2024 11:21:23</t>
        </is>
      </c>
      <c r="D2978" s="152" t="inlineStr">
        <is>
          <t>Внутренее перемещение ТМЦ</t>
        </is>
      </c>
      <c r="E2978" s="163" t="n">
        <v>1750</v>
      </c>
      <c r="F2978" s="164" t="n"/>
      <c r="G2978" s="163" t="n">
        <v>1750</v>
      </c>
      <c r="H2978" s="164" t="n"/>
      <c r="I2978" s="7" t="n">
        <v>8035.72</v>
      </c>
      <c r="J2978" s="8" t="inlineStr">
        <is>
          <t>Склад Бозымчак № 7/1 СИЗ БУ</t>
        </is>
      </c>
      <c r="K2978" s="8" t="inlineStr">
        <is>
          <t>Сулайманов Асиз Мударисович</t>
        </is>
      </c>
      <c r="L2978" s="12" t="n"/>
      <c r="M2978">
        <f>VLOOKUP(J2978,P$7:Q$4000,2,0)</f>
        <v/>
      </c>
      <c r="N2978">
        <f>VLOOKUP(K2978,P$7:R$4000,2,0)</f>
        <v/>
      </c>
      <c r="P2978" s="22" t="n"/>
      <c r="Q2978" s="22" t="n"/>
    </row>
    <row r="2979" hidden="1" outlineLevel="1" ht="22.45" customFormat="1" customHeight="1" s="71">
      <c r="B2979" s="166" t="n"/>
      <c r="C2979" s="166" t="n"/>
      <c r="D2979" s="153" t="n"/>
      <c r="E2979" s="10" t="n"/>
      <c r="F2979" s="11" t="n"/>
      <c r="G2979" s="10" t="n"/>
      <c r="H2979" s="11" t="n"/>
      <c r="I2979" s="12" t="n"/>
      <c r="J2979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2979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2979" s="135" t="n"/>
      <c r="M2979">
        <f>VLOOKUP(J2979,P$7:Q$4000,2,0)</f>
        <v/>
      </c>
      <c r="N2979">
        <f>VLOOKUP(K2979,P$7:R$4000,2,0)</f>
        <v/>
      </c>
      <c r="P2979" s="22" t="n"/>
      <c r="Q2979" s="22" t="n"/>
    </row>
    <row r="2980" hidden="1" outlineLevel="1" ht="22.45" customHeight="1" s="171" thickBot="1">
      <c r="B2980" s="167" t="n"/>
      <c r="C2980" s="167" t="n"/>
      <c r="D2980" s="14" t="inlineStr">
        <is>
          <t>Количество</t>
        </is>
      </c>
      <c r="E2980" s="15" t="n"/>
      <c r="F2980" s="175" t="n">
        <v>1</v>
      </c>
      <c r="G2980" s="15" t="n"/>
      <c r="H2980" s="175" t="n">
        <v>1</v>
      </c>
      <c r="I2980" s="135" t="n"/>
      <c r="J2980" s="154" t="inlineStr">
        <is>
          <t>Поступление ТМЦ и услуг 0004494 от 03.12.2021 10:00:00</t>
        </is>
      </c>
      <c r="K2980" s="154" t="inlineStr">
        <is>
          <t>Поступление ТМЦ и услуг 0004494 от 03.12.2021 10:00:00</t>
        </is>
      </c>
      <c r="L2980" s="9" t="n"/>
      <c r="M2980">
        <f>VLOOKUP(J2980,P$7:Q$4000,2,0)</f>
        <v/>
      </c>
      <c r="N2980">
        <f>VLOOKUP(K2980,P$7:R$4000,2,0)</f>
        <v/>
      </c>
      <c r="P2980" s="22" t="n"/>
      <c r="Q2980" s="23" t="n"/>
    </row>
    <row r="2981" hidden="1" outlineLevel="1" ht="22.45" customFormat="1" customHeight="1" s="71">
      <c r="B2981" s="165" t="inlineStr">
        <is>
          <t>13.09.2024 11:21:23</t>
        </is>
      </c>
      <c r="C2981" s="165" t="inlineStr">
        <is>
          <t>Внутреннее перемещение ОМТС 222-202 от 13.09.2024 11:21:23</t>
        </is>
      </c>
      <c r="D2981" s="152" t="inlineStr">
        <is>
          <t>Внутренее перемещение ТМЦ</t>
        </is>
      </c>
      <c r="E2981" s="163" t="n">
        <v>1750</v>
      </c>
      <c r="F2981" s="164" t="n"/>
      <c r="G2981" s="163" t="n">
        <v>1750</v>
      </c>
      <c r="H2981" s="164" t="n"/>
      <c r="I2981" s="7" t="n">
        <v>1512</v>
      </c>
      <c r="J2981" s="8" t="inlineStr">
        <is>
          <t>Склад Бозымчак № 7/1 СИЗ БУ</t>
        </is>
      </c>
      <c r="K2981" s="8" t="inlineStr">
        <is>
          <t>Сулайманов Асиз Мударисович</t>
        </is>
      </c>
      <c r="L2981" s="12" t="n"/>
      <c r="M2981">
        <f>VLOOKUP(J2981,P$7:Q$4000,2,0)</f>
        <v/>
      </c>
      <c r="N2981">
        <f>VLOOKUP(K2981,P$7:R$4000,2,0)</f>
        <v/>
      </c>
      <c r="P2981" s="22" t="n"/>
      <c r="Q2981" s="22" t="n"/>
    </row>
    <row r="2982" hidden="1" outlineLevel="1" ht="22.45" customFormat="1" customHeight="1" s="71">
      <c r="B2982" s="166" t="n"/>
      <c r="C2982" s="166" t="n"/>
      <c r="D2982" s="153" t="n"/>
      <c r="E2982" s="10" t="n"/>
      <c r="F2982" s="11" t="n"/>
      <c r="G2982" s="10" t="n"/>
      <c r="H2982" s="11" t="n"/>
      <c r="I2982" s="12" t="n"/>
      <c r="J2982" s="13" t="inlineStr">
        <is>
          <t>001-002-0054 Сапоги резиновые шахтерские (МП) Россия</t>
        </is>
      </c>
      <c r="K2982" s="13" t="inlineStr">
        <is>
          <t>001-002-0054 Сапоги резиновые шахтерские (МП) Россия</t>
        </is>
      </c>
      <c r="L2982" s="135" t="n"/>
      <c r="M2982">
        <f>VLOOKUP(J2982,P$7:Q$4000,2,0)</f>
        <v/>
      </c>
      <c r="N2982">
        <f>VLOOKUP(K2982,P$7:R$4000,2,0)</f>
        <v/>
      </c>
      <c r="P2982" s="22" t="n"/>
      <c r="Q2982" s="23" t="n"/>
    </row>
    <row r="2983" hidden="1" outlineLevel="1" ht="22.45" customHeight="1" s="171" thickBot="1">
      <c r="B2983" s="167" t="n"/>
      <c r="C2983" s="167" t="n"/>
      <c r="D2983" s="14" t="inlineStr">
        <is>
          <t>Количество</t>
        </is>
      </c>
      <c r="E2983" s="15" t="n"/>
      <c r="F2983" s="175" t="n">
        <v>1</v>
      </c>
      <c r="G2983" s="15" t="n"/>
      <c r="H2983" s="175" t="n">
        <v>1</v>
      </c>
      <c r="I2983" s="135" t="n"/>
      <c r="J2983" s="154" t="inlineStr">
        <is>
          <t>Поступление ТМЦ и услуг 0000263 от 30.01.2023 10:00:00</t>
        </is>
      </c>
      <c r="K2983" s="154" t="inlineStr">
        <is>
          <t>Поступление ТМЦ и услуг 0000263 от 30.01.2023 10:00:00</t>
        </is>
      </c>
      <c r="L2983" s="9" t="n"/>
      <c r="M2983">
        <f>VLOOKUP(J2983,P$7:Q$4000,2,0)</f>
        <v/>
      </c>
      <c r="N2983">
        <f>VLOOKUP(K2983,P$7:R$4000,2,0)</f>
        <v/>
      </c>
      <c r="P2983" s="22" t="n"/>
      <c r="Q2983" s="22" t="n"/>
    </row>
    <row r="2984" hidden="1" outlineLevel="1" ht="32.9" customFormat="1" customHeight="1" s="71">
      <c r="B2984" s="165" t="inlineStr">
        <is>
          <t>13.09.2024 11:21:23</t>
        </is>
      </c>
      <c r="C2984" s="165" t="inlineStr">
        <is>
          <t>Внутреннее перемещение ОМТС 222-202 от 13.09.2024 11:21:23</t>
        </is>
      </c>
      <c r="D2984" s="152" t="inlineStr">
        <is>
          <t>Внутренее перемещение ТМЦ</t>
        </is>
      </c>
      <c r="E2984" s="163" t="n">
        <v>1750</v>
      </c>
      <c r="F2984" s="164" t="n"/>
      <c r="G2984" s="163" t="n">
        <v>1750</v>
      </c>
      <c r="H2984" s="164" t="n"/>
      <c r="I2984" s="7" t="n">
        <v>4151.73</v>
      </c>
      <c r="J2984" s="8" t="inlineStr">
        <is>
          <t>Склад Бозымчак № 7/1 СИЗ БУ</t>
        </is>
      </c>
      <c r="K2984" s="8" t="inlineStr">
        <is>
          <t>Сулайманов Асиз Мударисович</t>
        </is>
      </c>
      <c r="L2984" s="12" t="n"/>
      <c r="M2984">
        <f>VLOOKUP(J2984,P$7:Q$4000,2,0)</f>
        <v/>
      </c>
      <c r="N2984">
        <f>VLOOKUP(K2984,P$7:R$4000,2,0)</f>
        <v/>
      </c>
      <c r="P2984" s="22" t="n"/>
      <c r="Q2984" s="22" t="n"/>
    </row>
    <row r="2985" hidden="1" outlineLevel="1" ht="22.45" customFormat="1" customHeight="1" s="71">
      <c r="B2985" s="166" t="n"/>
      <c r="C2985" s="166" t="n"/>
      <c r="D2985" s="153" t="n"/>
      <c r="E2985" s="10" t="n"/>
      <c r="F2985" s="11" t="n"/>
      <c r="G2985" s="10" t="n"/>
      <c r="H2985" s="11" t="n"/>
      <c r="I2985" s="12" t="n"/>
      <c r="J2985" s="13" t="inlineStr">
        <is>
          <t>001-002-0061 Ботинки Kynox Nomad 417E-064 (Италия)</t>
        </is>
      </c>
      <c r="K2985" s="13" t="inlineStr">
        <is>
          <t>001-002-0061 Ботинки Kynox Nomad 417E-064 (Италия)</t>
        </is>
      </c>
      <c r="L2985" s="135" t="n"/>
      <c r="M2985">
        <f>VLOOKUP(J2985,P$7:Q$4000,2,0)</f>
        <v/>
      </c>
      <c r="N2985">
        <f>VLOOKUP(K2985,P$7:R$4000,2,0)</f>
        <v/>
      </c>
      <c r="P2985" s="22" t="n"/>
      <c r="Q2985" s="22" t="n"/>
    </row>
    <row r="2986" hidden="1" outlineLevel="1" ht="22.45" customHeight="1" s="171" thickBot="1">
      <c r="B2986" s="167" t="n"/>
      <c r="C2986" s="167" t="n"/>
      <c r="D2986" s="14" t="inlineStr">
        <is>
          <t>Количество</t>
        </is>
      </c>
      <c r="E2986" s="15" t="n"/>
      <c r="F2986" s="175" t="n">
        <v>1</v>
      </c>
      <c r="G2986" s="15" t="n"/>
      <c r="H2986" s="175" t="n">
        <v>1</v>
      </c>
      <c r="I2986" s="135" t="n"/>
      <c r="J2986" s="154" t="inlineStr">
        <is>
          <t>Поступление ТМЦ и услуг 0001723 от 12.05.2023 10:00:00</t>
        </is>
      </c>
      <c r="K2986" s="154" t="inlineStr">
        <is>
          <t>Поступление ТМЦ и услуг 0001723 от 12.05.2023 10:00:00</t>
        </is>
      </c>
      <c r="L2986" s="9" t="n"/>
      <c r="M2986">
        <f>VLOOKUP(J2986,P$7:Q$4000,2,0)</f>
        <v/>
      </c>
      <c r="N2986">
        <f>VLOOKUP(K2986,P$7:R$4000,2,0)</f>
        <v/>
      </c>
      <c r="P2986" s="22" t="n"/>
      <c r="Q2986" s="23" t="n"/>
    </row>
    <row r="2987" hidden="1" outlineLevel="1" ht="32.9" customFormat="1" customHeight="1" s="71">
      <c r="B2987" s="165" t="inlineStr">
        <is>
          <t>13.09.2024 11:21:23</t>
        </is>
      </c>
      <c r="C2987" s="165" t="inlineStr">
        <is>
          <t>Внутреннее перемещение ОМТС 222-202 от 13.09.2024 11:21:23</t>
        </is>
      </c>
      <c r="D2987" s="152" t="inlineStr">
        <is>
          <t>Внутренее перемещение ТМЦ</t>
        </is>
      </c>
      <c r="E2987" s="163" t="n">
        <v>1750</v>
      </c>
      <c r="F2987" s="164" t="n"/>
      <c r="G2987" s="163" t="n">
        <v>1750</v>
      </c>
      <c r="H2987" s="164" t="n"/>
      <c r="I2987" s="7" t="n">
        <v>1000</v>
      </c>
      <c r="J2987" s="8" t="inlineStr">
        <is>
          <t>Склад Бозымчак № 7/1 СИЗ БУ</t>
        </is>
      </c>
      <c r="K2987" s="8" t="inlineStr">
        <is>
          <t>Сулайманов Асиз Мударисович</t>
        </is>
      </c>
      <c r="L2987" s="12" t="n"/>
      <c r="M2987">
        <f>VLOOKUP(J2987,P$7:Q$4000,2,0)</f>
        <v/>
      </c>
      <c r="N2987">
        <f>VLOOKUP(K2987,P$7:R$4000,2,0)</f>
        <v/>
      </c>
      <c r="P2987" s="22" t="n"/>
      <c r="Q2987" s="22" t="n"/>
    </row>
    <row r="2988" hidden="1" outlineLevel="1" ht="22.45" customFormat="1" customHeight="1" s="71">
      <c r="B2988" s="166" t="n"/>
      <c r="C2988" s="166" t="n"/>
      <c r="D2988" s="153" t="n"/>
      <c r="E2988" s="10" t="n"/>
      <c r="F2988" s="11" t="n"/>
      <c r="G2988" s="10" t="n"/>
      <c r="H2988" s="11" t="n"/>
      <c r="I2988" s="12" t="n"/>
      <c r="J2988" s="13" t="inlineStr">
        <is>
          <t>001-003-0047 Постельное белье 100% Х/Б сатин/бязь (простынь 150*215см, пододеяльник 150*215см, наволочка 70*50 см</t>
        </is>
      </c>
      <c r="K2988" s="13" t="inlineStr">
        <is>
          <t>001-003-0047 Постельное белье 100% Х/Б сатин/бязь (простынь 150*215см, пододеяльник 150*215см, наволочка 70*50 см</t>
        </is>
      </c>
      <c r="L2988" s="135" t="n"/>
      <c r="M2988">
        <f>VLOOKUP(J2988,P$7:Q$4000,2,0)</f>
        <v/>
      </c>
      <c r="N2988">
        <f>VLOOKUP(K2988,P$7:R$4000,2,0)</f>
        <v/>
      </c>
      <c r="P2988" s="22" t="n"/>
      <c r="Q2988" s="22" t="n"/>
    </row>
    <row r="2989" hidden="1" outlineLevel="1" ht="22.45" customHeight="1" s="171" thickBot="1">
      <c r="B2989" s="167" t="n"/>
      <c r="C2989" s="167" t="n"/>
      <c r="D2989" s="14" t="inlineStr">
        <is>
          <t>Количество</t>
        </is>
      </c>
      <c r="E2989" s="15" t="n"/>
      <c r="F2989" s="175" t="n">
        <v>1</v>
      </c>
      <c r="G2989" s="15" t="n"/>
      <c r="H2989" s="175" t="n">
        <v>1</v>
      </c>
      <c r="I2989" s="135" t="n"/>
      <c r="J2989" s="154" t="inlineStr">
        <is>
          <t>Поступление ТМЦ и услуг 0000484 от 15.02.2023 10:00:00</t>
        </is>
      </c>
      <c r="K2989" s="154" t="inlineStr">
        <is>
          <t>Поступление ТМЦ и услуг 0000484 от 15.02.2023 10:00:00</t>
        </is>
      </c>
      <c r="L2989" s="9" t="n"/>
      <c r="M2989">
        <f>VLOOKUP(J2989,P$7:Q$4000,2,0)</f>
        <v/>
      </c>
      <c r="N2989">
        <f>VLOOKUP(K2989,P$7:R$4000,2,0)</f>
        <v/>
      </c>
      <c r="P2989" s="22" t="n"/>
      <c r="Q2989" s="22" t="n"/>
    </row>
    <row r="2990" hidden="1" outlineLevel="1" ht="22.45" customFormat="1" customHeight="1" s="71">
      <c r="B2990" s="165" t="inlineStr">
        <is>
          <t>13.09.2024 11:21:23</t>
        </is>
      </c>
      <c r="C2990" s="165" t="inlineStr">
        <is>
          <t>Внутреннее перемещение ОМТС 222-202 от 13.09.2024 11:21:23</t>
        </is>
      </c>
      <c r="D2990" s="152" t="inlineStr">
        <is>
          <t>Внутренее перемещение ТМЦ</t>
        </is>
      </c>
      <c r="E2990" s="163" t="n">
        <v>1750</v>
      </c>
      <c r="F2990" s="164" t="n"/>
      <c r="G2990" s="163" t="n">
        <v>1750</v>
      </c>
      <c r="H2990" s="164" t="n"/>
      <c r="I2990" s="7" t="n">
        <v>1490</v>
      </c>
      <c r="J2990" s="8" t="inlineStr">
        <is>
          <t>Склад Бозымчак № 7/1 СИЗ БУ</t>
        </is>
      </c>
      <c r="K2990" s="8" t="inlineStr">
        <is>
          <t>Сулайманов Асиз Мударисович</t>
        </is>
      </c>
      <c r="L2990" s="12" t="n"/>
      <c r="M2990">
        <f>VLOOKUP(J2990,P$7:Q$4000,2,0)</f>
        <v/>
      </c>
      <c r="N2990">
        <f>VLOOKUP(K2990,P$7:R$4000,2,0)</f>
        <v/>
      </c>
      <c r="P2990" s="22" t="n"/>
      <c r="Q2990" s="22" t="n"/>
    </row>
    <row r="2991" hidden="1" outlineLevel="1" ht="22.45" customFormat="1" customHeight="1" s="71">
      <c r="B2991" s="166" t="n"/>
      <c r="C2991" s="166" t="n"/>
      <c r="D2991" s="153" t="n"/>
      <c r="E2991" s="10" t="n"/>
      <c r="F2991" s="11" t="n"/>
      <c r="G2991" s="10" t="n"/>
      <c r="H2991" s="11" t="n"/>
      <c r="I2991" s="12" t="n"/>
      <c r="J2991" s="13" t="inlineStr">
        <is>
          <t>010-004-0017 Каска Baseball Diamond (белая)</t>
        </is>
      </c>
      <c r="K2991" s="13" t="inlineStr">
        <is>
          <t>010-004-0017 Каска Baseball Diamond (белая)</t>
        </is>
      </c>
      <c r="L2991" s="135" t="n"/>
      <c r="M2991">
        <f>VLOOKUP(J2991,P$7:Q$4000,2,0)</f>
        <v/>
      </c>
      <c r="N2991">
        <f>VLOOKUP(K2991,P$7:R$4000,2,0)</f>
        <v/>
      </c>
      <c r="P2991" s="22" t="n"/>
      <c r="Q2991" s="22" t="n"/>
    </row>
    <row r="2992" hidden="1" outlineLevel="1" ht="22.45" customHeight="1" s="171" thickBot="1">
      <c r="B2992" s="167" t="n"/>
      <c r="C2992" s="167" t="n"/>
      <c r="D2992" s="14" t="inlineStr">
        <is>
          <t>Количество</t>
        </is>
      </c>
      <c r="E2992" s="15" t="n"/>
      <c r="F2992" s="175" t="n">
        <v>1</v>
      </c>
      <c r="G2992" s="15" t="n"/>
      <c r="H2992" s="175" t="n">
        <v>1</v>
      </c>
      <c r="I2992" s="135" t="n"/>
      <c r="J2992" s="154" t="inlineStr">
        <is>
          <t>Поступление ТМЦ и услуг 0001782 от 11.05.2022 10:00:00</t>
        </is>
      </c>
      <c r="K2992" s="154" t="inlineStr">
        <is>
          <t>Поступление ТМЦ и услуг 0001782 от 11.05.2022 10:00:00</t>
        </is>
      </c>
      <c r="L2992" s="9" t="n"/>
      <c r="M2992">
        <f>VLOOKUP(J2992,P$7:Q$4000,2,0)</f>
        <v/>
      </c>
      <c r="N2992">
        <f>VLOOKUP(K2992,P$7:R$4000,2,0)</f>
        <v/>
      </c>
      <c r="P2992" s="22" t="n"/>
      <c r="Q2992" s="22" t="n"/>
    </row>
    <row r="2993" hidden="1" outlineLevel="1" ht="22.45" customFormat="1" customHeight="1" s="71" thickBot="1">
      <c r="B2993" s="165" t="inlineStr">
        <is>
          <t>13.09.2024 12:28:35</t>
        </is>
      </c>
      <c r="C2993" s="165" t="inlineStr">
        <is>
          <t>Внутреннее перемещение ОМТС 222-203 от 13.09.2024 12:28:35</t>
        </is>
      </c>
      <c r="D2993" s="152" t="inlineStr">
        <is>
          <t>Внутренее перемещение ТМЦ</t>
        </is>
      </c>
      <c r="E2993" s="163" t="n">
        <v>1750</v>
      </c>
      <c r="F2993" s="164" t="n"/>
      <c r="G2993" s="163" t="n">
        <v>1750</v>
      </c>
      <c r="H2993" s="164" t="n"/>
      <c r="I2993" s="7" t="n">
        <v>2000</v>
      </c>
      <c r="J2993" s="8" t="inlineStr">
        <is>
          <t>Акматов Чынгызбек Сагынбекович</t>
        </is>
      </c>
      <c r="K2993" s="8" t="inlineStr">
        <is>
          <t>Склад Бозымчак №12 ОФ (/Касымов А. Адылбек у Э.)</t>
        </is>
      </c>
      <c r="L2993" s="12" t="n"/>
      <c r="M2993">
        <f>VLOOKUP(J2993,P$7:Q$4000,2,0)</f>
        <v/>
      </c>
      <c r="N2993">
        <f>VLOOKUP(K2993,P$7:R$4000,2,0)</f>
        <v/>
      </c>
      <c r="P2993" s="22" t="n"/>
      <c r="Q2993" s="22" t="n"/>
    </row>
    <row r="2994" hidden="1" outlineLevel="1" ht="22.45" customFormat="1" customHeight="1" s="71">
      <c r="B2994" s="166" t="n"/>
      <c r="C2994" s="166" t="n"/>
      <c r="D2994" s="153" t="n"/>
      <c r="E2994" s="10" t="n"/>
      <c r="F2994" s="11" t="n"/>
      <c r="G2994" s="10" t="n"/>
      <c r="H2994" s="11" t="n"/>
      <c r="I2994" s="12" t="n"/>
      <c r="J2994" s="13" t="inlineStr">
        <is>
          <t>010-007-0003 Свисток</t>
        </is>
      </c>
      <c r="K2994" s="13" t="inlineStr">
        <is>
          <t>010-007-0003 Свисток</t>
        </is>
      </c>
      <c r="L2994" s="135" t="n"/>
      <c r="M2994">
        <f>VLOOKUP(J2994,P$7:Q$4000,2,0)</f>
        <v/>
      </c>
      <c r="N2994">
        <f>VLOOKUP(K2994,P$7:R$4000,2,0)</f>
        <v/>
      </c>
      <c r="P2994" s="22" t="n"/>
      <c r="Q2994" s="23" t="n"/>
    </row>
    <row r="2995" hidden="1" outlineLevel="1" ht="22.45" customHeight="1" s="171" thickBot="1">
      <c r="B2995" s="167" t="n"/>
      <c r="C2995" s="167" t="n"/>
      <c r="D2995" s="14" t="inlineStr">
        <is>
          <t>Количество</t>
        </is>
      </c>
      <c r="E2995" s="15" t="n"/>
      <c r="F2995" s="175" t="n">
        <v>10</v>
      </c>
      <c r="G2995" s="15" t="n"/>
      <c r="H2995" s="175" t="n">
        <v>10</v>
      </c>
      <c r="I2995" s="135" t="n"/>
      <c r="J2995" s="154" t="inlineStr">
        <is>
          <t>Поступление ТМЦ и услуг 0003109 от 07.08.2024 10:00:00</t>
        </is>
      </c>
      <c r="K2995" s="154" t="inlineStr">
        <is>
          <t>Поступление ТМЦ и услуг 0003109 от 07.08.2024 10:00:00</t>
        </is>
      </c>
      <c r="L2995" s="9" t="n"/>
      <c r="M2995">
        <f>VLOOKUP(J2995,P$7:Q$4000,2,0)</f>
        <v/>
      </c>
      <c r="N2995">
        <f>VLOOKUP(K2995,P$7:R$4000,2,0)</f>
        <v/>
      </c>
      <c r="P2995" s="22" t="n"/>
      <c r="Q2995" s="23" t="n"/>
    </row>
    <row r="2996" hidden="1" outlineLevel="1" ht="22.45" customFormat="1" customHeight="1" s="71" thickBot="1">
      <c r="B2996" s="165" t="inlineStr">
        <is>
          <t>13.09.2024 12:28:35</t>
        </is>
      </c>
      <c r="C2996" s="165" t="inlineStr">
        <is>
          <t>Внутреннее перемещение ОМТС 222-203 от 13.09.2024 12:28:35</t>
        </is>
      </c>
      <c r="D2996" s="152" t="inlineStr">
        <is>
          <t>Внутренее перемещение ТМЦ</t>
        </is>
      </c>
      <c r="E2996" s="163" t="n">
        <v>1750</v>
      </c>
      <c r="F2996" s="164" t="n"/>
      <c r="G2996" s="163" t="n">
        <v>1750</v>
      </c>
      <c r="H2996" s="164" t="n"/>
      <c r="I2996" s="7" t="n">
        <v>4482</v>
      </c>
      <c r="J2996" s="8" t="inlineStr">
        <is>
          <t>Акматов Чынгызбек Сагынбекович</t>
        </is>
      </c>
      <c r="K2996" s="8" t="inlineStr">
        <is>
          <t>Склад Бозымчак №12 ОФ (/Касымов А. Адылбек у Э.)</t>
        </is>
      </c>
      <c r="L2996" s="12" t="n"/>
      <c r="M2996">
        <f>VLOOKUP(J2996,P$7:Q$4000,2,0)</f>
        <v/>
      </c>
      <c r="N2996">
        <f>VLOOKUP(K2996,P$7:R$4000,2,0)</f>
        <v/>
      </c>
      <c r="P2996" s="22" t="n"/>
      <c r="Q2996" s="22" t="n"/>
    </row>
    <row r="2997" hidden="1" outlineLevel="1" ht="22.45" customFormat="1" customHeight="1" s="71">
      <c r="B2997" s="166" t="n"/>
      <c r="C2997" s="166" t="n"/>
      <c r="D2997" s="153" t="n"/>
      <c r="E2997" s="10" t="n"/>
      <c r="F2997" s="11" t="n"/>
      <c r="G2997" s="10" t="n"/>
      <c r="H2997" s="11" t="n"/>
      <c r="I2997" s="12" t="n"/>
      <c r="J2997" s="13" t="inlineStr">
        <is>
          <t>051-005-0011 Шахматы универсальные</t>
        </is>
      </c>
      <c r="K2997" s="13" t="inlineStr">
        <is>
          <t>051-005-0011 Шахматы универсальные</t>
        </is>
      </c>
      <c r="L2997" s="135" t="n"/>
      <c r="M2997">
        <f>VLOOKUP(J2997,P$7:Q$4000,2,0)</f>
        <v/>
      </c>
      <c r="N2997">
        <f>VLOOKUP(K2997,P$7:R$4000,2,0)</f>
        <v/>
      </c>
      <c r="P2997" s="22" t="n"/>
      <c r="Q2997" s="22" t="n"/>
    </row>
    <row r="2998" hidden="1" outlineLevel="1" ht="22.45" customHeight="1" s="171" thickBot="1">
      <c r="B2998" s="167" t="n"/>
      <c r="C2998" s="167" t="n"/>
      <c r="D2998" s="14" t="inlineStr">
        <is>
          <t>Количество</t>
        </is>
      </c>
      <c r="E2998" s="15" t="n"/>
      <c r="F2998" s="175" t="n">
        <v>2</v>
      </c>
      <c r="G2998" s="15" t="n"/>
      <c r="H2998" s="175" t="n">
        <v>2</v>
      </c>
      <c r="I2998" s="135" t="n"/>
      <c r="J2998" s="154" t="inlineStr">
        <is>
          <t>Поступление ТМЦ и услуг 0003109 от 07.08.2024 10:00:00</t>
        </is>
      </c>
      <c r="K2998" s="154" t="inlineStr">
        <is>
          <t>Поступление ТМЦ и услуг 0003109 от 07.08.2024 10:00:00</t>
        </is>
      </c>
      <c r="L2998" s="9" t="n"/>
      <c r="M2998">
        <f>VLOOKUP(J2998,P$7:Q$4000,2,0)</f>
        <v/>
      </c>
      <c r="N2998">
        <f>VLOOKUP(K2998,P$7:R$4000,2,0)</f>
        <v/>
      </c>
      <c r="P2998" s="22" t="n"/>
      <c r="Q2998" s="23" t="n"/>
    </row>
    <row r="2999" hidden="1" outlineLevel="1" ht="22.45" customFormat="1" customHeight="1" s="71" thickBot="1">
      <c r="B2999" s="165" t="inlineStr">
        <is>
          <t>13.09.2024 12:28:35</t>
        </is>
      </c>
      <c r="C2999" s="165" t="inlineStr">
        <is>
          <t>Внутреннее перемещение ОМТС 222-203 от 13.09.2024 12:28:35</t>
        </is>
      </c>
      <c r="D2999" s="152" t="inlineStr">
        <is>
          <t>Внутренее перемещение ТМЦ</t>
        </is>
      </c>
      <c r="E2999" s="163" t="n">
        <v>1750</v>
      </c>
      <c r="F2999" s="164" t="n"/>
      <c r="G2999" s="163" t="n">
        <v>1750</v>
      </c>
      <c r="H2999" s="164" t="n"/>
      <c r="I2999" s="7" t="n">
        <v>59178</v>
      </c>
      <c r="J2999" s="8" t="inlineStr">
        <is>
          <t>Акматов Чынгызбек Сагынбекович</t>
        </is>
      </c>
      <c r="K2999" s="8" t="inlineStr">
        <is>
          <t>Склад Бозымчак №12 ОФ (/Касымов А. Адылбек у Э.)</t>
        </is>
      </c>
      <c r="L2999" s="12" t="n"/>
      <c r="M2999">
        <f>VLOOKUP(J2999,P$7:Q$4000,2,0)</f>
        <v/>
      </c>
      <c r="N2999">
        <f>VLOOKUP(K2999,P$7:R$4000,2,0)</f>
        <v/>
      </c>
      <c r="P2999" s="22" t="n"/>
      <c r="Q2999" s="22" t="n"/>
    </row>
    <row r="3000" hidden="1" outlineLevel="1" ht="22.45" customFormat="1" customHeight="1" s="71">
      <c r="B3000" s="166" t="n"/>
      <c r="C3000" s="166" t="n"/>
      <c r="D3000" s="153" t="n"/>
      <c r="E3000" s="10" t="n"/>
      <c r="F3000" s="11" t="n"/>
      <c r="G3000" s="10" t="n"/>
      <c r="H3000" s="11" t="n"/>
      <c r="I3000" s="12" t="n"/>
      <c r="J3000" s="13" t="inlineStr">
        <is>
          <t>051-005-0222 Боксерские перчатки GREEN HiLL (размеры 10-12 OZ)</t>
        </is>
      </c>
      <c r="K3000" s="13" t="inlineStr">
        <is>
          <t>051-005-0222 Боксерские перчатки GREEN HiLL (размеры 10-12 OZ)</t>
        </is>
      </c>
      <c r="L3000" s="135" t="n"/>
      <c r="M3000">
        <f>VLOOKUP(J3000,P$7:Q$4000,2,0)</f>
        <v/>
      </c>
      <c r="N3000">
        <f>VLOOKUP(K3000,P$7:R$4000,2,0)</f>
        <v/>
      </c>
      <c r="P3000" s="22" t="n"/>
      <c r="Q3000" s="22" t="n"/>
    </row>
    <row r="3001" hidden="1" outlineLevel="1" ht="22.45" customHeight="1" s="171" thickBot="1">
      <c r="B3001" s="167" t="n"/>
      <c r="C3001" s="167" t="n"/>
      <c r="D3001" s="14" t="inlineStr">
        <is>
          <t>Количество</t>
        </is>
      </c>
      <c r="E3001" s="15" t="n"/>
      <c r="F3001" s="175" t="n">
        <v>7</v>
      </c>
      <c r="G3001" s="15" t="n"/>
      <c r="H3001" s="175" t="n">
        <v>7</v>
      </c>
      <c r="I3001" s="135" t="n"/>
      <c r="J3001" s="154" t="inlineStr">
        <is>
          <t>Поступление ТМЦ и услуг 0003109 от 07.08.2024 10:00:00</t>
        </is>
      </c>
      <c r="K3001" s="154" t="inlineStr">
        <is>
          <t>Поступление ТМЦ и услуг 0003109 от 07.08.2024 10:00:00</t>
        </is>
      </c>
      <c r="L3001" s="9" t="n"/>
      <c r="M3001">
        <f>VLOOKUP(J3001,P$7:Q$4000,2,0)</f>
        <v/>
      </c>
      <c r="N3001">
        <f>VLOOKUP(K3001,P$7:R$4000,2,0)</f>
        <v/>
      </c>
      <c r="P3001" s="22" t="n"/>
      <c r="Q3001" s="22" t="n"/>
    </row>
    <row r="3002" hidden="1" outlineLevel="1" ht="32.9" customFormat="1" customHeight="1" s="71" thickBot="1">
      <c r="B3002" s="165" t="inlineStr">
        <is>
          <t>13.09.2024 12:28:35</t>
        </is>
      </c>
      <c r="C3002" s="165" t="inlineStr">
        <is>
          <t>Внутреннее перемещение ОМТС 222-203 от 13.09.2024 12:28:35</t>
        </is>
      </c>
      <c r="D3002" s="152" t="inlineStr">
        <is>
          <t>Внутренее перемещение ТМЦ</t>
        </is>
      </c>
      <c r="E3002" s="163" t="n">
        <v>1750</v>
      </c>
      <c r="F3002" s="164" t="n"/>
      <c r="G3002" s="163" t="n">
        <v>1750</v>
      </c>
      <c r="H3002" s="164" t="n"/>
      <c r="I3002" s="7" t="n">
        <v>8778</v>
      </c>
      <c r="J3002" s="8" t="inlineStr">
        <is>
          <t>Акматов Чынгызбек Сагынбекович</t>
        </is>
      </c>
      <c r="K3002" s="8" t="inlineStr">
        <is>
          <t>Склад Бозымчак №12 ОФ (/Касымов А. Адылбек у Э.)</t>
        </is>
      </c>
      <c r="L3002" s="12" t="n"/>
      <c r="M3002">
        <f>VLOOKUP(J3002,P$7:Q$4000,2,0)</f>
        <v/>
      </c>
      <c r="N3002">
        <f>VLOOKUP(K3002,P$7:R$4000,2,0)</f>
        <v/>
      </c>
      <c r="P3002" s="22" t="n"/>
      <c r="Q3002" s="22" t="n"/>
    </row>
    <row r="3003" hidden="1" outlineLevel="1" ht="22.45" customFormat="1" customHeight="1" s="71">
      <c r="B3003" s="166" t="n"/>
      <c r="C3003" s="166" t="n"/>
      <c r="D3003" s="153" t="n"/>
      <c r="E3003" s="10" t="n"/>
      <c r="F3003" s="11" t="n"/>
      <c r="G3003" s="10" t="n"/>
      <c r="H3003" s="11" t="n"/>
      <c r="I3003" s="12" t="n"/>
      <c r="J3003" s="13" t="inlineStr">
        <is>
          <t>051-005-0023 Сетка волейбольная для улицы</t>
        </is>
      </c>
      <c r="K3003" s="13" t="inlineStr">
        <is>
          <t>051-005-0023 Сетка волейбольная для улицы</t>
        </is>
      </c>
      <c r="L3003" s="135" t="n"/>
      <c r="M3003">
        <f>VLOOKUP(J3003,P$7:Q$4000,2,0)</f>
        <v/>
      </c>
      <c r="N3003">
        <f>VLOOKUP(K3003,P$7:R$4000,2,0)</f>
        <v/>
      </c>
      <c r="P3003" s="22" t="n"/>
      <c r="Q3003" s="22" t="n"/>
    </row>
    <row r="3004" hidden="1" outlineLevel="1" ht="22.45" customHeight="1" s="171" thickBot="1">
      <c r="B3004" s="167" t="n"/>
      <c r="C3004" s="167" t="n"/>
      <c r="D3004" s="14" t="inlineStr">
        <is>
          <t>Количество</t>
        </is>
      </c>
      <c r="E3004" s="15" t="n"/>
      <c r="F3004" s="175" t="n">
        <v>3</v>
      </c>
      <c r="G3004" s="15" t="n"/>
      <c r="H3004" s="175" t="n">
        <v>3</v>
      </c>
      <c r="I3004" s="135" t="n"/>
      <c r="J3004" s="154" t="inlineStr">
        <is>
          <t>Поступление ТМЦ и услуг 0003109 от 07.08.2024 10:00:00</t>
        </is>
      </c>
      <c r="K3004" s="154" t="inlineStr">
        <is>
          <t>Поступление ТМЦ и услуг 0003109 от 07.08.2024 10:00:00</t>
        </is>
      </c>
      <c r="L3004" s="9" t="n"/>
      <c r="M3004">
        <f>VLOOKUP(J3004,P$7:Q$4000,2,0)</f>
        <v/>
      </c>
      <c r="N3004">
        <f>VLOOKUP(K3004,P$7:R$4000,2,0)</f>
        <v/>
      </c>
      <c r="P3004" s="22" t="n"/>
      <c r="Q3004" s="22" t="n"/>
    </row>
    <row r="3005" hidden="1" outlineLevel="1" ht="32.9" customFormat="1" customHeight="1" s="71" thickBot="1">
      <c r="B3005" s="165" t="inlineStr">
        <is>
          <t>13.09.2024 12:28:35</t>
        </is>
      </c>
      <c r="C3005" s="165" t="inlineStr">
        <is>
          <t>Внутреннее перемещение ОМТС 222-203 от 13.09.2024 12:28:35</t>
        </is>
      </c>
      <c r="D3005" s="152" t="inlineStr">
        <is>
          <t>Внутренее перемещение ТМЦ</t>
        </is>
      </c>
      <c r="E3005" s="163" t="n">
        <v>1750</v>
      </c>
      <c r="F3005" s="164" t="n"/>
      <c r="G3005" s="163" t="n">
        <v>1750</v>
      </c>
      <c r="H3005" s="164" t="n"/>
      <c r="I3005" s="7" t="n">
        <v>2170</v>
      </c>
      <c r="J3005" s="8" t="inlineStr">
        <is>
          <t>Акматов Чынгызбек Сагынбекович</t>
        </is>
      </c>
      <c r="K3005" s="8" t="inlineStr">
        <is>
          <t>Склад Бозымчак №12 ОФ (/Касымов А. Адылбек у Э.)</t>
        </is>
      </c>
      <c r="L3005" s="12" t="n"/>
      <c r="M3005">
        <f>VLOOKUP(J3005,P$7:Q$4000,2,0)</f>
        <v/>
      </c>
      <c r="N3005">
        <f>VLOOKUP(K3005,P$7:R$4000,2,0)</f>
        <v/>
      </c>
      <c r="P3005" s="22" t="n"/>
      <c r="Q3005" s="22" t="n"/>
    </row>
    <row r="3006" hidden="1" outlineLevel="1" ht="22.45" customFormat="1" customHeight="1" s="71">
      <c r="B3006" s="166" t="n"/>
      <c r="C3006" s="166" t="n"/>
      <c r="D3006" s="153" t="n"/>
      <c r="E3006" s="10" t="n"/>
      <c r="F3006" s="11" t="n"/>
      <c r="G3006" s="10" t="n"/>
      <c r="H3006" s="11" t="n"/>
      <c r="I3006" s="12" t="n"/>
      <c r="J3006" s="13" t="inlineStr">
        <is>
          <t>051-005-0133 СКАКАЛКА СПОРТИВНАЯ материал : Пластик Jump Rope</t>
        </is>
      </c>
      <c r="K3006" s="13" t="inlineStr">
        <is>
          <t>051-005-0133 СКАКАЛКА СПОРТИВНАЯ материал : Пластик Jump Rope</t>
        </is>
      </c>
      <c r="L3006" s="135" t="n"/>
      <c r="M3006">
        <f>VLOOKUP(J3006,P$7:Q$4000,2,0)</f>
        <v/>
      </c>
      <c r="N3006">
        <f>VLOOKUP(K3006,P$7:R$4000,2,0)</f>
        <v/>
      </c>
      <c r="P3006" s="22" t="n"/>
      <c r="Q3006" s="22" t="n"/>
    </row>
    <row r="3007" hidden="1" outlineLevel="1" ht="22.45" customHeight="1" s="171" thickBot="1">
      <c r="B3007" s="167" t="n"/>
      <c r="C3007" s="167" t="n"/>
      <c r="D3007" s="14" t="inlineStr">
        <is>
          <t>Количество</t>
        </is>
      </c>
      <c r="E3007" s="15" t="n"/>
      <c r="F3007" s="175" t="n">
        <v>10</v>
      </c>
      <c r="G3007" s="15" t="n"/>
      <c r="H3007" s="175" t="n">
        <v>10</v>
      </c>
      <c r="I3007" s="135" t="n"/>
      <c r="J3007" s="154" t="inlineStr">
        <is>
          <t>Поступление ТМЦ и услуг 0003109 от 07.08.2024 10:00:00</t>
        </is>
      </c>
      <c r="K3007" s="154" t="inlineStr">
        <is>
          <t>Поступление ТМЦ и услуг 0003109 от 07.08.2024 10:00:00</t>
        </is>
      </c>
      <c r="L3007" s="98" t="n"/>
      <c r="M3007">
        <f>VLOOKUP(J3007,P$7:Q$4000,2,0)</f>
        <v/>
      </c>
      <c r="N3007">
        <f>VLOOKUP(K3007,P$7:R$4000,2,0)</f>
        <v/>
      </c>
      <c r="P3007" s="22" t="n"/>
      <c r="Q3007" s="22" t="n"/>
    </row>
    <row r="3008" hidden="1" outlineLevel="1" ht="22.45" customFormat="1" customHeight="1" s="71" thickBot="1">
      <c r="B3008" s="165" t="inlineStr">
        <is>
          <t>13.09.2024 12:28:35</t>
        </is>
      </c>
      <c r="C3008" s="165" t="inlineStr">
        <is>
          <t>Внутреннее перемещение ОМТС 222-203 от 13.09.2024 12:28:35</t>
        </is>
      </c>
      <c r="D3008" s="152" t="inlineStr">
        <is>
          <t>Внутренее перемещение ТМЦ</t>
        </is>
      </c>
      <c r="E3008" s="163" t="n">
        <v>1750</v>
      </c>
      <c r="F3008" s="164" t="n"/>
      <c r="G3008" s="163" t="n">
        <v>1750</v>
      </c>
      <c r="H3008" s="164" t="n"/>
      <c r="I3008" s="7" t="n">
        <v>24120</v>
      </c>
      <c r="J3008" s="8" t="inlineStr">
        <is>
          <t>Акматов Чынгызбек Сагынбекович</t>
        </is>
      </c>
      <c r="K3008" s="8" t="inlineStr">
        <is>
          <t>Склад Бозымчак №12 ОФ (/Касымов А. Адылбек у Э.)</t>
        </is>
      </c>
      <c r="L3008" s="98" t="n"/>
      <c r="M3008">
        <f>VLOOKUP(J3008,P$7:Q$4000,2,0)</f>
        <v/>
      </c>
      <c r="N3008">
        <f>VLOOKUP(K3008,P$7:R$4000,2,0)</f>
        <v/>
      </c>
      <c r="P3008" s="22" t="n"/>
      <c r="Q3008" s="22" t="n"/>
    </row>
    <row r="3009" hidden="1" outlineLevel="1" ht="22.45" customFormat="1" customHeight="1" s="71">
      <c r="B3009" s="166" t="n"/>
      <c r="C3009" s="166" t="n"/>
      <c r="D3009" s="153" t="n"/>
      <c r="E3009" s="10" t="n"/>
      <c r="F3009" s="11" t="n"/>
      <c r="G3009" s="10" t="n"/>
      <c r="H3009" s="11" t="n"/>
      <c r="I3009" s="12" t="n"/>
      <c r="J3009" s="13" t="inlineStr">
        <is>
          <t>051-005-0022 Сетка мини-футбольная</t>
        </is>
      </c>
      <c r="K3009" s="13" t="inlineStr">
        <is>
          <t>051-005-0022 Сетка мини-футбольная</t>
        </is>
      </c>
      <c r="L3009" s="98" t="n"/>
      <c r="M3009">
        <f>VLOOKUP(J3009,P$7:Q$4000,2,0)</f>
        <v/>
      </c>
      <c r="N3009">
        <f>VLOOKUP(K3009,P$7:R$4000,2,0)</f>
        <v/>
      </c>
      <c r="P3009" s="22" t="n"/>
      <c r="Q3009" s="22" t="n"/>
    </row>
    <row r="3010" hidden="1" outlineLevel="1" ht="22.45" customHeight="1" s="171" thickBot="1">
      <c r="B3010" s="167" t="n"/>
      <c r="C3010" s="167" t="n"/>
      <c r="D3010" s="14" t="inlineStr">
        <is>
          <t>Количество</t>
        </is>
      </c>
      <c r="E3010" s="15" t="n"/>
      <c r="F3010" s="175" t="n">
        <v>4</v>
      </c>
      <c r="G3010" s="15" t="n"/>
      <c r="H3010" s="175" t="n">
        <v>4</v>
      </c>
      <c r="I3010" s="135" t="n"/>
      <c r="J3010" s="154" t="inlineStr">
        <is>
          <t>Поступление ТМЦ и услуг 0003109 от 07.08.2024 10:00:00</t>
        </is>
      </c>
      <c r="K3010" s="154" t="inlineStr">
        <is>
          <t>Поступление ТМЦ и услуг 0003109 от 07.08.2024 10:00:00</t>
        </is>
      </c>
      <c r="L3010" s="98" t="n"/>
      <c r="M3010">
        <f>VLOOKUP(J3010,P$7:Q$4000,2,0)</f>
        <v/>
      </c>
      <c r="N3010">
        <f>VLOOKUP(K3010,P$7:R$4000,2,0)</f>
        <v/>
      </c>
      <c r="P3010" s="22" t="n"/>
      <c r="Q3010" s="22" t="n"/>
    </row>
    <row r="3011" hidden="1" outlineLevel="1" ht="32.9" customFormat="1" customHeight="1" s="71" thickBot="1">
      <c r="B3011" s="165" t="inlineStr">
        <is>
          <t>13.09.2024 13:24:30</t>
        </is>
      </c>
      <c r="C3011" s="165" t="inlineStr">
        <is>
          <t>Внутреннее перемещение ОМТС 222-205 от 13.09.2024 13:24:30</t>
        </is>
      </c>
      <c r="D3011" s="152" t="inlineStr">
        <is>
          <t>Внутренее перемещение ТМЦ</t>
        </is>
      </c>
      <c r="E3011" s="163" t="n">
        <v>1750</v>
      </c>
      <c r="F3011" s="164" t="n"/>
      <c r="G3011" s="163" t="n">
        <v>1750</v>
      </c>
      <c r="H3011" s="164" t="n"/>
      <c r="I3011" s="7" t="n">
        <v>4950</v>
      </c>
      <c r="J3011" s="8" t="inlineStr">
        <is>
          <t>Мукамбетов Мырзабек Кадырбекович</t>
        </is>
      </c>
      <c r="K3011" s="8" t="inlineStr">
        <is>
          <t>Склад Бозымчак № 7 СИЗ (/Касымов А,Адылбек у Э.</t>
        </is>
      </c>
      <c r="L3011" s="98" t="n"/>
      <c r="M3011">
        <f>VLOOKUP(J3011,P$7:Q$4000,2,0)</f>
        <v/>
      </c>
      <c r="N3011">
        <f>VLOOKUP(K3011,P$7:R$4000,2,0)</f>
        <v/>
      </c>
      <c r="P3011" s="22" t="n"/>
      <c r="Q3011" s="22" t="n"/>
    </row>
    <row r="3012" hidden="1" outlineLevel="1" ht="22.45" customFormat="1" customHeight="1" s="71">
      <c r="B3012" s="166" t="n"/>
      <c r="C3012" s="166" t="n"/>
      <c r="D3012" s="153" t="n"/>
      <c r="E3012" s="10" t="n"/>
      <c r="F3012" s="11" t="n"/>
      <c r="G3012" s="10" t="n"/>
      <c r="H3012" s="11" t="n"/>
      <c r="I3012" s="12" t="n"/>
      <c r="J3012" s="13" t="inlineStr">
        <is>
          <t>001-002-0091 Сапоги ПВХ Dunlop Protomastor (МП, МБС)</t>
        </is>
      </c>
      <c r="K3012" s="13" t="inlineStr">
        <is>
          <t>001-002-0091 Сапоги ПВХ Dunlop Protomastor (МП, МБС)</t>
        </is>
      </c>
      <c r="L3012" s="98" t="n"/>
      <c r="M3012">
        <f>VLOOKUP(J3012,P$7:Q$4000,2,0)</f>
        <v/>
      </c>
      <c r="N3012">
        <f>VLOOKUP(K3012,P$7:R$4000,2,0)</f>
        <v/>
      </c>
      <c r="P3012" s="22" t="n"/>
      <c r="Q3012" s="22" t="n"/>
    </row>
    <row r="3013" hidden="1" outlineLevel="1" ht="22.45" customHeight="1" s="171" thickBot="1">
      <c r="B3013" s="167" t="n"/>
      <c r="C3013" s="167" t="n"/>
      <c r="D3013" s="14" t="inlineStr">
        <is>
          <t>Количество</t>
        </is>
      </c>
      <c r="E3013" s="15" t="n"/>
      <c r="F3013" s="175" t="n">
        <v>1</v>
      </c>
      <c r="G3013" s="15" t="n"/>
      <c r="H3013" s="175" t="n">
        <v>1</v>
      </c>
      <c r="I3013" s="135" t="n"/>
      <c r="J3013" s="154" t="inlineStr">
        <is>
          <t>Поступление ТМЦ и услуг 0001508 от 16.04.2024 10:00:00</t>
        </is>
      </c>
      <c r="K3013" s="154" t="inlineStr">
        <is>
          <t>Поступление ТМЦ и услуг 0001508 от 16.04.2024 10:00:00</t>
        </is>
      </c>
      <c r="L3013" s="98" t="n"/>
      <c r="M3013">
        <f>VLOOKUP(J3013,P$7:Q$4000,2,0)</f>
        <v/>
      </c>
      <c r="N3013">
        <f>VLOOKUP(K3013,P$7:R$4000,2,0)</f>
        <v/>
      </c>
      <c r="P3013" s="22" t="n"/>
      <c r="Q3013" s="22" t="n"/>
    </row>
    <row r="3014" hidden="1" outlineLevel="1" ht="32.9" customFormat="1" customHeight="1" s="71">
      <c r="B3014" s="165" t="inlineStr">
        <is>
          <t>13.09.2024 13:25:11</t>
        </is>
      </c>
      <c r="C3014" s="165" t="inlineStr">
        <is>
          <t>Внутреннее перемещение ОМТС 222-206 от 13.09.2024 13:25:11</t>
        </is>
      </c>
      <c r="D3014" s="152" t="inlineStr">
        <is>
          <t>Внутренее перемещение ТМЦ</t>
        </is>
      </c>
      <c r="E3014" s="163" t="n">
        <v>1750</v>
      </c>
      <c r="F3014" s="164" t="n"/>
      <c r="G3014" s="163" t="n">
        <v>1750</v>
      </c>
      <c r="H3014" s="164" t="n"/>
      <c r="I3014" s="7" t="n">
        <v>4980</v>
      </c>
      <c r="J3014" s="8" t="inlineStr">
        <is>
          <t>Склад Бозымчак № 7/1 СИЗ БУ</t>
        </is>
      </c>
      <c r="K3014" s="8" t="inlineStr">
        <is>
          <t>Мукамбетов Мырзабек Кадырбекович</t>
        </is>
      </c>
      <c r="L3014" s="98" t="n"/>
      <c r="M3014">
        <f>VLOOKUP(J3014,P$7:Q$4000,2,0)</f>
        <v/>
      </c>
      <c r="N3014">
        <f>VLOOKUP(K3014,P$7:R$4000,2,0)</f>
        <v/>
      </c>
      <c r="P3014" s="22" t="n"/>
      <c r="Q3014" s="22" t="n"/>
    </row>
    <row r="3015" hidden="1" outlineLevel="1" ht="22.45" customFormat="1" customHeight="1" s="71">
      <c r="B3015" s="166" t="n"/>
      <c r="C3015" s="166" t="n"/>
      <c r="D3015" s="153" t="n"/>
      <c r="E3015" s="10" t="n"/>
      <c r="F3015" s="11" t="n"/>
      <c r="G3015" s="10" t="n"/>
      <c r="H3015" s="11" t="n"/>
      <c r="I3015" s="12" t="n"/>
      <c r="J3015" s="13" t="inlineStr">
        <is>
          <t>001-002-0088 Сапоги резиновые КарбоН для шахтеров с МП (АРТ. С192-МТЗ)</t>
        </is>
      </c>
      <c r="K3015" s="13" t="inlineStr">
        <is>
          <t>001-002-0088 Сапоги резиновые КарбоН для шахтеров с МП (АРТ. С192-МТЗ)</t>
        </is>
      </c>
      <c r="L3015" s="98" t="n"/>
      <c r="M3015">
        <f>VLOOKUP(J3015,P$7:Q$4000,2,0)</f>
        <v/>
      </c>
      <c r="N3015">
        <f>VLOOKUP(K3015,P$7:R$4000,2,0)</f>
        <v/>
      </c>
      <c r="P3015" s="22" t="n"/>
      <c r="Q3015" s="22" t="n"/>
    </row>
    <row r="3016" hidden="1" outlineLevel="1" ht="22.45" customHeight="1" s="171" thickBot="1">
      <c r="B3016" s="167" t="n"/>
      <c r="C3016" s="167" t="n"/>
      <c r="D3016" s="14" t="inlineStr">
        <is>
          <t>Количество</t>
        </is>
      </c>
      <c r="E3016" s="15" t="n"/>
      <c r="F3016" s="175" t="n">
        <v>1</v>
      </c>
      <c r="G3016" s="15" t="n"/>
      <c r="H3016" s="175" t="n">
        <v>1</v>
      </c>
      <c r="I3016" s="135" t="n"/>
      <c r="J3016" s="154" t="inlineStr">
        <is>
          <t>Поступление ТМЦ и услуг 0005419 от 25.12.2023 10:00:00</t>
        </is>
      </c>
      <c r="K3016" s="154" t="inlineStr">
        <is>
          <t>Поступление ТМЦ и услуг 0005419 от 25.12.2023 10:00:00</t>
        </is>
      </c>
      <c r="L3016" s="98" t="n"/>
      <c r="M3016">
        <f>VLOOKUP(J3016,P$7:Q$4000,2,0)</f>
        <v/>
      </c>
      <c r="N3016">
        <f>VLOOKUP(K3016,P$7:R$4000,2,0)</f>
        <v/>
      </c>
      <c r="P3016" s="22" t="n"/>
      <c r="Q3016" s="22" t="n"/>
    </row>
    <row r="3017" hidden="1" outlineLevel="1" ht="32.9" customFormat="1" customHeight="1" s="71" thickBot="1">
      <c r="B3017" s="165" t="inlineStr">
        <is>
          <t>13.09.2024 13:35:17</t>
        </is>
      </c>
      <c r="C3017" s="165" t="inlineStr">
        <is>
          <t>Внутреннее перемещение ОМТС 222-207 от 13.09.2024 13:35:17</t>
        </is>
      </c>
      <c r="D3017" s="152" t="inlineStr">
        <is>
          <t>Внутренее перемещение ТМЦ</t>
        </is>
      </c>
      <c r="E3017" s="163" t="n">
        <v>1750</v>
      </c>
      <c r="F3017" s="164" t="n"/>
      <c r="G3017" s="163" t="n">
        <v>1750</v>
      </c>
      <c r="H3017" s="164" t="n"/>
      <c r="I3017" s="7" t="n">
        <v>861915</v>
      </c>
      <c r="J3017" s="8" t="inlineStr">
        <is>
          <t>Склад Бозымчак №12 ОФ (/Касымов А. Адылбек у Э.)</t>
        </is>
      </c>
      <c r="K3017" s="8" t="inlineStr">
        <is>
          <t>Склад Бозымчак № 7 СИЗ (/Касымов А,Адылбек у Э.</t>
        </is>
      </c>
      <c r="L3017" s="98" t="n"/>
      <c r="M3017">
        <f>VLOOKUP(J3017,P$7:Q$4000,2,0)</f>
        <v/>
      </c>
      <c r="N3017">
        <f>VLOOKUP(K3017,P$7:R$4000,2,0)</f>
        <v/>
      </c>
      <c r="P3017" s="22" t="n"/>
      <c r="Q3017" s="22" t="n"/>
    </row>
    <row r="3018" hidden="1" outlineLevel="1" ht="22.45" customFormat="1" customHeight="1" s="71">
      <c r="B3018" s="166" t="n"/>
      <c r="C3018" s="166" t="n"/>
      <c r="D3018" s="153" t="n"/>
      <c r="E3018" s="10" t="n"/>
      <c r="F3018" s="11" t="n"/>
      <c r="G3018" s="10" t="n"/>
      <c r="H3018" s="11" t="n"/>
      <c r="I3018" s="12" t="n"/>
      <c r="J3018" s="13" t="inlineStr">
        <is>
          <t>001-003-0055 Матрас 2000*800*180мм (пруж.блок: Боннель, ткань: Жакард, наргр.120кг)</t>
        </is>
      </c>
      <c r="K3018" s="13" t="inlineStr">
        <is>
          <t>001-003-0055 Матрас 2000*800*180мм (пруж.блок: Боннель, ткань: Жакард, наргр.120кг)</t>
        </is>
      </c>
      <c r="L3018" s="98" t="n"/>
      <c r="M3018">
        <f>VLOOKUP(J3018,P$7:Q$4000,2,0)</f>
        <v/>
      </c>
      <c r="N3018">
        <f>VLOOKUP(K3018,P$7:R$4000,2,0)</f>
        <v/>
      </c>
      <c r="P3018" s="22" t="n"/>
      <c r="Q3018" s="22" t="n"/>
    </row>
    <row r="3019" hidden="1" outlineLevel="1" ht="22.45" customHeight="1" s="171" thickBot="1">
      <c r="B3019" s="167" t="n"/>
      <c r="C3019" s="167" t="n"/>
      <c r="D3019" s="14" t="inlineStr">
        <is>
          <t>Количество</t>
        </is>
      </c>
      <c r="E3019" s="15" t="n"/>
      <c r="F3019" s="175" t="n">
        <v>111</v>
      </c>
      <c r="G3019" s="15" t="n"/>
      <c r="H3019" s="175" t="n">
        <v>111</v>
      </c>
      <c r="I3019" s="135" t="n"/>
      <c r="J3019" s="154" t="inlineStr">
        <is>
          <t>Поступление ТМЦ и услуг 0002186 от 03.06.2024 10:00:00</t>
        </is>
      </c>
      <c r="K3019" s="154" t="inlineStr">
        <is>
          <t>Поступление ТМЦ и услуг 0002186 от 03.06.2024 10:00:00</t>
        </is>
      </c>
      <c r="L3019" s="98" t="n"/>
      <c r="M3019">
        <f>VLOOKUP(J3019,P$7:Q$4000,2,0)</f>
        <v/>
      </c>
      <c r="N3019">
        <f>VLOOKUP(K3019,P$7:R$4000,2,0)</f>
        <v/>
      </c>
      <c r="P3019" s="22" t="n"/>
      <c r="Q3019" s="22" t="n"/>
    </row>
    <row r="3020" hidden="1" outlineLevel="1" ht="22.45" customFormat="1" customHeight="1" s="71" thickBot="1">
      <c r="B3020" s="165" t="inlineStr">
        <is>
          <t>13.09.2024 13:35:17</t>
        </is>
      </c>
      <c r="C3020" s="165" t="inlineStr">
        <is>
          <t>Внутреннее перемещение ОМТС 222-207 от 13.09.2024 13:35:17</t>
        </is>
      </c>
      <c r="D3020" s="152" t="inlineStr">
        <is>
          <t>Внутренее перемещение ТМЦ</t>
        </is>
      </c>
      <c r="E3020" s="163" t="n">
        <v>1750</v>
      </c>
      <c r="F3020" s="164" t="n"/>
      <c r="G3020" s="163" t="n">
        <v>1750</v>
      </c>
      <c r="H3020" s="164" t="n"/>
      <c r="I3020" s="7" t="n">
        <v>43860</v>
      </c>
      <c r="J3020" s="8" t="inlineStr">
        <is>
          <t>Склад Бозымчак №12 ОФ (/Касымов А. Адылбек у Э.)</t>
        </is>
      </c>
      <c r="K3020" s="8" t="inlineStr">
        <is>
          <t>Склад Бозымчак № 7 СИЗ (/Касымов А,Адылбек у Э.</t>
        </is>
      </c>
      <c r="L3020" s="98" t="n"/>
      <c r="M3020">
        <f>VLOOKUP(J3020,P$7:Q$4000,2,0)</f>
        <v/>
      </c>
      <c r="N3020">
        <f>VLOOKUP(K3020,P$7:R$4000,2,0)</f>
        <v/>
      </c>
      <c r="P3020" s="22" t="n"/>
      <c r="Q3020" s="22" t="n"/>
    </row>
    <row r="3021" hidden="1" outlineLevel="1" ht="22.45" customFormat="1" customHeight="1" s="71">
      <c r="B3021" s="166" t="n"/>
      <c r="C3021" s="166" t="n"/>
      <c r="D3021" s="153" t="n"/>
      <c r="E3021" s="10" t="n"/>
      <c r="F3021" s="11" t="n"/>
      <c r="G3021" s="10" t="n"/>
      <c r="H3021" s="11" t="n"/>
      <c r="I3021" s="12" t="n"/>
      <c r="J3021" s="13" t="inlineStr">
        <is>
          <t>001-003-0056 Матрас 2000*1200*220мм (пруж.блок: Боннель, ткань: Жакард, наргр.120кг)</t>
        </is>
      </c>
      <c r="K3021" s="13" t="inlineStr">
        <is>
          <t>001-003-0056 Матрас 2000*1200*220мм (пруж.блок: Боннель, ткань: Жакард, наргр.120кг)</t>
        </is>
      </c>
      <c r="L3021" s="98" t="n"/>
      <c r="M3021">
        <f>VLOOKUP(J3021,P$7:Q$4000,2,0)</f>
        <v/>
      </c>
      <c r="N3021">
        <f>VLOOKUP(K3021,P$7:R$4000,2,0)</f>
        <v/>
      </c>
      <c r="P3021" s="22" t="n"/>
      <c r="Q3021" s="22" t="n"/>
    </row>
    <row r="3022" hidden="1" outlineLevel="1" ht="22.45" customHeight="1" s="171" thickBot="1">
      <c r="B3022" s="167" t="n"/>
      <c r="C3022" s="167" t="n"/>
      <c r="D3022" s="14" t="inlineStr">
        <is>
          <t>Количество</t>
        </is>
      </c>
      <c r="E3022" s="15" t="n"/>
      <c r="F3022" s="175" t="n">
        <v>4</v>
      </c>
      <c r="G3022" s="15" t="n"/>
      <c r="H3022" s="175" t="n">
        <v>4</v>
      </c>
      <c r="I3022" s="135" t="n"/>
      <c r="J3022" s="154" t="inlineStr">
        <is>
          <t>Поступление ТМЦ и услуг 0002186 от 03.06.2024 10:00:00</t>
        </is>
      </c>
      <c r="K3022" s="154" t="inlineStr">
        <is>
          <t>Поступление ТМЦ и услуг 0002186 от 03.06.2024 10:00:00</t>
        </is>
      </c>
      <c r="L3022" s="98" t="n"/>
      <c r="M3022">
        <f>VLOOKUP(J3022,P$7:Q$4000,2,0)</f>
        <v/>
      </c>
      <c r="N3022">
        <f>VLOOKUP(K3022,P$7:R$4000,2,0)</f>
        <v/>
      </c>
      <c r="P3022" s="22" t="n"/>
      <c r="Q3022" s="23" t="n"/>
    </row>
    <row r="3023" hidden="1" outlineLevel="1" ht="22.45" customFormat="1" customHeight="1" s="71" thickBot="1">
      <c r="B3023" s="165" t="inlineStr">
        <is>
          <t>13.09.2024 14:14:28</t>
        </is>
      </c>
      <c r="C3023" s="165" t="inlineStr">
        <is>
          <t>Внутреннее перемещение ОМТС 222-208 от 13.09.2024 14:14:28</t>
        </is>
      </c>
      <c r="D3023" s="152" t="inlineStr">
        <is>
          <t>Внутренее перемещение ТМЦ</t>
        </is>
      </c>
      <c r="E3023" s="163" t="n">
        <v>1750</v>
      </c>
      <c r="F3023" s="164" t="n"/>
      <c r="G3023" s="163" t="n">
        <v>1750</v>
      </c>
      <c r="H3023" s="164" t="n"/>
      <c r="I3023" s="7" t="n">
        <v>458752</v>
      </c>
      <c r="J3023" s="8" t="inlineStr">
        <is>
          <t>Склад Бозымчак № 9 ГОК (Нурмамбетов Н\Караев Ж.)</t>
        </is>
      </c>
      <c r="K3023" s="8" t="inlineStr">
        <is>
          <t>Склад Бишкек № 1 (Орозалиев С/Давлеталиев Э.)</t>
        </is>
      </c>
      <c r="L3023" s="98" t="n"/>
      <c r="M3023">
        <f>VLOOKUP(J3023,P$7:Q$4000,2,0)</f>
        <v/>
      </c>
      <c r="N3023">
        <f>VLOOKUP(K3023,P$7:R$4000,2,0)</f>
        <v/>
      </c>
      <c r="P3023" s="22" t="n"/>
      <c r="Q3023" s="22" t="n"/>
    </row>
    <row r="3024" hidden="1" outlineLevel="1" ht="22.45" customFormat="1" customHeight="1" s="71">
      <c r="B3024" s="166" t="n"/>
      <c r="C3024" s="166" t="n"/>
      <c r="D3024" s="153" t="n"/>
      <c r="E3024" s="10" t="n"/>
      <c r="F3024" s="11" t="n"/>
      <c r="G3024" s="10" t="n"/>
      <c r="H3024" s="11" t="n"/>
      <c r="I3024" s="12" t="n"/>
      <c r="J3024" s="13" t="inlineStr">
        <is>
          <t>040-010-0537 Аппарат защиты АЗУР-4 660/1140В</t>
        </is>
      </c>
      <c r="K3024" s="13" t="inlineStr">
        <is>
          <t>040-010-0537 Аппарат защиты АЗУР-4 660/1140В</t>
        </is>
      </c>
      <c r="L3024" s="98" t="n"/>
      <c r="M3024">
        <f>VLOOKUP(J3024,P$7:Q$4000,2,0)</f>
        <v/>
      </c>
      <c r="N3024">
        <f>VLOOKUP(K3024,P$7:R$4000,2,0)</f>
        <v/>
      </c>
      <c r="P3024" s="22" t="n"/>
      <c r="Q3024" s="22" t="n"/>
    </row>
    <row r="3025" hidden="1" outlineLevel="1" ht="22.45" customHeight="1" s="171" thickBot="1">
      <c r="B3025" s="167" t="n"/>
      <c r="C3025" s="167" t="n"/>
      <c r="D3025" s="14" t="inlineStr">
        <is>
          <t>Количество</t>
        </is>
      </c>
      <c r="E3025" s="15" t="n"/>
      <c r="F3025" s="175" t="n">
        <v>4</v>
      </c>
      <c r="G3025" s="15" t="n"/>
      <c r="H3025" s="175" t="n">
        <v>4</v>
      </c>
      <c r="I3025" s="135" t="n"/>
      <c r="J3025" s="154" t="inlineStr">
        <is>
          <t>Поступление ТМЦ и услуг 0003595 от 10.09.2024 10:00:00</t>
        </is>
      </c>
      <c r="K3025" s="154" t="inlineStr">
        <is>
          <t>Поступление ТМЦ и услуг 0003595 от 10.09.2024 10:00:00</t>
        </is>
      </c>
      <c r="L3025" s="98" t="n"/>
      <c r="M3025">
        <f>VLOOKUP(J3025,P$7:Q$4000,2,0)</f>
        <v/>
      </c>
      <c r="N3025">
        <f>VLOOKUP(K3025,P$7:R$4000,2,0)</f>
        <v/>
      </c>
      <c r="P3025" s="22" t="n"/>
      <c r="Q3025" s="22" t="n"/>
    </row>
    <row r="3026" hidden="1" outlineLevel="1" ht="22.45" customFormat="1" customHeight="1" s="71" thickBot="1">
      <c r="B3026" s="165" t="inlineStr">
        <is>
          <t>13.09.2024 14:14:28</t>
        </is>
      </c>
      <c r="C3026" s="165" t="inlineStr">
        <is>
          <t>Внутреннее перемещение ОМТС 222-208 от 13.09.2024 14:14:28</t>
        </is>
      </c>
      <c r="D3026" s="152" t="inlineStr">
        <is>
          <t>Внутренее перемещение ТМЦ</t>
        </is>
      </c>
      <c r="E3026" s="163" t="n">
        <v>1750</v>
      </c>
      <c r="F3026" s="164" t="n"/>
      <c r="G3026" s="163" t="n">
        <v>1750</v>
      </c>
      <c r="H3026" s="164" t="n"/>
      <c r="I3026" s="7" t="n">
        <v>40770</v>
      </c>
      <c r="J3026" s="8" t="inlineStr">
        <is>
          <t>Склад Бозымчак № 9 ГОК (Нурмамбетов Н\Караев Ж.)</t>
        </is>
      </c>
      <c r="K3026" s="8" t="inlineStr">
        <is>
          <t>Склад Бишкек № 1 (Орозалиев С/Давлеталиев Э.)</t>
        </is>
      </c>
      <c r="L3026" s="98" t="n"/>
      <c r="M3026">
        <f>VLOOKUP(J3026,P$7:Q$4000,2,0)</f>
        <v/>
      </c>
      <c r="N3026">
        <f>VLOOKUP(K3026,P$7:R$4000,2,0)</f>
        <v/>
      </c>
      <c r="P3026" s="22" t="n"/>
      <c r="Q3026" s="23" t="n"/>
    </row>
    <row r="3027" hidden="1" outlineLevel="1" ht="22.45" customFormat="1" customHeight="1" s="71">
      <c r="B3027" s="166" t="n"/>
      <c r="C3027" s="166" t="n"/>
      <c r="D3027" s="153" t="n"/>
      <c r="E3027" s="10" t="n"/>
      <c r="F3027" s="11" t="n"/>
      <c r="G3027" s="10" t="n"/>
      <c r="H3027" s="11" t="n"/>
      <c r="I3027" s="12" t="n"/>
      <c r="J3027" s="13" t="inlineStr">
        <is>
          <t>100-024-0258 Съемник масляного фильтра Force</t>
        </is>
      </c>
      <c r="K3027" s="13" t="inlineStr">
        <is>
          <t>100-024-0258 Съемник масляного фильтра Force</t>
        </is>
      </c>
      <c r="L3027" s="98" t="n"/>
      <c r="M3027">
        <f>VLOOKUP(J3027,P$7:Q$4000,2,0)</f>
        <v/>
      </c>
      <c r="N3027">
        <f>VLOOKUP(K3027,P$7:R$4000,2,0)</f>
        <v/>
      </c>
      <c r="P3027" s="22" t="n"/>
      <c r="Q3027" s="22" t="n"/>
    </row>
    <row r="3028" hidden="1" outlineLevel="1" ht="22.45" customHeight="1" s="171" thickBot="1">
      <c r="B3028" s="167" t="n"/>
      <c r="C3028" s="167" t="n"/>
      <c r="D3028" s="14" t="inlineStr">
        <is>
          <t>Количество</t>
        </is>
      </c>
      <c r="E3028" s="15" t="n"/>
      <c r="F3028" s="175" t="n">
        <v>2</v>
      </c>
      <c r="G3028" s="15" t="n"/>
      <c r="H3028" s="175" t="n">
        <v>2</v>
      </c>
      <c r="I3028" s="135" t="n"/>
      <c r="J3028" s="154" t="inlineStr">
        <is>
          <t>Поступление ТМЦ и услуг 0003019 от 31.07.2024 10:00:00</t>
        </is>
      </c>
      <c r="K3028" s="154" t="inlineStr">
        <is>
          <t>Поступление ТМЦ и услуг 0003019 от 31.07.2024 10:00:00</t>
        </is>
      </c>
      <c r="L3028" s="98" t="n"/>
      <c r="M3028">
        <f>VLOOKUP(J3028,P$7:Q$4000,2,0)</f>
        <v/>
      </c>
      <c r="N3028">
        <f>VLOOKUP(K3028,P$7:R$4000,2,0)</f>
        <v/>
      </c>
      <c r="P3028" s="22" t="n"/>
      <c r="Q3028" s="22" t="n"/>
    </row>
    <row r="3029" hidden="1" outlineLevel="1" ht="22.45" customFormat="1" customHeight="1" s="71" thickBot="1">
      <c r="B3029" s="165" t="inlineStr">
        <is>
          <t>13.09.2024 14:14:28</t>
        </is>
      </c>
      <c r="C3029" s="165" t="inlineStr">
        <is>
          <t>Внутреннее перемещение ОМТС 222-208 от 13.09.2024 14:14:28</t>
        </is>
      </c>
      <c r="D3029" s="152" t="inlineStr">
        <is>
          <t>Внутренее перемещение ТМЦ</t>
        </is>
      </c>
      <c r="E3029" s="163" t="n">
        <v>1750</v>
      </c>
      <c r="F3029" s="164" t="n"/>
      <c r="G3029" s="163" t="n">
        <v>1750</v>
      </c>
      <c r="H3029" s="164" t="n"/>
      <c r="I3029" s="7" t="n">
        <v>22660</v>
      </c>
      <c r="J3029" s="8" t="inlineStr">
        <is>
          <t>Склад Бозымчак № 9 ГОК (Нурмамбетов Н\Караев Ж.)</t>
        </is>
      </c>
      <c r="K3029" s="8" t="inlineStr">
        <is>
          <t>Склад Бишкек № 1 (Орозалиев С/Давлеталиев Э.)</t>
        </is>
      </c>
      <c r="L3029" s="98" t="n"/>
      <c r="M3029">
        <f>VLOOKUP(J3029,P$7:Q$4000,2,0)</f>
        <v/>
      </c>
      <c r="N3029">
        <f>VLOOKUP(K3029,P$7:R$4000,2,0)</f>
        <v/>
      </c>
      <c r="P3029" s="22" t="n"/>
      <c r="Q3029" s="22" t="n"/>
    </row>
    <row r="3030" hidden="1" outlineLevel="1" ht="22.45" customFormat="1" customHeight="1" s="71">
      <c r="B3030" s="166" t="n"/>
      <c r="C3030" s="166" t="n"/>
      <c r="D3030" s="153" t="n"/>
      <c r="E3030" s="10" t="n"/>
      <c r="F3030" s="11" t="n"/>
      <c r="G3030" s="10" t="n"/>
      <c r="H3030" s="11" t="n"/>
      <c r="I3030" s="12" t="n"/>
      <c r="J3030" s="13" t="inlineStr">
        <is>
          <t>100-012-0466 Ключ разводной "FORCE"</t>
        </is>
      </c>
      <c r="K3030" s="13" t="inlineStr">
        <is>
          <t>100-012-0466 Ключ разводной "FORCE"</t>
        </is>
      </c>
      <c r="L3030" s="98" t="n"/>
      <c r="M3030">
        <f>VLOOKUP(J3030,P$7:Q$4000,2,0)</f>
        <v/>
      </c>
      <c r="N3030">
        <f>VLOOKUP(K3030,P$7:R$4000,2,0)</f>
        <v/>
      </c>
      <c r="P3030" s="22" t="n"/>
      <c r="Q3030" s="22" t="n"/>
    </row>
    <row r="3031" hidden="1" outlineLevel="1" ht="22.45" customHeight="1" s="171" thickBot="1">
      <c r="B3031" s="167" t="n"/>
      <c r="C3031" s="167" t="n"/>
      <c r="D3031" s="14" t="inlineStr">
        <is>
          <t>Количество</t>
        </is>
      </c>
      <c r="E3031" s="15" t="n"/>
      <c r="F3031" s="175" t="n">
        <v>2</v>
      </c>
      <c r="G3031" s="15" t="n"/>
      <c r="H3031" s="175" t="n">
        <v>2</v>
      </c>
      <c r="I3031" s="135" t="n"/>
      <c r="J3031" s="154" t="inlineStr">
        <is>
          <t>Поступление ТМЦ и услуг 0003019 от 31.07.2024 10:00:00</t>
        </is>
      </c>
      <c r="K3031" s="154" t="inlineStr">
        <is>
          <t>Поступление ТМЦ и услуг 0003019 от 31.07.2024 10:00:00</t>
        </is>
      </c>
      <c r="L3031" s="98" t="n"/>
      <c r="M3031">
        <f>VLOOKUP(J3031,P$7:Q$4000,2,0)</f>
        <v/>
      </c>
      <c r="N3031">
        <f>VLOOKUP(K3031,P$7:R$4000,2,0)</f>
        <v/>
      </c>
      <c r="P3031" s="22" t="n"/>
      <c r="Q3031" s="22" t="n"/>
    </row>
    <row r="3032" hidden="1" outlineLevel="1" ht="22.45" customFormat="1" customHeight="1" s="71" thickBot="1">
      <c r="B3032" s="165" t="inlineStr">
        <is>
          <t>13.09.2024 14:14:28</t>
        </is>
      </c>
      <c r="C3032" s="165" t="inlineStr">
        <is>
          <t>Внутреннее перемещение ОМТС 222-208 от 13.09.2024 14:14:28</t>
        </is>
      </c>
      <c r="D3032" s="152" t="inlineStr">
        <is>
          <t>Внутренее перемещение ТМЦ</t>
        </is>
      </c>
      <c r="E3032" s="163" t="n">
        <v>1750</v>
      </c>
      <c r="F3032" s="164" t="n"/>
      <c r="G3032" s="163" t="n">
        <v>1750</v>
      </c>
      <c r="H3032" s="164" t="n"/>
      <c r="I3032" s="7" t="n">
        <v>13060</v>
      </c>
      <c r="J3032" s="8" t="inlineStr">
        <is>
          <t>Склад Бозымчак № 9 ГОК (Нурмамбетов Н\Караев Ж.)</t>
        </is>
      </c>
      <c r="K3032" s="8" t="inlineStr">
        <is>
          <t>Склад Бишкек № 1 (Орозалиев С/Давлеталиев Э.)</t>
        </is>
      </c>
      <c r="L3032" s="98" t="n"/>
      <c r="M3032">
        <f>VLOOKUP(J3032,P$7:Q$4000,2,0)</f>
        <v/>
      </c>
      <c r="N3032">
        <f>VLOOKUP(K3032,P$7:R$4000,2,0)</f>
        <v/>
      </c>
      <c r="P3032" s="22" t="n"/>
      <c r="Q3032" s="22" t="n"/>
    </row>
    <row r="3033" hidden="1" outlineLevel="1" ht="22.45" customFormat="1" customHeight="1" s="71">
      <c r="B3033" s="166" t="n"/>
      <c r="C3033" s="166" t="n"/>
      <c r="D3033" s="153" t="n"/>
      <c r="E3033" s="10" t="n"/>
      <c r="F3033" s="11" t="n"/>
      <c r="G3033" s="10" t="n"/>
      <c r="H3033" s="11" t="n"/>
      <c r="I3033" s="12" t="n"/>
      <c r="J3033" s="13" t="inlineStr">
        <is>
          <t>100-020-0424 RCB182 Аккумуляторная Li-Ion батарея, 18,0 В, 6,0 Ah DeWALT</t>
        </is>
      </c>
      <c r="K3033" s="13" t="inlineStr">
        <is>
          <t>100-020-0424 RCB182 Аккумуляторная Li-Ion батарея, 18,0 В, 6,0 Ah DeWALT</t>
        </is>
      </c>
      <c r="L3033" s="98" t="n"/>
      <c r="M3033">
        <f>VLOOKUP(J3033,P$7:Q$4000,2,0)</f>
        <v/>
      </c>
      <c r="N3033">
        <f>VLOOKUP(K3033,P$7:R$4000,2,0)</f>
        <v/>
      </c>
      <c r="P3033" s="22" t="n"/>
      <c r="Q3033" s="22" t="n"/>
    </row>
    <row r="3034" hidden="1" outlineLevel="1" ht="22.45" customHeight="1" s="171" thickBot="1">
      <c r="B3034" s="167" t="n"/>
      <c r="C3034" s="167" t="n"/>
      <c r="D3034" s="14" t="inlineStr">
        <is>
          <t>Количество</t>
        </is>
      </c>
      <c r="E3034" s="15" t="n"/>
      <c r="F3034" s="175" t="n">
        <v>1</v>
      </c>
      <c r="G3034" s="15" t="n"/>
      <c r="H3034" s="175" t="n">
        <v>1</v>
      </c>
      <c r="I3034" s="135" t="n"/>
      <c r="J3034" s="154" t="inlineStr">
        <is>
          <t>Поступление ТМЦ и услуг 0003019 от 31.07.2024 10:00:00</t>
        </is>
      </c>
      <c r="K3034" s="154" t="inlineStr">
        <is>
          <t>Поступление ТМЦ и услуг 0003019 от 31.07.2024 10:00:00</t>
        </is>
      </c>
      <c r="L3034" s="98" t="n"/>
      <c r="M3034">
        <f>VLOOKUP(J3034,P$7:Q$4000,2,0)</f>
        <v/>
      </c>
      <c r="N3034">
        <f>VLOOKUP(K3034,P$7:R$4000,2,0)</f>
        <v/>
      </c>
      <c r="P3034" s="22" t="n"/>
      <c r="Q3034" s="22" t="n"/>
    </row>
    <row r="3035" hidden="1" outlineLevel="1" ht="22.45" customFormat="1" customHeight="1" s="71" thickBot="1">
      <c r="B3035" s="165" t="inlineStr">
        <is>
          <t>13.09.2024 14:14:28</t>
        </is>
      </c>
      <c r="C3035" s="165" t="inlineStr">
        <is>
          <t>Внутреннее перемещение ОМТС 222-208 от 13.09.2024 14:14:28</t>
        </is>
      </c>
      <c r="D3035" s="152" t="inlineStr">
        <is>
          <t>Внутренее перемещение ТМЦ</t>
        </is>
      </c>
      <c r="E3035" s="163" t="n">
        <v>1750</v>
      </c>
      <c r="F3035" s="164" t="n"/>
      <c r="G3035" s="163" t="n">
        <v>1750</v>
      </c>
      <c r="H3035" s="164" t="n"/>
      <c r="I3035" s="7" t="n">
        <v>23680</v>
      </c>
      <c r="J3035" s="8" t="inlineStr">
        <is>
          <t>Склад Бозымчак № 9 ГОК (Нурмамбетов Н\Караев Ж.)</t>
        </is>
      </c>
      <c r="K3035" s="8" t="inlineStr">
        <is>
          <t>Склад Бишкек № 1 (Орозалиев С/Давлеталиев Э.)</t>
        </is>
      </c>
      <c r="L3035" s="98" t="n"/>
      <c r="M3035">
        <f>VLOOKUP(J3035,P$7:Q$4000,2,0)</f>
        <v/>
      </c>
      <c r="N3035">
        <f>VLOOKUP(K3035,P$7:R$4000,2,0)</f>
        <v/>
      </c>
      <c r="P3035" s="22" t="n"/>
      <c r="Q3035" s="22" t="n"/>
    </row>
    <row r="3036" hidden="1" outlineLevel="1" ht="22.45" customFormat="1" customHeight="1" s="71">
      <c r="B3036" s="166" t="n"/>
      <c r="C3036" s="166" t="n"/>
      <c r="D3036" s="153" t="n"/>
      <c r="E3036" s="10" t="n"/>
      <c r="F3036" s="11" t="n"/>
      <c r="G3036" s="10" t="n"/>
      <c r="H3036" s="11" t="n"/>
      <c r="I3036" s="12" t="n"/>
      <c r="J3036" s="13" t="inlineStr">
        <is>
          <t>100-010-6534 Пресс-клещи КВТ ПК-35м 78867</t>
        </is>
      </c>
      <c r="K3036" s="13" t="inlineStr">
        <is>
          <t>100-010-6534 Пресс-клещи КВТ ПК-35м 78867</t>
        </is>
      </c>
      <c r="L3036" s="98" t="n"/>
      <c r="M3036">
        <f>VLOOKUP(J3036,P$7:Q$4000,2,0)</f>
        <v/>
      </c>
      <c r="N3036">
        <f>VLOOKUP(K3036,P$7:R$4000,2,0)</f>
        <v/>
      </c>
      <c r="P3036" s="22" t="n"/>
      <c r="Q3036" s="23" t="n"/>
    </row>
    <row r="3037" hidden="1" outlineLevel="1" ht="22.45" customHeight="1" s="171" thickBot="1">
      <c r="B3037" s="167" t="n"/>
      <c r="C3037" s="167" t="n"/>
      <c r="D3037" s="14" t="inlineStr">
        <is>
          <t>Количество</t>
        </is>
      </c>
      <c r="E3037" s="15" t="n"/>
      <c r="F3037" s="175" t="n">
        <v>4</v>
      </c>
      <c r="G3037" s="15" t="n"/>
      <c r="H3037" s="175" t="n">
        <v>4</v>
      </c>
      <c r="I3037" s="135" t="n"/>
      <c r="J3037" s="154" t="inlineStr">
        <is>
          <t>Поступление ТМЦ и услуг 0003019 от 31.07.2024 10:00:00</t>
        </is>
      </c>
      <c r="K3037" s="154" t="inlineStr">
        <is>
          <t>Поступление ТМЦ и услуг 0003019 от 31.07.2024 10:00:00</t>
        </is>
      </c>
      <c r="L3037" s="98" t="n"/>
      <c r="M3037">
        <f>VLOOKUP(J3037,P$7:Q$4000,2,0)</f>
        <v/>
      </c>
      <c r="N3037">
        <f>VLOOKUP(K3037,P$7:R$4000,2,0)</f>
        <v/>
      </c>
      <c r="P3037" s="22" t="n"/>
      <c r="Q3037" s="22" t="n"/>
    </row>
    <row r="3038" hidden="1" outlineLevel="1" ht="22.45" customFormat="1" customHeight="1" s="71" thickBot="1">
      <c r="B3038" s="165" t="inlineStr">
        <is>
          <t>13.09.2024 14:14:28</t>
        </is>
      </c>
      <c r="C3038" s="165" t="inlineStr">
        <is>
          <t>Внутреннее перемещение ОМТС 222-208 от 13.09.2024 14:14:28</t>
        </is>
      </c>
      <c r="D3038" s="152" t="inlineStr">
        <is>
          <t>Внутренее перемещение ТМЦ</t>
        </is>
      </c>
      <c r="E3038" s="163" t="n">
        <v>1750</v>
      </c>
      <c r="F3038" s="164" t="n"/>
      <c r="G3038" s="163" t="n">
        <v>1750</v>
      </c>
      <c r="H3038" s="164" t="n"/>
      <c r="I3038" s="7" t="n">
        <v>11600</v>
      </c>
      <c r="J3038" s="8" t="inlineStr">
        <is>
          <t>Склад Бозымчак № 9 ГОК (Нурмамбетов Н\Караев Ж.)</t>
        </is>
      </c>
      <c r="K3038" s="8" t="inlineStr">
        <is>
          <t>Склад Бишкек № 1 (Орозалиев С/Давлеталиев Э.)</t>
        </is>
      </c>
      <c r="L3038" s="98" t="n"/>
      <c r="M3038">
        <f>VLOOKUP(J3038,P$7:Q$4000,2,0)</f>
        <v/>
      </c>
      <c r="N3038">
        <f>VLOOKUP(K3038,P$7:R$4000,2,0)</f>
        <v/>
      </c>
      <c r="P3038" s="22" t="n"/>
      <c r="Q3038" s="22" t="n"/>
    </row>
    <row r="3039" hidden="1" outlineLevel="1" ht="22.45" customFormat="1" customHeight="1" s="71">
      <c r="B3039" s="166" t="n"/>
      <c r="C3039" s="166" t="n"/>
      <c r="D3039" s="153" t="n"/>
      <c r="E3039" s="10" t="n"/>
      <c r="F3039" s="11" t="n"/>
      <c r="G3039" s="10" t="n"/>
      <c r="H3039" s="11" t="n"/>
      <c r="I3039" s="12" t="n"/>
      <c r="J3039" s="13" t="inlineStr">
        <is>
          <t>100-010-6145 Набор отверток Stanley</t>
        </is>
      </c>
      <c r="K3039" s="13" t="inlineStr">
        <is>
          <t>100-010-6145 Набор отверток Stanley</t>
        </is>
      </c>
      <c r="L3039" s="98" t="n"/>
      <c r="M3039">
        <f>VLOOKUP(J3039,P$7:Q$4000,2,0)</f>
        <v/>
      </c>
      <c r="N3039">
        <f>VLOOKUP(K3039,P$7:R$4000,2,0)</f>
        <v/>
      </c>
      <c r="P3039" s="22" t="n"/>
      <c r="Q3039" s="22" t="n"/>
    </row>
    <row r="3040" hidden="1" outlineLevel="1" ht="22.45" customHeight="1" s="171" thickBot="1">
      <c r="B3040" s="167" t="n"/>
      <c r="C3040" s="167" t="n"/>
      <c r="D3040" s="14" t="inlineStr">
        <is>
          <t>Количество</t>
        </is>
      </c>
      <c r="E3040" s="15" t="n"/>
      <c r="F3040" s="175" t="n">
        <v>2</v>
      </c>
      <c r="G3040" s="15" t="n"/>
      <c r="H3040" s="175" t="n">
        <v>2</v>
      </c>
      <c r="I3040" s="135" t="n"/>
      <c r="J3040" s="154" t="inlineStr">
        <is>
          <t>Поступление ТМЦ и услуг 0003019 от 31.07.2024 10:00:00</t>
        </is>
      </c>
      <c r="K3040" s="154" t="inlineStr">
        <is>
          <t>Поступление ТМЦ и услуг 0003019 от 31.07.2024 10:00:00</t>
        </is>
      </c>
      <c r="L3040" s="98" t="n"/>
      <c r="M3040">
        <f>VLOOKUP(J3040,P$7:Q$4000,2,0)</f>
        <v/>
      </c>
      <c r="N3040">
        <f>VLOOKUP(K3040,P$7:R$4000,2,0)</f>
        <v/>
      </c>
      <c r="P3040" s="22" t="n"/>
      <c r="Q3040" s="22" t="n"/>
    </row>
    <row r="3041" hidden="1" outlineLevel="1" ht="32.9" customFormat="1" customHeight="1" s="71" thickBot="1">
      <c r="B3041" s="165" t="inlineStr">
        <is>
          <t>13.09.2024 14:14:28</t>
        </is>
      </c>
      <c r="C3041" s="165" t="inlineStr">
        <is>
          <t>Внутреннее перемещение ОМТС 222-208 от 13.09.2024 14:14:28</t>
        </is>
      </c>
      <c r="D3041" s="152" t="inlineStr">
        <is>
          <t>Внутренее перемещение ТМЦ</t>
        </is>
      </c>
      <c r="E3041" s="163" t="n">
        <v>1750</v>
      </c>
      <c r="F3041" s="164" t="n"/>
      <c r="G3041" s="163" t="n">
        <v>1750</v>
      </c>
      <c r="H3041" s="164" t="n"/>
      <c r="I3041" s="7" t="n">
        <v>42110</v>
      </c>
      <c r="J3041" s="8" t="inlineStr">
        <is>
          <t>Склад Бозымчак № 9 ГОК (Нурмамбетов Н\Караев Ж.)</t>
        </is>
      </c>
      <c r="K3041" s="8" t="inlineStr">
        <is>
          <t>Склад Бишкек № 1 (Орозалиев С/Давлеталиев Э.)</t>
        </is>
      </c>
      <c r="L3041" s="98" t="n"/>
      <c r="M3041">
        <f>VLOOKUP(J3041,P$7:Q$4000,2,0)</f>
        <v/>
      </c>
      <c r="N3041">
        <f>VLOOKUP(K3041,P$7:R$4000,2,0)</f>
        <v/>
      </c>
      <c r="P3041" s="22" t="n"/>
      <c r="Q3041" s="22" t="n"/>
    </row>
    <row r="3042" hidden="1" outlineLevel="1" ht="32.9" customFormat="1" customHeight="1" s="71">
      <c r="B3042" s="166" t="n"/>
      <c r="C3042" s="166" t="n"/>
      <c r="D3042" s="153" t="n"/>
      <c r="E3042" s="10" t="n"/>
      <c r="F3042" s="11" t="n"/>
      <c r="G3042" s="10" t="n"/>
      <c r="H3042" s="11" t="n"/>
      <c r="I3042" s="12" t="n"/>
      <c r="J3042" s="13" t="inlineStr">
        <is>
          <t>100-010-6535 Набор съемников стопорных колец Force</t>
        </is>
      </c>
      <c r="K3042" s="13" t="inlineStr">
        <is>
          <t>100-010-6535 Набор съемников стопорных колец Force</t>
        </is>
      </c>
      <c r="L3042" s="98" t="n"/>
      <c r="M3042">
        <f>VLOOKUP(J3042,P$7:Q$4000,2,0)</f>
        <v/>
      </c>
      <c r="N3042">
        <f>VLOOKUP(K3042,P$7:R$4000,2,0)</f>
        <v/>
      </c>
      <c r="P3042" s="22" t="n"/>
      <c r="Q3042" s="22" t="n"/>
    </row>
    <row r="3043" hidden="1" outlineLevel="1" ht="22.45" customHeight="1" s="171" thickBot="1">
      <c r="B3043" s="167" t="n"/>
      <c r="C3043" s="167" t="n"/>
      <c r="D3043" s="14" t="inlineStr">
        <is>
          <t>Количество</t>
        </is>
      </c>
      <c r="E3043" s="15" t="n"/>
      <c r="F3043" s="175" t="n">
        <v>2</v>
      </c>
      <c r="G3043" s="15" t="n"/>
      <c r="H3043" s="175" t="n">
        <v>2</v>
      </c>
      <c r="I3043" s="135" t="n"/>
      <c r="J3043" s="154" t="inlineStr">
        <is>
          <t>Поступление ТМЦ и услуг 0003019 от 31.07.2024 10:00:00</t>
        </is>
      </c>
      <c r="K3043" s="154" t="inlineStr">
        <is>
          <t>Поступление ТМЦ и услуг 0003019 от 31.07.2024 10:00:00</t>
        </is>
      </c>
      <c r="L3043" s="98" t="n"/>
      <c r="M3043">
        <f>VLOOKUP(J3043,P$7:Q$4000,2,0)</f>
        <v/>
      </c>
      <c r="N3043">
        <f>VLOOKUP(K3043,P$7:R$4000,2,0)</f>
        <v/>
      </c>
      <c r="P3043" s="22" t="n"/>
      <c r="Q3043" s="23" t="n"/>
    </row>
    <row r="3044" hidden="1" outlineLevel="1" ht="22.45" customFormat="1" customHeight="1" s="71" thickBot="1">
      <c r="B3044" s="165" t="inlineStr">
        <is>
          <t>13.09.2024 14:14:28</t>
        </is>
      </c>
      <c r="C3044" s="165" t="inlineStr">
        <is>
          <t>Внутреннее перемещение ОМТС 222-208 от 13.09.2024 14:14:28</t>
        </is>
      </c>
      <c r="D3044" s="152" t="inlineStr">
        <is>
          <t>Внутренее перемещение ТМЦ</t>
        </is>
      </c>
      <c r="E3044" s="163" t="n">
        <v>1750</v>
      </c>
      <c r="F3044" s="164" t="n"/>
      <c r="G3044" s="163" t="n">
        <v>1750</v>
      </c>
      <c r="H3044" s="164" t="n"/>
      <c r="I3044" s="7" t="n">
        <v>12128</v>
      </c>
      <c r="J3044" s="8" t="inlineStr">
        <is>
          <t>Склад Бозымчак № 9 ГОК (Нурмамбетов Н\Караев Ж.)</t>
        </is>
      </c>
      <c r="K3044" s="8" t="inlineStr">
        <is>
          <t>Склад Бишкек № 1 (Орозалиев С/Давлеталиев Э.)</t>
        </is>
      </c>
      <c r="L3044" s="98" t="n"/>
      <c r="M3044">
        <f>VLOOKUP(J3044,P$7:Q$4000,2,0)</f>
        <v/>
      </c>
      <c r="N3044">
        <f>VLOOKUP(K3044,P$7:R$4000,2,0)</f>
        <v/>
      </c>
      <c r="P3044" s="22" t="n"/>
      <c r="Q3044" s="22" t="n"/>
    </row>
    <row r="3045" hidden="1" outlineLevel="1" ht="22.45" customFormat="1" customHeight="1" s="71">
      <c r="B3045" s="166" t="n"/>
      <c r="C3045" s="166" t="n"/>
      <c r="D3045" s="153" t="n"/>
      <c r="E3045" s="10" t="n"/>
      <c r="F3045" s="11" t="n"/>
      <c r="G3045" s="10" t="n"/>
      <c r="H3045" s="11" t="n"/>
      <c r="I3045" s="12" t="n"/>
      <c r="J3045" s="13" t="inlineStr">
        <is>
          <t>100-001-0252 Сверло центровочное KAMBlade d=4.00 мм</t>
        </is>
      </c>
      <c r="K3045" s="13" t="inlineStr">
        <is>
          <t>100-001-0252 Сверло центровочное KAMBlade d=4.00 мм</t>
        </is>
      </c>
      <c r="L3045" s="98" t="n"/>
      <c r="M3045">
        <f>VLOOKUP(J3045,P$7:Q$4000,2,0)</f>
        <v/>
      </c>
      <c r="N3045">
        <f>VLOOKUP(K3045,P$7:R$4000,2,0)</f>
        <v/>
      </c>
      <c r="P3045" s="22" t="n"/>
      <c r="Q3045" s="22" t="n"/>
    </row>
    <row r="3046" hidden="1" outlineLevel="1" ht="22.45" customHeight="1" s="171" thickBot="1">
      <c r="B3046" s="167" t="n"/>
      <c r="C3046" s="167" t="n"/>
      <c r="D3046" s="14" t="inlineStr">
        <is>
          <t>Количество</t>
        </is>
      </c>
      <c r="E3046" s="15" t="n"/>
      <c r="F3046" s="175" t="n">
        <v>8</v>
      </c>
      <c r="G3046" s="15" t="n"/>
      <c r="H3046" s="175" t="n">
        <v>8</v>
      </c>
      <c r="I3046" s="135" t="n"/>
      <c r="J3046" s="154" t="inlineStr">
        <is>
          <t>Поступление ТМЦ и услуг 0003619 от 06.09.2024 10:00:00</t>
        </is>
      </c>
      <c r="K3046" s="154" t="inlineStr">
        <is>
          <t>Поступление ТМЦ и услуг 0003619 от 06.09.2024 10:00:00</t>
        </is>
      </c>
      <c r="L3046" s="98" t="n"/>
      <c r="M3046">
        <f>VLOOKUP(J3046,P$7:Q$4000,2,0)</f>
        <v/>
      </c>
      <c r="N3046">
        <f>VLOOKUP(K3046,P$7:R$4000,2,0)</f>
        <v/>
      </c>
      <c r="P3046" s="22" t="n"/>
      <c r="Q3046" s="23" t="n"/>
    </row>
    <row r="3047" hidden="1" outlineLevel="1" ht="22.45" customFormat="1" customHeight="1" s="71" thickBot="1">
      <c r="B3047" s="165" t="inlineStr">
        <is>
          <t>13.09.2024 14:14:28</t>
        </is>
      </c>
      <c r="C3047" s="165" t="inlineStr">
        <is>
          <t>Внутреннее перемещение ОМТС 222-208 от 13.09.2024 14:14:28</t>
        </is>
      </c>
      <c r="D3047" s="152" t="inlineStr">
        <is>
          <t>Внутренее перемещение ТМЦ</t>
        </is>
      </c>
      <c r="E3047" s="163" t="n">
        <v>1750</v>
      </c>
      <c r="F3047" s="164" t="n"/>
      <c r="G3047" s="163" t="n">
        <v>1750</v>
      </c>
      <c r="H3047" s="164" t="n"/>
      <c r="I3047" s="7" t="n">
        <v>19530</v>
      </c>
      <c r="J3047" s="8" t="inlineStr">
        <is>
          <t>Склад Бозымчак № 9 ГОК (Нурмамбетов Н\Караев Ж.)</t>
        </is>
      </c>
      <c r="K3047" s="8" t="inlineStr">
        <is>
          <t>Склад Бишкек № 1 (Орозалиев С/Давлеталиев Э.)</t>
        </is>
      </c>
      <c r="L3047" s="98" t="n"/>
      <c r="M3047">
        <f>VLOOKUP(J3047,P$7:Q$4000,2,0)</f>
        <v/>
      </c>
      <c r="N3047">
        <f>VLOOKUP(K3047,P$7:R$4000,2,0)</f>
        <v/>
      </c>
      <c r="P3047" s="22" t="n"/>
      <c r="Q3047" s="22" t="n"/>
    </row>
    <row r="3048" hidden="1" outlineLevel="1" ht="22.45" customFormat="1" customHeight="1" s="71">
      <c r="B3048" s="166" t="n"/>
      <c r="C3048" s="166" t="n"/>
      <c r="D3048" s="153" t="n"/>
      <c r="E3048" s="10" t="n"/>
      <c r="F3048" s="11" t="n"/>
      <c r="G3048" s="10" t="n"/>
      <c r="H3048" s="11" t="n"/>
      <c r="I3048" s="12" t="n"/>
      <c r="J3048" s="13" t="inlineStr">
        <is>
          <t>100-023-0320 Набор токарных резцов по металлу 12 шт, 12x12 мм ООО ПЕТРО-ИНСТРУМЕНТ НРМ002x7396801 X7396801</t>
        </is>
      </c>
      <c r="K3048" s="13" t="inlineStr">
        <is>
          <t>100-023-0320 Набор токарных резцов по металлу 12 шт, 12x12 мм ООО ПЕТРО-ИНСТРУМЕНТ НРМ002x7396801 X7396801</t>
        </is>
      </c>
      <c r="L3048" s="98" t="n"/>
      <c r="M3048">
        <f>VLOOKUP(J3048,P$7:Q$4000,2,0)</f>
        <v/>
      </c>
      <c r="N3048">
        <f>VLOOKUP(K3048,P$7:R$4000,2,0)</f>
        <v/>
      </c>
      <c r="P3048" s="22" t="n"/>
      <c r="Q3048" s="22" t="n"/>
    </row>
    <row r="3049" hidden="1" outlineLevel="1" ht="22.45" customHeight="1" s="171" thickBot="1">
      <c r="B3049" s="167" t="n"/>
      <c r="C3049" s="167" t="n"/>
      <c r="D3049" s="14" t="inlineStr">
        <is>
          <t>Количество</t>
        </is>
      </c>
      <c r="E3049" s="15" t="n"/>
      <c r="F3049" s="175" t="n">
        <v>2</v>
      </c>
      <c r="G3049" s="15" t="n"/>
      <c r="H3049" s="175" t="n">
        <v>2</v>
      </c>
      <c r="I3049" s="135" t="n"/>
      <c r="J3049" s="154" t="inlineStr">
        <is>
          <t>Поступление ТМЦ и услуг 0003619 от 06.09.2024 10:00:00</t>
        </is>
      </c>
      <c r="K3049" s="154" t="inlineStr">
        <is>
          <t>Поступление ТМЦ и услуг 0003619 от 06.09.2024 10:00:00</t>
        </is>
      </c>
      <c r="L3049" s="98" t="n"/>
      <c r="M3049">
        <f>VLOOKUP(J3049,P$7:Q$4000,2,0)</f>
        <v/>
      </c>
      <c r="N3049">
        <f>VLOOKUP(K3049,P$7:R$4000,2,0)</f>
        <v/>
      </c>
      <c r="P3049" s="22" t="n"/>
      <c r="Q3049" s="22" t="n"/>
    </row>
    <row r="3050" hidden="1" outlineLevel="1" ht="22.45" customFormat="1" customHeight="1" s="71" thickBot="1">
      <c r="B3050" s="165" t="inlineStr">
        <is>
          <t>13.09.2024 14:14:28</t>
        </is>
      </c>
      <c r="C3050" s="165" t="inlineStr">
        <is>
          <t>Внутреннее перемещение ОМТС 222-208 от 13.09.2024 14:14:28</t>
        </is>
      </c>
      <c r="D3050" s="152" t="inlineStr">
        <is>
          <t>Внутренее перемещение ТМЦ</t>
        </is>
      </c>
      <c r="E3050" s="163" t="n">
        <v>1750</v>
      </c>
      <c r="F3050" s="164" t="n"/>
      <c r="G3050" s="163" t="n">
        <v>1750</v>
      </c>
      <c r="H3050" s="164" t="n"/>
      <c r="I3050" s="7" t="n">
        <v>10740</v>
      </c>
      <c r="J3050" s="8" t="inlineStr">
        <is>
          <t>Склад Бозымчак № 9 ГОК (Нурмамбетов Н\Караев Ж.)</t>
        </is>
      </c>
      <c r="K3050" s="8" t="inlineStr">
        <is>
          <t>Склад Бишкек № 1 (Орозалиев С/Давлеталиев Э.)</t>
        </is>
      </c>
      <c r="L3050" s="98" t="n"/>
      <c r="M3050">
        <f>VLOOKUP(J3050,P$7:Q$4000,2,0)</f>
        <v/>
      </c>
      <c r="N3050">
        <f>VLOOKUP(K3050,P$7:R$4000,2,0)</f>
        <v/>
      </c>
      <c r="P3050" s="22" t="n"/>
      <c r="Q3050" s="23" t="n"/>
    </row>
    <row r="3051" hidden="1" outlineLevel="1" ht="11.95" customFormat="1" customHeight="1" s="71">
      <c r="B3051" s="166" t="n"/>
      <c r="C3051" s="166" t="n"/>
      <c r="D3051" s="153" t="n"/>
      <c r="E3051" s="10" t="n"/>
      <c r="F3051" s="11" t="n"/>
      <c r="G3051" s="10" t="n"/>
      <c r="H3051" s="11" t="n"/>
      <c r="I3051" s="12" t="n"/>
      <c r="J3051" s="13" t="inlineStr">
        <is>
          <t>100-023-0326 Резец мех. Kam Blade SER2525M16 в комплекте 5 пластин</t>
        </is>
      </c>
      <c r="K3051" s="13" t="inlineStr">
        <is>
          <t>100-023-0326 Резец мех. Kam Blade SER2525M16 в комплекте 5 пластин</t>
        </is>
      </c>
      <c r="L3051" s="98" t="n"/>
      <c r="M3051">
        <f>VLOOKUP(J3051,P$7:Q$4000,2,0)</f>
        <v/>
      </c>
      <c r="N3051">
        <f>VLOOKUP(K3051,P$7:R$4000,2,0)</f>
        <v/>
      </c>
      <c r="P3051" s="22" t="n"/>
      <c r="Q3051" s="23" t="n"/>
    </row>
    <row r="3052" hidden="1" outlineLevel="1" ht="22.45" customHeight="1" s="171" thickBot="1">
      <c r="B3052" s="167" t="n"/>
      <c r="C3052" s="167" t="n"/>
      <c r="D3052" s="14" t="inlineStr">
        <is>
          <t>Количество</t>
        </is>
      </c>
      <c r="E3052" s="15" t="n"/>
      <c r="F3052" s="175" t="n">
        <v>3</v>
      </c>
      <c r="G3052" s="15" t="n"/>
      <c r="H3052" s="175" t="n">
        <v>3</v>
      </c>
      <c r="I3052" s="135" t="n"/>
      <c r="J3052" s="154" t="inlineStr">
        <is>
          <t>Поступление ТМЦ и услуг 0003619 от 06.09.2024 10:00:00</t>
        </is>
      </c>
      <c r="K3052" s="154" t="inlineStr">
        <is>
          <t>Поступление ТМЦ и услуг 0003619 от 06.09.2024 10:00:00</t>
        </is>
      </c>
      <c r="L3052" s="98" t="n"/>
      <c r="M3052">
        <f>VLOOKUP(J3052,P$7:Q$4000,2,0)</f>
        <v/>
      </c>
      <c r="N3052">
        <f>VLOOKUP(K3052,P$7:R$4000,2,0)</f>
        <v/>
      </c>
      <c r="P3052" s="22" t="n"/>
      <c r="Q3052" s="22" t="n"/>
    </row>
    <row r="3053" hidden="1" outlineLevel="1" ht="22.45" customFormat="1" customHeight="1" s="71" thickBot="1">
      <c r="B3053" s="165" t="inlineStr">
        <is>
          <t>13.09.2024 14:14:28</t>
        </is>
      </c>
      <c r="C3053" s="165" t="inlineStr">
        <is>
          <t>Внутреннее перемещение ОМТС 222-208 от 13.09.2024 14:14:28</t>
        </is>
      </c>
      <c r="D3053" s="152" t="inlineStr">
        <is>
          <t>Внутренее перемещение ТМЦ</t>
        </is>
      </c>
      <c r="E3053" s="163" t="n">
        <v>1750</v>
      </c>
      <c r="F3053" s="164" t="n"/>
      <c r="G3053" s="163" t="n">
        <v>1750</v>
      </c>
      <c r="H3053" s="164" t="n"/>
      <c r="I3053" s="7" t="n">
        <v>18140</v>
      </c>
      <c r="J3053" s="8" t="inlineStr">
        <is>
          <t>Склад Бозымчак № 9 ГОК (Нурмамбетов Н\Караев Ж.)</t>
        </is>
      </c>
      <c r="K3053" s="8" t="inlineStr">
        <is>
          <t>Склад Бишкек № 1 (Орозалиев С/Давлеталиев Э.)</t>
        </is>
      </c>
      <c r="L3053" s="98" t="n"/>
      <c r="M3053">
        <f>VLOOKUP(J3053,P$7:Q$4000,2,0)</f>
        <v/>
      </c>
      <c r="N3053">
        <f>VLOOKUP(K3053,P$7:R$4000,2,0)</f>
        <v/>
      </c>
      <c r="P3053" s="22" t="n"/>
      <c r="Q3053" s="22" t="n"/>
    </row>
    <row r="3054" hidden="1" outlineLevel="1" ht="32.9" customFormat="1" customHeight="1" s="71">
      <c r="B3054" s="166" t="n"/>
      <c r="C3054" s="166" t="n"/>
      <c r="D3054" s="153" t="n"/>
      <c r="E3054" s="10" t="n"/>
      <c r="F3054" s="11" t="n"/>
      <c r="G3054" s="10" t="n"/>
      <c r="H3054" s="11" t="n"/>
      <c r="I3054" s="12" t="n"/>
      <c r="J3054" s="13" t="inlineStr">
        <is>
          <t>100-023-0327 Резец резьбовой 20х20х200 Т5К10 Могилев</t>
        </is>
      </c>
      <c r="K3054" s="13" t="inlineStr">
        <is>
          <t>100-023-0327 Резец резьбовой 20х20х200 Т5К10 Могилев</t>
        </is>
      </c>
      <c r="L3054" s="98" t="n"/>
      <c r="M3054">
        <f>VLOOKUP(J3054,P$7:Q$4000,2,0)</f>
        <v/>
      </c>
      <c r="N3054">
        <f>VLOOKUP(K3054,P$7:R$4000,2,0)</f>
        <v/>
      </c>
      <c r="P3054" s="22" t="n"/>
      <c r="Q3054" s="22" t="n"/>
    </row>
    <row r="3055" hidden="1" outlineLevel="1" ht="22.45" customHeight="1" s="171" thickBot="1">
      <c r="B3055" s="167" t="n"/>
      <c r="C3055" s="167" t="n"/>
      <c r="D3055" s="14" t="inlineStr">
        <is>
          <t>Количество</t>
        </is>
      </c>
      <c r="E3055" s="15" t="n"/>
      <c r="F3055" s="175" t="n">
        <v>20</v>
      </c>
      <c r="G3055" s="15" t="n"/>
      <c r="H3055" s="175" t="n">
        <v>20</v>
      </c>
      <c r="I3055" s="135" t="n"/>
      <c r="J3055" s="154" t="inlineStr">
        <is>
          <t>Поступление ТМЦ и услуг 0003619 от 06.09.2024 10:00:00</t>
        </is>
      </c>
      <c r="K3055" s="154" t="inlineStr">
        <is>
          <t>Поступление ТМЦ и услуг 0003619 от 06.09.2024 10:00:00</t>
        </is>
      </c>
      <c r="L3055" s="98" t="n"/>
      <c r="M3055">
        <f>VLOOKUP(J3055,P$7:Q$4000,2,0)</f>
        <v/>
      </c>
      <c r="N3055">
        <f>VLOOKUP(K3055,P$7:R$4000,2,0)</f>
        <v/>
      </c>
      <c r="P3055" s="22" t="n"/>
      <c r="Q3055" s="22" t="n"/>
    </row>
    <row r="3056" hidden="1" outlineLevel="1" ht="22.45" customFormat="1" customHeight="1" s="71" thickBot="1">
      <c r="B3056" s="165" t="inlineStr">
        <is>
          <t>13.09.2024 14:14:28</t>
        </is>
      </c>
      <c r="C3056" s="165" t="inlineStr">
        <is>
          <t>Внутреннее перемещение ОМТС 222-208 от 13.09.2024 14:14:28</t>
        </is>
      </c>
      <c r="D3056" s="152" t="inlineStr">
        <is>
          <t>Внутренее перемещение ТМЦ</t>
        </is>
      </c>
      <c r="E3056" s="163" t="n">
        <v>1750</v>
      </c>
      <c r="F3056" s="164" t="n"/>
      <c r="G3056" s="163" t="n">
        <v>1750</v>
      </c>
      <c r="H3056" s="164" t="n"/>
      <c r="I3056" s="7" t="n">
        <v>10520</v>
      </c>
      <c r="J3056" s="8" t="inlineStr">
        <is>
          <t>Склад Бозымчак № 9 ГОК (Нурмамбетов Н\Караев Ж.)</t>
        </is>
      </c>
      <c r="K3056" s="8" t="inlineStr">
        <is>
          <t>Склад Бишкек № 1 (Орозалиев С/Давлеталиев Э.)</t>
        </is>
      </c>
      <c r="L3056" s="98" t="n"/>
      <c r="M3056">
        <f>VLOOKUP(J3056,P$7:Q$4000,2,0)</f>
        <v/>
      </c>
      <c r="N3056">
        <f>VLOOKUP(K3056,P$7:R$4000,2,0)</f>
        <v/>
      </c>
      <c r="P3056" s="22" t="n"/>
      <c r="Q3056" s="22" t="n"/>
    </row>
    <row r="3057" hidden="1" outlineLevel="1" ht="11.95" customFormat="1" customHeight="1" s="71">
      <c r="B3057" s="166" t="n"/>
      <c r="C3057" s="166" t="n"/>
      <c r="D3057" s="153" t="n"/>
      <c r="E3057" s="10" t="n"/>
      <c r="F3057" s="11" t="n"/>
      <c r="G3057" s="10" t="n"/>
      <c r="H3057" s="11" t="n"/>
      <c r="I3057" s="12" t="n"/>
      <c r="J3057" s="13" t="inlineStr">
        <is>
          <t>105-001-4405 Штангенциркуль ШЦ-150мм</t>
        </is>
      </c>
      <c r="K3057" s="13" t="inlineStr">
        <is>
          <t>105-001-4405 Штангенциркуль ШЦ-150мм</t>
        </is>
      </c>
      <c r="L3057" s="98" t="n"/>
      <c r="M3057">
        <f>VLOOKUP(J3057,P$7:Q$4000,2,0)</f>
        <v/>
      </c>
      <c r="N3057">
        <f>VLOOKUP(K3057,P$7:R$4000,2,0)</f>
        <v/>
      </c>
      <c r="P3057" s="22" t="n"/>
      <c r="Q3057" s="22" t="n"/>
    </row>
    <row r="3058" hidden="1" outlineLevel="1" ht="22.45" customHeight="1" s="171" thickBot="1">
      <c r="B3058" s="167" t="n"/>
      <c r="C3058" s="167" t="n"/>
      <c r="D3058" s="14" t="inlineStr">
        <is>
          <t>Количество</t>
        </is>
      </c>
      <c r="E3058" s="15" t="n"/>
      <c r="F3058" s="175" t="n">
        <v>4</v>
      </c>
      <c r="G3058" s="15" t="n"/>
      <c r="H3058" s="175" t="n">
        <v>4</v>
      </c>
      <c r="I3058" s="135" t="n"/>
      <c r="J3058" s="154" t="inlineStr">
        <is>
          <t>Поступление ТМЦ и услуг 0003619 от 06.09.2024 10:00:00</t>
        </is>
      </c>
      <c r="K3058" s="154" t="inlineStr">
        <is>
          <t>Поступление ТМЦ и услуг 0003619 от 06.09.2024 10:00:00</t>
        </is>
      </c>
      <c r="L3058" s="98" t="n"/>
      <c r="M3058">
        <f>VLOOKUP(J3058,P$7:Q$4000,2,0)</f>
        <v/>
      </c>
      <c r="N3058">
        <f>VLOOKUP(K3058,P$7:R$4000,2,0)</f>
        <v/>
      </c>
      <c r="P3058" s="22" t="n"/>
      <c r="Q3058" s="22" t="n"/>
    </row>
    <row r="3059" hidden="1" outlineLevel="1" ht="22.45" customFormat="1" customHeight="1" s="71" thickBot="1">
      <c r="B3059" s="165" t="inlineStr">
        <is>
          <t>13.09.2024 14:14:28</t>
        </is>
      </c>
      <c r="C3059" s="165" t="inlineStr">
        <is>
          <t>Внутреннее перемещение ОМТС 222-208 от 13.09.2024 14:14:28</t>
        </is>
      </c>
      <c r="D3059" s="152" t="inlineStr">
        <is>
          <t>Внутренее перемещение ТМЦ</t>
        </is>
      </c>
      <c r="E3059" s="163" t="n">
        <v>1750</v>
      </c>
      <c r="F3059" s="164" t="n"/>
      <c r="G3059" s="163" t="n">
        <v>1750</v>
      </c>
      <c r="H3059" s="164" t="n"/>
      <c r="I3059" s="7" t="n">
        <v>1520</v>
      </c>
      <c r="J3059" s="8" t="inlineStr">
        <is>
          <t>Склад Бозымчак № 9 ГОК (Нурмамбетов Н\Караев Ж.)</t>
        </is>
      </c>
      <c r="K3059" s="8" t="inlineStr">
        <is>
          <t>Склад Бишкек № 1 (Орозалиев С/Давлеталиев Э.)</t>
        </is>
      </c>
      <c r="L3059" s="98" t="n"/>
      <c r="M3059">
        <f>VLOOKUP(J3059,P$7:Q$4000,2,0)</f>
        <v/>
      </c>
      <c r="N3059">
        <f>VLOOKUP(K3059,P$7:R$4000,2,0)</f>
        <v/>
      </c>
      <c r="P3059" s="22" t="n"/>
      <c r="Q3059" s="22" t="n"/>
    </row>
    <row r="3060" hidden="1" outlineLevel="1" ht="22.45" customFormat="1" customHeight="1" s="71">
      <c r="B3060" s="166" t="n"/>
      <c r="C3060" s="166" t="n"/>
      <c r="D3060" s="153" t="n"/>
      <c r="E3060" s="10" t="n"/>
      <c r="F3060" s="11" t="n"/>
      <c r="G3060" s="10" t="n"/>
      <c r="H3060" s="11" t="n"/>
      <c r="I3060" s="12" t="n"/>
      <c r="J3060" s="13" t="inlineStr">
        <is>
          <t>100-001-0242 Бур по бетону (16x300х250 мм; SDS-plus) MATRIX 71041</t>
        </is>
      </c>
      <c r="K3060" s="13" t="inlineStr">
        <is>
          <t>100-001-0242 Бур по бетону (16x300х250 мм; SDS-plus) MATRIX 71041</t>
        </is>
      </c>
      <c r="L3060" s="98" t="n"/>
      <c r="M3060">
        <f>VLOOKUP(J3060,P$7:Q$4000,2,0)</f>
        <v/>
      </c>
      <c r="N3060">
        <f>VLOOKUP(K3060,P$7:R$4000,2,0)</f>
        <v/>
      </c>
      <c r="P3060" s="22" t="n"/>
      <c r="Q3060" s="22" t="n"/>
    </row>
    <row r="3061" hidden="1" outlineLevel="1" ht="22.45" customHeight="1" s="171" thickBot="1">
      <c r="B3061" s="167" t="n"/>
      <c r="C3061" s="167" t="n"/>
      <c r="D3061" s="14" t="inlineStr">
        <is>
          <t>Количество</t>
        </is>
      </c>
      <c r="E3061" s="15" t="n"/>
      <c r="F3061" s="175" t="n">
        <v>2</v>
      </c>
      <c r="G3061" s="15" t="n"/>
      <c r="H3061" s="175" t="n">
        <v>2</v>
      </c>
      <c r="I3061" s="135" t="n"/>
      <c r="J3061" s="154" t="inlineStr">
        <is>
          <t>Поступление ТМЦ и услуг 0003619 от 06.09.2024 10:00:00</t>
        </is>
      </c>
      <c r="K3061" s="154" t="inlineStr">
        <is>
          <t>Поступление ТМЦ и услуг 0003619 от 06.09.2024 10:00:00</t>
        </is>
      </c>
      <c r="L3061" s="98" t="n"/>
      <c r="M3061">
        <f>VLOOKUP(J3061,P$7:Q$4000,2,0)</f>
        <v/>
      </c>
      <c r="N3061">
        <f>VLOOKUP(K3061,P$7:R$4000,2,0)</f>
        <v/>
      </c>
      <c r="P3061" s="22" t="n"/>
      <c r="Q3061" s="22" t="n"/>
    </row>
    <row r="3062" hidden="1" outlineLevel="1" ht="22.45" customFormat="1" customHeight="1" s="71" thickBot="1">
      <c r="B3062" s="165" t="inlineStr">
        <is>
          <t>13.09.2024 14:14:28</t>
        </is>
      </c>
      <c r="C3062" s="165" t="inlineStr">
        <is>
          <t>Внутреннее перемещение ОМТС 222-208 от 13.09.2024 14:14:28</t>
        </is>
      </c>
      <c r="D3062" s="152" t="inlineStr">
        <is>
          <t>Внутренее перемещение ТМЦ</t>
        </is>
      </c>
      <c r="E3062" s="163" t="n">
        <v>1750</v>
      </c>
      <c r="F3062" s="164" t="n"/>
      <c r="G3062" s="163" t="n">
        <v>1750</v>
      </c>
      <c r="H3062" s="164" t="n"/>
      <c r="I3062" s="7" t="n">
        <v>2230</v>
      </c>
      <c r="J3062" s="8" t="inlineStr">
        <is>
          <t>Склад Бозымчак № 9 ГОК (Нурмамбетов Н\Караев Ж.)</t>
        </is>
      </c>
      <c r="K3062" s="8" t="inlineStr">
        <is>
          <t>Склад Бишкек № 1 (Орозалиев С/Давлеталиев Э.)</t>
        </is>
      </c>
      <c r="L3062" s="98" t="n"/>
      <c r="M3062">
        <f>VLOOKUP(J3062,P$7:Q$4000,2,0)</f>
        <v/>
      </c>
      <c r="N3062">
        <f>VLOOKUP(K3062,P$7:R$4000,2,0)</f>
        <v/>
      </c>
      <c r="P3062" s="22" t="n"/>
      <c r="Q3062" s="23" t="n"/>
    </row>
    <row r="3063" hidden="1" outlineLevel="1" ht="32.9" customFormat="1" customHeight="1" s="71">
      <c r="B3063" s="166" t="n"/>
      <c r="C3063" s="166" t="n"/>
      <c r="D3063" s="153" t="n"/>
      <c r="E3063" s="10" t="n"/>
      <c r="F3063" s="11" t="n"/>
      <c r="G3063" s="10" t="n"/>
      <c r="H3063" s="11" t="n"/>
      <c r="I3063" s="12" t="n"/>
      <c r="J3063" s="13" t="inlineStr">
        <is>
          <t>100-001-0243 Бур по бетону (18x300х250 мм; SDS-plus) MATRIX 70912</t>
        </is>
      </c>
      <c r="K3063" s="13" t="inlineStr">
        <is>
          <t>100-001-0243 Бур по бетону (18x300х250 мм; SDS-plus) MATRIX 70912</t>
        </is>
      </c>
      <c r="L3063" s="98" t="n"/>
      <c r="M3063">
        <f>VLOOKUP(J3063,P$7:Q$4000,2,0)</f>
        <v/>
      </c>
      <c r="N3063">
        <f>VLOOKUP(K3063,P$7:R$4000,2,0)</f>
        <v/>
      </c>
      <c r="P3063" s="22" t="n"/>
      <c r="Q3063" s="22" t="n"/>
    </row>
    <row r="3064" hidden="1" outlineLevel="1" ht="22.45" customHeight="1" s="171" thickBot="1">
      <c r="B3064" s="167" t="n"/>
      <c r="C3064" s="167" t="n"/>
      <c r="D3064" s="14" t="inlineStr">
        <is>
          <t>Количество</t>
        </is>
      </c>
      <c r="E3064" s="15" t="n"/>
      <c r="F3064" s="175" t="n">
        <v>2</v>
      </c>
      <c r="G3064" s="15" t="n"/>
      <c r="H3064" s="175" t="n">
        <v>2</v>
      </c>
      <c r="I3064" s="135" t="n"/>
      <c r="J3064" s="154" t="inlineStr">
        <is>
          <t>Поступление ТМЦ и услуг 0003619 от 06.09.2024 10:00:00</t>
        </is>
      </c>
      <c r="K3064" s="154" t="inlineStr">
        <is>
          <t>Поступление ТМЦ и услуг 0003619 от 06.09.2024 10:00:00</t>
        </is>
      </c>
      <c r="L3064" s="98" t="n"/>
      <c r="M3064">
        <f>VLOOKUP(J3064,P$7:Q$4000,2,0)</f>
        <v/>
      </c>
      <c r="N3064">
        <f>VLOOKUP(K3064,P$7:R$4000,2,0)</f>
        <v/>
      </c>
      <c r="P3064" s="22" t="n"/>
      <c r="Q3064" s="22" t="n"/>
    </row>
    <row r="3065" hidden="1" outlineLevel="1" ht="22.45" customFormat="1" customHeight="1" s="71" thickBot="1">
      <c r="B3065" s="165" t="inlineStr">
        <is>
          <t>13.09.2024 14:14:28</t>
        </is>
      </c>
      <c r="C3065" s="165" t="inlineStr">
        <is>
          <t>Внутреннее перемещение ОМТС 222-208 от 13.09.2024 14:14:28</t>
        </is>
      </c>
      <c r="D3065" s="152" t="inlineStr">
        <is>
          <t>Внутренее перемещение ТМЦ</t>
        </is>
      </c>
      <c r="E3065" s="163" t="n">
        <v>1750</v>
      </c>
      <c r="F3065" s="164" t="n"/>
      <c r="G3065" s="163" t="n">
        <v>1750</v>
      </c>
      <c r="H3065" s="164" t="n"/>
      <c r="I3065" s="7" t="n">
        <v>3720</v>
      </c>
      <c r="J3065" s="8" t="inlineStr">
        <is>
          <t>Склад Бозымчак № 9 ГОК (Нурмамбетов Н\Караев Ж.)</t>
        </is>
      </c>
      <c r="K3065" s="8" t="inlineStr">
        <is>
          <t>Склад Бишкек № 1 (Орозалиев С/Давлеталиев Э.)</t>
        </is>
      </c>
      <c r="L3065" s="98" t="n"/>
      <c r="M3065">
        <f>VLOOKUP(J3065,P$7:Q$4000,2,0)</f>
        <v/>
      </c>
      <c r="N3065">
        <f>VLOOKUP(K3065,P$7:R$4000,2,0)</f>
        <v/>
      </c>
      <c r="P3065" s="22" t="n"/>
      <c r="Q3065" s="22" t="n"/>
    </row>
    <row r="3066" hidden="1" outlineLevel="1" ht="22.45" customFormat="1" customHeight="1" s="71">
      <c r="B3066" s="166" t="n"/>
      <c r="C3066" s="166" t="n"/>
      <c r="D3066" s="153" t="n"/>
      <c r="E3066" s="10" t="n"/>
      <c r="F3066" s="11" t="n"/>
      <c r="G3066" s="10" t="n"/>
      <c r="H3066" s="11" t="n"/>
      <c r="I3066" s="12" t="n"/>
      <c r="J3066" s="13" t="inlineStr">
        <is>
          <t>100-001-0244 Бур по бетону (20x300х250 мм; SDS-plus) MATRIX 70914</t>
        </is>
      </c>
      <c r="K3066" s="13" t="inlineStr">
        <is>
          <t>100-001-0244 Бур по бетону (20x300х250 мм; SDS-plus) MATRIX 70914</t>
        </is>
      </c>
      <c r="L3066" s="98" t="n"/>
      <c r="M3066">
        <f>VLOOKUP(J3066,P$7:Q$4000,2,0)</f>
        <v/>
      </c>
      <c r="N3066">
        <f>VLOOKUP(K3066,P$7:R$4000,2,0)</f>
        <v/>
      </c>
      <c r="P3066" s="22" t="n"/>
      <c r="Q3066" s="22" t="n"/>
    </row>
    <row r="3067" hidden="1" outlineLevel="1" ht="22.45" customHeight="1" s="171" thickBot="1">
      <c r="B3067" s="167" t="n"/>
      <c r="C3067" s="167" t="n"/>
      <c r="D3067" s="14" t="inlineStr">
        <is>
          <t>Количество</t>
        </is>
      </c>
      <c r="E3067" s="15" t="n"/>
      <c r="F3067" s="175" t="n">
        <v>2</v>
      </c>
      <c r="G3067" s="15" t="n"/>
      <c r="H3067" s="175" t="n">
        <v>2</v>
      </c>
      <c r="I3067" s="135" t="n"/>
      <c r="J3067" s="154" t="inlineStr">
        <is>
          <t>Поступление ТМЦ и услуг 0003619 от 06.09.2024 10:00:00</t>
        </is>
      </c>
      <c r="K3067" s="154" t="inlineStr">
        <is>
          <t>Поступление ТМЦ и услуг 0003619 от 06.09.2024 10:00:00</t>
        </is>
      </c>
      <c r="L3067" s="98" t="n"/>
      <c r="M3067">
        <f>VLOOKUP(J3067,P$7:Q$4000,2,0)</f>
        <v/>
      </c>
      <c r="N3067">
        <f>VLOOKUP(K3067,P$7:R$4000,2,0)</f>
        <v/>
      </c>
      <c r="P3067" s="22" t="n"/>
      <c r="Q3067" s="23" t="n"/>
    </row>
    <row r="3068" hidden="1" outlineLevel="1" ht="22.45" customFormat="1" customHeight="1" s="71" thickBot="1">
      <c r="B3068" s="165" t="inlineStr">
        <is>
          <t>13.09.2024 14:14:28</t>
        </is>
      </c>
      <c r="C3068" s="165" t="inlineStr">
        <is>
          <t>Внутреннее перемещение ОМТС 222-208 от 13.09.2024 14:14:28</t>
        </is>
      </c>
      <c r="D3068" s="152" t="inlineStr">
        <is>
          <t>Внутренее перемещение ТМЦ</t>
        </is>
      </c>
      <c r="E3068" s="163" t="n">
        <v>1750</v>
      </c>
      <c r="F3068" s="164" t="n"/>
      <c r="G3068" s="163" t="n">
        <v>1750</v>
      </c>
      <c r="H3068" s="164" t="n"/>
      <c r="I3068" s="7" t="n">
        <v>3980</v>
      </c>
      <c r="J3068" s="8" t="inlineStr">
        <is>
          <t>Склад Бозымчак № 9 ГОК (Нурмамбетов Н\Караев Ж.)</t>
        </is>
      </c>
      <c r="K3068" s="8" t="inlineStr">
        <is>
          <t>Склад Бишкек № 1 (Орозалиев С/Давлеталиев Э.)</t>
        </is>
      </c>
      <c r="L3068" s="98" t="n"/>
      <c r="M3068">
        <f>VLOOKUP(J3068,P$7:Q$4000,2,0)</f>
        <v/>
      </c>
      <c r="N3068">
        <f>VLOOKUP(K3068,P$7:R$4000,2,0)</f>
        <v/>
      </c>
      <c r="P3068" s="22" t="n"/>
      <c r="Q3068" s="23" t="n"/>
    </row>
    <row r="3069" hidden="1" outlineLevel="1" ht="22.45" customFormat="1" customHeight="1" s="71">
      <c r="B3069" s="166" t="n"/>
      <c r="C3069" s="166" t="n"/>
      <c r="D3069" s="153" t="n"/>
      <c r="E3069" s="10" t="n"/>
      <c r="F3069" s="11" t="n"/>
      <c r="G3069" s="10" t="n"/>
      <c r="H3069" s="11" t="n"/>
      <c r="I3069" s="12" t="n"/>
      <c r="J3069" s="13" t="inlineStr">
        <is>
          <t>100-001-0245 Бур по бетону SDS-plus (22x250х300 мм) MATRIX 70916</t>
        </is>
      </c>
      <c r="K3069" s="13" t="inlineStr">
        <is>
          <t>100-001-0245 Бур по бетону SDS-plus (22x250х300 мм) MATRIX 70916</t>
        </is>
      </c>
      <c r="L3069" s="98" t="n"/>
      <c r="M3069">
        <f>VLOOKUP(J3069,P$7:Q$4000,2,0)</f>
        <v/>
      </c>
      <c r="N3069">
        <f>VLOOKUP(K3069,P$7:R$4000,2,0)</f>
        <v/>
      </c>
      <c r="P3069" s="22" t="n"/>
      <c r="Q3069" s="22" t="n"/>
    </row>
    <row r="3070" hidden="1" outlineLevel="1" ht="22.45" customHeight="1" s="171" thickBot="1">
      <c r="B3070" s="167" t="n"/>
      <c r="C3070" s="167" t="n"/>
      <c r="D3070" s="14" t="inlineStr">
        <is>
          <t>Количество</t>
        </is>
      </c>
      <c r="E3070" s="15" t="n"/>
      <c r="F3070" s="175" t="n">
        <v>2</v>
      </c>
      <c r="G3070" s="15" t="n"/>
      <c r="H3070" s="175" t="n">
        <v>2</v>
      </c>
      <c r="I3070" s="135" t="n"/>
      <c r="J3070" s="154" t="inlineStr">
        <is>
          <t>Поступление ТМЦ и услуг 0003619 от 06.09.2024 10:00:00</t>
        </is>
      </c>
      <c r="K3070" s="154" t="inlineStr">
        <is>
          <t>Поступление ТМЦ и услуг 0003619 от 06.09.2024 10:00:00</t>
        </is>
      </c>
      <c r="L3070" s="98" t="n"/>
      <c r="M3070">
        <f>VLOOKUP(J3070,P$7:Q$4000,2,0)</f>
        <v/>
      </c>
      <c r="N3070">
        <f>VLOOKUP(K3070,P$7:R$4000,2,0)</f>
        <v/>
      </c>
      <c r="P3070" s="22" t="n"/>
      <c r="Q3070" s="22" t="n"/>
    </row>
    <row r="3071" hidden="1" outlineLevel="1" ht="32.9" customFormat="1" customHeight="1" s="71" thickBot="1">
      <c r="B3071" s="165" t="inlineStr">
        <is>
          <t>13.09.2024 14:14:28</t>
        </is>
      </c>
      <c r="C3071" s="165" t="inlineStr">
        <is>
          <t>Внутреннее перемещение ОМТС 222-208 от 13.09.2024 14:14:28</t>
        </is>
      </c>
      <c r="D3071" s="152" t="inlineStr">
        <is>
          <t>Внутренее перемещение ТМЦ</t>
        </is>
      </c>
      <c r="E3071" s="163" t="n">
        <v>1750</v>
      </c>
      <c r="F3071" s="164" t="n"/>
      <c r="G3071" s="163" t="n">
        <v>1750</v>
      </c>
      <c r="H3071" s="164" t="n"/>
      <c r="I3071" s="7" t="n">
        <v>85190</v>
      </c>
      <c r="J3071" s="8" t="inlineStr">
        <is>
          <t>Склад Бозымчак № 9 ГОК (Нурмамбетов Н\Караев Ж.)</t>
        </is>
      </c>
      <c r="K3071" s="8" t="inlineStr">
        <is>
          <t>Склад Бишкек № 1 (Орозалиев С/Давлеталиев Э.)</t>
        </is>
      </c>
      <c r="L3071" s="98" t="n"/>
      <c r="M3071">
        <f>VLOOKUP(J3071,P$7:Q$4000,2,0)</f>
        <v/>
      </c>
      <c r="N3071">
        <f>VLOOKUP(K3071,P$7:R$4000,2,0)</f>
        <v/>
      </c>
      <c r="P3071" s="22" t="n"/>
      <c r="Q3071" s="22" t="n"/>
    </row>
    <row r="3072" hidden="1" outlineLevel="1" ht="22.45" customFormat="1" customHeight="1" s="71">
      <c r="B3072" s="166" t="n"/>
      <c r="C3072" s="166" t="n"/>
      <c r="D3072" s="153" t="n"/>
      <c r="E3072" s="10" t="n"/>
      <c r="F3072" s="11" t="n"/>
      <c r="G3072" s="10" t="n"/>
      <c r="H3072" s="11" t="n"/>
      <c r="I3072" s="12" t="n"/>
      <c r="J3072" s="13" t="inlineStr">
        <is>
          <t>100-020-0415 Сварочный полуавтомат AuroraPRO OVERMAN 200 (MOSFET)</t>
        </is>
      </c>
      <c r="K3072" s="13" t="inlineStr">
        <is>
          <t>100-020-0415 Сварочный полуавтомат AuroraPRO OVERMAN 200 (MOSFET)</t>
        </is>
      </c>
      <c r="L3072" s="98" t="n"/>
      <c r="M3072">
        <f>VLOOKUP(J3072,P$7:Q$4000,2,0)</f>
        <v/>
      </c>
      <c r="N3072">
        <f>VLOOKUP(K3072,P$7:R$4000,2,0)</f>
        <v/>
      </c>
      <c r="P3072" s="22" t="n"/>
      <c r="Q3072" s="22" t="n"/>
    </row>
    <row r="3073" hidden="1" outlineLevel="1" ht="22.45" customHeight="1" s="171" thickBot="1">
      <c r="B3073" s="167" t="n"/>
      <c r="C3073" s="167" t="n"/>
      <c r="D3073" s="14" t="inlineStr">
        <is>
          <t>Количество</t>
        </is>
      </c>
      <c r="E3073" s="15" t="n"/>
      <c r="F3073" s="175" t="n">
        <v>1</v>
      </c>
      <c r="G3073" s="15" t="n"/>
      <c r="H3073" s="175" t="n">
        <v>1</v>
      </c>
      <c r="I3073" s="135" t="n"/>
      <c r="J3073" s="154" t="inlineStr">
        <is>
          <t>Поступление ТМЦ и услуг 0003620 от 06.09.2024 10:00:00</t>
        </is>
      </c>
      <c r="K3073" s="154" t="inlineStr">
        <is>
          <t>Поступление ТМЦ и услуг 0003620 от 06.09.2024 10:00:00</t>
        </is>
      </c>
      <c r="L3073" s="98" t="n"/>
      <c r="M3073">
        <f>VLOOKUP(J3073,P$7:Q$4000,2,0)</f>
        <v/>
      </c>
      <c r="N3073">
        <f>VLOOKUP(K3073,P$7:R$4000,2,0)</f>
        <v/>
      </c>
      <c r="P3073" s="22" t="n"/>
      <c r="Q3073" s="22" t="n"/>
    </row>
    <row r="3074" hidden="1" outlineLevel="1" ht="32.9" customFormat="1" customHeight="1" s="71" thickBot="1">
      <c r="B3074" s="165" t="inlineStr">
        <is>
          <t>13.09.2024 14:14:28</t>
        </is>
      </c>
      <c r="C3074" s="165" t="inlineStr">
        <is>
          <t>Внутреннее перемещение ОМТС 222-208 от 13.09.2024 14:14:28</t>
        </is>
      </c>
      <c r="D3074" s="152" t="inlineStr">
        <is>
          <t>Внутренее перемещение ТМЦ</t>
        </is>
      </c>
      <c r="E3074" s="163" t="n">
        <v>1750</v>
      </c>
      <c r="F3074" s="164" t="n"/>
      <c r="G3074" s="163" t="n">
        <v>1750</v>
      </c>
      <c r="H3074" s="164" t="n"/>
      <c r="I3074" s="7" t="n">
        <v>295210</v>
      </c>
      <c r="J3074" s="8" t="inlineStr">
        <is>
          <t>Склад Бозымчак № 9 ГОК (Нурмамбетов Н\Караев Ж.)</t>
        </is>
      </c>
      <c r="K3074" s="8" t="inlineStr">
        <is>
          <t>Склад Бишкек № 1 (Орозалиев С/Давлеталиев Э.)</t>
        </is>
      </c>
      <c r="L3074" s="98" t="n"/>
      <c r="M3074">
        <f>VLOOKUP(J3074,P$7:Q$4000,2,0)</f>
        <v/>
      </c>
      <c r="N3074">
        <f>VLOOKUP(K3074,P$7:R$4000,2,0)</f>
        <v/>
      </c>
      <c r="P3074" s="22" t="n"/>
      <c r="Q3074" s="22" t="n"/>
    </row>
    <row r="3075" hidden="1" outlineLevel="1" ht="22.45" customFormat="1" customHeight="1" s="71">
      <c r="B3075" s="166" t="n"/>
      <c r="C3075" s="166" t="n"/>
      <c r="D3075" s="153" t="n"/>
      <c r="E3075" s="10" t="n"/>
      <c r="F3075" s="11" t="n"/>
      <c r="G3075" s="10" t="n"/>
      <c r="H3075" s="11" t="n"/>
      <c r="I3075" s="12" t="n"/>
      <c r="J3075" s="13" t="inlineStr">
        <is>
          <t>100-020-0260 Сварочный дизельный генератор TSS DGW 6.0/200ED</t>
        </is>
      </c>
      <c r="K3075" s="13" t="inlineStr">
        <is>
          <t>100-020-0260 Сварочный дизельный генератор TSS DGW 6.0/200ED</t>
        </is>
      </c>
      <c r="L3075" s="98" t="n"/>
      <c r="M3075">
        <f>VLOOKUP(J3075,P$7:Q$4000,2,0)</f>
        <v/>
      </c>
      <c r="N3075">
        <f>VLOOKUP(K3075,P$7:R$4000,2,0)</f>
        <v/>
      </c>
      <c r="P3075" s="22" t="n"/>
      <c r="Q3075" s="22" t="n"/>
    </row>
    <row r="3076" hidden="1" outlineLevel="1" ht="22.45" customHeight="1" s="171" thickBot="1">
      <c r="B3076" s="167" t="n"/>
      <c r="C3076" s="167" t="n"/>
      <c r="D3076" s="14" t="inlineStr">
        <is>
          <t>Количество</t>
        </is>
      </c>
      <c r="E3076" s="15" t="n"/>
      <c r="F3076" s="175" t="n">
        <v>1</v>
      </c>
      <c r="G3076" s="15" t="n"/>
      <c r="H3076" s="175" t="n">
        <v>1</v>
      </c>
      <c r="I3076" s="135" t="n"/>
      <c r="J3076" s="154" t="inlineStr">
        <is>
          <t>Поступление ТМЦ и услуг 0003620 от 06.09.2024 10:00:00</t>
        </is>
      </c>
      <c r="K3076" s="154" t="inlineStr">
        <is>
          <t>Поступление ТМЦ и услуг 0003620 от 06.09.2024 10:00:00</t>
        </is>
      </c>
      <c r="L3076" s="98" t="n"/>
      <c r="M3076">
        <f>VLOOKUP(J3076,P$7:Q$4000,2,0)</f>
        <v/>
      </c>
      <c r="N3076">
        <f>VLOOKUP(K3076,P$7:R$4000,2,0)</f>
        <v/>
      </c>
      <c r="P3076" s="22" t="n"/>
      <c r="Q3076" s="22" t="n"/>
    </row>
    <row r="3077" hidden="1" outlineLevel="1" ht="22.45" customFormat="1" customHeight="1" s="71" thickBot="1">
      <c r="B3077" s="165" t="inlineStr">
        <is>
          <t>13.09.2024 14:14:28</t>
        </is>
      </c>
      <c r="C3077" s="165" t="inlineStr">
        <is>
          <t>Внутреннее перемещение ОМТС 222-208 от 13.09.2024 14:14:28</t>
        </is>
      </c>
      <c r="D3077" s="152" t="inlineStr">
        <is>
          <t>Внутренее перемещение ТМЦ</t>
        </is>
      </c>
      <c r="E3077" s="163" t="n">
        <v>1750</v>
      </c>
      <c r="F3077" s="164" t="n"/>
      <c r="G3077" s="163" t="n">
        <v>1750</v>
      </c>
      <c r="H3077" s="164" t="n"/>
      <c r="I3077" s="7" t="n">
        <v>148780</v>
      </c>
      <c r="J3077" s="8" t="inlineStr">
        <is>
          <t>Склад Бозымчак № 9 ГОК (Нурмамбетов Н\Караев Ж.)</t>
        </is>
      </c>
      <c r="K3077" s="8" t="inlineStr">
        <is>
          <t>Склад Бишкек № 1 (Орозалиев С/Давлеталиев Э.)</t>
        </is>
      </c>
      <c r="L3077" s="98" t="n"/>
      <c r="M3077">
        <f>VLOOKUP(J3077,P$7:Q$4000,2,0)</f>
        <v/>
      </c>
      <c r="N3077">
        <f>VLOOKUP(K3077,P$7:R$4000,2,0)</f>
        <v/>
      </c>
      <c r="P3077" s="22" t="n"/>
      <c r="Q3077" s="22" t="n"/>
    </row>
    <row r="3078" hidden="1" outlineLevel="1" ht="22.45" customFormat="1" customHeight="1" s="71">
      <c r="B3078" s="166" t="n"/>
      <c r="C3078" s="166" t="n"/>
      <c r="D3078" s="153" t="n"/>
      <c r="E3078" s="10" t="n"/>
      <c r="F3078" s="11" t="n"/>
      <c r="G3078" s="10" t="n"/>
      <c r="H3078" s="11" t="n"/>
      <c r="I3078" s="12" t="n"/>
      <c r="J3078" s="13" t="inlineStr">
        <is>
          <t>050-001-6374 ТЭН 230А13/2,4 Т220 для сковороды СЭ-0,45</t>
        </is>
      </c>
      <c r="K3078" s="13" t="inlineStr">
        <is>
          <t>050-001-6374 ТЭН 230А13/2,4 Т220 для сковороды СЭ-0,45</t>
        </is>
      </c>
      <c r="L3078" s="98" t="n"/>
      <c r="M3078">
        <f>VLOOKUP(J3078,P$7:Q$4000,2,0)</f>
        <v/>
      </c>
      <c r="N3078">
        <f>VLOOKUP(K3078,P$7:R$4000,2,0)</f>
        <v/>
      </c>
      <c r="P3078" s="22" t="n"/>
      <c r="Q3078" s="22" t="n"/>
    </row>
    <row r="3079" hidden="1" outlineLevel="1" ht="22.45" customHeight="1" s="171" thickBot="1">
      <c r="B3079" s="167" t="n"/>
      <c r="C3079" s="167" t="n"/>
      <c r="D3079" s="14" t="inlineStr">
        <is>
          <t>Количество</t>
        </is>
      </c>
      <c r="E3079" s="15" t="n"/>
      <c r="F3079" s="175" t="n">
        <v>20</v>
      </c>
      <c r="G3079" s="15" t="n"/>
      <c r="H3079" s="175" t="n">
        <v>20</v>
      </c>
      <c r="I3079" s="135" t="n"/>
      <c r="J3079" s="154" t="inlineStr">
        <is>
          <t>Поступление ТМЦ и услуг 0003114 от 07.08.2024 10:00:00</t>
        </is>
      </c>
      <c r="K3079" s="154" t="inlineStr">
        <is>
          <t>Поступление ТМЦ и услуг 0003114 от 07.08.2024 10:00:00</t>
        </is>
      </c>
      <c r="L3079" s="98" t="n"/>
      <c r="M3079">
        <f>VLOOKUP(J3079,P$7:Q$4000,2,0)</f>
        <v/>
      </c>
      <c r="N3079">
        <f>VLOOKUP(K3079,P$7:R$4000,2,0)</f>
        <v/>
      </c>
      <c r="P3079" s="22" t="n"/>
      <c r="Q3079" s="22" t="n"/>
    </row>
    <row r="3080" hidden="1" outlineLevel="1" ht="22.45" customFormat="1" customHeight="1" s="71" thickBot="1">
      <c r="B3080" s="165" t="inlineStr">
        <is>
          <t>13.09.2024 14:14:28</t>
        </is>
      </c>
      <c r="C3080" s="165" t="inlineStr">
        <is>
          <t>Внутреннее перемещение ОМТС 222-208 от 13.09.2024 14:14:28</t>
        </is>
      </c>
      <c r="D3080" s="152" t="inlineStr">
        <is>
          <t>Внутренее перемещение ТМЦ</t>
        </is>
      </c>
      <c r="E3080" s="163" t="n">
        <v>1750</v>
      </c>
      <c r="F3080" s="164" t="n"/>
      <c r="G3080" s="163" t="n">
        <v>1750</v>
      </c>
      <c r="H3080" s="164" t="n"/>
      <c r="I3080" s="7" t="n">
        <v>13671</v>
      </c>
      <c r="J3080" s="8" t="inlineStr">
        <is>
          <t>Склад Бозымчак № 9 ГОК (Нурмамбетов Н\Караев Ж.)</t>
        </is>
      </c>
      <c r="K3080" s="8" t="inlineStr">
        <is>
          <t>Склад Бишкек № 1 (Орозалиев С/Давлеталиев Э.)</t>
        </is>
      </c>
      <c r="L3080" s="98" t="n"/>
      <c r="M3080">
        <f>VLOOKUP(J3080,P$7:Q$4000,2,0)</f>
        <v/>
      </c>
      <c r="N3080">
        <f>VLOOKUP(K3080,P$7:R$4000,2,0)</f>
        <v/>
      </c>
      <c r="P3080" s="22" t="n"/>
      <c r="Q3080" s="22" t="n"/>
    </row>
    <row r="3081" hidden="1" outlineLevel="1" ht="22.45" customFormat="1" customHeight="1" s="71">
      <c r="B3081" s="166" t="n"/>
      <c r="C3081" s="166" t="n"/>
      <c r="D3081" s="153" t="n"/>
      <c r="E3081" s="10" t="n"/>
      <c r="F3081" s="11" t="n"/>
      <c r="G3081" s="10" t="n"/>
      <c r="H3081" s="11" t="n"/>
      <c r="I3081" s="12" t="n"/>
      <c r="J3081" s="13" t="inlineStr">
        <is>
          <t>050-001-6106 ТЭН 273 с8/2,0Т220-малый, на эл. сковороду СЭП-0,45</t>
        </is>
      </c>
      <c r="K3081" s="13" t="inlineStr">
        <is>
          <t>050-001-6106 ТЭН 273 с8/2,0Т220-малый, на эл. сковороду СЭП-0,45</t>
        </is>
      </c>
      <c r="L3081" s="98" t="n"/>
      <c r="M3081">
        <f>VLOOKUP(J3081,P$7:Q$4000,2,0)</f>
        <v/>
      </c>
      <c r="N3081">
        <f>VLOOKUP(K3081,P$7:R$4000,2,0)</f>
        <v/>
      </c>
      <c r="P3081" s="22" t="n"/>
      <c r="Q3081" s="22" t="n"/>
    </row>
    <row r="3082" hidden="1" outlineLevel="1" ht="22.45" customHeight="1" s="171" thickBot="1">
      <c r="B3082" s="167" t="n"/>
      <c r="C3082" s="167" t="n"/>
      <c r="D3082" s="14" t="inlineStr">
        <is>
          <t>Количество</t>
        </is>
      </c>
      <c r="E3082" s="15" t="n"/>
      <c r="F3082" s="175" t="n">
        <v>9</v>
      </c>
      <c r="G3082" s="15" t="n"/>
      <c r="H3082" s="175" t="n">
        <v>9</v>
      </c>
      <c r="I3082" s="135" t="n"/>
      <c r="J3082" s="154" t="inlineStr">
        <is>
          <t>Поступление ТМЦ и услуг 0003114 от 07.08.2024 10:00:00</t>
        </is>
      </c>
      <c r="K3082" s="154" t="inlineStr">
        <is>
          <t>Поступление ТМЦ и услуг 0003114 от 07.08.2024 10:00:00</t>
        </is>
      </c>
      <c r="L3082" s="98" t="n"/>
      <c r="M3082">
        <f>VLOOKUP(J3082,P$7:Q$4000,2,0)</f>
        <v/>
      </c>
      <c r="N3082">
        <f>VLOOKUP(K3082,P$7:R$4000,2,0)</f>
        <v/>
      </c>
      <c r="P3082" s="22" t="n"/>
      <c r="Q3082" s="22" t="n"/>
    </row>
    <row r="3083" hidden="1" outlineLevel="1" ht="32.9" customFormat="1" customHeight="1" s="71" thickBot="1">
      <c r="B3083" s="165" t="inlineStr">
        <is>
          <t>13.09.2024 14:14:28</t>
        </is>
      </c>
      <c r="C3083" s="165" t="inlineStr">
        <is>
          <t>Внутреннее перемещение ОМТС 222-208 от 13.09.2024 14:14:28</t>
        </is>
      </c>
      <c r="D3083" s="152" t="inlineStr">
        <is>
          <t>Внутренее перемещение ТМЦ</t>
        </is>
      </c>
      <c r="E3083" s="163" t="n">
        <v>1750</v>
      </c>
      <c r="F3083" s="164" t="n"/>
      <c r="G3083" s="163" t="n">
        <v>1750</v>
      </c>
      <c r="H3083" s="164" t="n"/>
      <c r="I3083" s="7" t="n">
        <v>17520</v>
      </c>
      <c r="J3083" s="8" t="inlineStr">
        <is>
          <t>Склад Бозымчак № 9 ГОК (Нурмамбетов Н\Караев Ж.)</t>
        </is>
      </c>
      <c r="K3083" s="8" t="inlineStr">
        <is>
          <t>Склад Бишкек № 1 (Орозалиев С/Давлеталиев Э.)</t>
        </is>
      </c>
      <c r="L3083" s="98" t="n"/>
      <c r="M3083">
        <f>VLOOKUP(J3083,P$7:Q$4000,2,0)</f>
        <v/>
      </c>
      <c r="N3083">
        <f>VLOOKUP(K3083,P$7:R$4000,2,0)</f>
        <v/>
      </c>
      <c r="P3083" s="22" t="n"/>
      <c r="Q3083" s="23" t="n"/>
    </row>
    <row r="3084" hidden="1" outlineLevel="1" ht="22.45" customFormat="1" customHeight="1" s="71">
      <c r="B3084" s="166" t="n"/>
      <c r="C3084" s="166" t="n"/>
      <c r="D3084" s="153" t="n"/>
      <c r="E3084" s="10" t="n"/>
      <c r="F3084" s="11" t="n"/>
      <c r="G3084" s="10" t="n"/>
      <c r="H3084" s="11" t="n"/>
      <c r="I3084" s="12" t="n"/>
      <c r="J3084" s="13" t="inlineStr">
        <is>
          <t>005-003-0204 СКАТЕРТЬ БЕЛАЯ(СТОЛОВАЯ)     2,2мх1,5м</t>
        </is>
      </c>
      <c r="K3084" s="13" t="inlineStr">
        <is>
          <t>005-003-0204 СКАТЕРТЬ БЕЛАЯ(СТОЛОВАЯ)     2,2мх1,5м</t>
        </is>
      </c>
      <c r="L3084" s="98" t="n"/>
      <c r="M3084">
        <f>VLOOKUP(J3084,P$7:Q$4000,2,0)</f>
        <v/>
      </c>
      <c r="N3084">
        <f>VLOOKUP(K3084,P$7:R$4000,2,0)</f>
        <v/>
      </c>
      <c r="P3084" s="22" t="n"/>
      <c r="Q3084" s="22" t="n"/>
    </row>
    <row r="3085" hidden="1" outlineLevel="1" ht="22.45" customHeight="1" s="171" thickBot="1">
      <c r="B3085" s="167" t="n"/>
      <c r="C3085" s="167" t="n"/>
      <c r="D3085" s="14" t="inlineStr">
        <is>
          <t>Количество</t>
        </is>
      </c>
      <c r="E3085" s="15" t="n"/>
      <c r="F3085" s="175" t="n">
        <v>4</v>
      </c>
      <c r="G3085" s="15" t="n"/>
      <c r="H3085" s="175" t="n">
        <v>4</v>
      </c>
      <c r="I3085" s="135" t="n"/>
      <c r="J3085" s="154" t="inlineStr">
        <is>
          <t>Поступление ТМЦ и услуг 0003608 от 05.09.2024 10:00:00</t>
        </is>
      </c>
      <c r="K3085" s="154" t="inlineStr">
        <is>
          <t>Поступление ТМЦ и услуг 0003608 от 05.09.2024 10:00:00</t>
        </is>
      </c>
      <c r="L3085" s="98" t="n"/>
      <c r="M3085">
        <f>VLOOKUP(J3085,P$7:Q$4000,2,0)</f>
        <v/>
      </c>
      <c r="N3085">
        <f>VLOOKUP(K3085,P$7:R$4000,2,0)</f>
        <v/>
      </c>
      <c r="P3085" s="22" t="n"/>
      <c r="Q3085" s="22" t="n"/>
    </row>
    <row r="3086" hidden="1" outlineLevel="1" ht="22.45" customFormat="1" customHeight="1" s="71" thickBot="1">
      <c r="B3086" s="165" t="inlineStr">
        <is>
          <t>13.09.2024 14:14:28</t>
        </is>
      </c>
      <c r="C3086" s="165" t="inlineStr">
        <is>
          <t>Внутреннее перемещение ОМТС 222-208 от 13.09.2024 14:14:28</t>
        </is>
      </c>
      <c r="D3086" s="152" t="inlineStr">
        <is>
          <t>Внутренее перемещение ТМЦ</t>
        </is>
      </c>
      <c r="E3086" s="163" t="n">
        <v>1750</v>
      </c>
      <c r="F3086" s="164" t="n"/>
      <c r="G3086" s="163" t="n">
        <v>1750</v>
      </c>
      <c r="H3086" s="164" t="n"/>
      <c r="I3086" s="7" t="n">
        <v>9653.1</v>
      </c>
      <c r="J3086" s="8" t="inlineStr">
        <is>
          <t>Склад Бозымчак № 9 ГОК (Нурмамбетов Н\Караев Ж.)</t>
        </is>
      </c>
      <c r="K3086" s="8" t="inlineStr">
        <is>
          <t>Склад Бишкек № 1 (Орозалиев С/Давлеталиев Э.)</t>
        </is>
      </c>
      <c r="L3086" s="98" t="n"/>
      <c r="M3086">
        <f>VLOOKUP(J3086,P$7:Q$4000,2,0)</f>
        <v/>
      </c>
      <c r="N3086">
        <f>VLOOKUP(K3086,P$7:R$4000,2,0)</f>
        <v/>
      </c>
      <c r="P3086" s="22" t="n"/>
      <c r="Q3086" s="22" t="n"/>
    </row>
    <row r="3087" hidden="1" outlineLevel="1" ht="32.9" customFormat="1" customHeight="1" s="71">
      <c r="B3087" s="166" t="n"/>
      <c r="C3087" s="166" t="n"/>
      <c r="D3087" s="153" t="n"/>
      <c r="E3087" s="10" t="n"/>
      <c r="F3087" s="11" t="n"/>
      <c r="G3087" s="10" t="n"/>
      <c r="H3087" s="11" t="n"/>
      <c r="I3087" s="12" t="n"/>
      <c r="J3087" s="13" t="inlineStr">
        <is>
          <t>215-001-0124 Табличка"НЕ ВКЛЮЧАТЬ! РАБОТАЮТ ЛЮДИ",100х50мм,матер:алюкобонд,ультрафиолет.печ(проивКР)</t>
        </is>
      </c>
      <c r="K3087" s="13" t="inlineStr">
        <is>
          <t>215-001-0124 Табличка"НЕ ВКЛЮЧАТЬ! РАБОТАЮТ ЛЮДИ",100х50мм,матер:алюкобонд,ультрафиолет.печ(проивКР)</t>
        </is>
      </c>
      <c r="L3087" s="98" t="n"/>
      <c r="M3087">
        <f>VLOOKUP(J3087,P$7:Q$4000,2,0)</f>
        <v/>
      </c>
      <c r="N3087">
        <f>VLOOKUP(K3087,P$7:R$4000,2,0)</f>
        <v/>
      </c>
      <c r="P3087" s="22" t="n"/>
      <c r="Q3087" s="23" t="n"/>
    </row>
    <row r="3088" hidden="1" outlineLevel="1" ht="22.45" customHeight="1" s="171" thickBot="1">
      <c r="B3088" s="167" t="n"/>
      <c r="C3088" s="167" t="n"/>
      <c r="D3088" s="14" t="inlineStr">
        <is>
          <t>Количество</t>
        </is>
      </c>
      <c r="E3088" s="15" t="n"/>
      <c r="F3088" s="175" t="n">
        <v>12</v>
      </c>
      <c r="G3088" s="15" t="n"/>
      <c r="H3088" s="175" t="n">
        <v>12</v>
      </c>
      <c r="I3088" s="135" t="n"/>
      <c r="J3088" s="154" t="inlineStr">
        <is>
          <t>Поступление ТМЦ и услуг 0003603 от 12.09.2024 10:00:00</t>
        </is>
      </c>
      <c r="K3088" s="154" t="inlineStr">
        <is>
          <t>Поступление ТМЦ и услуг 0003603 от 12.09.2024 10:00:00</t>
        </is>
      </c>
      <c r="L3088" s="98" t="n"/>
      <c r="M3088">
        <f>VLOOKUP(J3088,P$7:Q$4000,2,0)</f>
        <v/>
      </c>
      <c r="N3088">
        <f>VLOOKUP(K3088,P$7:R$4000,2,0)</f>
        <v/>
      </c>
      <c r="P3088" s="22" t="n"/>
      <c r="Q3088" s="23" t="n"/>
    </row>
    <row r="3089" hidden="1" outlineLevel="1" ht="22.45" customFormat="1" customHeight="1" s="71" thickBot="1">
      <c r="B3089" s="165" t="inlineStr">
        <is>
          <t>13.09.2024 14:14:28</t>
        </is>
      </c>
      <c r="C3089" s="165" t="inlineStr">
        <is>
          <t>Внутреннее перемещение ОМТС 222-208 от 13.09.2024 14:14:28</t>
        </is>
      </c>
      <c r="D3089" s="152" t="inlineStr">
        <is>
          <t>Внутренее перемещение ТМЦ</t>
        </is>
      </c>
      <c r="E3089" s="163" t="n">
        <v>1750</v>
      </c>
      <c r="F3089" s="164" t="n"/>
      <c r="G3089" s="163" t="n">
        <v>1750</v>
      </c>
      <c r="H3089" s="164" t="n"/>
      <c r="I3089" s="176" t="n">
        <v>220</v>
      </c>
      <c r="J3089" s="8" t="inlineStr">
        <is>
          <t>Склад Бозымчак № 9 ГОК (Нурмамбетов Н\Караев Ж.)</t>
        </is>
      </c>
      <c r="K3089" s="8" t="inlineStr">
        <is>
          <t>Склад Бишкек № 1 (Орозалиев С/Давлеталиев Э.)</t>
        </is>
      </c>
      <c r="L3089" s="98" t="n"/>
      <c r="M3089">
        <f>VLOOKUP(J3089,P$7:Q$4000,2,0)</f>
        <v/>
      </c>
      <c r="N3089">
        <f>VLOOKUP(K3089,P$7:R$4000,2,0)</f>
        <v/>
      </c>
      <c r="P3089" s="22" t="n"/>
      <c r="Q3089" s="23" t="n"/>
    </row>
    <row r="3090" hidden="1" outlineLevel="1" ht="32.9" customFormat="1" customHeight="1" s="71">
      <c r="B3090" s="166" t="n"/>
      <c r="C3090" s="166" t="n"/>
      <c r="D3090" s="153" t="n"/>
      <c r="E3090" s="10" t="n"/>
      <c r="F3090" s="11" t="n"/>
      <c r="G3090" s="10" t="n"/>
      <c r="H3090" s="11" t="n"/>
      <c r="I3090" s="12" t="n"/>
      <c r="J3090" s="13" t="inlineStr">
        <is>
          <t>100-024-0040 Отвертка для  снятия  золотников ключ для  золотников</t>
        </is>
      </c>
      <c r="K3090" s="13" t="inlineStr">
        <is>
          <t>100-024-0040 Отвертка для  снятия  золотников ключ для  золотников</t>
        </is>
      </c>
      <c r="L3090" s="98" t="n"/>
      <c r="M3090">
        <f>VLOOKUP(J3090,P$7:Q$4000,2,0)</f>
        <v/>
      </c>
      <c r="N3090">
        <f>VLOOKUP(K3090,P$7:R$4000,2,0)</f>
        <v/>
      </c>
      <c r="P3090" s="22" t="n"/>
      <c r="Q3090" s="23" t="n"/>
    </row>
    <row r="3091" hidden="1" outlineLevel="1" ht="22.45" customHeight="1" s="171" thickBot="1">
      <c r="B3091" s="167" t="n"/>
      <c r="C3091" s="167" t="n"/>
      <c r="D3091" s="14" t="inlineStr">
        <is>
          <t>Количество</t>
        </is>
      </c>
      <c r="E3091" s="15" t="n"/>
      <c r="F3091" s="175" t="n">
        <v>2</v>
      </c>
      <c r="G3091" s="15" t="n"/>
      <c r="H3091" s="175" t="n">
        <v>2</v>
      </c>
      <c r="I3091" s="135" t="n"/>
      <c r="J3091" s="154" t="inlineStr">
        <is>
          <t>Поступление ТМЦ и услуг 0003189 от 13.08.2024 10:00:00</t>
        </is>
      </c>
      <c r="K3091" s="154" t="inlineStr">
        <is>
          <t>Поступление ТМЦ и услуг 0003189 от 13.08.2024 10:00:00</t>
        </is>
      </c>
      <c r="L3091" s="98" t="n"/>
      <c r="M3091">
        <f>VLOOKUP(J3091,P$7:Q$4000,2,0)</f>
        <v/>
      </c>
      <c r="N3091">
        <f>VLOOKUP(K3091,P$7:R$4000,2,0)</f>
        <v/>
      </c>
      <c r="P3091" s="22" t="n"/>
      <c r="Q3091" s="22" t="n"/>
    </row>
    <row r="3092" hidden="1" outlineLevel="1" ht="22.45" customFormat="1" customHeight="1" s="71" thickBot="1">
      <c r="B3092" s="165" t="inlineStr">
        <is>
          <t>13.09.2024 14:14:28</t>
        </is>
      </c>
      <c r="C3092" s="165" t="inlineStr">
        <is>
          <t>Внутреннее перемещение ОМТС 222-208 от 13.09.2024 14:14:28</t>
        </is>
      </c>
      <c r="D3092" s="152" t="inlineStr">
        <is>
          <t>Внутренее перемещение ТМЦ</t>
        </is>
      </c>
      <c r="E3092" s="163" t="n">
        <v>1750</v>
      </c>
      <c r="F3092" s="164" t="n"/>
      <c r="G3092" s="163" t="n">
        <v>1750</v>
      </c>
      <c r="H3092" s="164" t="n"/>
      <c r="I3092" s="7" t="n">
        <v>33750</v>
      </c>
      <c r="J3092" s="8" t="inlineStr">
        <is>
          <t>Склад Бозымчак № 9 ГОК (Нурмамбетов Н\Караев Ж.)</t>
        </is>
      </c>
      <c r="K3092" s="8" t="inlineStr">
        <is>
          <t>Склад Бишкек № 1 (Орозалиев С/Давлеталиев Э.)</t>
        </is>
      </c>
      <c r="L3092" s="98" t="n"/>
      <c r="M3092">
        <f>VLOOKUP(J3092,P$7:Q$4000,2,0)</f>
        <v/>
      </c>
      <c r="N3092">
        <f>VLOOKUP(K3092,P$7:R$4000,2,0)</f>
        <v/>
      </c>
      <c r="P3092" s="22" t="n"/>
      <c r="Q3092" s="22" t="n"/>
    </row>
    <row r="3093" hidden="1" outlineLevel="1" ht="32.9" customFormat="1" customHeight="1" s="71">
      <c r="B3093" s="166" t="n"/>
      <c r="C3093" s="166" t="n"/>
      <c r="D3093" s="153" t="n"/>
      <c r="E3093" s="10" t="n"/>
      <c r="F3093" s="11" t="n"/>
      <c r="G3093" s="10" t="n"/>
      <c r="H3093" s="11" t="n"/>
      <c r="I3093" s="12" t="n"/>
      <c r="J3093" s="13" t="inlineStr">
        <is>
          <t>041-002-0046 Резак комбинированный Krass РЗП/2А</t>
        </is>
      </c>
      <c r="K3093" s="13" t="inlineStr">
        <is>
          <t>041-002-0046 Резак комбинированный Krass РЗП/2А</t>
        </is>
      </c>
      <c r="L3093" s="98" t="n"/>
      <c r="M3093">
        <f>VLOOKUP(J3093,P$7:Q$4000,2,0)</f>
        <v/>
      </c>
      <c r="N3093">
        <f>VLOOKUP(K3093,P$7:R$4000,2,0)</f>
        <v/>
      </c>
      <c r="P3093" s="22" t="n"/>
      <c r="Q3093" s="22" t="n"/>
    </row>
    <row r="3094" hidden="1" outlineLevel="1" ht="22.45" customHeight="1" s="171" thickBot="1">
      <c r="B3094" s="167" t="n"/>
      <c r="C3094" s="167" t="n"/>
      <c r="D3094" s="14" t="inlineStr">
        <is>
          <t>Количество</t>
        </is>
      </c>
      <c r="E3094" s="15" t="n"/>
      <c r="F3094" s="175" t="n">
        <v>5</v>
      </c>
      <c r="G3094" s="15" t="n"/>
      <c r="H3094" s="175" t="n">
        <v>5</v>
      </c>
      <c r="I3094" s="135" t="n"/>
      <c r="J3094" s="154" t="inlineStr">
        <is>
          <t>Поступление ТМЦ и услуг 0003189 от 13.08.2024 10:00:00</t>
        </is>
      </c>
      <c r="K3094" s="154" t="inlineStr">
        <is>
          <t>Поступление ТМЦ и услуг 0003189 от 13.08.2024 10:00:00</t>
        </is>
      </c>
      <c r="L3094" s="98" t="n"/>
      <c r="M3094">
        <f>VLOOKUP(J3094,P$7:Q$4000,2,0)</f>
        <v/>
      </c>
      <c r="N3094">
        <f>VLOOKUP(K3094,P$7:R$4000,2,0)</f>
        <v/>
      </c>
      <c r="P3094" s="22" t="n"/>
      <c r="Q3094" s="22" t="n"/>
    </row>
    <row r="3095" hidden="1" outlineLevel="1" ht="22.45" customFormat="1" customHeight="1" s="71" thickBot="1">
      <c r="B3095" s="165" t="inlineStr">
        <is>
          <t>13.09.2024 14:14:28</t>
        </is>
      </c>
      <c r="C3095" s="165" t="inlineStr">
        <is>
          <t>Внутреннее перемещение ОМТС 222-208 от 13.09.2024 14:14:28</t>
        </is>
      </c>
      <c r="D3095" s="152" t="inlineStr">
        <is>
          <t>Внутренее перемещение ТМЦ</t>
        </is>
      </c>
      <c r="E3095" s="163" t="n">
        <v>1750</v>
      </c>
      <c r="F3095" s="164" t="n"/>
      <c r="G3095" s="163" t="n">
        <v>1750</v>
      </c>
      <c r="H3095" s="164" t="n"/>
      <c r="I3095" s="7" t="n">
        <v>84241.14999999999</v>
      </c>
      <c r="J3095" s="8" t="inlineStr">
        <is>
          <t>Склад Бозымчак № 9 ГОК (Нурмамбетов Н\Караев Ж.)</t>
        </is>
      </c>
      <c r="K3095" s="8" t="inlineStr">
        <is>
          <t>Склад Бишкек № 1 (Орозалиев С/Давлеталиев Э.)</t>
        </is>
      </c>
      <c r="L3095" s="98" t="n"/>
      <c r="M3095">
        <f>VLOOKUP(J3095,P$7:Q$4000,2,0)</f>
        <v/>
      </c>
      <c r="N3095">
        <f>VLOOKUP(K3095,P$7:R$4000,2,0)</f>
        <v/>
      </c>
      <c r="P3095" s="22" t="n"/>
      <c r="Q3095" s="22" t="n"/>
    </row>
    <row r="3096" hidden="1" outlineLevel="1" ht="32.9" customFormat="1" customHeight="1" s="71">
      <c r="B3096" s="166" t="n"/>
      <c r="C3096" s="166" t="n"/>
      <c r="D3096" s="153" t="n"/>
      <c r="E3096" s="10" t="n"/>
      <c r="F3096" s="11" t="n"/>
      <c r="G3096" s="10" t="n"/>
      <c r="H3096" s="11" t="n"/>
      <c r="I3096" s="12" t="n"/>
      <c r="J3096" s="13" t="inlineStr">
        <is>
          <t>045-004-0077 Лазерный противотуманный стоп сигнал (красный)</t>
        </is>
      </c>
      <c r="K3096" s="13" t="inlineStr">
        <is>
          <t>045-004-0077 Лазерный противотуманный стоп сигнал (красный)</t>
        </is>
      </c>
      <c r="L3096" s="98" t="n"/>
      <c r="M3096">
        <f>VLOOKUP(J3096,P$7:Q$4000,2,0)</f>
        <v/>
      </c>
      <c r="N3096">
        <f>VLOOKUP(K3096,P$7:R$4000,2,0)</f>
        <v/>
      </c>
      <c r="P3096" s="22" t="n"/>
      <c r="Q3096" s="22" t="n"/>
    </row>
    <row r="3097" hidden="1" outlineLevel="1" ht="22.45" customHeight="1" s="171" thickBot="1">
      <c r="B3097" s="167" t="n"/>
      <c r="C3097" s="167" t="n"/>
      <c r="D3097" s="14" t="inlineStr">
        <is>
          <t>Количество</t>
        </is>
      </c>
      <c r="E3097" s="15" t="n"/>
      <c r="F3097" s="175" t="n">
        <v>50</v>
      </c>
      <c r="G3097" s="15" t="n"/>
      <c r="H3097" s="175" t="n">
        <v>50</v>
      </c>
      <c r="I3097" s="135" t="n"/>
      <c r="J3097" s="154" t="inlineStr">
        <is>
          <t>Поступление ТМЦ и услуг 0003596 от 11.09.2024 10:00:00</t>
        </is>
      </c>
      <c r="K3097" s="154" t="inlineStr">
        <is>
          <t>Поступление ТМЦ и услуг 0003596 от 11.09.2024 10:00:00</t>
        </is>
      </c>
      <c r="L3097" s="98" t="n"/>
      <c r="M3097">
        <f>VLOOKUP(J3097,P$7:Q$4000,2,0)</f>
        <v/>
      </c>
      <c r="N3097">
        <f>VLOOKUP(K3097,P$7:R$4000,2,0)</f>
        <v/>
      </c>
      <c r="P3097" s="22" t="n"/>
      <c r="Q3097" s="22" t="n"/>
    </row>
    <row r="3098" hidden="1" outlineLevel="1" ht="22.45" customFormat="1" customHeight="1" s="71" thickBot="1">
      <c r="B3098" s="165" t="inlineStr">
        <is>
          <t>13.09.2024 14:14:28</t>
        </is>
      </c>
      <c r="C3098" s="165" t="inlineStr">
        <is>
          <t>Внутреннее перемещение ОМТС 222-208 от 13.09.2024 14:14:28</t>
        </is>
      </c>
      <c r="D3098" s="152" t="inlineStr">
        <is>
          <t>Внутренее перемещение ТМЦ</t>
        </is>
      </c>
      <c r="E3098" s="163" t="n">
        <v>1750</v>
      </c>
      <c r="F3098" s="164" t="n"/>
      <c r="G3098" s="163" t="n">
        <v>1750</v>
      </c>
      <c r="H3098" s="164" t="n"/>
      <c r="I3098" s="7" t="n">
        <v>84241.14999999999</v>
      </c>
      <c r="J3098" s="8" t="inlineStr">
        <is>
          <t>Склад Бозымчак № 9 ГОК (Нурмамбетов Н\Караев Ж.)</t>
        </is>
      </c>
      <c r="K3098" s="8" t="inlineStr">
        <is>
          <t>Склад Бишкек № 1 (Орозалиев С/Давлеталиев Э.)</t>
        </is>
      </c>
      <c r="L3098" s="98" t="n"/>
      <c r="M3098">
        <f>VLOOKUP(J3098,P$7:Q$4000,2,0)</f>
        <v/>
      </c>
      <c r="N3098">
        <f>VLOOKUP(K3098,P$7:R$4000,2,0)</f>
        <v/>
      </c>
      <c r="P3098" s="22" t="n"/>
      <c r="Q3098" s="23" t="n"/>
    </row>
    <row r="3099" hidden="1" outlineLevel="1" ht="32.9" customFormat="1" customHeight="1" s="71">
      <c r="B3099" s="166" t="n"/>
      <c r="C3099" s="166" t="n"/>
      <c r="D3099" s="153" t="n"/>
      <c r="E3099" s="10" t="n"/>
      <c r="F3099" s="11" t="n"/>
      <c r="G3099" s="10" t="n"/>
      <c r="H3099" s="11" t="n"/>
      <c r="I3099" s="12" t="n"/>
      <c r="J3099" s="13" t="inlineStr">
        <is>
          <t>045-004-0078 Лазерный противотуманный стоп сигнал (зеленый)</t>
        </is>
      </c>
      <c r="K3099" s="13" t="inlineStr">
        <is>
          <t>045-004-0078 Лазерный противотуманный стоп сигнал (зеленый)</t>
        </is>
      </c>
      <c r="L3099" s="98" t="n"/>
      <c r="M3099">
        <f>VLOOKUP(J3099,P$7:Q$4000,2,0)</f>
        <v/>
      </c>
      <c r="N3099">
        <f>VLOOKUP(K3099,P$7:R$4000,2,0)</f>
        <v/>
      </c>
      <c r="P3099" s="22" t="n"/>
      <c r="Q3099" s="23" t="n"/>
    </row>
    <row r="3100" hidden="1" outlineLevel="1" ht="22.45" customHeight="1" s="171" thickBot="1">
      <c r="B3100" s="167" t="n"/>
      <c r="C3100" s="167" t="n"/>
      <c r="D3100" s="14" t="inlineStr">
        <is>
          <t>Количество</t>
        </is>
      </c>
      <c r="E3100" s="15" t="n"/>
      <c r="F3100" s="175" t="n">
        <v>50</v>
      </c>
      <c r="G3100" s="15" t="n"/>
      <c r="H3100" s="175" t="n">
        <v>50</v>
      </c>
      <c r="I3100" s="135" t="n"/>
      <c r="J3100" s="154" t="inlineStr">
        <is>
          <t>Поступление ТМЦ и услуг 0003596 от 11.09.2024 10:00:00</t>
        </is>
      </c>
      <c r="K3100" s="154" t="inlineStr">
        <is>
          <t>Поступление ТМЦ и услуг 0003596 от 11.09.2024 10:00:00</t>
        </is>
      </c>
      <c r="L3100" s="98" t="n"/>
      <c r="M3100">
        <f>VLOOKUP(J3100,P$7:Q$4000,2,0)</f>
        <v/>
      </c>
      <c r="N3100">
        <f>VLOOKUP(K3100,P$7:R$4000,2,0)</f>
        <v/>
      </c>
      <c r="P3100" s="22" t="n"/>
      <c r="Q3100" s="22" t="n"/>
    </row>
    <row r="3101" hidden="1" outlineLevel="1" ht="32.9" customFormat="1" customHeight="1" s="71" thickBot="1">
      <c r="B3101" s="165" t="inlineStr">
        <is>
          <t>13.09.2024 14:32:42</t>
        </is>
      </c>
      <c r="C3101" s="165" t="inlineStr">
        <is>
          <t>Внутреннее перемещение ОМТС 222-209 от 13.09.2024 14:32:42</t>
        </is>
      </c>
      <c r="D3101" s="152" t="inlineStr">
        <is>
          <t>Внутренее перемещение ТМЦ</t>
        </is>
      </c>
      <c r="E3101" s="163" t="n">
        <v>1750</v>
      </c>
      <c r="F3101" s="164" t="n"/>
      <c r="G3101" s="163" t="n">
        <v>1750</v>
      </c>
      <c r="H3101" s="164" t="n"/>
      <c r="I3101" s="7" t="n">
        <v>68455</v>
      </c>
      <c r="J3101" s="8" t="inlineStr">
        <is>
          <t>Склад Бозымчак №12 ОФ (/Касымов А. Адылбек у Э.)</t>
        </is>
      </c>
      <c r="K3101" s="8" t="inlineStr">
        <is>
          <t>Склад Бишкек № 1 (Орозалиев С/Давлеталиев Э.)</t>
        </is>
      </c>
      <c r="L3101" s="98" t="n"/>
      <c r="M3101">
        <f>VLOOKUP(J3101,P$7:Q$4000,2,0)</f>
        <v/>
      </c>
      <c r="N3101">
        <f>VLOOKUP(K3101,P$7:R$4000,2,0)</f>
        <v/>
      </c>
      <c r="P3101" s="22" t="n"/>
      <c r="Q3101" s="23" t="n"/>
    </row>
    <row r="3102" hidden="1" outlineLevel="1" ht="32.9" customFormat="1" customHeight="1" s="71">
      <c r="B3102" s="166" t="n"/>
      <c r="C3102" s="166" t="n"/>
      <c r="D3102" s="153" t="n"/>
      <c r="E3102" s="10" t="n"/>
      <c r="F3102" s="11" t="n"/>
      <c r="G3102" s="10" t="n"/>
      <c r="H3102" s="11" t="n"/>
      <c r="I3102" s="12" t="n"/>
      <c r="J3102" s="13" t="inlineStr">
        <is>
          <t>010-100-0504 Шкаф для размещения дефибрилляторов TAGLER ШД-01</t>
        </is>
      </c>
      <c r="K3102" s="13" t="inlineStr">
        <is>
          <t>010-100-0504 Шкаф для размещения дефибрилляторов TAGLER ШД-01</t>
        </is>
      </c>
      <c r="L3102" s="98" t="n"/>
      <c r="M3102">
        <f>VLOOKUP(J3102,P$7:Q$4000,2,0)</f>
        <v/>
      </c>
      <c r="N3102">
        <f>VLOOKUP(K3102,P$7:R$4000,2,0)</f>
        <v/>
      </c>
      <c r="P3102" s="22" t="n"/>
      <c r="Q3102" s="22" t="n"/>
    </row>
    <row r="3103" hidden="1" outlineLevel="1" ht="22.45" customHeight="1" s="171" thickBot="1">
      <c r="B3103" s="167" t="n"/>
      <c r="C3103" s="167" t="n"/>
      <c r="D3103" s="14" t="inlineStr">
        <is>
          <t>Количество</t>
        </is>
      </c>
      <c r="E3103" s="15" t="n"/>
      <c r="F3103" s="175" t="n">
        <v>5</v>
      </c>
      <c r="G3103" s="15" t="n"/>
      <c r="H3103" s="175" t="n">
        <v>5</v>
      </c>
      <c r="I3103" s="135" t="n"/>
      <c r="J3103" s="154" t="inlineStr">
        <is>
          <t>Поступление ТМЦ и услуг 0003610 от 11.09.2024 10:00:00</t>
        </is>
      </c>
      <c r="K3103" s="154" t="inlineStr">
        <is>
          <t>Поступление ТМЦ и услуг 0003610 от 11.09.2024 10:00:00</t>
        </is>
      </c>
      <c r="L3103" s="98" t="n"/>
      <c r="M3103">
        <f>VLOOKUP(J3103,P$7:Q$4000,2,0)</f>
        <v/>
      </c>
      <c r="N3103">
        <f>VLOOKUP(K3103,P$7:R$4000,2,0)</f>
        <v/>
      </c>
      <c r="P3103" s="22" t="n"/>
      <c r="Q3103" s="22" t="n"/>
    </row>
    <row r="3104" hidden="1" outlineLevel="1" ht="32.9" customFormat="1" customHeight="1" s="71" thickBot="1">
      <c r="B3104" s="165" t="inlineStr">
        <is>
          <t>13.09.2024 14:32:42</t>
        </is>
      </c>
      <c r="C3104" s="165" t="inlineStr">
        <is>
          <t>Внутреннее перемещение ОМТС 222-209 от 13.09.2024 14:32:42</t>
        </is>
      </c>
      <c r="D3104" s="152" t="inlineStr">
        <is>
          <t>Внутренее перемещение ТМЦ</t>
        </is>
      </c>
      <c r="E3104" s="163" t="n">
        <v>1750</v>
      </c>
      <c r="F3104" s="164" t="n"/>
      <c r="G3104" s="163" t="n">
        <v>1750</v>
      </c>
      <c r="H3104" s="164" t="n"/>
      <c r="I3104" s="7" t="n">
        <v>34430</v>
      </c>
      <c r="J3104" s="8" t="inlineStr">
        <is>
          <t>Склад Бозымчак №12 ОФ (/Касымов А. Адылбек у Э.)</t>
        </is>
      </c>
      <c r="K3104" s="8" t="inlineStr">
        <is>
          <t>Склад Бишкек № 1 (Орозалиев С/Давлеталиев Э.)</t>
        </is>
      </c>
      <c r="L3104" s="98" t="n"/>
      <c r="M3104">
        <f>VLOOKUP(J3104,P$7:Q$4000,2,0)</f>
        <v/>
      </c>
      <c r="N3104">
        <f>VLOOKUP(K3104,P$7:R$4000,2,0)</f>
        <v/>
      </c>
      <c r="P3104" s="22" t="n"/>
      <c r="Q3104" s="22" t="n"/>
    </row>
    <row r="3105" hidden="1" outlineLevel="1" ht="32.9" customFormat="1" customHeight="1" s="71">
      <c r="B3105" s="166" t="n"/>
      <c r="C3105" s="166" t="n"/>
      <c r="D3105" s="153" t="n"/>
      <c r="E3105" s="10" t="n"/>
      <c r="F3105" s="11" t="n"/>
      <c r="G3105" s="10" t="n"/>
      <c r="H3105" s="11" t="n"/>
      <c r="I3105" s="12" t="n"/>
      <c r="J3105" s="13" t="inlineStr">
        <is>
          <t>100-024-0201 КЛЕЙ TIP TOP CEMENTSC4000 SCHWARZ-BLACK-700g/780ml В КОМПЛ. АКТИВАТОР TIP TOP HARDENER E40-30g</t>
        </is>
      </c>
      <c r="K3105" s="13" t="inlineStr">
        <is>
          <t>100-024-0201 КЛЕЙ TIP TOP CEMENTSC4000 SCHWARZ-BLACK-700g/780ml В КОМПЛ. АКТИВАТОР TIP TOP HARDENER E40-30g</t>
        </is>
      </c>
      <c r="L3105" s="98" t="n"/>
      <c r="M3105">
        <f>VLOOKUP(J3105,P$7:Q$4000,2,0)</f>
        <v/>
      </c>
      <c r="N3105">
        <f>VLOOKUP(K3105,P$7:R$4000,2,0)</f>
        <v/>
      </c>
      <c r="P3105" s="22" t="n"/>
      <c r="Q3105" s="22" t="n"/>
    </row>
    <row r="3106" hidden="1" outlineLevel="1" ht="22.45" customHeight="1" s="171" thickBot="1">
      <c r="B3106" s="167" t="n"/>
      <c r="C3106" s="167" t="n"/>
      <c r="D3106" s="14" t="inlineStr">
        <is>
          <t>Количество</t>
        </is>
      </c>
      <c r="E3106" s="15" t="n"/>
      <c r="F3106" s="175" t="n">
        <v>5</v>
      </c>
      <c r="G3106" s="15" t="n"/>
      <c r="H3106" s="175" t="n">
        <v>5</v>
      </c>
      <c r="I3106" s="135" t="n"/>
      <c r="J3106" s="154" t="inlineStr">
        <is>
          <t>Поступление ТМЦ и услуг 0003611 от 10.09.2024 10:00:00</t>
        </is>
      </c>
      <c r="K3106" s="154" t="inlineStr">
        <is>
          <t>Поступление ТМЦ и услуг 0003611 от 10.09.2024 10:00:00</t>
        </is>
      </c>
      <c r="L3106" s="98" t="n"/>
      <c r="M3106">
        <f>VLOOKUP(J3106,P$7:Q$4000,2,0)</f>
        <v/>
      </c>
      <c r="N3106">
        <f>VLOOKUP(K3106,P$7:R$4000,2,0)</f>
        <v/>
      </c>
      <c r="P3106" s="22" t="n"/>
      <c r="Q3106" s="22" t="n"/>
    </row>
    <row r="3107" hidden="1" outlineLevel="1" ht="22.45" customFormat="1" customHeight="1" s="71" thickBot="1">
      <c r="B3107" s="165" t="inlineStr">
        <is>
          <t>13.09.2024 14:32:42</t>
        </is>
      </c>
      <c r="C3107" s="165" t="inlineStr">
        <is>
          <t>Внутреннее перемещение ОМТС 222-209 от 13.09.2024 14:32:42</t>
        </is>
      </c>
      <c r="D3107" s="152" t="inlineStr">
        <is>
          <t>Внутренее перемещение ТМЦ</t>
        </is>
      </c>
      <c r="E3107" s="163" t="n">
        <v>1750</v>
      </c>
      <c r="F3107" s="164" t="n"/>
      <c r="G3107" s="163" t="n">
        <v>1750</v>
      </c>
      <c r="H3107" s="164" t="n"/>
      <c r="I3107" s="7" t="n">
        <v>145900</v>
      </c>
      <c r="J3107" s="8" t="inlineStr">
        <is>
          <t>Склад Бозымчак №12 ОФ (/Касымов А. Адылбек у Э.)</t>
        </is>
      </c>
      <c r="K3107" s="8" t="inlineStr">
        <is>
          <t>Склад Бишкек № 1 (Орозалиев С/Давлеталиев Э.)</t>
        </is>
      </c>
      <c r="L3107" s="98" t="n"/>
      <c r="M3107">
        <f>VLOOKUP(J3107,P$7:Q$4000,2,0)</f>
        <v/>
      </c>
      <c r="N3107">
        <f>VLOOKUP(K3107,P$7:R$4000,2,0)</f>
        <v/>
      </c>
      <c r="P3107" s="22" t="n"/>
      <c r="Q3107" s="22" t="n"/>
    </row>
    <row r="3108" hidden="1" outlineLevel="1" ht="32.9" customFormat="1" customHeight="1" s="71">
      <c r="B3108" s="166" t="n"/>
      <c r="C3108" s="166" t="n"/>
      <c r="D3108" s="153" t="n"/>
      <c r="E3108" s="10" t="n"/>
      <c r="F3108" s="11" t="n"/>
      <c r="G3108" s="10" t="n"/>
      <c r="H3108" s="11" t="n"/>
      <c r="I3108" s="12" t="n"/>
      <c r="J3108" s="13" t="inlineStr">
        <is>
          <t>005-001-9777 Противоскользящий резиновый коврик для бассейнов и бань (шир. 90 см.)</t>
        </is>
      </c>
      <c r="K3108" s="13" t="inlineStr">
        <is>
          <t>005-001-9777 Противоскользящий резиновый коврик для бассейнов и бань (шир. 90 см.)</t>
        </is>
      </c>
      <c r="L3108" s="98" t="n"/>
      <c r="M3108">
        <f>VLOOKUP(J3108,P$7:Q$4000,2,0)</f>
        <v/>
      </c>
      <c r="N3108">
        <f>VLOOKUP(K3108,P$7:R$4000,2,0)</f>
        <v/>
      </c>
      <c r="P3108" s="22" t="n"/>
      <c r="Q3108" s="22" t="n"/>
    </row>
    <row r="3109" hidden="1" outlineLevel="1" ht="22.45" customHeight="1" s="171" thickBot="1">
      <c r="B3109" s="167" t="n"/>
      <c r="C3109" s="167" t="n"/>
      <c r="D3109" s="14" t="inlineStr">
        <is>
          <t>Количество</t>
        </is>
      </c>
      <c r="E3109" s="15" t="n"/>
      <c r="F3109" s="175" t="n">
        <v>100</v>
      </c>
      <c r="G3109" s="15" t="n"/>
      <c r="H3109" s="175" t="n">
        <v>100</v>
      </c>
      <c r="I3109" s="135" t="n"/>
      <c r="J3109" s="154" t="inlineStr">
        <is>
          <t>Поступление ТМЦ и услуг 0003606 от 12.09.2024 10:00:00</t>
        </is>
      </c>
      <c r="K3109" s="154" t="inlineStr">
        <is>
          <t>Поступление ТМЦ и услуг 0003606 от 12.09.2024 10:00:00</t>
        </is>
      </c>
      <c r="L3109" s="98" t="n"/>
      <c r="M3109">
        <f>VLOOKUP(J3109,P$7:Q$4000,2,0)</f>
        <v/>
      </c>
      <c r="N3109">
        <f>VLOOKUP(K3109,P$7:R$4000,2,0)</f>
        <v/>
      </c>
      <c r="P3109" s="22" t="n"/>
      <c r="Q3109" s="22" t="n"/>
    </row>
    <row r="3110" hidden="1" outlineLevel="1" ht="22.45" customFormat="1" customHeight="1" s="71" thickBot="1">
      <c r="B3110" s="165" t="inlineStr">
        <is>
          <t>13.09.2024 14:36:41</t>
        </is>
      </c>
      <c r="C3110" s="165" t="inlineStr">
        <is>
          <t>Внутреннее перемещение ОМТС 222-210 от 13.09.2024 14:36:41</t>
        </is>
      </c>
      <c r="D3110" s="152" t="inlineStr">
        <is>
          <t>Внутренее перемещение ТМЦ</t>
        </is>
      </c>
      <c r="E3110" s="163" t="n">
        <v>1750</v>
      </c>
      <c r="F3110" s="164" t="n"/>
      <c r="G3110" s="163" t="n">
        <v>1750</v>
      </c>
      <c r="H3110" s="164" t="n"/>
      <c r="I3110" s="7" t="n">
        <v>3200</v>
      </c>
      <c r="J3110" s="8" t="inlineStr">
        <is>
          <t>Зарлыков Мурат Эсенбекович</t>
        </is>
      </c>
      <c r="K3110" s="8" t="inlineStr">
        <is>
          <t>Склад Бозымчак № 7 СИЗ (/Касымов А,Адылбек у Э.</t>
        </is>
      </c>
      <c r="L3110" s="98" t="n"/>
      <c r="M3110">
        <f>VLOOKUP(J3110,P$7:Q$4000,2,0)</f>
        <v/>
      </c>
      <c r="N3110">
        <f>VLOOKUP(K3110,P$7:R$4000,2,0)</f>
        <v/>
      </c>
      <c r="P3110" s="22" t="n"/>
      <c r="Q3110" s="22" t="n"/>
    </row>
    <row r="3111" hidden="1" outlineLevel="1" ht="32.9" customFormat="1" customHeight="1" s="71">
      <c r="B3111" s="166" t="n"/>
      <c r="C3111" s="166" t="n"/>
      <c r="D3111" s="153" t="n"/>
      <c r="E3111" s="10" t="n"/>
      <c r="F3111" s="11" t="n"/>
      <c r="G3111" s="10" t="n"/>
      <c r="H3111" s="11" t="n"/>
      <c r="I3111" s="12" t="n"/>
      <c r="J3111" s="13" t="inlineStr">
        <is>
          <t>001-001-0116 Рубашка  "KAZ Minerals Bozymchak) c длинным рукавом  (100% ХБ)</t>
        </is>
      </c>
      <c r="K3111" s="13" t="inlineStr">
        <is>
          <t>001-001-0116 Рубашка  "KAZ Minerals Bozymchak) c длинным рукавом  (100% ХБ)</t>
        </is>
      </c>
      <c r="L3111" s="98" t="n"/>
      <c r="M3111">
        <f>VLOOKUP(J3111,P$7:Q$4000,2,0)</f>
        <v/>
      </c>
      <c r="N3111">
        <f>VLOOKUP(K3111,P$7:R$4000,2,0)</f>
        <v/>
      </c>
      <c r="P3111" s="22" t="n"/>
      <c r="Q3111" s="22" t="n"/>
    </row>
    <row r="3112" hidden="1" outlineLevel="1" ht="22.45" customHeight="1" s="171" thickBot="1">
      <c r="B3112" s="167" t="n"/>
      <c r="C3112" s="167" t="n"/>
      <c r="D3112" s="14" t="inlineStr">
        <is>
          <t>Количество</t>
        </is>
      </c>
      <c r="E3112" s="15" t="n"/>
      <c r="F3112" s="175" t="n">
        <v>1</v>
      </c>
      <c r="G3112" s="15" t="n"/>
      <c r="H3112" s="175" t="n">
        <v>1</v>
      </c>
      <c r="I3112" s="135" t="n"/>
      <c r="J3112" s="154" t="inlineStr">
        <is>
          <t>Поступление ТМЦ и услуг 0002737 от 16.07.2024 10:00:00</t>
        </is>
      </c>
      <c r="K3112" s="154" t="inlineStr">
        <is>
          <t>Поступление ТМЦ и услуг 0002737 от 16.07.2024 10:00:00</t>
        </is>
      </c>
      <c r="L3112" s="98" t="n"/>
      <c r="M3112">
        <f>VLOOKUP(J3112,P$7:Q$4000,2,0)</f>
        <v/>
      </c>
      <c r="N3112">
        <f>VLOOKUP(K3112,P$7:R$4000,2,0)</f>
        <v/>
      </c>
      <c r="P3112" s="22" t="n"/>
      <c r="Q3112" s="22" t="n"/>
    </row>
    <row r="3113" hidden="1" outlineLevel="1" ht="22.45" customFormat="1" customHeight="1" s="71" thickBot="1">
      <c r="B3113" s="165" t="inlineStr">
        <is>
          <t>13.09.2024 14:36:41</t>
        </is>
      </c>
      <c r="C3113" s="165" t="inlineStr">
        <is>
          <t>Внутреннее перемещение ОМТС 222-210 от 13.09.2024 14:36:41</t>
        </is>
      </c>
      <c r="D3113" s="152" t="inlineStr">
        <is>
          <t>Внутренее перемещение ТМЦ</t>
        </is>
      </c>
      <c r="E3113" s="163" t="n">
        <v>1750</v>
      </c>
      <c r="F3113" s="164" t="n"/>
      <c r="G3113" s="163" t="n">
        <v>1750</v>
      </c>
      <c r="H3113" s="164" t="n"/>
      <c r="I3113" s="7" t="n">
        <v>4558.41</v>
      </c>
      <c r="J3113" s="8" t="inlineStr">
        <is>
          <t>Зарлыков Мурат Эсенбекович</t>
        </is>
      </c>
      <c r="K3113" s="8" t="inlineStr">
        <is>
          <t>Склад Бозымчак № 7 СИЗ (/Касымов А,Адылбек у Э.</t>
        </is>
      </c>
      <c r="L3113" s="98" t="n"/>
      <c r="M3113">
        <f>VLOOKUP(J3113,P$7:Q$4000,2,0)</f>
        <v/>
      </c>
      <c r="N3113">
        <f>VLOOKUP(K3113,P$7:R$4000,2,0)</f>
        <v/>
      </c>
      <c r="P3113" s="22" t="n"/>
      <c r="Q3113" s="22" t="n"/>
    </row>
    <row r="3114" hidden="1" outlineLevel="1" ht="32.9" customFormat="1" customHeight="1" s="71">
      <c r="B3114" s="166" t="n"/>
      <c r="C3114" s="166" t="n"/>
      <c r="D3114" s="153" t="n"/>
      <c r="E3114" s="10" t="n"/>
      <c r="F3114" s="11" t="n"/>
      <c r="G3114" s="10" t="n"/>
      <c r="H3114" s="11" t="n"/>
      <c r="I3114" s="12" t="n"/>
      <c r="J3114" s="13" t="inlineStr">
        <is>
          <t>001-002-0061 Ботинки Kynox Nomad 417E-064 (Италия)</t>
        </is>
      </c>
      <c r="K3114" s="13" t="inlineStr">
        <is>
          <t>001-002-0061 Ботинки Kynox Nomad 417E-064 (Италия)</t>
        </is>
      </c>
      <c r="L3114" s="98" t="n"/>
      <c r="M3114">
        <f>VLOOKUP(J3114,P$7:Q$4000,2,0)</f>
        <v/>
      </c>
      <c r="N3114">
        <f>VLOOKUP(K3114,P$7:R$4000,2,0)</f>
        <v/>
      </c>
      <c r="P3114" s="22" t="n"/>
      <c r="Q3114" s="22" t="n"/>
    </row>
    <row r="3115" hidden="1" outlineLevel="1" ht="22.45" customHeight="1" s="171" thickBot="1">
      <c r="B3115" s="167" t="n"/>
      <c r="C3115" s="167" t="n"/>
      <c r="D3115" s="14" t="inlineStr">
        <is>
          <t>Количество</t>
        </is>
      </c>
      <c r="E3115" s="15" t="n"/>
      <c r="F3115" s="175" t="n">
        <v>1</v>
      </c>
      <c r="G3115" s="15" t="n"/>
      <c r="H3115" s="175" t="n">
        <v>1</v>
      </c>
      <c r="I3115" s="135" t="n"/>
      <c r="J3115" s="154" t="inlineStr">
        <is>
          <t>Поступление ТМЦ и услуг 0001148 от 27.03.2024 10:00:00</t>
        </is>
      </c>
      <c r="K3115" s="154" t="inlineStr">
        <is>
          <t>Поступление ТМЦ и услуг 0001148 от 27.03.2024 10:00:00</t>
        </is>
      </c>
      <c r="L3115" s="98" t="n"/>
      <c r="M3115">
        <f>VLOOKUP(J3115,P$7:Q$4000,2,0)</f>
        <v/>
      </c>
      <c r="N3115">
        <f>VLOOKUP(K3115,P$7:R$4000,2,0)</f>
        <v/>
      </c>
      <c r="P3115" s="22" t="n"/>
      <c r="Q3115" s="23" t="n"/>
    </row>
    <row r="3116" hidden="1" outlineLevel="1" ht="32.9" customFormat="1" customHeight="1" s="71" thickBot="1">
      <c r="B3116" s="165" t="inlineStr">
        <is>
          <t>13.09.2024 14:36:41</t>
        </is>
      </c>
      <c r="C3116" s="165" t="inlineStr">
        <is>
          <t>Внутреннее перемещение ОМТС 222-210 от 13.09.2024 14:36:41</t>
        </is>
      </c>
      <c r="D3116" s="152" t="inlineStr">
        <is>
          <t>Внутренее перемещение ТМЦ</t>
        </is>
      </c>
      <c r="E3116" s="163" t="n">
        <v>1750</v>
      </c>
      <c r="F3116" s="164" t="n"/>
      <c r="G3116" s="163" t="n">
        <v>1750</v>
      </c>
      <c r="H3116" s="164" t="n"/>
      <c r="I3116" s="7" t="n">
        <v>3000</v>
      </c>
      <c r="J3116" s="8" t="inlineStr">
        <is>
          <t>Зарлыков Мурат Эсенбекович</t>
        </is>
      </c>
      <c r="K3116" s="8" t="inlineStr">
        <is>
          <t>Склад Бозымчак № 7 СИЗ (/Касымов А,Адылбек у Э.</t>
        </is>
      </c>
      <c r="L3116" s="98" t="n"/>
      <c r="M3116">
        <f>VLOOKUP(J3116,P$7:Q$4000,2,0)</f>
        <v/>
      </c>
      <c r="N3116">
        <f>VLOOKUP(K3116,P$7:R$4000,2,0)</f>
        <v/>
      </c>
      <c r="P3116" s="22" t="n"/>
      <c r="Q3116" s="22" t="n"/>
    </row>
    <row r="3117" hidden="1" outlineLevel="1" ht="32.9" customFormat="1" customHeight="1" s="71">
      <c r="B3117" s="166" t="n"/>
      <c r="C3117" s="166" t="n"/>
      <c r="D3117" s="153" t="n"/>
      <c r="E3117" s="10" t="n"/>
      <c r="F3117" s="11" t="n"/>
      <c r="G3117" s="10" t="n"/>
      <c r="H3117" s="11" t="n"/>
      <c r="I3117" s="12" t="n"/>
      <c r="J3117" s="13" t="inlineStr">
        <is>
          <t>001-001-0183 Брюки летние "KAZ Minerals Bozymchak" (ткань 65%ПЭ/35%ХБ, плотность 250 гр/м2, разм.52-54)</t>
        </is>
      </c>
      <c r="K3117" s="13" t="inlineStr">
        <is>
          <t>001-001-0183 Брюки летние "KAZ Minerals Bozymchak" (ткань 65%ПЭ/35%ХБ, плотность 250 гр/м2, разм.52-54)</t>
        </is>
      </c>
      <c r="L3117" s="98" t="n"/>
      <c r="M3117">
        <f>VLOOKUP(J3117,P$7:Q$4000,2,0)</f>
        <v/>
      </c>
      <c r="N3117">
        <f>VLOOKUP(K3117,P$7:R$4000,2,0)</f>
        <v/>
      </c>
      <c r="P3117" s="22" t="n"/>
      <c r="Q3117" s="22" t="n"/>
    </row>
    <row r="3118" hidden="1" outlineLevel="1" ht="22.45" customHeight="1" s="171" thickBot="1">
      <c r="B3118" s="167" t="n"/>
      <c r="C3118" s="167" t="n"/>
      <c r="D3118" s="14" t="inlineStr">
        <is>
          <t>Количество</t>
        </is>
      </c>
      <c r="E3118" s="15" t="n"/>
      <c r="F3118" s="175" t="n">
        <v>1</v>
      </c>
      <c r="G3118" s="15" t="n"/>
      <c r="H3118" s="175" t="n">
        <v>1</v>
      </c>
      <c r="I3118" s="135" t="n"/>
      <c r="J3118" s="154" t="inlineStr">
        <is>
          <t>Поступление ТМЦ и услуг 0001494 от 19.04.2024 10:00:00</t>
        </is>
      </c>
      <c r="K3118" s="154" t="inlineStr">
        <is>
          <t>Поступление ТМЦ и услуг 0001494 от 19.04.2024 10:00:00</t>
        </is>
      </c>
      <c r="L3118" s="98" t="n"/>
      <c r="M3118">
        <f>VLOOKUP(J3118,P$7:Q$4000,2,0)</f>
        <v/>
      </c>
      <c r="N3118">
        <f>VLOOKUP(K3118,P$7:R$4000,2,0)</f>
        <v/>
      </c>
      <c r="P3118" s="22" t="n"/>
      <c r="Q3118" s="22" t="n"/>
    </row>
    <row r="3119" hidden="1" outlineLevel="1" ht="22.45" customFormat="1" customHeight="1" s="71" thickBot="1">
      <c r="B3119" s="165" t="inlineStr">
        <is>
          <t>13.09.2024 14:36:41</t>
        </is>
      </c>
      <c r="C3119" s="165" t="inlineStr">
        <is>
          <t>Внутреннее перемещение ОМТС 222-210 от 13.09.2024 14:36:41</t>
        </is>
      </c>
      <c r="D3119" s="152" t="inlineStr">
        <is>
          <t>Внутренее перемещение ТМЦ</t>
        </is>
      </c>
      <c r="E3119" s="163" t="n">
        <v>1750</v>
      </c>
      <c r="F3119" s="164" t="n"/>
      <c r="G3119" s="163" t="n">
        <v>1750</v>
      </c>
      <c r="H3119" s="164" t="n"/>
      <c r="I3119" s="7" t="n">
        <v>10600</v>
      </c>
      <c r="J3119" s="8" t="inlineStr">
        <is>
          <t>Зарлыков Мурат Эсенбекович</t>
        </is>
      </c>
      <c r="K3119" s="8" t="inlineStr">
        <is>
          <t>Склад Бозымчак № 7 СИЗ (/Касымов А,Адылбек у Э.</t>
        </is>
      </c>
      <c r="L3119" s="98" t="n"/>
      <c r="M3119">
        <f>VLOOKUP(J3119,P$7:Q$4000,2,0)</f>
        <v/>
      </c>
      <c r="N3119">
        <f>VLOOKUP(K3119,P$7:R$4000,2,0)</f>
        <v/>
      </c>
      <c r="P3119" s="22" t="n"/>
      <c r="Q3119" s="22" t="n"/>
    </row>
    <row r="3120" hidden="1" outlineLevel="1" ht="32.9" customFormat="1" customHeight="1" s="71">
      <c r="B3120" s="166" t="n"/>
      <c r="C3120" s="166" t="n"/>
      <c r="D3120" s="153" t="n"/>
      <c r="E3120" s="10" t="n"/>
      <c r="F3120" s="11" t="n"/>
      <c r="G3120" s="10" t="n"/>
      <c r="H3120" s="11" t="n"/>
      <c r="I3120" s="12" t="n"/>
      <c r="J3120" s="13" t="inlineStr">
        <is>
          <t>001-001-0188 Куртка зимняя "KAZ Minerals Bozymchak" (ткань 65%ПЭ/35%ХБ, плотность 250 гр/м2, 52-54)</t>
        </is>
      </c>
      <c r="K3120" s="13" t="inlineStr">
        <is>
          <t>001-001-0188 Куртка зимняя "KAZ Minerals Bozymchak" (ткань 65%ПЭ/35%ХБ, плотность 250 гр/м2, 52-54)</t>
        </is>
      </c>
      <c r="L3120" s="98" t="n"/>
      <c r="M3120">
        <f>VLOOKUP(J3120,P$7:Q$4000,2,0)</f>
        <v/>
      </c>
      <c r="N3120">
        <f>VLOOKUP(K3120,P$7:R$4000,2,0)</f>
        <v/>
      </c>
      <c r="P3120" s="22" t="n"/>
      <c r="Q3120" s="22" t="n"/>
    </row>
    <row r="3121" hidden="1" outlineLevel="1" ht="22.45" customHeight="1" s="171" thickBot="1">
      <c r="B3121" s="167" t="n"/>
      <c r="C3121" s="167" t="n"/>
      <c r="D3121" s="14" t="inlineStr">
        <is>
          <t>Количество</t>
        </is>
      </c>
      <c r="E3121" s="15" t="n"/>
      <c r="F3121" s="175" t="n">
        <v>1</v>
      </c>
      <c r="G3121" s="15" t="n"/>
      <c r="H3121" s="175" t="n">
        <v>1</v>
      </c>
      <c r="I3121" s="135" t="n"/>
      <c r="J3121" s="154" t="inlineStr">
        <is>
          <t>Поступление ТМЦ и услуг 0003061 от 02.08.2024 10:00:00</t>
        </is>
      </c>
      <c r="K3121" s="154" t="inlineStr">
        <is>
          <t>Поступление ТМЦ и услуг 0003061 от 02.08.2024 10:00:00</t>
        </is>
      </c>
      <c r="L3121" s="98" t="n"/>
      <c r="M3121">
        <f>VLOOKUP(J3121,P$7:Q$4000,2,0)</f>
        <v/>
      </c>
      <c r="N3121">
        <f>VLOOKUP(K3121,P$7:R$4000,2,0)</f>
        <v/>
      </c>
      <c r="P3121" s="22" t="n"/>
      <c r="Q3121" s="22" t="n"/>
    </row>
    <row r="3122" hidden="1" outlineLevel="1" ht="32.9" customFormat="1" customHeight="1" s="71" thickBot="1">
      <c r="B3122" s="165" t="inlineStr">
        <is>
          <t>13.09.2024 14:36:41</t>
        </is>
      </c>
      <c r="C3122" s="165" t="inlineStr">
        <is>
          <t>Внутреннее перемещение ОМТС 222-210 от 13.09.2024 14:36:41</t>
        </is>
      </c>
      <c r="D3122" s="152" t="inlineStr">
        <is>
          <t>Внутренее перемещение ТМЦ</t>
        </is>
      </c>
      <c r="E3122" s="163" t="n">
        <v>1750</v>
      </c>
      <c r="F3122" s="164" t="n"/>
      <c r="G3122" s="163" t="n">
        <v>1750</v>
      </c>
      <c r="H3122" s="164" t="n"/>
      <c r="I3122" s="7" t="n">
        <v>3900</v>
      </c>
      <c r="J3122" s="8" t="inlineStr">
        <is>
          <t>Зарлыков Мурат Эсенбекович</t>
        </is>
      </c>
      <c r="K3122" s="8" t="inlineStr">
        <is>
          <t>Склад Бозымчак № 7 СИЗ (/Касымов А,Адылбек у Э.</t>
        </is>
      </c>
      <c r="L3122" s="98" t="n"/>
      <c r="M3122">
        <f>VLOOKUP(J3122,P$7:Q$4000,2,0)</f>
        <v/>
      </c>
      <c r="N3122">
        <f>VLOOKUP(K3122,P$7:R$4000,2,0)</f>
        <v/>
      </c>
      <c r="P3122" s="22" t="n"/>
      <c r="Q3122" s="22" t="n"/>
    </row>
    <row r="3123" hidden="1" outlineLevel="1" ht="32.9" customFormat="1" customHeight="1" s="71">
      <c r="B3123" s="166" t="n"/>
      <c r="C3123" s="166" t="n"/>
      <c r="D3123" s="153" t="n"/>
      <c r="E3123" s="10" t="n"/>
      <c r="F3123" s="11" t="n"/>
      <c r="G3123" s="10" t="n"/>
      <c r="H3123" s="11" t="n"/>
      <c r="I3123" s="12" t="n"/>
      <c r="J3123" s="13" t="inlineStr">
        <is>
          <t>001-001-0193 Брюки зимние "KAZ Minerals Bozymchak" (ткань 65%ПЭ/35%ХБ, плотность 250 гр/м2, утепл.синтеп, разм.52-54)</t>
        </is>
      </c>
      <c r="K3123" s="13" t="inlineStr">
        <is>
          <t>001-001-0193 Брюки зимние "KAZ Minerals Bozymchak" (ткань 65%ПЭ/35%ХБ, плотность 250 гр/м2, утепл.синтеп, разм.52-54)</t>
        </is>
      </c>
      <c r="L3123" s="98" t="n"/>
      <c r="M3123">
        <f>VLOOKUP(J3123,P$7:Q$4000,2,0)</f>
        <v/>
      </c>
      <c r="N3123">
        <f>VLOOKUP(K3123,P$7:R$4000,2,0)</f>
        <v/>
      </c>
      <c r="P3123" s="22" t="n"/>
      <c r="Q3123" s="22" t="n"/>
    </row>
    <row r="3124" hidden="1" outlineLevel="1" ht="22.45" customHeight="1" s="171" thickBot="1">
      <c r="B3124" s="167" t="n"/>
      <c r="C3124" s="167" t="n"/>
      <c r="D3124" s="14" t="inlineStr">
        <is>
          <t>Количество</t>
        </is>
      </c>
      <c r="E3124" s="15" t="n"/>
      <c r="F3124" s="175" t="n">
        <v>1</v>
      </c>
      <c r="G3124" s="15" t="n"/>
      <c r="H3124" s="175" t="n">
        <v>1</v>
      </c>
      <c r="I3124" s="135" t="n"/>
      <c r="J3124" s="154" t="inlineStr">
        <is>
          <t>Поступление ТМЦ и услуг 0003061 от 02.08.2024 10:00:00</t>
        </is>
      </c>
      <c r="K3124" s="154" t="inlineStr">
        <is>
          <t>Поступление ТМЦ и услуг 0003061 от 02.08.2024 10:00:00</t>
        </is>
      </c>
      <c r="L3124" s="98" t="n"/>
      <c r="M3124">
        <f>VLOOKUP(J3124,P$7:Q$4000,2,0)</f>
        <v/>
      </c>
      <c r="N3124">
        <f>VLOOKUP(K3124,P$7:R$4000,2,0)</f>
        <v/>
      </c>
      <c r="P3124" s="22" t="n"/>
      <c r="Q3124" s="23" t="n"/>
    </row>
    <row r="3125" hidden="1" outlineLevel="1" ht="32.9" customFormat="1" customHeight="1" s="71" thickBot="1">
      <c r="B3125" s="165" t="inlineStr">
        <is>
          <t>13.09.2024 14:36:41</t>
        </is>
      </c>
      <c r="C3125" s="165" t="inlineStr">
        <is>
          <t>Внутреннее перемещение ОМТС 222-210 от 13.09.2024 14:36:41</t>
        </is>
      </c>
      <c r="D3125" s="152" t="inlineStr">
        <is>
          <t>Внутренее перемещение ТМЦ</t>
        </is>
      </c>
      <c r="E3125" s="163" t="n">
        <v>1750</v>
      </c>
      <c r="F3125" s="164" t="n"/>
      <c r="G3125" s="163" t="n">
        <v>1750</v>
      </c>
      <c r="H3125" s="164" t="n"/>
      <c r="I3125" s="7" t="n">
        <v>10600</v>
      </c>
      <c r="J3125" s="8" t="inlineStr">
        <is>
          <t>Зарлыков Мурат Эсенбекович</t>
        </is>
      </c>
      <c r="K3125" s="8" t="inlineStr">
        <is>
          <t>Склад Бозымчак № 7 СИЗ (/Касымов А,Адылбек у Э.</t>
        </is>
      </c>
      <c r="L3125" s="98" t="n"/>
      <c r="M3125">
        <f>VLOOKUP(J3125,P$7:Q$4000,2,0)</f>
        <v/>
      </c>
      <c r="N3125">
        <f>VLOOKUP(K3125,P$7:R$4000,2,0)</f>
        <v/>
      </c>
      <c r="P3125" s="22" t="n"/>
      <c r="Q3125" s="22" t="n"/>
    </row>
    <row r="3126" hidden="1" outlineLevel="1" ht="32.9" customFormat="1" customHeight="1" s="71">
      <c r="B3126" s="166" t="n"/>
      <c r="C3126" s="166" t="n"/>
      <c r="D3126" s="153" t="n"/>
      <c r="E3126" s="10" t="n"/>
      <c r="F3126" s="11" t="n"/>
      <c r="G3126" s="10" t="n"/>
      <c r="H3126" s="11" t="n"/>
      <c r="I3126" s="12" t="n"/>
      <c r="J3126" s="13" t="inlineStr">
        <is>
          <t>001-001-0188 Куртка зимняя "KAZ Minerals Bozymchak" (ткань 65%ПЭ/35%ХБ, плотность 250 гр/м2, 52-54)</t>
        </is>
      </c>
      <c r="K3126" s="13" t="inlineStr">
        <is>
          <t>001-001-0188 Куртка зимняя "KAZ Minerals Bozymchak" (ткань 65%ПЭ/35%ХБ, плотность 250 гр/м2, 52-54)</t>
        </is>
      </c>
      <c r="L3126" s="98" t="n"/>
      <c r="M3126">
        <f>VLOOKUP(J3126,P$7:Q$4000,2,0)</f>
        <v/>
      </c>
      <c r="N3126">
        <f>VLOOKUP(K3126,P$7:R$4000,2,0)</f>
        <v/>
      </c>
      <c r="P3126" s="22" t="n"/>
      <c r="Q3126" s="22" t="n"/>
    </row>
    <row r="3127" hidden="1" outlineLevel="1" ht="22.45" customHeight="1" s="171" thickBot="1">
      <c r="B3127" s="167" t="n"/>
      <c r="C3127" s="167" t="n"/>
      <c r="D3127" s="14" t="inlineStr">
        <is>
          <t>Количество</t>
        </is>
      </c>
      <c r="E3127" s="15" t="n"/>
      <c r="F3127" s="175" t="n">
        <v>1</v>
      </c>
      <c r="G3127" s="15" t="n"/>
      <c r="H3127" s="175" t="n">
        <v>1</v>
      </c>
      <c r="I3127" s="135" t="n"/>
      <c r="J3127" s="154" t="inlineStr">
        <is>
          <t>Поступление ТМЦ и услуг 0003061 от 02.08.2024 10:00:00</t>
        </is>
      </c>
      <c r="K3127" s="154" t="inlineStr">
        <is>
          <t>Поступление ТМЦ и услуг 0003061 от 02.08.2024 10:00:00</t>
        </is>
      </c>
      <c r="L3127" s="98" t="n"/>
      <c r="M3127">
        <f>VLOOKUP(J3127,P$7:Q$4000,2,0)</f>
        <v/>
      </c>
      <c r="N3127">
        <f>VLOOKUP(K3127,P$7:R$4000,2,0)</f>
        <v/>
      </c>
      <c r="P3127" s="22" t="n"/>
      <c r="Q3127" s="22" t="n"/>
    </row>
    <row r="3128" hidden="1" outlineLevel="1" ht="32.9" customFormat="1" customHeight="1" s="71" thickBot="1">
      <c r="B3128" s="165" t="inlineStr">
        <is>
          <t>13.09.2024 14:41:16</t>
        </is>
      </c>
      <c r="C3128" s="165" t="inlineStr">
        <is>
          <t>Внутреннее перемещение ОМТС 222-211 от 13.09.2024 14:41:16</t>
        </is>
      </c>
      <c r="D3128" s="152" t="inlineStr">
        <is>
          <t>Внутренее перемещение ТМЦ</t>
        </is>
      </c>
      <c r="E3128" s="163" t="n">
        <v>1750</v>
      </c>
      <c r="F3128" s="164" t="n"/>
      <c r="G3128" s="163" t="n">
        <v>1750</v>
      </c>
      <c r="H3128" s="164" t="n"/>
      <c r="I3128" s="7" t="n">
        <v>302500</v>
      </c>
      <c r="J3128" s="8" t="inlineStr">
        <is>
          <t>Склад Бозымчак № 7 СИЗ (/Касымов А,Адылбек у Э.</t>
        </is>
      </c>
      <c r="K3128" s="8" t="inlineStr">
        <is>
          <t>Склад Бишкек № 1 (Орозалиев С/Давлеталиев Э.)</t>
        </is>
      </c>
      <c r="L3128" s="98" t="n"/>
      <c r="M3128">
        <f>VLOOKUP(J3128,P$7:Q$4000,2,0)</f>
        <v/>
      </c>
      <c r="N3128">
        <f>VLOOKUP(K3128,P$7:R$4000,2,0)</f>
        <v/>
      </c>
      <c r="P3128" s="22" t="n"/>
      <c r="Q3128" s="23" t="n"/>
    </row>
    <row r="3129" hidden="1" outlineLevel="1" ht="43.4" customFormat="1" customHeight="1" s="71">
      <c r="B3129" s="166" t="n"/>
      <c r="C3129" s="166" t="n"/>
      <c r="D3129" s="153" t="n"/>
      <c r="E3129" s="10" t="n"/>
      <c r="F3129" s="11" t="n"/>
      <c r="G3129" s="10" t="n"/>
      <c r="H3129" s="11" t="n"/>
      <c r="I3129" s="12" t="n"/>
      <c r="J3129" s="13" t="inlineStr">
        <is>
          <t>001-001-0178 Куртка летняя "KAZ Minerals Bozymchak" (ткань 65%ПЭ/35%ХБ, плотность 250 гр/м2, разм.52-54)</t>
        </is>
      </c>
      <c r="K3129" s="13" t="inlineStr">
        <is>
          <t>001-001-0178 Куртка летняя "KAZ Minerals Bozymchak" (ткань 65%ПЭ/35%ХБ, плотность 250 гр/м2, разм.52-54)</t>
        </is>
      </c>
      <c r="L3129" s="98" t="n"/>
      <c r="M3129">
        <f>VLOOKUP(J3129,P$7:Q$4000,2,0)</f>
        <v/>
      </c>
      <c r="N3129">
        <f>VLOOKUP(K3129,P$7:R$4000,2,0)</f>
        <v/>
      </c>
      <c r="P3129" s="22" t="n"/>
      <c r="Q3129" s="22" t="n"/>
    </row>
    <row r="3130" hidden="1" outlineLevel="1" ht="22.45" customHeight="1" s="171" thickBot="1">
      <c r="B3130" s="167" t="n"/>
      <c r="C3130" s="167" t="n"/>
      <c r="D3130" s="14" t="inlineStr">
        <is>
          <t>Количество</t>
        </is>
      </c>
      <c r="E3130" s="15" t="n"/>
      <c r="F3130" s="175" t="n">
        <v>55</v>
      </c>
      <c r="G3130" s="15" t="n"/>
      <c r="H3130" s="175" t="n">
        <v>55</v>
      </c>
      <c r="I3130" s="135" t="n"/>
      <c r="J3130" s="154" t="inlineStr">
        <is>
          <t>Поступление ТМЦ и услуг 0003614 от 11.09.2024 10:00:00</t>
        </is>
      </c>
      <c r="K3130" s="154" t="inlineStr">
        <is>
          <t>Поступление ТМЦ и услуг 0003614 от 11.09.2024 10:00:00</t>
        </is>
      </c>
      <c r="L3130" s="98" t="n"/>
      <c r="M3130">
        <f>VLOOKUP(J3130,P$7:Q$4000,2,0)</f>
        <v/>
      </c>
      <c r="N3130">
        <f>VLOOKUP(K3130,P$7:R$4000,2,0)</f>
        <v/>
      </c>
      <c r="P3130" s="22" t="n"/>
      <c r="Q3130" s="22" t="n"/>
    </row>
    <row r="3131" hidden="1" outlineLevel="1" ht="32.9" customFormat="1" customHeight="1" s="71" thickBot="1">
      <c r="B3131" s="165" t="inlineStr">
        <is>
          <t>13.09.2024 14:41:16</t>
        </is>
      </c>
      <c r="C3131" s="165" t="inlineStr">
        <is>
          <t>Внутреннее перемещение ОМТС 222-211 от 13.09.2024 14:41:16</t>
        </is>
      </c>
      <c r="D3131" s="152" t="inlineStr">
        <is>
          <t>Внутренее перемещение ТМЦ</t>
        </is>
      </c>
      <c r="E3131" s="163" t="n">
        <v>1750</v>
      </c>
      <c r="F3131" s="164" t="n"/>
      <c r="G3131" s="163" t="n">
        <v>1750</v>
      </c>
      <c r="H3131" s="164" t="n"/>
      <c r="I3131" s="7" t="n">
        <v>220000</v>
      </c>
      <c r="J3131" s="8" t="inlineStr">
        <is>
          <t>Склад Бозымчак № 7 СИЗ (/Касымов А,Адылбек у Э.</t>
        </is>
      </c>
      <c r="K3131" s="8" t="inlineStr">
        <is>
          <t>Склад Бишкек № 1 (Орозалиев С/Давлеталиев Э.)</t>
        </is>
      </c>
      <c r="L3131" s="98" t="n"/>
      <c r="M3131">
        <f>VLOOKUP(J3131,P$7:Q$4000,2,0)</f>
        <v/>
      </c>
      <c r="N3131">
        <f>VLOOKUP(K3131,P$7:R$4000,2,0)</f>
        <v/>
      </c>
      <c r="P3131" s="22" t="n"/>
      <c r="Q3131" s="22" t="n"/>
    </row>
    <row r="3132" hidden="1" outlineLevel="1" ht="32.9" customFormat="1" customHeight="1" s="71">
      <c r="B3132" s="166" t="n"/>
      <c r="C3132" s="166" t="n"/>
      <c r="D3132" s="153" t="n"/>
      <c r="E3132" s="10" t="n"/>
      <c r="F3132" s="11" t="n"/>
      <c r="G3132" s="10" t="n"/>
      <c r="H3132" s="11" t="n"/>
      <c r="I3132" s="12" t="n"/>
      <c r="J3132" s="13" t="inlineStr">
        <is>
          <t>001-001-0177 Куртка летняя "KAZ Minerals Bozymchak" (ткань 65%ПЭ/35%ХБ, плотность 250 гр/м2, разм.48-50)</t>
        </is>
      </c>
      <c r="K3132" s="13" t="inlineStr">
        <is>
          <t>001-001-0177 Куртка летняя "KAZ Minerals Bozymchak" (ткань 65%ПЭ/35%ХБ, плотность 250 гр/м2, разм.48-50)</t>
        </is>
      </c>
      <c r="L3132" s="98" t="n"/>
      <c r="M3132">
        <f>VLOOKUP(J3132,P$7:Q$4000,2,0)</f>
        <v/>
      </c>
      <c r="N3132">
        <f>VLOOKUP(K3132,P$7:R$4000,2,0)</f>
        <v/>
      </c>
      <c r="P3132" s="22" t="n"/>
      <c r="Q3132" s="22" t="n"/>
    </row>
    <row r="3133" hidden="1" outlineLevel="1" ht="22.45" customHeight="1" s="171" thickBot="1">
      <c r="B3133" s="167" t="n"/>
      <c r="C3133" s="167" t="n"/>
      <c r="D3133" s="14" t="inlineStr">
        <is>
          <t>Количество</t>
        </is>
      </c>
      <c r="E3133" s="15" t="n"/>
      <c r="F3133" s="175" t="n">
        <v>40</v>
      </c>
      <c r="G3133" s="15" t="n"/>
      <c r="H3133" s="175" t="n">
        <v>40</v>
      </c>
      <c r="I3133" s="135" t="n"/>
      <c r="J3133" s="154" t="inlineStr">
        <is>
          <t>Поступление ТМЦ и услуг 0003614 от 11.09.2024 10:00:00</t>
        </is>
      </c>
      <c r="K3133" s="154" t="inlineStr">
        <is>
          <t>Поступление ТМЦ и услуг 0003614 от 11.09.2024 10:00:00</t>
        </is>
      </c>
      <c r="L3133" s="98" t="n"/>
      <c r="M3133">
        <f>VLOOKUP(J3133,P$7:Q$4000,2,0)</f>
        <v/>
      </c>
      <c r="N3133">
        <f>VLOOKUP(K3133,P$7:R$4000,2,0)</f>
        <v/>
      </c>
      <c r="P3133" s="22" t="n"/>
      <c r="Q3133" s="22" t="n"/>
    </row>
    <row r="3134" hidden="1" outlineLevel="1" ht="22.45" customFormat="1" customHeight="1" s="71" thickBot="1">
      <c r="B3134" s="165" t="inlineStr">
        <is>
          <t>13.09.2024 14:41:16</t>
        </is>
      </c>
      <c r="C3134" s="165" t="inlineStr">
        <is>
          <t>Внутреннее перемещение ОМТС 222-211 от 13.09.2024 14:41:16</t>
        </is>
      </c>
      <c r="D3134" s="152" t="inlineStr">
        <is>
          <t>Внутренее перемещение ТМЦ</t>
        </is>
      </c>
      <c r="E3134" s="163" t="n">
        <v>1750</v>
      </c>
      <c r="F3134" s="164" t="n"/>
      <c r="G3134" s="163" t="n">
        <v>1750</v>
      </c>
      <c r="H3134" s="164" t="n"/>
      <c r="I3134" s="7" t="n">
        <v>77000</v>
      </c>
      <c r="J3134" s="8" t="inlineStr">
        <is>
          <t>Склад Бозымчак № 7 СИЗ (/Касымов А,Адылбек у Э.</t>
        </is>
      </c>
      <c r="K3134" s="8" t="inlineStr">
        <is>
          <t>Склад Бишкек № 1 (Орозалиев С/Давлеталиев Э.)</t>
        </is>
      </c>
      <c r="L3134" s="98" t="n"/>
      <c r="M3134">
        <f>VLOOKUP(J3134,P$7:Q$4000,2,0)</f>
        <v/>
      </c>
      <c r="N3134">
        <f>VLOOKUP(K3134,P$7:R$4000,2,0)</f>
        <v/>
      </c>
      <c r="P3134" s="22" t="n"/>
      <c r="Q3134" s="22" t="n"/>
    </row>
    <row r="3135" hidden="1" outlineLevel="1" ht="22.45" customFormat="1" customHeight="1" s="71">
      <c r="B3135" s="166" t="n"/>
      <c r="C3135" s="166" t="n"/>
      <c r="D3135" s="153" t="n"/>
      <c r="E3135" s="10" t="n"/>
      <c r="F3135" s="11" t="n"/>
      <c r="G3135" s="10" t="n"/>
      <c r="H3135" s="11" t="n"/>
      <c r="I3135" s="12" t="n"/>
      <c r="J3135" s="13" t="inlineStr">
        <is>
          <t>001-001-0197 Куртка демисезонная "KAZ Minerals Bozymchak" (ткань 65%ПЭ/35%ХБ, плотность 250 гр/м2, подкл.флис. 48-50)</t>
        </is>
      </c>
      <c r="K3135" s="13" t="inlineStr">
        <is>
          <t>001-001-0197 Куртка демисезонная "KAZ Minerals Bozymchak" (ткань 65%ПЭ/35%ХБ, плотность 250 гр/м2, подкл.флис. 48-50)</t>
        </is>
      </c>
      <c r="L3135" s="98" t="n"/>
      <c r="M3135">
        <f>VLOOKUP(J3135,P$7:Q$4000,2,0)</f>
        <v/>
      </c>
      <c r="N3135">
        <f>VLOOKUP(K3135,P$7:R$4000,2,0)</f>
        <v/>
      </c>
      <c r="P3135" s="22" t="n"/>
      <c r="Q3135" s="22" t="n"/>
    </row>
    <row r="3136" hidden="1" outlineLevel="1" ht="22.45" customHeight="1" s="171" thickBot="1">
      <c r="B3136" s="167" t="n"/>
      <c r="C3136" s="167" t="n"/>
      <c r="D3136" s="14" t="inlineStr">
        <is>
          <t>Количество</t>
        </is>
      </c>
      <c r="E3136" s="15" t="n"/>
      <c r="F3136" s="175" t="n">
        <v>11</v>
      </c>
      <c r="G3136" s="15" t="n"/>
      <c r="H3136" s="175" t="n">
        <v>11</v>
      </c>
      <c r="I3136" s="135" t="n"/>
      <c r="J3136" s="154" t="inlineStr">
        <is>
          <t>Поступление ТМЦ и услуг 0003613 от 11.09.2024 10:00:00</t>
        </is>
      </c>
      <c r="K3136" s="154" t="inlineStr">
        <is>
          <t>Поступление ТМЦ и услуг 0003613 от 11.09.2024 10:00:00</t>
        </is>
      </c>
      <c r="L3136" s="98" t="n"/>
      <c r="M3136">
        <f>VLOOKUP(J3136,P$7:Q$4000,2,0)</f>
        <v/>
      </c>
      <c r="N3136">
        <f>VLOOKUP(K3136,P$7:R$4000,2,0)</f>
        <v/>
      </c>
      <c r="P3136" s="22" t="n"/>
      <c r="Q3136" s="22" t="n"/>
    </row>
    <row r="3137" hidden="1" outlineLevel="1" ht="32.9" customFormat="1" customHeight="1" s="71" thickBot="1">
      <c r="B3137" s="165" t="inlineStr">
        <is>
          <t>13.09.2024 14:41:16</t>
        </is>
      </c>
      <c r="C3137" s="165" t="inlineStr">
        <is>
          <t>Внутреннее перемещение ОМТС 222-211 от 13.09.2024 14:41:16</t>
        </is>
      </c>
      <c r="D3137" s="152" t="inlineStr">
        <is>
          <t>Внутренее перемещение ТМЦ</t>
        </is>
      </c>
      <c r="E3137" s="163" t="n">
        <v>1750</v>
      </c>
      <c r="F3137" s="164" t="n"/>
      <c r="G3137" s="163" t="n">
        <v>1750</v>
      </c>
      <c r="H3137" s="164" t="n"/>
      <c r="I3137" s="7" t="n">
        <v>350000</v>
      </c>
      <c r="J3137" s="8" t="inlineStr">
        <is>
          <t>Склад Бозымчак № 7 СИЗ (/Касымов А,Адылбек у Э.</t>
        </is>
      </c>
      <c r="K3137" s="8" t="inlineStr">
        <is>
          <t>Склад Бишкек № 1 (Орозалиев С/Давлеталиев Э.)</t>
        </is>
      </c>
      <c r="L3137" s="98" t="n"/>
      <c r="M3137">
        <f>VLOOKUP(J3137,P$7:Q$4000,2,0)</f>
        <v/>
      </c>
      <c r="N3137">
        <f>VLOOKUP(K3137,P$7:R$4000,2,0)</f>
        <v/>
      </c>
      <c r="P3137" s="22" t="n"/>
      <c r="Q3137" s="22" t="n"/>
    </row>
    <row r="3138" hidden="1" outlineLevel="1" ht="22.45" customFormat="1" customHeight="1" s="71">
      <c r="B3138" s="166" t="n"/>
      <c r="C3138" s="166" t="n"/>
      <c r="D3138" s="153" t="n"/>
      <c r="E3138" s="10" t="n"/>
      <c r="F3138" s="11" t="n"/>
      <c r="G3138" s="10" t="n"/>
      <c r="H3138" s="11" t="n"/>
      <c r="I3138" s="12" t="n"/>
      <c r="J3138" s="13" t="inlineStr">
        <is>
          <t>001-001-0197 Куртка демисезонная "KAZ Minerals Bozymchak" (ткань 65%ПЭ/35%ХБ, плотность 250 гр/м2, подкл.флис. 48-50)</t>
        </is>
      </c>
      <c r="K3138" s="13" t="inlineStr">
        <is>
          <t>001-001-0197 Куртка демисезонная "KAZ Minerals Bozymchak" (ткань 65%ПЭ/35%ХБ, плотность 250 гр/м2, подкл.флис. 48-50)</t>
        </is>
      </c>
      <c r="L3138" s="98" t="n"/>
      <c r="M3138">
        <f>VLOOKUP(J3138,P$7:Q$4000,2,0)</f>
        <v/>
      </c>
      <c r="N3138">
        <f>VLOOKUP(K3138,P$7:R$4000,2,0)</f>
        <v/>
      </c>
      <c r="P3138" s="22" t="n"/>
      <c r="Q3138" s="22" t="n"/>
    </row>
    <row r="3139" hidden="1" outlineLevel="1" ht="22.45" customHeight="1" s="171" thickBot="1">
      <c r="B3139" s="167" t="n"/>
      <c r="C3139" s="167" t="n"/>
      <c r="D3139" s="14" t="inlineStr">
        <is>
          <t>Количество</t>
        </is>
      </c>
      <c r="E3139" s="15" t="n"/>
      <c r="F3139" s="175" t="n">
        <v>50</v>
      </c>
      <c r="G3139" s="15" t="n"/>
      <c r="H3139" s="175" t="n">
        <v>50</v>
      </c>
      <c r="I3139" s="135" t="n"/>
      <c r="J3139" s="154" t="inlineStr">
        <is>
          <t>Поступление ТМЦ и услуг 0003584 от 12.09.2024 10:00:00</t>
        </is>
      </c>
      <c r="K3139" s="154" t="inlineStr">
        <is>
          <t>Поступление ТМЦ и услуг 0003584 от 12.09.2024 10:00:00</t>
        </is>
      </c>
      <c r="L3139" s="98" t="n"/>
      <c r="M3139">
        <f>VLOOKUP(J3139,P$7:Q$4000,2,0)</f>
        <v/>
      </c>
      <c r="N3139">
        <f>VLOOKUP(K3139,P$7:R$4000,2,0)</f>
        <v/>
      </c>
      <c r="P3139" s="22" t="n"/>
      <c r="Q3139" s="22" t="n"/>
    </row>
    <row r="3140" hidden="1" outlineLevel="1" ht="32.9" customFormat="1" customHeight="1" s="71" thickBot="1">
      <c r="B3140" s="165" t="inlineStr">
        <is>
          <t>13.09.2024 14:41:16</t>
        </is>
      </c>
      <c r="C3140" s="165" t="inlineStr">
        <is>
          <t>Внутреннее перемещение ОМТС 222-211 от 13.09.2024 14:41:16</t>
        </is>
      </c>
      <c r="D3140" s="152" t="inlineStr">
        <is>
          <t>Внутренее перемещение ТМЦ</t>
        </is>
      </c>
      <c r="E3140" s="163" t="n">
        <v>1750</v>
      </c>
      <c r="F3140" s="164" t="n"/>
      <c r="G3140" s="163" t="n">
        <v>1750</v>
      </c>
      <c r="H3140" s="164" t="n"/>
      <c r="I3140" s="7" t="n">
        <v>105000</v>
      </c>
      <c r="J3140" s="8" t="inlineStr">
        <is>
          <t>Склад Бозымчак № 7 СИЗ (/Касымов А,Адылбек у Э.</t>
        </is>
      </c>
      <c r="K3140" s="8" t="inlineStr">
        <is>
          <t>Склад Бишкек № 1 (Орозалиев С/Давлеталиев Э.)</t>
        </is>
      </c>
      <c r="L3140" s="98" t="n"/>
      <c r="M3140">
        <f>VLOOKUP(J3140,P$7:Q$4000,2,0)</f>
        <v/>
      </c>
      <c r="N3140">
        <f>VLOOKUP(K3140,P$7:R$4000,2,0)</f>
        <v/>
      </c>
      <c r="P3140" s="22" t="n"/>
      <c r="Q3140" s="22" t="n"/>
    </row>
    <row r="3141" hidden="1" outlineLevel="1" ht="32.9" customFormat="1" customHeight="1" s="71">
      <c r="B3141" s="166" t="n"/>
      <c r="C3141" s="166" t="n"/>
      <c r="D3141" s="153" t="n"/>
      <c r="E3141" s="10" t="n"/>
      <c r="F3141" s="11" t="n"/>
      <c r="G3141" s="10" t="n"/>
      <c r="H3141" s="11" t="n"/>
      <c r="I3141" s="12" t="n"/>
      <c r="J3141" s="13" t="inlineStr">
        <is>
          <t>001-001-0198 Куртка демисезонная "KAZ Minerals Bozymchak" (ткань 65%ПЭ/35%ХБ, плотность 250 гр/м2, подкл.флис. 52-54)</t>
        </is>
      </c>
      <c r="K3141" s="13" t="inlineStr">
        <is>
          <t>001-001-0198 Куртка демисезонная "KAZ Minerals Bozymchak" (ткань 65%ПЭ/35%ХБ, плотность 250 гр/м2, подкл.флис. 52-54)</t>
        </is>
      </c>
      <c r="L3141" s="98" t="n"/>
      <c r="M3141">
        <f>VLOOKUP(J3141,P$7:Q$4000,2,0)</f>
        <v/>
      </c>
      <c r="N3141">
        <f>VLOOKUP(K3141,P$7:R$4000,2,0)</f>
        <v/>
      </c>
      <c r="P3141" s="22" t="n"/>
      <c r="Q3141" s="22" t="n"/>
    </row>
    <row r="3142" hidden="1" outlineLevel="1" ht="22.45" customHeight="1" s="171" thickBot="1">
      <c r="B3142" s="167" t="n"/>
      <c r="C3142" s="167" t="n"/>
      <c r="D3142" s="14" t="inlineStr">
        <is>
          <t>Количество</t>
        </is>
      </c>
      <c r="E3142" s="15" t="n"/>
      <c r="F3142" s="175" t="n">
        <v>15</v>
      </c>
      <c r="G3142" s="15" t="n"/>
      <c r="H3142" s="175" t="n">
        <v>15</v>
      </c>
      <c r="I3142" s="135" t="n"/>
      <c r="J3142" s="154" t="inlineStr">
        <is>
          <t>Поступление ТМЦ и услуг 0003613 от 11.09.2024 10:00:00</t>
        </is>
      </c>
      <c r="K3142" s="154" t="inlineStr">
        <is>
          <t>Поступление ТМЦ и услуг 0003613 от 11.09.2024 10:00:00</t>
        </is>
      </c>
      <c r="L3142" s="98" t="n"/>
      <c r="M3142">
        <f>VLOOKUP(J3142,P$7:Q$4000,2,0)</f>
        <v/>
      </c>
      <c r="N3142">
        <f>VLOOKUP(K3142,P$7:R$4000,2,0)</f>
        <v/>
      </c>
      <c r="P3142" s="22" t="n"/>
      <c r="Q3142" s="22" t="n"/>
    </row>
    <row r="3143" hidden="1" outlineLevel="1" ht="32.9" customFormat="1" customHeight="1" s="71" thickBot="1">
      <c r="B3143" s="165" t="inlineStr">
        <is>
          <t>13.09.2024 14:41:16</t>
        </is>
      </c>
      <c r="C3143" s="165" t="inlineStr">
        <is>
          <t>Внутреннее перемещение ОМТС 222-211 от 13.09.2024 14:41:16</t>
        </is>
      </c>
      <c r="D3143" s="152" t="inlineStr">
        <is>
          <t>Внутренее перемещение ТМЦ</t>
        </is>
      </c>
      <c r="E3143" s="163" t="n">
        <v>1750</v>
      </c>
      <c r="F3143" s="164" t="n"/>
      <c r="G3143" s="163" t="n">
        <v>1750</v>
      </c>
      <c r="H3143" s="164" t="n"/>
      <c r="I3143" s="7" t="n">
        <v>112000</v>
      </c>
      <c r="J3143" s="8" t="inlineStr">
        <is>
          <t>Склад Бозымчак № 7 СИЗ (/Касымов А,Адылбек у Э.</t>
        </is>
      </c>
      <c r="K3143" s="8" t="inlineStr">
        <is>
          <t>Склад Бишкек № 1 (Орозалиев С/Давлеталиев Э.)</t>
        </is>
      </c>
      <c r="L3143" s="98" t="n"/>
      <c r="M3143">
        <f>VLOOKUP(J3143,P$7:Q$4000,2,0)</f>
        <v/>
      </c>
      <c r="N3143">
        <f>VLOOKUP(K3143,P$7:R$4000,2,0)</f>
        <v/>
      </c>
      <c r="P3143" s="22" t="n"/>
      <c r="Q3143" s="22" t="n"/>
    </row>
    <row r="3144" hidden="1" outlineLevel="1" ht="32.9" customFormat="1" customHeight="1" s="71">
      <c r="B3144" s="166" t="n"/>
      <c r="C3144" s="166" t="n"/>
      <c r="D3144" s="153" t="n"/>
      <c r="E3144" s="10" t="n"/>
      <c r="F3144" s="11" t="n"/>
      <c r="G3144" s="10" t="n"/>
      <c r="H3144" s="11" t="n"/>
      <c r="I3144" s="12" t="n"/>
      <c r="J3144" s="13" t="inlineStr">
        <is>
          <t>001-001-0198 Куртка демисезонная "KAZ Minerals Bozymchak" (ткань 65%ПЭ/35%ХБ, плотность 250 гр/м2, подкл.флис. 52-54)</t>
        </is>
      </c>
      <c r="K3144" s="13" t="inlineStr">
        <is>
          <t>001-001-0198 Куртка демисезонная "KAZ Minerals Bozymchak" (ткань 65%ПЭ/35%ХБ, плотность 250 гр/м2, подкл.флис. 52-54)</t>
        </is>
      </c>
      <c r="L3144" s="98" t="n"/>
      <c r="M3144">
        <f>VLOOKUP(J3144,P$7:Q$4000,2,0)</f>
        <v/>
      </c>
      <c r="N3144">
        <f>VLOOKUP(K3144,P$7:R$4000,2,0)</f>
        <v/>
      </c>
      <c r="P3144" s="22" t="n"/>
      <c r="Q3144" s="22" t="n"/>
    </row>
    <row r="3145" hidden="1" outlineLevel="1" ht="22.45" customHeight="1" s="171" thickBot="1">
      <c r="B3145" s="167" t="n"/>
      <c r="C3145" s="167" t="n"/>
      <c r="D3145" s="14" t="inlineStr">
        <is>
          <t>Количество</t>
        </is>
      </c>
      <c r="E3145" s="15" t="n"/>
      <c r="F3145" s="175" t="n">
        <v>16</v>
      </c>
      <c r="G3145" s="15" t="n"/>
      <c r="H3145" s="175" t="n">
        <v>16</v>
      </c>
      <c r="I3145" s="135" t="n"/>
      <c r="J3145" s="154" t="inlineStr">
        <is>
          <t>Поступление ТМЦ и услуг 0003584 от 12.09.2024 10:00:00</t>
        </is>
      </c>
      <c r="K3145" s="154" t="inlineStr">
        <is>
          <t>Поступление ТМЦ и услуг 0003584 от 12.09.2024 10:00:00</t>
        </is>
      </c>
      <c r="L3145" s="98" t="n"/>
      <c r="M3145">
        <f>VLOOKUP(J3145,P$7:Q$4000,2,0)</f>
        <v/>
      </c>
      <c r="N3145">
        <f>VLOOKUP(K3145,P$7:R$4000,2,0)</f>
        <v/>
      </c>
      <c r="P3145" s="22" t="n"/>
      <c r="Q3145" s="22" t="n"/>
    </row>
    <row r="3146" hidden="1" outlineLevel="1" ht="32.9" customFormat="1" customHeight="1" s="71" thickBot="1">
      <c r="B3146" s="165" t="inlineStr">
        <is>
          <t>13.09.2024 14:41:16</t>
        </is>
      </c>
      <c r="C3146" s="165" t="inlineStr">
        <is>
          <t>Внутреннее перемещение ОМТС 222-211 от 13.09.2024 14:41:16</t>
        </is>
      </c>
      <c r="D3146" s="152" t="inlineStr">
        <is>
          <t>Внутренее перемещение ТМЦ</t>
        </is>
      </c>
      <c r="E3146" s="163" t="n">
        <v>1750</v>
      </c>
      <c r="F3146" s="164" t="n"/>
      <c r="G3146" s="163" t="n">
        <v>1750</v>
      </c>
      <c r="H3146" s="164" t="n"/>
      <c r="I3146" s="7" t="n">
        <v>98000</v>
      </c>
      <c r="J3146" s="8" t="inlineStr">
        <is>
          <t>Склад Бозымчак № 7 СИЗ (/Касымов А,Адылбек у Э.</t>
        </is>
      </c>
      <c r="K3146" s="8" t="inlineStr">
        <is>
          <t>Склад Бишкек № 1 (Орозалиев С/Давлеталиев Э.)</t>
        </is>
      </c>
      <c r="L3146" s="98" t="n"/>
      <c r="M3146">
        <f>VLOOKUP(J3146,P$7:Q$4000,2,0)</f>
        <v/>
      </c>
      <c r="N3146">
        <f>VLOOKUP(K3146,P$7:R$4000,2,0)</f>
        <v/>
      </c>
      <c r="P3146" s="22" t="n"/>
      <c r="Q3146" s="22" t="n"/>
    </row>
    <row r="3147" hidden="1" outlineLevel="1" ht="32.9" customFormat="1" customHeight="1" s="71">
      <c r="B3147" s="166" t="n"/>
      <c r="C3147" s="166" t="n"/>
      <c r="D3147" s="153" t="n"/>
      <c r="E3147" s="10" t="n"/>
      <c r="F3147" s="11" t="n"/>
      <c r="G3147" s="10" t="n"/>
      <c r="H3147" s="11" t="n"/>
      <c r="I3147" s="12" t="n"/>
      <c r="J3147" s="13" t="inlineStr">
        <is>
          <t>001-001-0199 Куртка демисезонная "KAZ Minerals Bozymchak" (ткань 65%ПЭ/35%ХБ, плотность 250 гр/м2, подкл.флис. 56-58)</t>
        </is>
      </c>
      <c r="K3147" s="13" t="inlineStr">
        <is>
          <t>001-001-0199 Куртка демисезонная "KAZ Minerals Bozymchak" (ткань 65%ПЭ/35%ХБ, плотность 250 гр/м2, подкл.флис. 56-58)</t>
        </is>
      </c>
      <c r="L3147" s="98" t="n"/>
      <c r="M3147">
        <f>VLOOKUP(J3147,P$7:Q$4000,2,0)</f>
        <v/>
      </c>
      <c r="N3147">
        <f>VLOOKUP(K3147,P$7:R$4000,2,0)</f>
        <v/>
      </c>
      <c r="P3147" s="22" t="n"/>
      <c r="Q3147" s="22" t="n"/>
    </row>
    <row r="3148" hidden="1" outlineLevel="1" ht="22.45" customHeight="1" s="171" thickBot="1">
      <c r="B3148" s="167" t="n"/>
      <c r="C3148" s="167" t="n"/>
      <c r="D3148" s="14" t="inlineStr">
        <is>
          <t>Количество</t>
        </is>
      </c>
      <c r="E3148" s="15" t="n"/>
      <c r="F3148" s="175" t="n">
        <v>14</v>
      </c>
      <c r="G3148" s="15" t="n"/>
      <c r="H3148" s="175" t="n">
        <v>14</v>
      </c>
      <c r="I3148" s="135" t="n"/>
      <c r="J3148" s="154" t="inlineStr">
        <is>
          <t>Поступление ТМЦ и услуг 0003584 от 12.09.2024 10:00:00</t>
        </is>
      </c>
      <c r="K3148" s="154" t="inlineStr">
        <is>
          <t>Поступление ТМЦ и услуг 0003584 от 12.09.2024 10:00:00</t>
        </is>
      </c>
      <c r="L3148" s="98" t="n"/>
      <c r="M3148">
        <f>VLOOKUP(J3148,P$7:Q$4000,2,0)</f>
        <v/>
      </c>
      <c r="N3148">
        <f>VLOOKUP(K3148,P$7:R$4000,2,0)</f>
        <v/>
      </c>
      <c r="P3148" s="22" t="n"/>
      <c r="Q3148" s="22" t="n"/>
    </row>
    <row r="3149" hidden="1" outlineLevel="1" ht="32.9" customFormat="1" customHeight="1" s="71" thickBot="1">
      <c r="B3149" s="165" t="inlineStr">
        <is>
          <t>13.09.2024 14:47:27</t>
        </is>
      </c>
      <c r="C3149" s="165" t="inlineStr">
        <is>
          <t>Внутреннее перемещение ОМТС 222-212 от 13.09.2024 14:47:27</t>
        </is>
      </c>
      <c r="D3149" s="152" t="inlineStr">
        <is>
          <t>Внутренее перемещение ТМЦ</t>
        </is>
      </c>
      <c r="E3149" s="163" t="n">
        <v>1750</v>
      </c>
      <c r="F3149" s="164" t="n"/>
      <c r="G3149" s="163" t="n">
        <v>1750</v>
      </c>
      <c r="H3149" s="164" t="n"/>
      <c r="I3149" s="7" t="n">
        <v>308170</v>
      </c>
      <c r="J3149" s="8" t="inlineStr">
        <is>
          <t>Склад Шамалдысай №1 ТМЦ (Киветбаев М. О.)</t>
        </is>
      </c>
      <c r="K3149" s="8" t="inlineStr">
        <is>
          <t>Склад Бишкек № 1 (Орозалиев С/Давлеталиев Э.)</t>
        </is>
      </c>
      <c r="L3149" s="98" t="n"/>
      <c r="M3149">
        <f>VLOOKUP(J3149,P$7:Q$4000,2,0)</f>
        <v/>
      </c>
      <c r="N3149">
        <f>VLOOKUP(K3149,P$7:R$4000,2,0)</f>
        <v/>
      </c>
      <c r="P3149" s="22" t="n"/>
      <c r="Q3149" s="22" t="n"/>
    </row>
    <row r="3150" hidden="1" outlineLevel="1" ht="32.9" customFormat="1" customHeight="1" s="71">
      <c r="B3150" s="166" t="n"/>
      <c r="C3150" s="166" t="n"/>
      <c r="D3150" s="153" t="n"/>
      <c r="E3150" s="10" t="n"/>
      <c r="F3150" s="11" t="n"/>
      <c r="G3150" s="10" t="n"/>
      <c r="H3150" s="11" t="n"/>
      <c r="I3150" s="12" t="n"/>
      <c r="J3150" s="13" t="inlineStr">
        <is>
          <t>046-100-0207 Электродвигатель MTН-312-8-У1 11кВт/700 об.мин 220/380В</t>
        </is>
      </c>
      <c r="K3150" s="13" t="inlineStr">
        <is>
          <t>046-100-0207 Электродвигатель MTН-312-8-У1 11кВт/700 об.мин 220/380В</t>
        </is>
      </c>
      <c r="L3150" s="98" t="n"/>
      <c r="M3150">
        <f>VLOOKUP(J3150,P$7:Q$4000,2,0)</f>
        <v/>
      </c>
      <c r="N3150">
        <f>VLOOKUP(K3150,P$7:R$4000,2,0)</f>
        <v/>
      </c>
      <c r="P3150" s="22" t="n"/>
      <c r="Q3150" s="22" t="n"/>
    </row>
    <row r="3151" hidden="1" outlineLevel="1" ht="22.45" customHeight="1" s="171" thickBot="1">
      <c r="B3151" s="167" t="n"/>
      <c r="C3151" s="167" t="n"/>
      <c r="D3151" s="14" t="inlineStr">
        <is>
          <t>Количество</t>
        </is>
      </c>
      <c r="E3151" s="15" t="n"/>
      <c r="F3151" s="175" t="n">
        <v>2</v>
      </c>
      <c r="G3151" s="15" t="n"/>
      <c r="H3151" s="175" t="n">
        <v>2</v>
      </c>
      <c r="I3151" s="135" t="n"/>
      <c r="J3151" s="154" t="inlineStr">
        <is>
          <t>Поступление ТМЦ и услуг 0003593 от 11.09.2024 10:00:00</t>
        </is>
      </c>
      <c r="K3151" s="154" t="inlineStr">
        <is>
          <t>Поступление ТМЦ и услуг 0003593 от 11.09.2024 10:00:00</t>
        </is>
      </c>
      <c r="L3151" s="98" t="n"/>
      <c r="M3151">
        <f>VLOOKUP(J3151,P$7:Q$4000,2,0)</f>
        <v/>
      </c>
      <c r="N3151">
        <f>VLOOKUP(K3151,P$7:R$4000,2,0)</f>
        <v/>
      </c>
      <c r="P3151" s="22" t="n"/>
      <c r="Q3151" s="22" t="n"/>
    </row>
    <row r="3152" hidden="1" outlineLevel="1" ht="32.9" customFormat="1" customHeight="1" s="71" thickBot="1">
      <c r="B3152" s="165" t="inlineStr">
        <is>
          <t>13.09.2024 14:47:27</t>
        </is>
      </c>
      <c r="C3152" s="165" t="inlineStr">
        <is>
          <t>Внутреннее перемещение ОМТС 222-212 от 13.09.2024 14:47:27</t>
        </is>
      </c>
      <c r="D3152" s="152" t="inlineStr">
        <is>
          <t>Внутренее перемещение ТМЦ</t>
        </is>
      </c>
      <c r="E3152" s="163" t="n">
        <v>1750</v>
      </c>
      <c r="F3152" s="164" t="n"/>
      <c r="G3152" s="163" t="n">
        <v>1750</v>
      </c>
      <c r="H3152" s="164" t="n"/>
      <c r="I3152" s="7" t="n">
        <v>8219</v>
      </c>
      <c r="J3152" s="8" t="inlineStr">
        <is>
          <t>Склад Шамалдысай №1 ТМЦ (Киветбаев М. О.)</t>
        </is>
      </c>
      <c r="K3152" s="8" t="inlineStr">
        <is>
          <t>Склад Бишкек № 1 (Орозалиев С/Давлеталиев Э.)</t>
        </is>
      </c>
      <c r="L3152" s="98" t="n"/>
      <c r="M3152">
        <f>VLOOKUP(J3152,P$7:Q$4000,2,0)</f>
        <v/>
      </c>
      <c r="N3152">
        <f>VLOOKUP(K3152,P$7:R$4000,2,0)</f>
        <v/>
      </c>
      <c r="P3152" s="22" t="n"/>
      <c r="Q3152" s="22" t="n"/>
    </row>
    <row r="3153" hidden="1" outlineLevel="1" ht="32.9" customFormat="1" customHeight="1" s="71">
      <c r="B3153" s="166" t="n"/>
      <c r="C3153" s="166" t="n"/>
      <c r="D3153" s="153" t="n"/>
      <c r="E3153" s="10" t="n"/>
      <c r="F3153" s="11" t="n"/>
      <c r="G3153" s="10" t="n"/>
      <c r="H3153" s="11" t="n"/>
      <c r="I3153" s="12" t="n"/>
      <c r="J3153" s="13" t="inlineStr">
        <is>
          <t>046-001-5948 Звуковая сигнализация для козлового крана КС 50-42</t>
        </is>
      </c>
      <c r="K3153" s="13" t="inlineStr">
        <is>
          <t>046-001-5948 Звуковая сигнализация для козлового крана КС 50-42</t>
        </is>
      </c>
      <c r="L3153" s="98" t="n"/>
      <c r="M3153">
        <f>VLOOKUP(J3153,P$7:Q$4000,2,0)</f>
        <v/>
      </c>
      <c r="N3153">
        <f>VLOOKUP(K3153,P$7:R$4000,2,0)</f>
        <v/>
      </c>
      <c r="P3153" s="22" t="n"/>
      <c r="Q3153" s="22" t="n"/>
    </row>
    <row r="3154" hidden="1" outlineLevel="1" ht="22.45" customHeight="1" s="171" thickBot="1">
      <c r="B3154" s="167" t="n"/>
      <c r="C3154" s="167" t="n"/>
      <c r="D3154" s="14" t="inlineStr">
        <is>
          <t>Количество</t>
        </is>
      </c>
      <c r="E3154" s="15" t="n"/>
      <c r="F3154" s="175" t="n">
        <v>1</v>
      </c>
      <c r="G3154" s="15" t="n"/>
      <c r="H3154" s="175" t="n">
        <v>1</v>
      </c>
      <c r="I3154" s="135" t="n"/>
      <c r="J3154" s="154" t="inlineStr">
        <is>
          <t>Поступление ТМЦ и услуг 0003600 от 10.09.2024 10:00:00</t>
        </is>
      </c>
      <c r="K3154" s="154" t="inlineStr">
        <is>
          <t>Поступление ТМЦ и услуг 0003600 от 10.09.2024 10:00:00</t>
        </is>
      </c>
      <c r="L3154" s="98" t="n"/>
      <c r="M3154">
        <f>VLOOKUP(J3154,P$7:Q$4000,2,0)</f>
        <v/>
      </c>
      <c r="N3154">
        <f>VLOOKUP(K3154,P$7:R$4000,2,0)</f>
        <v/>
      </c>
      <c r="P3154" s="22" t="n"/>
      <c r="Q3154" s="22" t="n"/>
    </row>
    <row r="3155" hidden="1" outlineLevel="1" ht="32.9" customFormat="1" customHeight="1" s="71" thickBot="1">
      <c r="B3155" s="165" t="inlineStr">
        <is>
          <t>13.09.2024 14:47:27</t>
        </is>
      </c>
      <c r="C3155" s="165" t="inlineStr">
        <is>
          <t>Внутреннее перемещение ОМТС 222-212 от 13.09.2024 14:47:27</t>
        </is>
      </c>
      <c r="D3155" s="152" t="inlineStr">
        <is>
          <t>Внутренее перемещение ТМЦ</t>
        </is>
      </c>
      <c r="E3155" s="163" t="n">
        <v>1750</v>
      </c>
      <c r="F3155" s="164" t="n"/>
      <c r="G3155" s="163" t="n">
        <v>1750</v>
      </c>
      <c r="H3155" s="164" t="n"/>
      <c r="I3155" s="7" t="n">
        <v>2112</v>
      </c>
      <c r="J3155" s="8" t="inlineStr">
        <is>
          <t>Склад Шамалдысай №1 ТМЦ (Киветбаев М. О.)</t>
        </is>
      </c>
      <c r="K3155" s="8" t="inlineStr">
        <is>
          <t>Склад Бишкек № 1 (Орозалиев С/Давлеталиев Э.)</t>
        </is>
      </c>
      <c r="L3155" s="98" t="n"/>
      <c r="M3155">
        <f>VLOOKUP(J3155,P$7:Q$4000,2,0)</f>
        <v/>
      </c>
      <c r="N3155">
        <f>VLOOKUP(K3155,P$7:R$4000,2,0)</f>
        <v/>
      </c>
      <c r="P3155" s="22" t="n"/>
      <c r="Q3155" s="22" t="n"/>
    </row>
    <row r="3156" hidden="1" outlineLevel="1" ht="32.9" customFormat="1" customHeight="1" s="71">
      <c r="B3156" s="166" t="n"/>
      <c r="C3156" s="166" t="n"/>
      <c r="D3156" s="153" t="n"/>
      <c r="E3156" s="10" t="n"/>
      <c r="F3156" s="11" t="n"/>
      <c r="G3156" s="10" t="n"/>
      <c r="H3156" s="11" t="n"/>
      <c r="I3156" s="12" t="n"/>
      <c r="J3156" s="13" t="inlineStr">
        <is>
          <t>005-003-0060 Сковорода средняя</t>
        </is>
      </c>
      <c r="K3156" s="13" t="inlineStr">
        <is>
          <t>005-003-0060 Сковорода средняя</t>
        </is>
      </c>
      <c r="L3156" s="98" t="n"/>
      <c r="M3156">
        <f>VLOOKUP(J3156,P$7:Q$4000,2,0)</f>
        <v/>
      </c>
      <c r="N3156">
        <f>VLOOKUP(K3156,P$7:R$4000,2,0)</f>
        <v/>
      </c>
      <c r="P3156" s="22" t="n"/>
      <c r="Q3156" s="22" t="n"/>
    </row>
    <row r="3157" hidden="1" outlineLevel="1" ht="22.45" customHeight="1" s="171" thickBot="1">
      <c r="B3157" s="167" t="n"/>
      <c r="C3157" s="167" t="n"/>
      <c r="D3157" s="14" t="inlineStr">
        <is>
          <t>Количество</t>
        </is>
      </c>
      <c r="E3157" s="15" t="n"/>
      <c r="F3157" s="175" t="n">
        <v>1</v>
      </c>
      <c r="G3157" s="15" t="n"/>
      <c r="H3157" s="175" t="n">
        <v>1</v>
      </c>
      <c r="I3157" s="135" t="n"/>
      <c r="J3157" s="154" t="inlineStr">
        <is>
          <t>Поступление ТМЦ и услуг 0003523 от 03.09.2024 10:00:00</t>
        </is>
      </c>
      <c r="K3157" s="154" t="inlineStr">
        <is>
          <t>Поступление ТМЦ и услуг 0003523 от 03.09.2024 10:00:00</t>
        </is>
      </c>
      <c r="L3157" s="98" t="n"/>
      <c r="M3157">
        <f>VLOOKUP(J3157,P$7:Q$4000,2,0)</f>
        <v/>
      </c>
      <c r="N3157">
        <f>VLOOKUP(K3157,P$7:R$4000,2,0)</f>
        <v/>
      </c>
      <c r="P3157" s="22" t="n"/>
      <c r="Q3157" s="22" t="n"/>
    </row>
    <row r="3158" hidden="1" outlineLevel="1" ht="32.9" customFormat="1" customHeight="1" s="71" thickBot="1">
      <c r="B3158" s="165" t="inlineStr">
        <is>
          <t>13.09.2024 14:47:27</t>
        </is>
      </c>
      <c r="C3158" s="165" t="inlineStr">
        <is>
          <t>Внутреннее перемещение ОМТС 222-212 от 13.09.2024 14:47:27</t>
        </is>
      </c>
      <c r="D3158" s="152" t="inlineStr">
        <is>
          <t>Внутренее перемещение ТМЦ</t>
        </is>
      </c>
      <c r="E3158" s="163" t="n">
        <v>1750</v>
      </c>
      <c r="F3158" s="164" t="n"/>
      <c r="G3158" s="163" t="n">
        <v>1750</v>
      </c>
      <c r="H3158" s="164" t="n"/>
      <c r="I3158" s="7" t="n">
        <v>3740</v>
      </c>
      <c r="J3158" s="8" t="inlineStr">
        <is>
          <t>Склад Шамалдысай №1 ТМЦ (Киветбаев М. О.)</t>
        </is>
      </c>
      <c r="K3158" s="8" t="inlineStr">
        <is>
          <t>Склад Бишкек № 1 (Орозалиев С/Давлеталиев Э.)</t>
        </is>
      </c>
      <c r="L3158" s="98" t="n"/>
      <c r="M3158">
        <f>VLOOKUP(J3158,P$7:Q$4000,2,0)</f>
        <v/>
      </c>
      <c r="N3158">
        <f>VLOOKUP(K3158,P$7:R$4000,2,0)</f>
        <v/>
      </c>
      <c r="P3158" s="22" t="n"/>
      <c r="Q3158" s="22" t="n"/>
    </row>
    <row r="3159" hidden="1" outlineLevel="1" ht="32.9" customFormat="1" customHeight="1" s="71">
      <c r="B3159" s="166" t="n"/>
      <c r="C3159" s="166" t="n"/>
      <c r="D3159" s="153" t="n"/>
      <c r="E3159" s="10" t="n"/>
      <c r="F3159" s="11" t="n"/>
      <c r="G3159" s="10" t="n"/>
      <c r="H3159" s="11" t="n"/>
      <c r="I3159" s="12" t="n"/>
      <c r="J3159" s="13" t="inlineStr">
        <is>
          <t>001-002-0055 Тапочки комнатные</t>
        </is>
      </c>
      <c r="K3159" s="13" t="inlineStr">
        <is>
          <t>001-002-0055 Тапочки комнатные</t>
        </is>
      </c>
      <c r="L3159" s="98" t="n"/>
      <c r="M3159">
        <f>VLOOKUP(J3159,P$7:Q$4000,2,0)</f>
        <v/>
      </c>
      <c r="N3159">
        <f>VLOOKUP(K3159,P$7:R$4000,2,0)</f>
        <v/>
      </c>
      <c r="P3159" s="22" t="n"/>
      <c r="Q3159" s="22" t="n"/>
    </row>
    <row r="3160" hidden="1" outlineLevel="1" ht="22.45" customHeight="1" s="171" thickBot="1">
      <c r="B3160" s="167" t="n"/>
      <c r="C3160" s="167" t="n"/>
      <c r="D3160" s="14" t="inlineStr">
        <is>
          <t>Количество</t>
        </is>
      </c>
      <c r="E3160" s="15" t="n"/>
      <c r="F3160" s="175" t="n">
        <v>10</v>
      </c>
      <c r="G3160" s="15" t="n"/>
      <c r="H3160" s="175" t="n">
        <v>10</v>
      </c>
      <c r="I3160" s="135" t="n"/>
      <c r="J3160" s="154" t="inlineStr">
        <is>
          <t>Поступление ТМЦ и услуг 0003523 от 03.09.2024 10:00:00</t>
        </is>
      </c>
      <c r="K3160" s="154" t="inlineStr">
        <is>
          <t>Поступление ТМЦ и услуг 0003523 от 03.09.2024 10:00:00</t>
        </is>
      </c>
      <c r="L3160" s="98" t="n"/>
      <c r="M3160">
        <f>VLOOKUP(J3160,P$7:Q$4000,2,0)</f>
        <v/>
      </c>
      <c r="N3160">
        <f>VLOOKUP(K3160,P$7:R$4000,2,0)</f>
        <v/>
      </c>
      <c r="P3160" s="22" t="n"/>
      <c r="Q3160" s="22" t="n"/>
    </row>
    <row r="3161" hidden="1" outlineLevel="1" ht="32.9" customFormat="1" customHeight="1" s="71" thickBot="1">
      <c r="B3161" s="165" t="inlineStr">
        <is>
          <t>13.09.2024 14:47:27</t>
        </is>
      </c>
      <c r="C3161" s="165" t="inlineStr">
        <is>
          <t>Внутреннее перемещение ОМТС 222-212 от 13.09.2024 14:47:27</t>
        </is>
      </c>
      <c r="D3161" s="152" t="inlineStr">
        <is>
          <t>Внутренее перемещение ТМЦ</t>
        </is>
      </c>
      <c r="E3161" s="163" t="n">
        <v>1750</v>
      </c>
      <c r="F3161" s="164" t="n"/>
      <c r="G3161" s="163" t="n">
        <v>1750</v>
      </c>
      <c r="H3161" s="164" t="n"/>
      <c r="I3161" s="7" t="n">
        <v>2283</v>
      </c>
      <c r="J3161" s="8" t="inlineStr">
        <is>
          <t>Склад Шамалдысай №1 ТМЦ (Киветбаев М. О.)</t>
        </is>
      </c>
      <c r="K3161" s="8" t="inlineStr">
        <is>
          <t>Склад Бишкек № 1 (Орозалиев С/Давлеталиев Э.)</t>
        </is>
      </c>
      <c r="L3161" s="98" t="n"/>
      <c r="M3161">
        <f>VLOOKUP(J3161,P$7:Q$4000,2,0)</f>
        <v/>
      </c>
      <c r="N3161">
        <f>VLOOKUP(K3161,P$7:R$4000,2,0)</f>
        <v/>
      </c>
      <c r="P3161" s="22" t="n"/>
      <c r="Q3161" s="22" t="n"/>
    </row>
    <row r="3162" hidden="1" outlineLevel="1" ht="32.9" customFormat="1" customHeight="1" s="71">
      <c r="B3162" s="166" t="n"/>
      <c r="C3162" s="166" t="n"/>
      <c r="D3162" s="153" t="n"/>
      <c r="E3162" s="10" t="n"/>
      <c r="F3162" s="11" t="n"/>
      <c r="G3162" s="10" t="n"/>
      <c r="H3162" s="11" t="n"/>
      <c r="I3162" s="12" t="n"/>
      <c r="J3162" s="13" t="inlineStr">
        <is>
          <t>010-008-0002 Аптечка первой помощи произ-ва Россия</t>
        </is>
      </c>
      <c r="K3162" s="13" t="inlineStr">
        <is>
          <t>010-008-0002 Аптечка первой помощи произ-ва Россия</t>
        </is>
      </c>
      <c r="L3162" s="98" t="n"/>
      <c r="M3162">
        <f>VLOOKUP(J3162,P$7:Q$4000,2,0)</f>
        <v/>
      </c>
      <c r="N3162">
        <f>VLOOKUP(K3162,P$7:R$4000,2,0)</f>
        <v/>
      </c>
      <c r="P3162" s="22" t="n"/>
      <c r="Q3162" s="22" t="n"/>
    </row>
    <row r="3163" hidden="1" outlineLevel="1" ht="22.45" customHeight="1" s="171" thickBot="1">
      <c r="B3163" s="167" t="n"/>
      <c r="C3163" s="167" t="n"/>
      <c r="D3163" s="14" t="inlineStr">
        <is>
          <t>Количество</t>
        </is>
      </c>
      <c r="E3163" s="15" t="n"/>
      <c r="F3163" s="175" t="n">
        <v>3</v>
      </c>
      <c r="G3163" s="15" t="n"/>
      <c r="H3163" s="175" t="n">
        <v>3</v>
      </c>
      <c r="I3163" s="135" t="n"/>
      <c r="J3163" s="154" t="inlineStr">
        <is>
          <t>Поступление ТМЦ и услуг 0003436 от 30.08.2024 10:00:00</t>
        </is>
      </c>
      <c r="K3163" s="154" t="inlineStr">
        <is>
          <t>Поступление ТМЦ и услуг 0003436 от 30.08.2024 10:00:00</t>
        </is>
      </c>
      <c r="L3163" s="98" t="n"/>
      <c r="M3163">
        <f>VLOOKUP(J3163,P$7:Q$4000,2,0)</f>
        <v/>
      </c>
      <c r="N3163">
        <f>VLOOKUP(K3163,P$7:R$4000,2,0)</f>
        <v/>
      </c>
      <c r="P3163" s="22" t="n"/>
      <c r="Q3163" s="22" t="n"/>
    </row>
    <row r="3164" hidden="1" outlineLevel="1" ht="32.9" customFormat="1" customHeight="1" s="71" thickBot="1">
      <c r="B3164" s="165" t="inlineStr">
        <is>
          <t>13.09.2024 14:47:27</t>
        </is>
      </c>
      <c r="C3164" s="165" t="inlineStr">
        <is>
          <t>Внутреннее перемещение ОМТС 222-212 от 13.09.2024 14:47:27</t>
        </is>
      </c>
      <c r="D3164" s="152" t="inlineStr">
        <is>
          <t>Внутренее перемещение ТМЦ</t>
        </is>
      </c>
      <c r="E3164" s="163" t="n">
        <v>1750</v>
      </c>
      <c r="F3164" s="164" t="n"/>
      <c r="G3164" s="163" t="n">
        <v>1750</v>
      </c>
      <c r="H3164" s="164" t="n"/>
      <c r="I3164" s="7" t="n">
        <v>1680.36</v>
      </c>
      <c r="J3164" s="8" t="inlineStr">
        <is>
          <t>Склад Шамалдысай №1 ТМЦ (Киветбаев М. О.)</t>
        </is>
      </c>
      <c r="K3164" s="8" t="inlineStr">
        <is>
          <t>Склад Бишкек № 1 (Орозалиев С/Давлеталиев Э.)</t>
        </is>
      </c>
      <c r="L3164" s="98" t="n"/>
      <c r="M3164">
        <f>VLOOKUP(J3164,P$7:Q$4000,2,0)</f>
        <v/>
      </c>
      <c r="N3164">
        <f>VLOOKUP(K3164,P$7:R$4000,2,0)</f>
        <v/>
      </c>
      <c r="P3164" s="22" t="n"/>
      <c r="Q3164" s="22" t="n"/>
    </row>
    <row r="3165" hidden="1" outlineLevel="1" ht="32.9" customFormat="1" customHeight="1" s="71">
      <c r="B3165" s="166" t="n"/>
      <c r="C3165" s="166" t="n"/>
      <c r="D3165" s="153" t="n"/>
      <c r="E3165" s="10" t="n"/>
      <c r="F3165" s="11" t="n"/>
      <c r="G3165" s="10" t="n"/>
      <c r="H3165" s="11" t="n"/>
      <c r="I3165" s="12" t="n"/>
      <c r="J3165" s="13" t="inlineStr">
        <is>
          <t>215-001-0311 ТАБЛИЧКА МЕТАЛЛИЧЕСКАЯ (1,2мм) "КАТЕГОРИЯ ПОМЕЩЕНИЯ. КЛАСС ЗОНЫ ПОМЕЩЕНИЯ" РЕЗКА ГОЛЛАН</t>
        </is>
      </c>
      <c r="K3165" s="13" t="inlineStr">
        <is>
          <t>215-001-0311 ТАБЛИЧКА МЕТАЛЛИЧЕСКАЯ (1,2мм) "КАТЕГОРИЯ ПОМЕЩЕНИЯ. КЛАСС ЗОНЫ ПОМЕЩЕНИЯ" РЕЗКА ГОЛЛАН</t>
        </is>
      </c>
      <c r="L3165" s="98" t="n"/>
      <c r="M3165">
        <f>VLOOKUP(J3165,P$7:Q$4000,2,0)</f>
        <v/>
      </c>
      <c r="N3165">
        <f>VLOOKUP(K3165,P$7:R$4000,2,0)</f>
        <v/>
      </c>
      <c r="P3165" s="22" t="n"/>
      <c r="Q3165" s="22" t="n"/>
    </row>
    <row r="3166" hidden="1" outlineLevel="1" ht="22.45" customHeight="1" s="171" thickBot="1">
      <c r="B3166" s="167" t="n"/>
      <c r="C3166" s="167" t="n"/>
      <c r="D3166" s="14" t="inlineStr">
        <is>
          <t>Количество</t>
        </is>
      </c>
      <c r="E3166" s="15" t="n"/>
      <c r="F3166" s="175" t="n">
        <v>2</v>
      </c>
      <c r="G3166" s="15" t="n"/>
      <c r="H3166" s="175" t="n">
        <v>2</v>
      </c>
      <c r="I3166" s="135" t="n"/>
      <c r="J3166" s="154" t="inlineStr">
        <is>
          <t>Поступление ТМЦ и услуг 0003300 от 29.08.2024 10:00:00</t>
        </is>
      </c>
      <c r="K3166" s="154" t="inlineStr">
        <is>
          <t>Поступление ТМЦ и услуг 0003300 от 29.08.2024 10:00:00</t>
        </is>
      </c>
      <c r="L3166" s="98" t="n"/>
      <c r="M3166">
        <f>VLOOKUP(J3166,P$7:Q$4000,2,0)</f>
        <v/>
      </c>
      <c r="N3166">
        <f>VLOOKUP(K3166,P$7:R$4000,2,0)</f>
        <v/>
      </c>
      <c r="P3166" s="22" t="n"/>
      <c r="Q3166" s="22" t="n"/>
    </row>
    <row r="3167" hidden="1" outlineLevel="1" ht="32.9" customFormat="1" customHeight="1" s="71" thickBot="1">
      <c r="B3167" s="165" t="inlineStr">
        <is>
          <t>13.09.2024 14:47:27</t>
        </is>
      </c>
      <c r="C3167" s="165" t="inlineStr">
        <is>
          <t>Внутреннее перемещение ОМТС 222-212 от 13.09.2024 14:47:27</t>
        </is>
      </c>
      <c r="D3167" s="152" t="inlineStr">
        <is>
          <t>Внутренее перемещение ТМЦ</t>
        </is>
      </c>
      <c r="E3167" s="163" t="n">
        <v>1750</v>
      </c>
      <c r="F3167" s="164" t="n"/>
      <c r="G3167" s="163" t="n">
        <v>1750</v>
      </c>
      <c r="H3167" s="164" t="n"/>
      <c r="I3167" s="7" t="n">
        <v>1680.35</v>
      </c>
      <c r="J3167" s="8" t="inlineStr">
        <is>
          <t>Склад Шамалдысай №1 ТМЦ (Киветбаев М. О.)</t>
        </is>
      </c>
      <c r="K3167" s="8" t="inlineStr">
        <is>
          <t>Склад Бишкек № 1 (Орозалиев С/Давлеталиев Э.)</t>
        </is>
      </c>
      <c r="L3167" s="98" t="n"/>
      <c r="M3167">
        <f>VLOOKUP(J3167,P$7:Q$4000,2,0)</f>
        <v/>
      </c>
      <c r="N3167">
        <f>VLOOKUP(K3167,P$7:R$4000,2,0)</f>
        <v/>
      </c>
      <c r="P3167" s="22" t="n"/>
      <c r="Q3167" s="22" t="n"/>
    </row>
    <row r="3168" hidden="1" outlineLevel="1" ht="32.9" customFormat="1" customHeight="1" s="71">
      <c r="B3168" s="166" t="n"/>
      <c r="C3168" s="166" t="n"/>
      <c r="D3168" s="153" t="n"/>
      <c r="E3168" s="10" t="n"/>
      <c r="F3168" s="11" t="n"/>
      <c r="G3168" s="10" t="n"/>
      <c r="H3168" s="11" t="n"/>
      <c r="I3168" s="12" t="n"/>
      <c r="J3168" s="13" t="inlineStr">
        <is>
          <t>215-001-0107 Табличка "Не курить"</t>
        </is>
      </c>
      <c r="K3168" s="13" t="inlineStr">
        <is>
          <t>215-001-0107 Табличка "Не курить"</t>
        </is>
      </c>
      <c r="L3168" s="98" t="n"/>
      <c r="M3168">
        <f>VLOOKUP(J3168,P$7:Q$4000,2,0)</f>
        <v/>
      </c>
      <c r="N3168">
        <f>VLOOKUP(K3168,P$7:R$4000,2,0)</f>
        <v/>
      </c>
      <c r="P3168" s="22" t="n"/>
      <c r="Q3168" s="23" t="n"/>
    </row>
    <row r="3169" hidden="1" outlineLevel="1" ht="22.45" customHeight="1" s="171" thickBot="1">
      <c r="B3169" s="167" t="n"/>
      <c r="C3169" s="167" t="n"/>
      <c r="D3169" s="14" t="inlineStr">
        <is>
          <t>Количество</t>
        </is>
      </c>
      <c r="E3169" s="15" t="n"/>
      <c r="F3169" s="175" t="n">
        <v>2</v>
      </c>
      <c r="G3169" s="15" t="n"/>
      <c r="H3169" s="175" t="n">
        <v>2</v>
      </c>
      <c r="I3169" s="135" t="n"/>
      <c r="J3169" s="154" t="inlineStr">
        <is>
          <t>Поступление ТМЦ и услуг 0003300 от 29.08.2024 10:00:00</t>
        </is>
      </c>
      <c r="K3169" s="154" t="inlineStr">
        <is>
          <t>Поступление ТМЦ и услуг 0003300 от 29.08.2024 10:00:00</t>
        </is>
      </c>
      <c r="L3169" s="98" t="n"/>
      <c r="M3169">
        <f>VLOOKUP(J3169,P$7:Q$4000,2,0)</f>
        <v/>
      </c>
      <c r="N3169">
        <f>VLOOKUP(K3169,P$7:R$4000,2,0)</f>
        <v/>
      </c>
      <c r="P3169" s="22" t="n"/>
      <c r="Q3169" s="22" t="n"/>
    </row>
    <row r="3170" hidden="1" outlineLevel="1" ht="32.9" customFormat="1" customHeight="1" s="71" thickBot="1">
      <c r="B3170" s="165" t="inlineStr">
        <is>
          <t>13.09.2024 14:47:27</t>
        </is>
      </c>
      <c r="C3170" s="165" t="inlineStr">
        <is>
          <t>Внутреннее перемещение ОМТС 222-212 от 13.09.2024 14:47:27</t>
        </is>
      </c>
      <c r="D3170" s="152" t="inlineStr">
        <is>
          <t>Внутренее перемещение ТМЦ</t>
        </is>
      </c>
      <c r="E3170" s="163" t="n">
        <v>1750</v>
      </c>
      <c r="F3170" s="164" t="n"/>
      <c r="G3170" s="163" t="n">
        <v>1750</v>
      </c>
      <c r="H3170" s="164" t="n"/>
      <c r="I3170" s="176" t="n">
        <v>685</v>
      </c>
      <c r="J3170" s="8" t="inlineStr">
        <is>
          <t>Склад Шамалдысай №1 ТМЦ (Киветбаев М. О.)</t>
        </is>
      </c>
      <c r="K3170" s="8" t="inlineStr">
        <is>
          <t>Склад Бишкек № 1 (Орозалиев С/Давлеталиев Э.)</t>
        </is>
      </c>
      <c r="L3170" s="98" t="n"/>
      <c r="M3170">
        <f>VLOOKUP(J3170,P$7:Q$4000,2,0)</f>
        <v/>
      </c>
      <c r="N3170">
        <f>VLOOKUP(K3170,P$7:R$4000,2,0)</f>
        <v/>
      </c>
      <c r="P3170" s="22" t="n"/>
      <c r="Q3170" s="22" t="n"/>
    </row>
    <row r="3171" hidden="1" outlineLevel="1" ht="43.4" customFormat="1" customHeight="1" s="71">
      <c r="B3171" s="166" t="n"/>
      <c r="C3171" s="166" t="n"/>
      <c r="D3171" s="153" t="n"/>
      <c r="E3171" s="10" t="n"/>
      <c r="F3171" s="11" t="n"/>
      <c r="G3171" s="10" t="n"/>
      <c r="H3171" s="11" t="n"/>
      <c r="I3171" s="12" t="n"/>
      <c r="J3171" s="13" t="inlineStr">
        <is>
          <t>100-010-0021 Пломбиратор</t>
        </is>
      </c>
      <c r="K3171" s="13" t="inlineStr">
        <is>
          <t>100-010-0021 Пломбиратор</t>
        </is>
      </c>
      <c r="L3171" s="98" t="n"/>
      <c r="M3171">
        <f>VLOOKUP(J3171,P$7:Q$4000,2,0)</f>
        <v/>
      </c>
      <c r="N3171">
        <f>VLOOKUP(K3171,P$7:R$4000,2,0)</f>
        <v/>
      </c>
      <c r="P3171" s="22" t="n"/>
      <c r="Q3171" s="22" t="n"/>
    </row>
    <row r="3172" hidden="1" outlineLevel="1" ht="22.45" customHeight="1" s="171" thickBot="1">
      <c r="B3172" s="167" t="n"/>
      <c r="C3172" s="167" t="n"/>
      <c r="D3172" s="14" t="inlineStr">
        <is>
          <t>Количество</t>
        </is>
      </c>
      <c r="E3172" s="15" t="n"/>
      <c r="F3172" s="175" t="n">
        <v>1</v>
      </c>
      <c r="G3172" s="15" t="n"/>
      <c r="H3172" s="175" t="n">
        <v>1</v>
      </c>
      <c r="I3172" s="135" t="n"/>
      <c r="J3172" s="154" t="inlineStr">
        <is>
          <t>Поступление ТМЦ и услуг 0003179 от 14.08.2024 10:00:00</t>
        </is>
      </c>
      <c r="K3172" s="154" t="inlineStr">
        <is>
          <t>Поступление ТМЦ и услуг 0003179 от 14.08.2024 10:00:00</t>
        </is>
      </c>
      <c r="L3172" s="98" t="n"/>
      <c r="M3172">
        <f>VLOOKUP(J3172,P$7:Q$4000,2,0)</f>
        <v/>
      </c>
      <c r="N3172">
        <f>VLOOKUP(K3172,P$7:R$4000,2,0)</f>
        <v/>
      </c>
      <c r="P3172" s="22" t="n"/>
      <c r="Q3172" s="22" t="n"/>
    </row>
    <row r="3173" hidden="1" outlineLevel="1" ht="32.9" customFormat="1" customHeight="1" s="71" thickBot="1">
      <c r="B3173" s="165" t="inlineStr">
        <is>
          <t>13.09.2024 16:25:46</t>
        </is>
      </c>
      <c r="C3173" s="165" t="inlineStr">
        <is>
          <t>Внутреннее перемещение ОМТС 222-213 от 13.09.2024 16:25:46</t>
        </is>
      </c>
      <c r="D3173" s="152" t="inlineStr">
        <is>
          <t>Внутренее перемещение ТМЦ</t>
        </is>
      </c>
      <c r="E3173" s="163" t="n">
        <v>1750</v>
      </c>
      <c r="F3173" s="164" t="n"/>
      <c r="G3173" s="163" t="n">
        <v>1750</v>
      </c>
      <c r="H3173" s="164" t="n"/>
      <c r="I3173" s="7" t="n">
        <v>380600</v>
      </c>
      <c r="J3173" s="8" t="inlineStr">
        <is>
          <t>Торобеков Болотбек Калмурсаевич</t>
        </is>
      </c>
      <c r="K3173" s="8" t="inlineStr">
        <is>
          <t>Склад Бозымчак № 7 СИЗ (/Касымов А,Адылбек у Э.</t>
        </is>
      </c>
      <c r="L3173" s="98" t="n"/>
      <c r="M3173">
        <f>VLOOKUP(J3173,P$7:Q$4000,2,0)</f>
        <v/>
      </c>
      <c r="N3173">
        <f>VLOOKUP(K3173,P$7:R$4000,2,0)</f>
        <v/>
      </c>
      <c r="P3173" s="22" t="n"/>
      <c r="Q3173" s="22" t="n"/>
    </row>
    <row r="3174" hidden="1" outlineLevel="1" ht="43.4" customFormat="1" customHeight="1" s="71">
      <c r="B3174" s="166" t="n"/>
      <c r="C3174" s="166" t="n"/>
      <c r="D3174" s="153" t="n"/>
      <c r="E3174" s="10" t="n"/>
      <c r="F3174" s="11" t="n"/>
      <c r="G3174" s="10" t="n"/>
      <c r="H3174" s="11" t="n"/>
      <c r="I3174" s="12" t="n"/>
      <c r="J3174" s="13" t="inlineStr">
        <is>
          <t>001-001-0205 Костюм влагозащитный Pros 500/501 PLM</t>
        </is>
      </c>
      <c r="K3174" s="13" t="inlineStr">
        <is>
          <t>001-001-0205 Костюм влагозащитный Pros 500/501 PLM</t>
        </is>
      </c>
      <c r="L3174" s="98" t="n"/>
      <c r="M3174">
        <f>VLOOKUP(J3174,P$7:Q$4000,2,0)</f>
        <v/>
      </c>
      <c r="N3174">
        <f>VLOOKUP(K3174,P$7:R$4000,2,0)</f>
        <v/>
      </c>
      <c r="P3174" s="22" t="n"/>
      <c r="Q3174" s="22" t="n"/>
    </row>
    <row r="3175" hidden="1" outlineLevel="1" ht="22.45" customHeight="1" s="171" thickBot="1">
      <c r="B3175" s="167" t="n"/>
      <c r="C3175" s="167" t="n"/>
      <c r="D3175" s="14" t="inlineStr">
        <is>
          <t>Количество</t>
        </is>
      </c>
      <c r="E3175" s="15" t="n"/>
      <c r="F3175" s="175" t="n">
        <v>10</v>
      </c>
      <c r="G3175" s="15" t="n"/>
      <c r="H3175" s="175" t="n">
        <v>10</v>
      </c>
      <c r="I3175" s="135" t="n"/>
      <c r="J3175" s="154" t="inlineStr">
        <is>
          <t>Поступление ТМЦ и услуг 0003206 от 20.08.2024 10:00:00</t>
        </is>
      </c>
      <c r="K3175" s="154" t="inlineStr">
        <is>
          <t>Поступление ТМЦ и услуг 0003206 от 20.08.2024 10:00:00</t>
        </is>
      </c>
      <c r="L3175" s="98" t="n"/>
      <c r="M3175">
        <f>VLOOKUP(J3175,P$7:Q$4000,2,0)</f>
        <v/>
      </c>
      <c r="N3175">
        <f>VLOOKUP(K3175,P$7:R$4000,2,0)</f>
        <v/>
      </c>
      <c r="P3175" s="22" t="n"/>
      <c r="Q3175" s="22" t="n"/>
    </row>
    <row r="3176" hidden="1" outlineLevel="1" ht="32.9" customFormat="1" customHeight="1" s="71" thickBot="1">
      <c r="B3176" s="165" t="inlineStr">
        <is>
          <t>13.09.2024 16:28:39</t>
        </is>
      </c>
      <c r="C3176" s="165" t="inlineStr">
        <is>
          <t>Внутреннее перемещение ОМТС 222-214 от 13.09.2024 16:28:39</t>
        </is>
      </c>
      <c r="D3176" s="152" t="inlineStr">
        <is>
          <t>Внутренее перемещение ТМЦ</t>
        </is>
      </c>
      <c r="E3176" s="163" t="n">
        <v>1750</v>
      </c>
      <c r="F3176" s="164" t="n"/>
      <c r="G3176" s="163" t="n">
        <v>1750</v>
      </c>
      <c r="H3176" s="164" t="n"/>
      <c r="I3176" s="7" t="n">
        <v>4950</v>
      </c>
      <c r="J3176" s="8" t="inlineStr">
        <is>
          <t>Светличная Светлана Александровна</t>
        </is>
      </c>
      <c r="K3176" s="8" t="inlineStr">
        <is>
          <t>Склад Бозымчак № 7 СИЗ (/Касымов А,Адылбек у Э.</t>
        </is>
      </c>
      <c r="L3176" s="98" t="n"/>
      <c r="M3176">
        <f>VLOOKUP(J3176,P$7:Q$4000,2,0)</f>
        <v/>
      </c>
      <c r="N3176">
        <f>VLOOKUP(K3176,P$7:R$4000,2,0)</f>
        <v/>
      </c>
      <c r="P3176" s="22" t="n"/>
      <c r="Q3176" s="22" t="n"/>
    </row>
    <row r="3177" hidden="1" outlineLevel="1" ht="43.4" customFormat="1" customHeight="1" s="71">
      <c r="B3177" s="166" t="n"/>
      <c r="C3177" s="166" t="n"/>
      <c r="D3177" s="153" t="n"/>
      <c r="E3177" s="10" t="n"/>
      <c r="F3177" s="11" t="n"/>
      <c r="G3177" s="10" t="n"/>
      <c r="H3177" s="11" t="n"/>
      <c r="I3177" s="12" t="n"/>
      <c r="J3177" s="13" t="inlineStr">
        <is>
          <t>001-002-0091 Сапоги ПВХ Dunlop Protomastor (МП, МБС)</t>
        </is>
      </c>
      <c r="K3177" s="13" t="inlineStr">
        <is>
          <t>001-002-0091 Сапоги ПВХ Dunlop Protomastor (МП, МБС)</t>
        </is>
      </c>
      <c r="L3177" s="98" t="n"/>
      <c r="M3177">
        <f>VLOOKUP(J3177,P$7:Q$4000,2,0)</f>
        <v/>
      </c>
      <c r="N3177">
        <f>VLOOKUP(K3177,P$7:R$4000,2,0)</f>
        <v/>
      </c>
      <c r="P3177" s="22" t="n"/>
      <c r="Q3177" s="22" t="n"/>
    </row>
    <row r="3178" hidden="1" outlineLevel="1" ht="22.45" customHeight="1" s="171" thickBot="1">
      <c r="B3178" s="167" t="n"/>
      <c r="C3178" s="167" t="n"/>
      <c r="D3178" s="14" t="inlineStr">
        <is>
          <t>Количество</t>
        </is>
      </c>
      <c r="E3178" s="15" t="n"/>
      <c r="F3178" s="175" t="n">
        <v>1</v>
      </c>
      <c r="G3178" s="15" t="n"/>
      <c r="H3178" s="175" t="n">
        <v>1</v>
      </c>
      <c r="I3178" s="135" t="n"/>
      <c r="J3178" s="154" t="inlineStr">
        <is>
          <t>Поступление ТМЦ и услуг 0001508 от 16.04.2024 10:00:00</t>
        </is>
      </c>
      <c r="K3178" s="154" t="inlineStr">
        <is>
          <t>Поступление ТМЦ и услуг 0001508 от 16.04.2024 10:00:00</t>
        </is>
      </c>
      <c r="L3178" s="98" t="n"/>
      <c r="M3178">
        <f>VLOOKUP(J3178,P$7:Q$4000,2,0)</f>
        <v/>
      </c>
      <c r="N3178">
        <f>VLOOKUP(K3178,P$7:R$4000,2,0)</f>
        <v/>
      </c>
      <c r="P3178" s="22" t="n"/>
      <c r="Q3178" s="22" t="n"/>
    </row>
    <row r="3179" hidden="1" outlineLevel="1" ht="32.9" customFormat="1" customHeight="1" s="71" thickBot="1">
      <c r="B3179" s="165" t="inlineStr">
        <is>
          <t>13.09.2024 18:46:06</t>
        </is>
      </c>
      <c r="C3179" s="165" t="inlineStr">
        <is>
          <t>Внутреннее перемещение ОМТС 222-215 от 13.09.2024 18:46:06</t>
        </is>
      </c>
      <c r="D3179" s="152" t="inlineStr">
        <is>
          <t>Внутренее перемещение ТМЦ</t>
        </is>
      </c>
      <c r="E3179" s="163" t="n">
        <v>1750</v>
      </c>
      <c r="F3179" s="164" t="n"/>
      <c r="G3179" s="163" t="n">
        <v>1750</v>
      </c>
      <c r="H3179" s="164" t="n"/>
      <c r="I3179" s="7" t="n">
        <v>9916</v>
      </c>
      <c r="J3179" s="8" t="inlineStr">
        <is>
          <t>Козуев Сейдалы Жоробаевич (ВМ)</t>
        </is>
      </c>
      <c r="K3179" s="8" t="inlineStr">
        <is>
          <t>Склад Бозымчак № 9 ГОК (Нурмамбетов Н\Караев Ж.)</t>
        </is>
      </c>
      <c r="L3179" s="98" t="n"/>
      <c r="M3179">
        <f>VLOOKUP(J3179,P$7:Q$4000,2,0)</f>
        <v/>
      </c>
      <c r="N3179">
        <f>VLOOKUP(K3179,P$7:R$4000,2,0)</f>
        <v/>
      </c>
      <c r="P3179" s="22" t="n"/>
      <c r="Q3179" s="22" t="n"/>
    </row>
    <row r="3180" hidden="1" outlineLevel="1" ht="53.85" customFormat="1" customHeight="1" s="71">
      <c r="B3180" s="166" t="n"/>
      <c r="C3180" s="166" t="n"/>
      <c r="D3180" s="153" t="n"/>
      <c r="E3180" s="10" t="n"/>
      <c r="F3180" s="11" t="n"/>
      <c r="G3180" s="10" t="n"/>
      <c r="H3180" s="11" t="n"/>
      <c r="I3180" s="12" t="n"/>
      <c r="J3180" s="13" t="inlineStr">
        <is>
          <t>045-004-0019 Фонарь ручной аккумуляторный с зарядным устройством</t>
        </is>
      </c>
      <c r="K3180" s="13" t="inlineStr">
        <is>
          <t>045-004-0019 Фонарь ручной аккумуляторный с зарядным устройством</t>
        </is>
      </c>
      <c r="L3180" s="98" t="n"/>
      <c r="M3180">
        <f>VLOOKUP(J3180,P$7:Q$4000,2,0)</f>
        <v/>
      </c>
      <c r="N3180">
        <f>VLOOKUP(K3180,P$7:R$4000,2,0)</f>
        <v/>
      </c>
      <c r="P3180" s="22" t="n"/>
      <c r="Q3180" s="22" t="n"/>
    </row>
    <row r="3181" hidden="1" outlineLevel="1" ht="22.45" customHeight="1" s="171" thickBot="1">
      <c r="B3181" s="167" t="n"/>
      <c r="C3181" s="167" t="n"/>
      <c r="D3181" s="14" t="inlineStr">
        <is>
          <t>Количество</t>
        </is>
      </c>
      <c r="E3181" s="15" t="n"/>
      <c r="F3181" s="175" t="n">
        <v>2</v>
      </c>
      <c r="G3181" s="15" t="n"/>
      <c r="H3181" s="175" t="n">
        <v>2</v>
      </c>
      <c r="I3181" s="135" t="n"/>
      <c r="J3181" s="154" t="inlineStr">
        <is>
          <t>Поступление ТМЦ и услуг 0001193 от 28.03.2024 10:00:00</t>
        </is>
      </c>
      <c r="K3181" s="154" t="inlineStr">
        <is>
          <t>Поступление ТМЦ и услуг 0001193 от 28.03.2024 10:00:00</t>
        </is>
      </c>
      <c r="L3181" s="98" t="n"/>
      <c r="M3181">
        <f>VLOOKUP(J3181,P$7:Q$4000,2,0)</f>
        <v/>
      </c>
      <c r="N3181">
        <f>VLOOKUP(K3181,P$7:R$4000,2,0)</f>
        <v/>
      </c>
      <c r="P3181" s="22" t="n"/>
      <c r="Q3181" s="22" t="n"/>
    </row>
    <row r="3182" hidden="1" outlineLevel="1" ht="32.9" customFormat="1" customHeight="1" s="71" thickBot="1">
      <c r="B3182" s="165" t="inlineStr">
        <is>
          <t>13.09.2024 18:46:06</t>
        </is>
      </c>
      <c r="C3182" s="165" t="inlineStr">
        <is>
          <t>Внутреннее перемещение ОМТС 222-215 от 13.09.2024 18:46:06</t>
        </is>
      </c>
      <c r="D3182" s="152" t="inlineStr">
        <is>
          <t>Внутренее перемещение ТМЦ</t>
        </is>
      </c>
      <c r="E3182" s="163" t="n">
        <v>1750</v>
      </c>
      <c r="F3182" s="164" t="n"/>
      <c r="G3182" s="163" t="n">
        <v>1750</v>
      </c>
      <c r="H3182" s="164" t="n"/>
      <c r="I3182" s="7" t="n">
        <v>8041</v>
      </c>
      <c r="J3182" s="8" t="inlineStr">
        <is>
          <t>Козуев Сейдалы Жоробаевич (ВМ)</t>
        </is>
      </c>
      <c r="K3182" s="8" t="inlineStr">
        <is>
          <t>Склад Бозымчак № 9 ГОК (Нурмамбетов Н\Караев Ж.)</t>
        </is>
      </c>
      <c r="L3182" s="98" t="n"/>
      <c r="M3182">
        <f>VLOOKUP(J3182,P$7:Q$4000,2,0)</f>
        <v/>
      </c>
      <c r="N3182">
        <f>VLOOKUP(K3182,P$7:R$4000,2,0)</f>
        <v/>
      </c>
      <c r="P3182" s="22" t="n"/>
      <c r="Q3182" s="22" t="n"/>
    </row>
    <row r="3183" hidden="1" outlineLevel="1" ht="43.4" customFormat="1" customHeight="1" s="71">
      <c r="B3183" s="166" t="n"/>
      <c r="C3183" s="166" t="n"/>
      <c r="D3183" s="153" t="n"/>
      <c r="E3183" s="10" t="n"/>
      <c r="F3183" s="11" t="n"/>
      <c r="G3183" s="10" t="n"/>
      <c r="H3183" s="11" t="n"/>
      <c r="I3183" s="12" t="n"/>
      <c r="J3183" s="13" t="inlineStr">
        <is>
          <t>052-004-6178   Аккумулятор 6CT 45Ah "Varta"</t>
        </is>
      </c>
      <c r="K3183" s="13" t="inlineStr">
        <is>
          <t>052-004-6178   Аккумулятор 6CT 45Ah "Varta"</t>
        </is>
      </c>
      <c r="L3183" s="98" t="n"/>
      <c r="M3183">
        <f>VLOOKUP(J3183,P$7:Q$4000,2,0)</f>
        <v/>
      </c>
      <c r="N3183">
        <f>VLOOKUP(K3183,P$7:R$4000,2,0)</f>
        <v/>
      </c>
      <c r="P3183" s="22" t="n"/>
      <c r="Q3183" s="22" t="n"/>
    </row>
    <row r="3184" hidden="1" outlineLevel="1" ht="22.45" customHeight="1" s="171" thickBot="1">
      <c r="B3184" s="167" t="n"/>
      <c r="C3184" s="167" t="n"/>
      <c r="D3184" s="14" t="inlineStr">
        <is>
          <t>Количество</t>
        </is>
      </c>
      <c r="E3184" s="15" t="n"/>
      <c r="F3184" s="175" t="n">
        <v>1</v>
      </c>
      <c r="G3184" s="15" t="n"/>
      <c r="H3184" s="175" t="n">
        <v>1</v>
      </c>
      <c r="I3184" s="135" t="n"/>
      <c r="J3184" s="154" t="inlineStr">
        <is>
          <t>Поступление ТМЦ и услуг 0001912 от 16.05.2024 10:00:00</t>
        </is>
      </c>
      <c r="K3184" s="154" t="inlineStr">
        <is>
          <t>Поступление ТМЦ и услуг 0001912 от 16.05.2024 10:00:00</t>
        </is>
      </c>
      <c r="L3184" s="98" t="n"/>
      <c r="M3184">
        <f>VLOOKUP(J3184,P$7:Q$4000,2,0)</f>
        <v/>
      </c>
      <c r="N3184">
        <f>VLOOKUP(K3184,P$7:R$4000,2,0)</f>
        <v/>
      </c>
      <c r="P3184" s="22" t="n"/>
      <c r="Q3184" s="22" t="n"/>
    </row>
    <row r="3185" hidden="1" outlineLevel="1" ht="32.9" customFormat="1" customHeight="1" s="71" thickBot="1">
      <c r="B3185" s="165" t="inlineStr">
        <is>
          <t>14.09.2024 0:00:00</t>
        </is>
      </c>
      <c r="C3185" s="165" t="inlineStr">
        <is>
          <t>Внутреннее перемещение ОМТС 222-112 от 14.09.2024 0:00:00</t>
        </is>
      </c>
      <c r="D3185" s="152" t="inlineStr">
        <is>
          <t>Внутренее перемещение ТМЦ</t>
        </is>
      </c>
      <c r="E3185" s="163" t="n">
        <v>1750</v>
      </c>
      <c r="F3185" s="164" t="n"/>
      <c r="G3185" s="163" t="n">
        <v>1750</v>
      </c>
      <c r="H3185" s="164" t="n"/>
      <c r="I3185" s="7" t="n">
        <v>196637.17</v>
      </c>
      <c r="J3185" s="8" t="inlineStr">
        <is>
          <t>Торобеков Болотбек Калмурсаевич</t>
        </is>
      </c>
      <c r="K3185" s="8" t="inlineStr">
        <is>
          <t>Склад Бозымчак №12 ОФ (/Касымов А. Адылбек у Э.)</t>
        </is>
      </c>
      <c r="L3185" s="98" t="n"/>
      <c r="M3185">
        <f>VLOOKUP(J3185,P$7:Q$4000,2,0)</f>
        <v/>
      </c>
      <c r="N3185">
        <f>VLOOKUP(K3185,P$7:R$4000,2,0)</f>
        <v/>
      </c>
      <c r="P3185" s="22" t="n"/>
      <c r="Q3185" s="22" t="n"/>
    </row>
    <row r="3186" hidden="1" outlineLevel="1" ht="43.4" customFormat="1" customHeight="1" s="71">
      <c r="B3186" s="166" t="n"/>
      <c r="C3186" s="166" t="n"/>
      <c r="D3186" s="153" t="n"/>
      <c r="E3186" s="10" t="n"/>
      <c r="F3186" s="11" t="n"/>
      <c r="G3186" s="10" t="n"/>
      <c r="H3186" s="11" t="n"/>
      <c r="I3186" s="12" t="n"/>
      <c r="J3186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K3186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L3186" s="98" t="n"/>
      <c r="M3186">
        <f>VLOOKUP(J3186,P$7:Q$4000,2,0)</f>
        <v/>
      </c>
      <c r="N3186">
        <f>VLOOKUP(K3186,P$7:R$4000,2,0)</f>
        <v/>
      </c>
      <c r="P3186" s="22" t="n"/>
      <c r="Q3186" s="22" t="n"/>
    </row>
    <row r="3187" hidden="1" outlineLevel="1" ht="22.45" customHeight="1" s="171" thickBot="1">
      <c r="B3187" s="167" t="n"/>
      <c r="C3187" s="167" t="n"/>
      <c r="D3187" s="14" t="inlineStr">
        <is>
          <t>Количество</t>
        </is>
      </c>
      <c r="E3187" s="15" t="n"/>
      <c r="F3187" s="175" t="n">
        <v>25</v>
      </c>
      <c r="G3187" s="15" t="n"/>
      <c r="H3187" s="175" t="n">
        <v>25</v>
      </c>
      <c r="I3187" s="135" t="n"/>
      <c r="J3187" s="154" t="inlineStr">
        <is>
          <t>Поступление ТМЦ и услуг 0002595 от 01.07.2024 10:00:00</t>
        </is>
      </c>
      <c r="K3187" s="154" t="inlineStr">
        <is>
          <t>Поступление ТМЦ и услуг 0002595 от 01.07.2024 10:00:00</t>
        </is>
      </c>
      <c r="L3187" s="98" t="n"/>
      <c r="M3187">
        <f>VLOOKUP(J3187,P$7:Q$4000,2,0)</f>
        <v/>
      </c>
      <c r="N3187">
        <f>VLOOKUP(K3187,P$7:R$4000,2,0)</f>
        <v/>
      </c>
      <c r="P3187" s="22" t="n"/>
      <c r="Q3187" s="22" t="n"/>
    </row>
    <row r="3188" hidden="1" outlineLevel="1" ht="32.9" customFormat="1" customHeight="1" s="71">
      <c r="B3188" s="165" t="inlineStr">
        <is>
          <t>14.09.2024 8:15:27</t>
        </is>
      </c>
      <c r="C3188" s="165" t="inlineStr">
        <is>
          <t>Внутреннее перемещение ОМТС 222-216 от 14.09.2024 8:15:27</t>
        </is>
      </c>
      <c r="D3188" s="152" t="inlineStr">
        <is>
          <t>Внутренее перемещение ТМЦ</t>
        </is>
      </c>
      <c r="E3188" s="163" t="n">
        <v>1750</v>
      </c>
      <c r="F3188" s="164" t="n"/>
      <c r="G3188" s="163" t="n">
        <v>1750</v>
      </c>
      <c r="H3188" s="164" t="n"/>
      <c r="I3188" s="7" t="n">
        <v>2175</v>
      </c>
      <c r="J3188" s="8" t="inlineStr">
        <is>
          <t>Склад Бозымчак № 7/1 СИЗ БУ</t>
        </is>
      </c>
      <c r="K3188" s="8" t="inlineStr">
        <is>
          <t>Качаганов Айдарбек Кулуевич (слесарь-электрик)</t>
        </is>
      </c>
      <c r="L3188" s="98" t="n"/>
      <c r="M3188">
        <f>VLOOKUP(J3188,P$7:Q$4000,2,0)</f>
        <v/>
      </c>
      <c r="N3188">
        <f>VLOOKUP(K3188,P$7:R$4000,2,0)</f>
        <v/>
      </c>
      <c r="P3188" s="22" t="n"/>
      <c r="Q3188" s="23" t="n"/>
    </row>
    <row r="3189" hidden="1" outlineLevel="1" ht="43.4" customFormat="1" customHeight="1" s="71">
      <c r="B3189" s="166" t="n"/>
      <c r="C3189" s="166" t="n"/>
      <c r="D3189" s="153" t="n"/>
      <c r="E3189" s="10" t="n"/>
      <c r="F3189" s="11" t="n"/>
      <c r="G3189" s="10" t="n"/>
      <c r="H3189" s="11" t="n"/>
      <c r="I3189" s="12" t="n"/>
      <c r="J3189" s="13" t="inlineStr">
        <is>
          <t>001-001-0106 Термобелье (полиэстер, лайкра)</t>
        </is>
      </c>
      <c r="K3189" s="13" t="inlineStr">
        <is>
          <t>001-001-0106 Термобелье (полиэстер, лайкра)</t>
        </is>
      </c>
      <c r="L3189" s="98" t="n"/>
      <c r="M3189">
        <f>VLOOKUP(J3189,P$7:Q$4000,2,0)</f>
        <v/>
      </c>
      <c r="N3189">
        <f>VLOOKUP(K3189,P$7:R$4000,2,0)</f>
        <v/>
      </c>
      <c r="P3189" s="22" t="n"/>
      <c r="Q3189" s="22" t="n"/>
    </row>
    <row r="3190" hidden="1" outlineLevel="1" ht="22.45" customHeight="1" s="171" thickBot="1">
      <c r="B3190" s="167" t="n"/>
      <c r="C3190" s="167" t="n"/>
      <c r="D3190" s="14" t="inlineStr">
        <is>
          <t>Количество</t>
        </is>
      </c>
      <c r="E3190" s="15" t="n"/>
      <c r="F3190" s="175" t="n">
        <v>1</v>
      </c>
      <c r="G3190" s="15" t="n"/>
      <c r="H3190" s="175" t="n">
        <v>1</v>
      </c>
      <c r="I3190" s="135" t="n"/>
      <c r="J3190" s="154" t="inlineStr">
        <is>
          <t>Поступление ТМЦ и услуг 0001128 от 25.03.2024 10:00:00</t>
        </is>
      </c>
      <c r="K3190" s="154" t="inlineStr">
        <is>
          <t>Поступление ТМЦ и услуг 0001128 от 25.03.2024 10:00:00</t>
        </is>
      </c>
      <c r="L3190" s="98" t="n"/>
      <c r="M3190">
        <f>VLOOKUP(J3190,P$7:Q$4000,2,0)</f>
        <v/>
      </c>
      <c r="N3190">
        <f>VLOOKUP(K3190,P$7:R$4000,2,0)</f>
        <v/>
      </c>
      <c r="P3190" s="22" t="n"/>
      <c r="Q3190" s="23" t="n"/>
    </row>
    <row r="3191" hidden="1" outlineLevel="1" ht="22.45" customFormat="1" customHeight="1" s="71" thickBot="1">
      <c r="B3191" s="165" t="inlineStr">
        <is>
          <t>14.09.2024 8:19:01</t>
        </is>
      </c>
      <c r="C3191" s="165" t="inlineStr">
        <is>
          <t>Внутреннее перемещение ОМТС 222-217 от 14.09.2024 8:19:01</t>
        </is>
      </c>
      <c r="D3191" s="152" t="inlineStr">
        <is>
          <t>Внутренее перемещение ТМЦ</t>
        </is>
      </c>
      <c r="E3191" s="163" t="n">
        <v>1750</v>
      </c>
      <c r="F3191" s="164" t="n"/>
      <c r="G3191" s="163" t="n">
        <v>1750</v>
      </c>
      <c r="H3191" s="164" t="n"/>
      <c r="I3191" s="7" t="n">
        <v>10600</v>
      </c>
      <c r="J3191" s="8" t="inlineStr">
        <is>
          <t>Маматов Кенжебек Жедигерович (Слесарь-электрик)</t>
        </is>
      </c>
      <c r="K3191" s="8" t="inlineStr">
        <is>
          <t>Склад Бозымчак № 7 СИЗ (/Касымов А,Адылбек у Э.</t>
        </is>
      </c>
      <c r="L3191" s="98" t="n"/>
      <c r="M3191">
        <f>VLOOKUP(J3191,P$7:Q$4000,2,0)</f>
        <v/>
      </c>
      <c r="N3191">
        <f>VLOOKUP(K3191,P$7:R$4000,2,0)</f>
        <v/>
      </c>
      <c r="P3191" s="22" t="n"/>
      <c r="Q3191" s="22" t="n"/>
    </row>
    <row r="3192" hidden="1" outlineLevel="1" ht="32.9" customFormat="1" customHeight="1" s="71">
      <c r="B3192" s="166" t="n"/>
      <c r="C3192" s="166" t="n"/>
      <c r="D3192" s="153" t="n"/>
      <c r="E3192" s="10" t="n"/>
      <c r="F3192" s="11" t="n"/>
      <c r="G3192" s="10" t="n"/>
      <c r="H3192" s="11" t="n"/>
      <c r="I3192" s="12" t="n"/>
      <c r="J3192" s="13" t="inlineStr">
        <is>
          <t>001-001-0188 Куртка зимняя "KAZ Minerals Bozymchak" (ткань 65%ПЭ/35%ХБ, плотность 250 гр/м2, 52-54)</t>
        </is>
      </c>
      <c r="K3192" s="13" t="inlineStr">
        <is>
          <t>001-001-0188 Куртка зимняя "KAZ Minerals Bozymchak" (ткань 65%ПЭ/35%ХБ, плотность 250 гр/м2, 52-54)</t>
        </is>
      </c>
      <c r="L3192" s="98" t="n"/>
      <c r="M3192">
        <f>VLOOKUP(J3192,P$7:Q$4000,2,0)</f>
        <v/>
      </c>
      <c r="N3192">
        <f>VLOOKUP(K3192,P$7:R$4000,2,0)</f>
        <v/>
      </c>
      <c r="P3192" s="22" t="n"/>
      <c r="Q3192" s="22" t="n"/>
    </row>
    <row r="3193" hidden="1" outlineLevel="1" ht="22.45" customHeight="1" s="171" thickBot="1">
      <c r="B3193" s="167" t="n"/>
      <c r="C3193" s="167" t="n"/>
      <c r="D3193" s="14" t="inlineStr">
        <is>
          <t>Количество</t>
        </is>
      </c>
      <c r="E3193" s="15" t="n"/>
      <c r="F3193" s="175" t="n">
        <v>1</v>
      </c>
      <c r="G3193" s="15" t="n"/>
      <c r="H3193" s="175" t="n">
        <v>1</v>
      </c>
      <c r="I3193" s="135" t="n"/>
      <c r="J3193" s="154" t="inlineStr">
        <is>
          <t>Поступление ТМЦ и услуг 0003124 от 08.08.2024 10:00:00</t>
        </is>
      </c>
      <c r="K3193" s="154" t="inlineStr">
        <is>
          <t>Поступление ТМЦ и услуг 0003124 от 08.08.2024 10:00:00</t>
        </is>
      </c>
      <c r="L3193" s="98" t="n"/>
      <c r="M3193">
        <f>VLOOKUP(J3193,P$7:Q$4000,2,0)</f>
        <v/>
      </c>
      <c r="N3193">
        <f>VLOOKUP(K3193,P$7:R$4000,2,0)</f>
        <v/>
      </c>
      <c r="P3193" s="22" t="n"/>
      <c r="Q3193" s="22" t="n"/>
    </row>
    <row r="3194" hidden="1" outlineLevel="1" ht="32.9" customFormat="1" customHeight="1" s="71" thickBot="1">
      <c r="B3194" s="165" t="inlineStr">
        <is>
          <t>14.09.2024 8:19:01</t>
        </is>
      </c>
      <c r="C3194" s="165" t="inlineStr">
        <is>
          <t>Внутреннее перемещение ОМТС 222-217 от 14.09.2024 8:19:01</t>
        </is>
      </c>
      <c r="D3194" s="152" t="inlineStr">
        <is>
          <t>Внутренее перемещение ТМЦ</t>
        </is>
      </c>
      <c r="E3194" s="163" t="n">
        <v>1750</v>
      </c>
      <c r="F3194" s="164" t="n"/>
      <c r="G3194" s="163" t="n">
        <v>1750</v>
      </c>
      <c r="H3194" s="164" t="n"/>
      <c r="I3194" s="7" t="n">
        <v>4558.41</v>
      </c>
      <c r="J3194" s="8" t="inlineStr">
        <is>
          <t>Маматов Кенжебек Жедигерович (Слесарь-электрик)</t>
        </is>
      </c>
      <c r="K3194" s="8" t="inlineStr">
        <is>
          <t>Склад Бозымчак № 7 СИЗ (/Касымов А,Адылбек у Э.</t>
        </is>
      </c>
      <c r="L3194" s="98" t="n"/>
      <c r="M3194">
        <f>VLOOKUP(J3194,P$7:Q$4000,2,0)</f>
        <v/>
      </c>
      <c r="N3194">
        <f>VLOOKUP(K3194,P$7:R$4000,2,0)</f>
        <v/>
      </c>
      <c r="P3194" s="22" t="n"/>
      <c r="Q3194" s="22" t="n"/>
    </row>
    <row r="3195" hidden="1" outlineLevel="1" ht="22.45" customFormat="1" customHeight="1" s="71">
      <c r="B3195" s="166" t="n"/>
      <c r="C3195" s="166" t="n"/>
      <c r="D3195" s="153" t="n"/>
      <c r="E3195" s="10" t="n"/>
      <c r="F3195" s="11" t="n"/>
      <c r="G3195" s="10" t="n"/>
      <c r="H3195" s="11" t="n"/>
      <c r="I3195" s="12" t="n"/>
      <c r="J3195" s="13" t="inlineStr">
        <is>
          <t>001-002-0061 Ботинки Kynox Nomad 417E-064 (Италия)</t>
        </is>
      </c>
      <c r="K3195" s="13" t="inlineStr">
        <is>
          <t>001-002-0061 Ботинки Kynox Nomad 417E-064 (Италия)</t>
        </is>
      </c>
      <c r="L3195" s="98" t="n"/>
      <c r="M3195">
        <f>VLOOKUP(J3195,P$7:Q$4000,2,0)</f>
        <v/>
      </c>
      <c r="N3195">
        <f>VLOOKUP(K3195,P$7:R$4000,2,0)</f>
        <v/>
      </c>
      <c r="P3195" s="22" t="n"/>
      <c r="Q3195" s="22" t="n"/>
    </row>
    <row r="3196" hidden="1" outlineLevel="1" ht="22.45" customHeight="1" s="171" thickBot="1">
      <c r="B3196" s="167" t="n"/>
      <c r="C3196" s="167" t="n"/>
      <c r="D3196" s="14" t="inlineStr">
        <is>
          <t>Количество</t>
        </is>
      </c>
      <c r="E3196" s="15" t="n"/>
      <c r="F3196" s="175" t="n">
        <v>1</v>
      </c>
      <c r="G3196" s="15" t="n"/>
      <c r="H3196" s="175" t="n">
        <v>1</v>
      </c>
      <c r="I3196" s="135" t="n"/>
      <c r="J3196" s="154" t="inlineStr">
        <is>
          <t>Поступление ТМЦ и услуг 0001148 от 27.03.2024 10:00:00</t>
        </is>
      </c>
      <c r="K3196" s="154" t="inlineStr">
        <is>
          <t>Поступление ТМЦ и услуг 0001148 от 27.03.2024 10:00:00</t>
        </is>
      </c>
      <c r="L3196" s="98" t="n"/>
      <c r="M3196">
        <f>VLOOKUP(J3196,P$7:Q$4000,2,0)</f>
        <v/>
      </c>
      <c r="N3196">
        <f>VLOOKUP(K3196,P$7:R$4000,2,0)</f>
        <v/>
      </c>
      <c r="P3196" s="22" t="n"/>
      <c r="Q3196" s="22" t="n"/>
    </row>
    <row r="3197" hidden="1" outlineLevel="1" ht="22.45" customFormat="1" customHeight="1" s="71" thickBot="1">
      <c r="B3197" s="165" t="inlineStr">
        <is>
          <t>14.09.2024 8:19:01</t>
        </is>
      </c>
      <c r="C3197" s="165" t="inlineStr">
        <is>
          <t>Внутреннее перемещение ОМТС 222-217 от 14.09.2024 8:19:01</t>
        </is>
      </c>
      <c r="D3197" s="152" t="inlineStr">
        <is>
          <t>Внутренее перемещение ТМЦ</t>
        </is>
      </c>
      <c r="E3197" s="163" t="n">
        <v>1750</v>
      </c>
      <c r="F3197" s="164" t="n"/>
      <c r="G3197" s="163" t="n">
        <v>1750</v>
      </c>
      <c r="H3197" s="164" t="n"/>
      <c r="I3197" s="7" t="n">
        <v>3900</v>
      </c>
      <c r="J3197" s="8" t="inlineStr">
        <is>
          <t>Маматов Кенжебек Жедигерович (Слесарь-электрик)</t>
        </is>
      </c>
      <c r="K3197" s="8" t="inlineStr">
        <is>
          <t>Склад Бозымчак № 7 СИЗ (/Касымов А,Адылбек у Э.</t>
        </is>
      </c>
      <c r="L3197" s="98" t="n"/>
      <c r="M3197">
        <f>VLOOKUP(J3197,P$7:Q$4000,2,0)</f>
        <v/>
      </c>
      <c r="N3197">
        <f>VLOOKUP(K3197,P$7:R$4000,2,0)</f>
        <v/>
      </c>
      <c r="P3197" s="22" t="n"/>
      <c r="Q3197" s="22" t="n"/>
    </row>
    <row r="3198" hidden="1" outlineLevel="1" ht="22.45" customFormat="1" customHeight="1" s="71">
      <c r="B3198" s="166" t="n"/>
      <c r="C3198" s="166" t="n"/>
      <c r="D3198" s="153" t="n"/>
      <c r="E3198" s="10" t="n"/>
      <c r="F3198" s="11" t="n"/>
      <c r="G3198" s="10" t="n"/>
      <c r="H3198" s="11" t="n"/>
      <c r="I3198" s="12" t="n"/>
      <c r="J3198" s="13" t="inlineStr">
        <is>
          <t>001-001-0193 Брюки зимние "KAZ Minerals Bozymchak" (ткань 65%ПЭ/35%ХБ, плотность 250 гр/м2, утепл.синтеп, разм.52-54)</t>
        </is>
      </c>
      <c r="K3198" s="13" t="inlineStr">
        <is>
          <t>001-001-0193 Брюки зимние "KAZ Minerals Bozymchak" (ткань 65%ПЭ/35%ХБ, плотность 250 гр/м2, утепл.синтеп, разм.52-54)</t>
        </is>
      </c>
      <c r="L3198" s="98" t="n"/>
      <c r="M3198">
        <f>VLOOKUP(J3198,P$7:Q$4000,2,0)</f>
        <v/>
      </c>
      <c r="N3198">
        <f>VLOOKUP(K3198,P$7:R$4000,2,0)</f>
        <v/>
      </c>
      <c r="P3198" s="22" t="n"/>
      <c r="Q3198" s="22" t="n"/>
    </row>
    <row r="3199" hidden="1" outlineLevel="1" ht="22.45" customHeight="1" s="171" thickBot="1">
      <c r="B3199" s="167" t="n"/>
      <c r="C3199" s="167" t="n"/>
      <c r="D3199" s="14" t="inlineStr">
        <is>
          <t>Количество</t>
        </is>
      </c>
      <c r="E3199" s="15" t="n"/>
      <c r="F3199" s="175" t="n">
        <v>1</v>
      </c>
      <c r="G3199" s="15" t="n"/>
      <c r="H3199" s="175" t="n">
        <v>1</v>
      </c>
      <c r="I3199" s="135" t="n"/>
      <c r="J3199" s="154" t="inlineStr">
        <is>
          <t>Поступление ТМЦ и услуг 0003061 от 02.08.2024 10:00:00</t>
        </is>
      </c>
      <c r="K3199" s="154" t="inlineStr">
        <is>
          <t>Поступление ТМЦ и услуг 0003061 от 02.08.2024 10:00:00</t>
        </is>
      </c>
      <c r="L3199" s="98" t="n"/>
      <c r="M3199">
        <f>VLOOKUP(J3199,P$7:Q$4000,2,0)</f>
        <v/>
      </c>
      <c r="N3199">
        <f>VLOOKUP(K3199,P$7:R$4000,2,0)</f>
        <v/>
      </c>
      <c r="P3199" s="22" t="n"/>
      <c r="Q3199" s="22" t="n"/>
    </row>
    <row r="3200" hidden="1" outlineLevel="1" ht="22.45" customFormat="1" customHeight="1" s="71">
      <c r="B3200" s="165" t="inlineStr">
        <is>
          <t>14.09.2024 8:19:53</t>
        </is>
      </c>
      <c r="C3200" s="165" t="inlineStr">
        <is>
          <t>Внутреннее перемещение ОМТС 222-218 от 14.09.2024 8:19:53</t>
        </is>
      </c>
      <c r="D3200" s="152" t="inlineStr">
        <is>
          <t>Внутренее перемещение ТМЦ</t>
        </is>
      </c>
      <c r="E3200" s="163" t="n">
        <v>1750</v>
      </c>
      <c r="F3200" s="164" t="n"/>
      <c r="G3200" s="163" t="n">
        <v>1750</v>
      </c>
      <c r="H3200" s="164" t="n"/>
      <c r="I3200" s="7" t="n">
        <v>4147.32</v>
      </c>
      <c r="J3200" s="8" t="inlineStr">
        <is>
          <t>Склад Бозымчак № 7/1 СИЗ БУ</t>
        </is>
      </c>
      <c r="K3200" s="8" t="inlineStr">
        <is>
          <t>Маматов Кенжебек Жедигерович (Слесарь-электрик)</t>
        </is>
      </c>
      <c r="L3200" s="98" t="n"/>
      <c r="M3200">
        <f>VLOOKUP(J3200,P$7:Q$4000,2,0)</f>
        <v/>
      </c>
      <c r="N3200">
        <f>VLOOKUP(K3200,P$7:R$4000,2,0)</f>
        <v/>
      </c>
      <c r="P3200" s="22" t="n"/>
      <c r="Q3200" s="23" t="n"/>
    </row>
    <row r="3201" hidden="1" outlineLevel="1" ht="22.45" customFormat="1" customHeight="1" s="71">
      <c r="B3201" s="166" t="n"/>
      <c r="C3201" s="166" t="n"/>
      <c r="D3201" s="153" t="n"/>
      <c r="E3201" s="10" t="n"/>
      <c r="F3201" s="11" t="n"/>
      <c r="G3201" s="10" t="n"/>
      <c r="H3201" s="11" t="n"/>
      <c r="I3201" s="12" t="n"/>
      <c r="J3201" s="13" t="inlineStr">
        <is>
          <t>001-002-0061 Ботинки Kynox Nomad 417E-064 (Италия)</t>
        </is>
      </c>
      <c r="K3201" s="13" t="inlineStr">
        <is>
          <t>001-002-0061 Ботинки Kynox Nomad 417E-064 (Италия)</t>
        </is>
      </c>
      <c r="L3201" s="98" t="n"/>
      <c r="M3201">
        <f>VLOOKUP(J3201,P$7:Q$4000,2,0)</f>
        <v/>
      </c>
      <c r="N3201">
        <f>VLOOKUP(K3201,P$7:R$4000,2,0)</f>
        <v/>
      </c>
      <c r="P3201" s="22" t="n"/>
      <c r="Q3201" s="23" t="n"/>
    </row>
    <row r="3202" hidden="1" outlineLevel="1" ht="22.45" customHeight="1" s="171" thickBot="1">
      <c r="B3202" s="167" t="n"/>
      <c r="C3202" s="167" t="n"/>
      <c r="D3202" s="14" t="inlineStr">
        <is>
          <t>Количество</t>
        </is>
      </c>
      <c r="E3202" s="15" t="n"/>
      <c r="F3202" s="175" t="n">
        <v>1</v>
      </c>
      <c r="G3202" s="15" t="n"/>
      <c r="H3202" s="175" t="n">
        <v>1</v>
      </c>
      <c r="I3202" s="135" t="n"/>
      <c r="J3202" s="154" t="inlineStr">
        <is>
          <t>Поступление ТМЦ и услуг 0002206 от 21.06.2022 10:00:00</t>
        </is>
      </c>
      <c r="K3202" s="154" t="inlineStr">
        <is>
          <t>Поступление ТМЦ и услуг 0002206 от 21.06.2022 10:00:00</t>
        </is>
      </c>
      <c r="L3202" s="98" t="n"/>
      <c r="M3202">
        <f>VLOOKUP(J3202,P$7:Q$4000,2,0)</f>
        <v/>
      </c>
      <c r="N3202">
        <f>VLOOKUP(K3202,P$7:R$4000,2,0)</f>
        <v/>
      </c>
      <c r="P3202" s="22" t="n"/>
      <c r="Q3202" s="22" t="n"/>
    </row>
    <row r="3203" hidden="1" outlineLevel="1" ht="22.45" customFormat="1" customHeight="1" s="71" thickBot="1">
      <c r="B3203" s="165" t="inlineStr">
        <is>
          <t>14.09.2024 8:22:16</t>
        </is>
      </c>
      <c r="C3203" s="165" t="inlineStr">
        <is>
          <t>Внутреннее перемещение ОМТС 222-219 от 14.09.2024 8:22:16</t>
        </is>
      </c>
      <c r="D3203" s="152" t="inlineStr">
        <is>
          <t>Внутренее перемещение ТМЦ</t>
        </is>
      </c>
      <c r="E3203" s="163" t="n">
        <v>1750</v>
      </c>
      <c r="F3203" s="164" t="n"/>
      <c r="G3203" s="163" t="n">
        <v>1750</v>
      </c>
      <c r="H3203" s="164" t="n"/>
      <c r="I3203" s="7" t="n">
        <v>4558.41</v>
      </c>
      <c r="J3203" s="8" t="inlineStr">
        <is>
          <t>Тошматов Абдумалик Сайдазимович</t>
        </is>
      </c>
      <c r="K3203" s="8" t="inlineStr">
        <is>
          <t>Склад Бозымчак № 7 СИЗ (/Касымов А,Адылбек у Э.</t>
        </is>
      </c>
      <c r="L3203" s="98" t="n"/>
      <c r="M3203">
        <f>VLOOKUP(J3203,P$7:Q$4000,2,0)</f>
        <v/>
      </c>
      <c r="N3203">
        <f>VLOOKUP(K3203,P$7:R$4000,2,0)</f>
        <v/>
      </c>
      <c r="P3203" s="22" t="n"/>
      <c r="Q3203" s="23" t="n"/>
    </row>
    <row r="3204" hidden="1" outlineLevel="1" ht="22.45" customFormat="1" customHeight="1" s="71">
      <c r="B3204" s="166" t="n"/>
      <c r="C3204" s="166" t="n"/>
      <c r="D3204" s="153" t="n"/>
      <c r="E3204" s="10" t="n"/>
      <c r="F3204" s="11" t="n"/>
      <c r="G3204" s="10" t="n"/>
      <c r="H3204" s="11" t="n"/>
      <c r="I3204" s="12" t="n"/>
      <c r="J3204" s="13" t="inlineStr">
        <is>
          <t>001-002-0061 Ботинки Kynox Nomad 417E-064 (Италия)</t>
        </is>
      </c>
      <c r="K3204" s="13" t="inlineStr">
        <is>
          <t>001-002-0061 Ботинки Kynox Nomad 417E-064 (Италия)</t>
        </is>
      </c>
      <c r="L3204" s="98" t="n"/>
      <c r="M3204">
        <f>VLOOKUP(J3204,P$7:Q$4000,2,0)</f>
        <v/>
      </c>
      <c r="N3204">
        <f>VLOOKUP(K3204,P$7:R$4000,2,0)</f>
        <v/>
      </c>
      <c r="P3204" s="22" t="n"/>
      <c r="Q3204" s="23" t="n"/>
    </row>
    <row r="3205" hidden="1" outlineLevel="1" ht="22.45" customHeight="1" s="171" thickBot="1">
      <c r="B3205" s="167" t="n"/>
      <c r="C3205" s="167" t="n"/>
      <c r="D3205" s="14" t="inlineStr">
        <is>
          <t>Количество</t>
        </is>
      </c>
      <c r="E3205" s="15" t="n"/>
      <c r="F3205" s="175" t="n">
        <v>1</v>
      </c>
      <c r="G3205" s="15" t="n"/>
      <c r="H3205" s="175" t="n">
        <v>1</v>
      </c>
      <c r="I3205" s="135" t="n"/>
      <c r="J3205" s="154" t="inlineStr">
        <is>
          <t>Поступление ТМЦ и услуг 0001148 от 27.03.2024 10:00:00</t>
        </is>
      </c>
      <c r="K3205" s="154" t="inlineStr">
        <is>
          <t>Поступление ТМЦ и услуг 0001148 от 27.03.2024 10:00:00</t>
        </is>
      </c>
      <c r="L3205" s="98" t="n"/>
      <c r="M3205">
        <f>VLOOKUP(J3205,P$7:Q$4000,2,0)</f>
        <v/>
      </c>
      <c r="N3205">
        <f>VLOOKUP(K3205,P$7:R$4000,2,0)</f>
        <v/>
      </c>
      <c r="P3205" s="22" t="n"/>
      <c r="Q3205" s="22" t="n"/>
    </row>
    <row r="3206" hidden="1" outlineLevel="1" ht="22.45" customFormat="1" customHeight="1" s="71">
      <c r="B3206" s="165" t="inlineStr">
        <is>
          <t>14.09.2024 8:23:41</t>
        </is>
      </c>
      <c r="C3206" s="165" t="inlineStr">
        <is>
          <t>Внутреннее перемещение ОМТС 222-220 от 14.09.2024 8:23:41</t>
        </is>
      </c>
      <c r="D3206" s="152" t="inlineStr">
        <is>
          <t>Внутренее перемещение ТМЦ</t>
        </is>
      </c>
      <c r="E3206" s="163" t="n">
        <v>1750</v>
      </c>
      <c r="F3206" s="164" t="n"/>
      <c r="G3206" s="163" t="n">
        <v>1750</v>
      </c>
      <c r="H3206" s="164" t="n"/>
      <c r="I3206" s="7" t="n">
        <v>4558.41</v>
      </c>
      <c r="J3206" s="8" t="inlineStr">
        <is>
          <t>Склад Бозымчак № 7/1 СИЗ БУ</t>
        </is>
      </c>
      <c r="K3206" s="8" t="inlineStr">
        <is>
          <t>Тошматов Абдумалик Сайдазимович</t>
        </is>
      </c>
      <c r="L3206" s="98" t="n"/>
      <c r="M3206">
        <f>VLOOKUP(J3206,P$7:Q$4000,2,0)</f>
        <v/>
      </c>
      <c r="N3206">
        <f>VLOOKUP(K3206,P$7:R$4000,2,0)</f>
        <v/>
      </c>
      <c r="P3206" s="22" t="n"/>
      <c r="Q3206" s="22" t="n"/>
    </row>
    <row r="3207" hidden="1" outlineLevel="1" ht="22.45" customFormat="1" customHeight="1" s="71">
      <c r="B3207" s="166" t="n"/>
      <c r="C3207" s="166" t="n"/>
      <c r="D3207" s="153" t="n"/>
      <c r="E3207" s="10" t="n"/>
      <c r="F3207" s="11" t="n"/>
      <c r="G3207" s="10" t="n"/>
      <c r="H3207" s="11" t="n"/>
      <c r="I3207" s="12" t="n"/>
      <c r="J3207" s="13" t="inlineStr">
        <is>
          <t>001-002-0061 Ботинки Kynox Nomad 417E-064 (Италия)</t>
        </is>
      </c>
      <c r="K3207" s="13" t="inlineStr">
        <is>
          <t>001-002-0061 Ботинки Kynox Nomad 417E-064 (Италия)</t>
        </is>
      </c>
      <c r="L3207" s="98" t="n"/>
      <c r="M3207">
        <f>VLOOKUP(J3207,P$7:Q$4000,2,0)</f>
        <v/>
      </c>
      <c r="N3207">
        <f>VLOOKUP(K3207,P$7:R$4000,2,0)</f>
        <v/>
      </c>
      <c r="P3207" s="22" t="n"/>
      <c r="Q3207" s="22" t="n"/>
    </row>
    <row r="3208" hidden="1" outlineLevel="1" ht="22.45" customHeight="1" s="171" thickBot="1">
      <c r="B3208" s="167" t="n"/>
      <c r="C3208" s="167" t="n"/>
      <c r="D3208" s="14" t="inlineStr">
        <is>
          <t>Количество</t>
        </is>
      </c>
      <c r="E3208" s="15" t="n"/>
      <c r="F3208" s="175" t="n">
        <v>1</v>
      </c>
      <c r="G3208" s="15" t="n"/>
      <c r="H3208" s="175" t="n">
        <v>1</v>
      </c>
      <c r="I3208" s="135" t="n"/>
      <c r="J3208" s="154" t="inlineStr">
        <is>
          <t>Поступление ТМЦ и услуг 0001148 от 27.03.2024 10:00:00</t>
        </is>
      </c>
      <c r="K3208" s="154" t="inlineStr">
        <is>
          <t>Поступление ТМЦ и услуг 0001148 от 27.03.2024 10:00:00</t>
        </is>
      </c>
      <c r="L3208" s="98" t="n"/>
      <c r="M3208">
        <f>VLOOKUP(J3208,P$7:Q$4000,2,0)</f>
        <v/>
      </c>
      <c r="N3208">
        <f>VLOOKUP(K3208,P$7:R$4000,2,0)</f>
        <v/>
      </c>
      <c r="P3208" s="22" t="n"/>
      <c r="Q3208" s="22" t="n"/>
    </row>
    <row r="3209" hidden="1" outlineLevel="1" ht="22.45" customFormat="1" customHeight="1" s="71">
      <c r="B3209" s="165" t="inlineStr">
        <is>
          <t>14.09.2024 8:23:41</t>
        </is>
      </c>
      <c r="C3209" s="165" t="inlineStr">
        <is>
          <t>Внутреннее перемещение ОМТС 222-220 от 14.09.2024 8:23:41</t>
        </is>
      </c>
      <c r="D3209" s="152" t="inlineStr">
        <is>
          <t>Внутренее перемещение ТМЦ</t>
        </is>
      </c>
      <c r="E3209" s="163" t="n">
        <v>1750</v>
      </c>
      <c r="F3209" s="164" t="n"/>
      <c r="G3209" s="163" t="n">
        <v>1750</v>
      </c>
      <c r="H3209" s="164" t="n"/>
      <c r="I3209" s="7" t="n">
        <v>2175</v>
      </c>
      <c r="J3209" s="8" t="inlineStr">
        <is>
          <t>Склад Бозымчак № 7/1 СИЗ БУ</t>
        </is>
      </c>
      <c r="K3209" s="8" t="inlineStr">
        <is>
          <t>Тошматов Абдумалик Сайдазимович</t>
        </is>
      </c>
      <c r="L3209" s="98" t="n"/>
      <c r="M3209">
        <f>VLOOKUP(J3209,P$7:Q$4000,2,0)</f>
        <v/>
      </c>
      <c r="N3209">
        <f>VLOOKUP(K3209,P$7:R$4000,2,0)</f>
        <v/>
      </c>
      <c r="P3209" s="22" t="n"/>
      <c r="Q3209" s="22" t="n"/>
    </row>
    <row r="3210" hidden="1" outlineLevel="1" ht="22.45" customFormat="1" customHeight="1" s="71">
      <c r="B3210" s="166" t="n"/>
      <c r="C3210" s="166" t="n"/>
      <c r="D3210" s="153" t="n"/>
      <c r="E3210" s="10" t="n"/>
      <c r="F3210" s="11" t="n"/>
      <c r="G3210" s="10" t="n"/>
      <c r="H3210" s="11" t="n"/>
      <c r="I3210" s="12" t="n"/>
      <c r="J3210" s="13" t="inlineStr">
        <is>
          <t>001-001-0106 Термобелье (полиэстер, лайкра)</t>
        </is>
      </c>
      <c r="K3210" s="13" t="inlineStr">
        <is>
          <t>001-001-0106 Термобелье (полиэстер, лайкра)</t>
        </is>
      </c>
      <c r="L3210" s="98" t="n"/>
      <c r="M3210">
        <f>VLOOKUP(J3210,P$7:Q$4000,2,0)</f>
        <v/>
      </c>
      <c r="N3210">
        <f>VLOOKUP(K3210,P$7:R$4000,2,0)</f>
        <v/>
      </c>
      <c r="P3210" s="22" t="n"/>
      <c r="Q3210" s="23" t="n"/>
    </row>
    <row r="3211" hidden="1" outlineLevel="1" ht="22.45" customHeight="1" s="171" thickBot="1">
      <c r="B3211" s="167" t="n"/>
      <c r="C3211" s="167" t="n"/>
      <c r="D3211" s="14" t="inlineStr">
        <is>
          <t>Количество</t>
        </is>
      </c>
      <c r="E3211" s="15" t="n"/>
      <c r="F3211" s="175" t="n">
        <v>1</v>
      </c>
      <c r="G3211" s="15" t="n"/>
      <c r="H3211" s="175" t="n">
        <v>1</v>
      </c>
      <c r="I3211" s="135" t="n"/>
      <c r="J3211" s="154" t="inlineStr">
        <is>
          <t>Поступление ТМЦ и услуг 0004253 от 12.10.2023 10:00:00</t>
        </is>
      </c>
      <c r="K3211" s="154" t="inlineStr">
        <is>
          <t>Поступление ТМЦ и услуг 0004253 от 12.10.2023 10:00:00</t>
        </is>
      </c>
      <c r="L3211" s="98" t="n"/>
      <c r="M3211">
        <f>VLOOKUP(J3211,P$7:Q$4000,2,0)</f>
        <v/>
      </c>
      <c r="N3211">
        <f>VLOOKUP(K3211,P$7:R$4000,2,0)</f>
        <v/>
      </c>
      <c r="P3211" s="22" t="n"/>
      <c r="Q3211" s="22" t="n"/>
    </row>
    <row r="3212" hidden="1" outlineLevel="1" ht="22.45" customFormat="1" customHeight="1" s="71">
      <c r="B3212" s="165" t="inlineStr">
        <is>
          <t>14.09.2024 8:25:34</t>
        </is>
      </c>
      <c r="C3212" s="165" t="inlineStr">
        <is>
          <t>Внутреннее перемещение ОМТС 222-221 от 14.09.2024 8:25:34</t>
        </is>
      </c>
      <c r="D3212" s="152" t="inlineStr">
        <is>
          <t>Внутренее перемещение ТМЦ</t>
        </is>
      </c>
      <c r="E3212" s="163" t="n">
        <v>1750</v>
      </c>
      <c r="F3212" s="164" t="n"/>
      <c r="G3212" s="163" t="n">
        <v>1750</v>
      </c>
      <c r="H3212" s="164" t="n"/>
      <c r="I3212" s="7" t="n">
        <v>7140</v>
      </c>
      <c r="J3212" s="8" t="inlineStr">
        <is>
          <t>Склад Бозымчак № 7/1 СИЗ БУ</t>
        </is>
      </c>
      <c r="K3212" s="8" t="inlineStr">
        <is>
          <t>Аширалиев Мухамед Абдимухтарович</t>
        </is>
      </c>
      <c r="L3212" s="98" t="n"/>
      <c r="M3212">
        <f>VLOOKUP(J3212,P$7:Q$4000,2,0)</f>
        <v/>
      </c>
      <c r="N3212">
        <f>VLOOKUP(K3212,P$7:R$4000,2,0)</f>
        <v/>
      </c>
      <c r="P3212" s="22" t="n"/>
      <c r="Q3212" s="23" t="n"/>
    </row>
    <row r="3213" hidden="1" outlineLevel="1" ht="22.45" customFormat="1" customHeight="1" s="71">
      <c r="B3213" s="166" t="n"/>
      <c r="C3213" s="166" t="n"/>
      <c r="D3213" s="153" t="n"/>
      <c r="E3213" s="10" t="n"/>
      <c r="F3213" s="11" t="n"/>
      <c r="G3213" s="10" t="n"/>
      <c r="H3213" s="11" t="n"/>
      <c r="I3213" s="12" t="n"/>
      <c r="J3213" s="13" t="inlineStr">
        <is>
          <t>001-001-0126 Костюм летний "KAZ Minerals Bozymchak" (100% ХБ, плотность 250-260гр/м2, логотип вышивка, 48р.)</t>
        </is>
      </c>
      <c r="K3213" s="13" t="inlineStr">
        <is>
          <t>001-001-0126 Костюм летний "KAZ Minerals Bozymchak" (100% ХБ, плотность 250-260гр/м2, логотип вышивка, 48р.)</t>
        </is>
      </c>
      <c r="L3213" s="98" t="n"/>
      <c r="M3213">
        <f>VLOOKUP(J3213,P$7:Q$4000,2,0)</f>
        <v/>
      </c>
      <c r="N3213">
        <f>VLOOKUP(K3213,P$7:R$4000,2,0)</f>
        <v/>
      </c>
      <c r="P3213" s="22" t="n"/>
      <c r="Q3213" s="22" t="n"/>
    </row>
    <row r="3214" hidden="1" outlineLevel="1" ht="22.45" customHeight="1" s="171" thickBot="1">
      <c r="B3214" s="167" t="n"/>
      <c r="C3214" s="167" t="n"/>
      <c r="D3214" s="14" t="inlineStr">
        <is>
          <t>Количество</t>
        </is>
      </c>
      <c r="E3214" s="15" t="n"/>
      <c r="F3214" s="175" t="n">
        <v>1</v>
      </c>
      <c r="G3214" s="15" t="n"/>
      <c r="H3214" s="175" t="n">
        <v>1</v>
      </c>
      <c r="I3214" s="135" t="n"/>
      <c r="J3214" s="154" t="inlineStr">
        <is>
          <t>Поступление ТМЦ и услуг 0002692 от 14.07.2023 10:00:00</t>
        </is>
      </c>
      <c r="K3214" s="154" t="inlineStr">
        <is>
          <t>Поступление ТМЦ и услуг 0002692 от 14.07.2023 10:00:00</t>
        </is>
      </c>
      <c r="L3214" s="98" t="n"/>
      <c r="M3214">
        <f>VLOOKUP(J3214,P$7:Q$4000,2,0)</f>
        <v/>
      </c>
      <c r="N3214">
        <f>VLOOKUP(K3214,P$7:R$4000,2,0)</f>
        <v/>
      </c>
      <c r="P3214" s="22" t="n"/>
      <c r="Q3214" s="23" t="n"/>
    </row>
    <row r="3215" hidden="1" outlineLevel="1" ht="32.9" customFormat="1" customHeight="1" s="71">
      <c r="B3215" s="165" t="inlineStr">
        <is>
          <t>14.09.2024 8:25:34</t>
        </is>
      </c>
      <c r="C3215" s="165" t="inlineStr">
        <is>
          <t>Внутреннее перемещение ОМТС 222-221 от 14.09.2024 8:25:34</t>
        </is>
      </c>
      <c r="D3215" s="152" t="inlineStr">
        <is>
          <t>Внутренее перемещение ТМЦ</t>
        </is>
      </c>
      <c r="E3215" s="163" t="n">
        <v>1750</v>
      </c>
      <c r="F3215" s="164" t="n"/>
      <c r="G3215" s="163" t="n">
        <v>1750</v>
      </c>
      <c r="H3215" s="164" t="n"/>
      <c r="I3215" s="7" t="n">
        <v>4017.86</v>
      </c>
      <c r="J3215" s="8" t="inlineStr">
        <is>
          <t>Склад Бозымчак № 7/1 СИЗ БУ</t>
        </is>
      </c>
      <c r="K3215" s="8" t="inlineStr">
        <is>
          <t>Аширалиев Мухамед Абдимухтарович</t>
        </is>
      </c>
      <c r="L3215" s="98" t="n"/>
      <c r="M3215">
        <f>VLOOKUP(J3215,P$7:Q$4000,2,0)</f>
        <v/>
      </c>
      <c r="N3215">
        <f>VLOOKUP(K3215,P$7:R$4000,2,0)</f>
        <v/>
      </c>
      <c r="P3215" s="22" t="n"/>
      <c r="Q3215" s="23" t="n"/>
    </row>
    <row r="3216" hidden="1" outlineLevel="1" ht="22.45" customFormat="1" customHeight="1" s="71">
      <c r="B3216" s="166" t="n"/>
      <c r="C3216" s="166" t="n"/>
      <c r="D3216" s="153" t="n"/>
      <c r="E3216" s="10" t="n"/>
      <c r="F3216" s="11" t="n"/>
      <c r="G3216" s="10" t="n"/>
      <c r="H3216" s="11" t="n"/>
      <c r="I3216" s="12" t="n"/>
      <c r="J3216" s="13" t="inlineStr">
        <is>
          <t>001-001-0127 Костюм летний "KAZ Minerals Bozymchak" (100% ХБ, плотность 250-260гр/м2, логотип вышивка, 50р.)</t>
        </is>
      </c>
      <c r="K3216" s="13" t="inlineStr">
        <is>
          <t>001-001-0127 Костюм летний "KAZ Minerals Bozymchak" (100% ХБ, плотность 250-260гр/м2, логотип вышивка, 50р.)</t>
        </is>
      </c>
      <c r="L3216" s="98" t="n"/>
      <c r="M3216">
        <f>VLOOKUP(J3216,P$7:Q$4000,2,0)</f>
        <v/>
      </c>
      <c r="N3216">
        <f>VLOOKUP(K3216,P$7:R$4000,2,0)</f>
        <v/>
      </c>
      <c r="P3216" s="22" t="n"/>
      <c r="Q3216" s="22" t="n"/>
    </row>
    <row r="3217" hidden="1" outlineLevel="1" ht="22.45" customHeight="1" s="171" thickBot="1">
      <c r="B3217" s="167" t="n"/>
      <c r="C3217" s="167" t="n"/>
      <c r="D3217" s="14" t="inlineStr">
        <is>
          <t>Количество</t>
        </is>
      </c>
      <c r="E3217" s="15" t="n"/>
      <c r="F3217" s="175" t="n">
        <v>1</v>
      </c>
      <c r="G3217" s="15" t="n"/>
      <c r="H3217" s="175" t="n">
        <v>1</v>
      </c>
      <c r="I3217" s="135" t="n"/>
      <c r="J3217" s="154" t="inlineStr">
        <is>
          <t>Поступление ТМЦ и услуг 0002220 от 30.06.2021 10:00:00</t>
        </is>
      </c>
      <c r="K3217" s="154" t="inlineStr">
        <is>
          <t>Поступление ТМЦ и услуг 0002220 от 30.06.2021 10:00:00</t>
        </is>
      </c>
      <c r="L3217" s="98" t="n"/>
      <c r="M3217">
        <f>VLOOKUP(J3217,P$7:Q$4000,2,0)</f>
        <v/>
      </c>
      <c r="N3217">
        <f>VLOOKUP(K3217,P$7:R$4000,2,0)</f>
        <v/>
      </c>
      <c r="P3217" s="22" t="n"/>
      <c r="Q3217" s="22" t="n"/>
    </row>
    <row r="3218" hidden="1" outlineLevel="1" ht="32.9" customFormat="1" customHeight="1" s="71">
      <c r="B3218" s="165" t="inlineStr">
        <is>
          <t>14.09.2024 8:25:34</t>
        </is>
      </c>
      <c r="C3218" s="165" t="inlineStr">
        <is>
          <t>Внутреннее перемещение ОМТС 222-221 от 14.09.2024 8:25:34</t>
        </is>
      </c>
      <c r="D3218" s="152" t="inlineStr">
        <is>
          <t>Внутренее перемещение ТМЦ</t>
        </is>
      </c>
      <c r="E3218" s="163" t="n">
        <v>1750</v>
      </c>
      <c r="F3218" s="164" t="n"/>
      <c r="G3218" s="163" t="n">
        <v>1750</v>
      </c>
      <c r="H3218" s="164" t="n"/>
      <c r="I3218" s="7" t="n">
        <v>4375</v>
      </c>
      <c r="J3218" s="8" t="inlineStr">
        <is>
          <t>Склад Бозымчак № 7/1 СИЗ БУ</t>
        </is>
      </c>
      <c r="K3218" s="8" t="inlineStr">
        <is>
          <t>Аширалиев Мухамед Абдимухтарович</t>
        </is>
      </c>
      <c r="L3218" s="98" t="n"/>
      <c r="M3218">
        <f>VLOOKUP(J3218,P$7:Q$4000,2,0)</f>
        <v/>
      </c>
      <c r="N3218">
        <f>VLOOKUP(K3218,P$7:R$4000,2,0)</f>
        <v/>
      </c>
      <c r="P3218" s="22" t="n"/>
      <c r="Q3218" s="22" t="n"/>
    </row>
    <row r="3219" hidden="1" outlineLevel="1" ht="22.45" customFormat="1" customHeight="1" s="71">
      <c r="B3219" s="166" t="n"/>
      <c r="C3219" s="166" t="n"/>
      <c r="D3219" s="153" t="n"/>
      <c r="E3219" s="10" t="n"/>
      <c r="F3219" s="11" t="n"/>
      <c r="G3219" s="10" t="n"/>
      <c r="H3219" s="11" t="n"/>
      <c r="I3219" s="12" t="n"/>
      <c r="J3219" s="13" t="inlineStr">
        <is>
          <t>001-001-0128 Костюм летний "KAZ Minerals Bozymchak" (100% ХБ, плотность 250-260гр/м2, логотип вышивка, 52р.)</t>
        </is>
      </c>
      <c r="K3219" s="13" t="inlineStr">
        <is>
          <t>001-001-0128 Костюм летний "KAZ Minerals Bozymchak" (100% ХБ, плотность 250-260гр/м2, логотип вышивка, 52р.)</t>
        </is>
      </c>
      <c r="L3219" s="98" t="n"/>
      <c r="M3219">
        <f>VLOOKUP(J3219,P$7:Q$4000,2,0)</f>
        <v/>
      </c>
      <c r="N3219">
        <f>VLOOKUP(K3219,P$7:R$4000,2,0)</f>
        <v/>
      </c>
      <c r="P3219" s="22" t="n"/>
      <c r="Q3219" s="22" t="n"/>
    </row>
    <row r="3220" hidden="1" outlineLevel="1" ht="22.45" customHeight="1" s="171" thickBot="1">
      <c r="B3220" s="167" t="n"/>
      <c r="C3220" s="167" t="n"/>
      <c r="D3220" s="14" t="inlineStr">
        <is>
          <t>Количество</t>
        </is>
      </c>
      <c r="E3220" s="15" t="n"/>
      <c r="F3220" s="175" t="n">
        <v>1</v>
      </c>
      <c r="G3220" s="15" t="n"/>
      <c r="H3220" s="175" t="n">
        <v>1</v>
      </c>
      <c r="I3220" s="135" t="n"/>
      <c r="J3220" s="154" t="inlineStr">
        <is>
          <t>Поступление ТМЦ и услуг 0001955 от 25.05.2022 10:00:00</t>
        </is>
      </c>
      <c r="K3220" s="154" t="inlineStr">
        <is>
          <t>Поступление ТМЦ и услуг 0001955 от 25.05.2022 10:00:00</t>
        </is>
      </c>
      <c r="L3220" s="98" t="n"/>
      <c r="M3220">
        <f>VLOOKUP(J3220,P$7:Q$4000,2,0)</f>
        <v/>
      </c>
      <c r="N3220">
        <f>VLOOKUP(K3220,P$7:R$4000,2,0)</f>
        <v/>
      </c>
      <c r="P3220" s="22" t="n"/>
      <c r="Q3220" s="22" t="n"/>
    </row>
    <row r="3221" hidden="1" outlineLevel="1" ht="22.45" customFormat="1" customHeight="1" s="71">
      <c r="B3221" s="165" t="inlineStr">
        <is>
          <t>14.09.2024 8:25:34</t>
        </is>
      </c>
      <c r="C3221" s="165" t="inlineStr">
        <is>
          <t>Внутреннее перемещение ОМТС 222-221 от 14.09.2024 8:25:34</t>
        </is>
      </c>
      <c r="D3221" s="152" t="inlineStr">
        <is>
          <t>Внутренее перемещение ТМЦ</t>
        </is>
      </c>
      <c r="E3221" s="163" t="n">
        <v>1750</v>
      </c>
      <c r="F3221" s="164" t="n"/>
      <c r="G3221" s="163" t="n">
        <v>1750</v>
      </c>
      <c r="H3221" s="164" t="n"/>
      <c r="I3221" s="7" t="n">
        <v>3629.46</v>
      </c>
      <c r="J3221" s="8" t="inlineStr">
        <is>
          <t>Склад Бозымчак № 7/1 СИЗ БУ</t>
        </is>
      </c>
      <c r="K3221" s="8" t="inlineStr">
        <is>
          <t>Аширалиев Мухамед Абдимухтарович</t>
        </is>
      </c>
      <c r="L3221" s="98" t="n"/>
      <c r="M3221">
        <f>VLOOKUP(J3221,P$7:Q$4000,2,0)</f>
        <v/>
      </c>
      <c r="N3221">
        <f>VLOOKUP(K3221,P$7:R$4000,2,0)</f>
        <v/>
      </c>
      <c r="P3221" s="22" t="n"/>
      <c r="Q3221" s="23" t="n"/>
    </row>
    <row r="3222" hidden="1" outlineLevel="1" ht="22.45" customFormat="1" customHeight="1" s="71">
      <c r="B3222" s="166" t="n"/>
      <c r="C3222" s="166" t="n"/>
      <c r="D3222" s="153" t="n"/>
      <c r="E3222" s="10" t="n"/>
      <c r="F3222" s="11" t="n"/>
      <c r="G3222" s="10" t="n"/>
      <c r="H3222" s="11" t="n"/>
      <c r="I3222" s="12" t="n"/>
      <c r="J3222" s="13" t="inlineStr">
        <is>
          <t>001-002-0061 Ботинки Kynox Nomad 417E-064 (Италия)</t>
        </is>
      </c>
      <c r="K3222" s="13" t="inlineStr">
        <is>
          <t>001-002-0061 Ботинки Kynox Nomad 417E-064 (Италия)</t>
        </is>
      </c>
      <c r="L3222" s="98" t="n"/>
      <c r="M3222">
        <f>VLOOKUP(J3222,P$7:Q$4000,2,0)</f>
        <v/>
      </c>
      <c r="N3222">
        <f>VLOOKUP(K3222,P$7:R$4000,2,0)</f>
        <v/>
      </c>
      <c r="P3222" s="22" t="n"/>
      <c r="Q3222" s="22" t="n"/>
    </row>
    <row r="3223" hidden="1" outlineLevel="1" ht="22.45" customHeight="1" s="171" thickBot="1">
      <c r="B3223" s="167" t="n"/>
      <c r="C3223" s="167" t="n"/>
      <c r="D3223" s="14" t="inlineStr">
        <is>
          <t>Количество</t>
        </is>
      </c>
      <c r="E3223" s="15" t="n"/>
      <c r="F3223" s="175" t="n">
        <v>1</v>
      </c>
      <c r="G3223" s="15" t="n"/>
      <c r="H3223" s="175" t="n">
        <v>1</v>
      </c>
      <c r="I3223" s="135" t="n"/>
      <c r="J3223" s="154" t="inlineStr">
        <is>
          <t>Поступление ТМЦ и услуг 0002022 от 17.06.2021 10:00:00</t>
        </is>
      </c>
      <c r="K3223" s="154" t="inlineStr">
        <is>
          <t>Поступление ТМЦ и услуг 0002022 от 17.06.2021 10:00:00</t>
        </is>
      </c>
      <c r="L3223" s="98" t="n"/>
      <c r="M3223">
        <f>VLOOKUP(J3223,P$7:Q$4000,2,0)</f>
        <v/>
      </c>
      <c r="N3223">
        <f>VLOOKUP(K3223,P$7:R$4000,2,0)</f>
        <v/>
      </c>
      <c r="P3223" s="22" t="n"/>
      <c r="Q3223" s="22" t="n"/>
    </row>
    <row r="3224" hidden="1" outlineLevel="1" ht="22.45" customFormat="1" customHeight="1" s="71">
      <c r="B3224" s="165" t="inlineStr">
        <is>
          <t>14.09.2024 8:25:34</t>
        </is>
      </c>
      <c r="C3224" s="165" t="inlineStr">
        <is>
          <t>Внутреннее перемещение ОМТС 222-221 от 14.09.2024 8:25:34</t>
        </is>
      </c>
      <c r="D3224" s="152" t="inlineStr">
        <is>
          <t>Внутренее перемещение ТМЦ</t>
        </is>
      </c>
      <c r="E3224" s="163" t="n">
        <v>1750</v>
      </c>
      <c r="F3224" s="164" t="n"/>
      <c r="G3224" s="163" t="n">
        <v>1750</v>
      </c>
      <c r="H3224" s="164" t="n"/>
      <c r="I3224" s="176" t="n">
        <v>485</v>
      </c>
      <c r="J3224" s="8" t="inlineStr">
        <is>
          <t>Склад Бозымчак № 7/1 СИЗ БУ</t>
        </is>
      </c>
      <c r="K3224" s="8" t="inlineStr">
        <is>
          <t>Аширалиев Мухамед Абдимухтарович</t>
        </is>
      </c>
      <c r="L3224" s="98" t="n"/>
      <c r="M3224">
        <f>VLOOKUP(J3224,P$7:Q$4000,2,0)</f>
        <v/>
      </c>
      <c r="N3224">
        <f>VLOOKUP(K3224,P$7:R$4000,2,0)</f>
        <v/>
      </c>
      <c r="P3224" s="22" t="n"/>
      <c r="Q3224" s="22" t="n"/>
    </row>
    <row r="3225" hidden="1" outlineLevel="1" ht="22.45" customFormat="1" customHeight="1" s="71">
      <c r="B3225" s="166" t="n"/>
      <c r="C3225" s="166" t="n"/>
      <c r="D3225" s="153" t="n"/>
      <c r="E3225" s="10" t="n"/>
      <c r="F3225" s="11" t="n"/>
      <c r="G3225" s="10" t="n"/>
      <c r="H3225" s="11" t="n"/>
      <c r="I3225" s="12" t="n"/>
      <c r="J3225" s="13" t="inlineStr">
        <is>
          <t>001-001-0007 Жилет сигнальный</t>
        </is>
      </c>
      <c r="K3225" s="13" t="inlineStr">
        <is>
          <t>001-001-0007 Жилет сигнальный</t>
        </is>
      </c>
      <c r="L3225" s="98" t="n"/>
      <c r="M3225">
        <f>VLOOKUP(J3225,P$7:Q$4000,2,0)</f>
        <v/>
      </c>
      <c r="N3225">
        <f>VLOOKUP(K3225,P$7:R$4000,2,0)</f>
        <v/>
      </c>
      <c r="P3225" s="22" t="n"/>
      <c r="Q3225" s="22" t="n"/>
    </row>
    <row r="3226" hidden="1" outlineLevel="1" ht="22.45" customHeight="1" s="171" thickBot="1">
      <c r="B3226" s="167" t="n"/>
      <c r="C3226" s="167" t="n"/>
      <c r="D3226" s="14" t="inlineStr">
        <is>
          <t>Количество</t>
        </is>
      </c>
      <c r="E3226" s="15" t="n"/>
      <c r="F3226" s="175" t="n">
        <v>1</v>
      </c>
      <c r="G3226" s="15" t="n"/>
      <c r="H3226" s="175" t="n">
        <v>1</v>
      </c>
      <c r="I3226" s="135" t="n"/>
      <c r="J3226" s="154" t="inlineStr">
        <is>
          <t>Поступление ТМЦ и услуг 0105334 от 24.12.2018 10:00:00</t>
        </is>
      </c>
      <c r="K3226" s="154" t="inlineStr">
        <is>
          <t>Поступление ТМЦ и услуг 0105334 от 24.12.2018 10:00:00</t>
        </is>
      </c>
      <c r="L3226" s="98" t="n"/>
      <c r="M3226">
        <f>VLOOKUP(J3226,P$7:Q$4000,2,0)</f>
        <v/>
      </c>
      <c r="N3226">
        <f>VLOOKUP(K3226,P$7:R$4000,2,0)</f>
        <v/>
      </c>
      <c r="P3226" s="22" t="n"/>
      <c r="Q3226" s="23" t="n"/>
    </row>
    <row r="3227" hidden="1" outlineLevel="1" ht="22.45" customFormat="1" customHeight="1" s="71" thickBot="1">
      <c r="B3227" s="165" t="inlineStr">
        <is>
          <t>14.09.2024 8:26:51</t>
        </is>
      </c>
      <c r="C3227" s="165" t="inlineStr">
        <is>
          <t>Внутреннее перемещение ОМТС 222-222 от 14.09.2024 8:26:51</t>
        </is>
      </c>
      <c r="D3227" s="152" t="inlineStr">
        <is>
          <t>Внутренее перемещение ТМЦ</t>
        </is>
      </c>
      <c r="E3227" s="163" t="n">
        <v>1750</v>
      </c>
      <c r="F3227" s="164" t="n"/>
      <c r="G3227" s="163" t="n">
        <v>1750</v>
      </c>
      <c r="H3227" s="164" t="n"/>
      <c r="I3227" s="7" t="n">
        <v>10600</v>
      </c>
      <c r="J3227" s="8" t="inlineStr">
        <is>
          <t>Аширалиев Мухамед Абдимухтарович</t>
        </is>
      </c>
      <c r="K3227" s="8" t="inlineStr">
        <is>
          <t>Склад Бозымчак № 7 СИЗ (/Касымов А,Адылбек у Э.</t>
        </is>
      </c>
      <c r="L3227" s="98" t="n"/>
      <c r="M3227">
        <f>VLOOKUP(J3227,P$7:Q$4000,2,0)</f>
        <v/>
      </c>
      <c r="N3227">
        <f>VLOOKUP(K3227,P$7:R$4000,2,0)</f>
        <v/>
      </c>
      <c r="P3227" s="22" t="n"/>
      <c r="Q3227" s="22" t="n"/>
    </row>
    <row r="3228" hidden="1" outlineLevel="1" ht="22.45" customFormat="1" customHeight="1" s="71">
      <c r="B3228" s="166" t="n"/>
      <c r="C3228" s="166" t="n"/>
      <c r="D3228" s="153" t="n"/>
      <c r="E3228" s="10" t="n"/>
      <c r="F3228" s="11" t="n"/>
      <c r="G3228" s="10" t="n"/>
      <c r="H3228" s="11" t="n"/>
      <c r="I3228" s="12" t="n"/>
      <c r="J3228" s="13" t="inlineStr">
        <is>
          <t>001-001-0188 Куртка зимняя "KAZ Minerals Bozymchak" (ткань 65%ПЭ/35%ХБ, плотность 250 гр/м2, 52-54)</t>
        </is>
      </c>
      <c r="K3228" s="13" t="inlineStr">
        <is>
          <t>001-001-0188 Куртка зимняя "KAZ Minerals Bozymchak" (ткань 65%ПЭ/35%ХБ, плотность 250 гр/м2, 52-54)</t>
        </is>
      </c>
      <c r="L3228" s="98" t="n"/>
      <c r="M3228">
        <f>VLOOKUP(J3228,P$7:Q$4000,2,0)</f>
        <v/>
      </c>
      <c r="N3228">
        <f>VLOOKUP(K3228,P$7:R$4000,2,0)</f>
        <v/>
      </c>
      <c r="P3228" s="22" t="n"/>
      <c r="Q3228" s="22" t="n"/>
    </row>
    <row r="3229" hidden="1" outlineLevel="1" ht="22.45" customHeight="1" s="171" thickBot="1">
      <c r="B3229" s="167" t="n"/>
      <c r="C3229" s="167" t="n"/>
      <c r="D3229" s="14" t="inlineStr">
        <is>
          <t>Количество</t>
        </is>
      </c>
      <c r="E3229" s="15" t="n"/>
      <c r="F3229" s="175" t="n">
        <v>1</v>
      </c>
      <c r="G3229" s="15" t="n"/>
      <c r="H3229" s="175" t="n">
        <v>1</v>
      </c>
      <c r="I3229" s="135" t="n"/>
      <c r="J3229" s="154" t="inlineStr">
        <is>
          <t>Поступление ТМЦ и услуг 0003124 от 08.08.2024 10:00:00</t>
        </is>
      </c>
      <c r="K3229" s="154" t="inlineStr">
        <is>
          <t>Поступление ТМЦ и услуг 0003124 от 08.08.2024 10:00:00</t>
        </is>
      </c>
      <c r="L3229" s="98" t="n"/>
      <c r="M3229">
        <f>VLOOKUP(J3229,P$7:Q$4000,2,0)</f>
        <v/>
      </c>
      <c r="N3229">
        <f>VLOOKUP(K3229,P$7:R$4000,2,0)</f>
        <v/>
      </c>
      <c r="P3229" s="22" t="n"/>
      <c r="Q3229" s="22" t="n"/>
    </row>
    <row r="3230" hidden="1" outlineLevel="1" ht="22.45" customFormat="1" customHeight="1" s="71" thickBot="1">
      <c r="B3230" s="165" t="inlineStr">
        <is>
          <t>14.09.2024 8:26:51</t>
        </is>
      </c>
      <c r="C3230" s="165" t="inlineStr">
        <is>
          <t>Внутреннее перемещение ОМТС 222-222 от 14.09.2024 8:26:51</t>
        </is>
      </c>
      <c r="D3230" s="152" t="inlineStr">
        <is>
          <t>Внутренее перемещение ТМЦ</t>
        </is>
      </c>
      <c r="E3230" s="163" t="n">
        <v>1750</v>
      </c>
      <c r="F3230" s="164" t="n"/>
      <c r="G3230" s="163" t="n">
        <v>1750</v>
      </c>
      <c r="H3230" s="164" t="n"/>
      <c r="I3230" s="7" t="n">
        <v>3900</v>
      </c>
      <c r="J3230" s="8" t="inlineStr">
        <is>
          <t>Аширалиев Мухамед Абдимухтарович</t>
        </is>
      </c>
      <c r="K3230" s="8" t="inlineStr">
        <is>
          <t>Склад Бозымчак № 7 СИЗ (/Касымов А,Адылбек у Э.</t>
        </is>
      </c>
      <c r="L3230" s="98" t="n"/>
      <c r="M3230">
        <f>VLOOKUP(J3230,P$7:Q$4000,2,0)</f>
        <v/>
      </c>
      <c r="N3230">
        <f>VLOOKUP(K3230,P$7:R$4000,2,0)</f>
        <v/>
      </c>
      <c r="P3230" s="22" t="n"/>
      <c r="Q3230" s="22" t="n"/>
    </row>
    <row r="3231" hidden="1" outlineLevel="1" ht="22.45" customFormat="1" customHeight="1" s="71">
      <c r="B3231" s="166" t="n"/>
      <c r="C3231" s="166" t="n"/>
      <c r="D3231" s="153" t="n"/>
      <c r="E3231" s="10" t="n"/>
      <c r="F3231" s="11" t="n"/>
      <c r="G3231" s="10" t="n"/>
      <c r="H3231" s="11" t="n"/>
      <c r="I3231" s="12" t="n"/>
      <c r="J3231" s="13" t="inlineStr">
        <is>
          <t>001-001-0193 Брюки зимние "KAZ Minerals Bozymchak" (ткань 65%ПЭ/35%ХБ, плотность 250 гр/м2, утепл.синтеп, разм.52-54)</t>
        </is>
      </c>
      <c r="K3231" s="13" t="inlineStr">
        <is>
          <t>001-001-0193 Брюки зимние "KAZ Minerals Bozymchak" (ткань 65%ПЭ/35%ХБ, плотность 250 гр/м2, утепл.синтеп, разм.52-54)</t>
        </is>
      </c>
      <c r="L3231" s="98" t="n"/>
      <c r="M3231">
        <f>VLOOKUP(J3231,P$7:Q$4000,2,0)</f>
        <v/>
      </c>
      <c r="N3231">
        <f>VLOOKUP(K3231,P$7:R$4000,2,0)</f>
        <v/>
      </c>
      <c r="P3231" s="22" t="n"/>
      <c r="Q3231" s="22" t="n"/>
    </row>
    <row r="3232" hidden="1" outlineLevel="1" ht="22.45" customHeight="1" s="171" thickBot="1">
      <c r="B3232" s="167" t="n"/>
      <c r="C3232" s="167" t="n"/>
      <c r="D3232" s="14" t="inlineStr">
        <is>
          <t>Количество</t>
        </is>
      </c>
      <c r="E3232" s="15" t="n"/>
      <c r="F3232" s="175" t="n">
        <v>1</v>
      </c>
      <c r="G3232" s="15" t="n"/>
      <c r="H3232" s="175" t="n">
        <v>1</v>
      </c>
      <c r="I3232" s="135" t="n"/>
      <c r="J3232" s="154" t="inlineStr">
        <is>
          <t>Поступление ТМЦ и услуг 0003061 от 02.08.2024 10:00:00</t>
        </is>
      </c>
      <c r="K3232" s="154" t="inlineStr">
        <is>
          <t>Поступление ТМЦ и услуг 0003061 от 02.08.2024 10:00:00</t>
        </is>
      </c>
      <c r="L3232" s="98" t="n"/>
      <c r="M3232">
        <f>VLOOKUP(J3232,P$7:Q$4000,2,0)</f>
        <v/>
      </c>
      <c r="N3232">
        <f>VLOOKUP(K3232,P$7:R$4000,2,0)</f>
        <v/>
      </c>
      <c r="P3232" s="22" t="n"/>
      <c r="Q3232" s="22" t="n"/>
    </row>
    <row r="3233" hidden="1" outlineLevel="1" ht="22.45" customFormat="1" customHeight="1" s="71" thickBot="1">
      <c r="B3233" s="165" t="inlineStr">
        <is>
          <t>14.09.2024 8:30:16</t>
        </is>
      </c>
      <c r="C3233" s="165" t="inlineStr">
        <is>
          <t>Внутреннее перемещение ОМТС 222-223 от 14.09.2024 8:30:16</t>
        </is>
      </c>
      <c r="D3233" s="152" t="inlineStr">
        <is>
          <t>Внутренее перемещение ТМЦ</t>
        </is>
      </c>
      <c r="E3233" s="163" t="n">
        <v>1750</v>
      </c>
      <c r="F3233" s="164" t="n"/>
      <c r="G3233" s="163" t="n">
        <v>1750</v>
      </c>
      <c r="H3233" s="164" t="n"/>
      <c r="I3233" s="7" t="n">
        <v>6068.94</v>
      </c>
      <c r="J3233" s="8" t="inlineStr">
        <is>
          <t>Жолчуев Алмазбек Кошокбаевич</t>
        </is>
      </c>
      <c r="K3233" s="8" t="inlineStr">
        <is>
          <t>Склад Бозымчак № 7 СИЗ (/Касымов А,Адылбек у Э.</t>
        </is>
      </c>
      <c r="L3233" s="98" t="n"/>
      <c r="M3233">
        <f>VLOOKUP(J3233,P$7:Q$4000,2,0)</f>
        <v/>
      </c>
      <c r="N3233">
        <f>VLOOKUP(K3233,P$7:R$4000,2,0)</f>
        <v/>
      </c>
      <c r="P3233" s="22" t="n"/>
      <c r="Q3233" s="23" t="n"/>
    </row>
    <row r="3234" hidden="1" outlineLevel="1" ht="22.45" customFormat="1" customHeight="1" s="71">
      <c r="B3234" s="166" t="n"/>
      <c r="C3234" s="166" t="n"/>
      <c r="D3234" s="153" t="n"/>
      <c r="E3234" s="10" t="n"/>
      <c r="F3234" s="11" t="n"/>
      <c r="G3234" s="10" t="n"/>
      <c r="H3234" s="11" t="n"/>
      <c r="I3234" s="12" t="n"/>
      <c r="J3234" s="13" t="inlineStr">
        <is>
          <t>001-002-0085 Сапоги Pezzol Artic 271E-050</t>
        </is>
      </c>
      <c r="K3234" s="13" t="inlineStr">
        <is>
          <t>001-002-0085 Сапоги Pezzol Artic 271E-050</t>
        </is>
      </c>
      <c r="L3234" s="98" t="n"/>
      <c r="M3234">
        <f>VLOOKUP(J3234,P$7:Q$4000,2,0)</f>
        <v/>
      </c>
      <c r="N3234">
        <f>VLOOKUP(K3234,P$7:R$4000,2,0)</f>
        <v/>
      </c>
      <c r="P3234" s="22" t="n"/>
      <c r="Q3234" s="22" t="n"/>
    </row>
    <row r="3235" hidden="1" outlineLevel="1" ht="22.45" customHeight="1" s="171" thickBot="1">
      <c r="B3235" s="167" t="n"/>
      <c r="C3235" s="167" t="n"/>
      <c r="D3235" s="14" t="inlineStr">
        <is>
          <t>Количество</t>
        </is>
      </c>
      <c r="E3235" s="15" t="n"/>
      <c r="F3235" s="175" t="n">
        <v>1</v>
      </c>
      <c r="G3235" s="15" t="n"/>
      <c r="H3235" s="175" t="n">
        <v>1</v>
      </c>
      <c r="I3235" s="135" t="n"/>
      <c r="J3235" s="154" t="inlineStr">
        <is>
          <t>Поступление ТМЦ и услуг 0000155 от 17.01.2024 10:00:00</t>
        </is>
      </c>
      <c r="K3235" s="154" t="inlineStr">
        <is>
          <t>Поступление ТМЦ и услуг 0000155 от 17.01.2024 10:00:00</t>
        </is>
      </c>
      <c r="L3235" s="98" t="n"/>
      <c r="M3235">
        <f>VLOOKUP(J3235,P$7:Q$4000,2,0)</f>
        <v/>
      </c>
      <c r="N3235">
        <f>VLOOKUP(K3235,P$7:R$4000,2,0)</f>
        <v/>
      </c>
      <c r="P3235" s="22" t="n"/>
      <c r="Q3235" s="23" t="n"/>
    </row>
    <row r="3236" hidden="1" outlineLevel="1" ht="22.45" customFormat="1" customHeight="1" s="71" thickBot="1">
      <c r="B3236" s="165" t="inlineStr">
        <is>
          <t>14.09.2024 8:30:16</t>
        </is>
      </c>
      <c r="C3236" s="165" t="inlineStr">
        <is>
          <t>Внутреннее перемещение ОМТС 222-223 от 14.09.2024 8:30:16</t>
        </is>
      </c>
      <c r="D3236" s="152" t="inlineStr">
        <is>
          <t>Внутренее перемещение ТМЦ</t>
        </is>
      </c>
      <c r="E3236" s="163" t="n">
        <v>1750</v>
      </c>
      <c r="F3236" s="164" t="n"/>
      <c r="G3236" s="163" t="n">
        <v>1750</v>
      </c>
      <c r="H3236" s="164" t="n"/>
      <c r="I3236" s="7" t="n">
        <v>10600</v>
      </c>
      <c r="J3236" s="8" t="inlineStr">
        <is>
          <t>Жолчуев Алмазбек Кошокбаевич</t>
        </is>
      </c>
      <c r="K3236" s="8" t="inlineStr">
        <is>
          <t>Склад Бозымчак № 7 СИЗ (/Касымов А,Адылбек у Э.</t>
        </is>
      </c>
      <c r="L3236" s="98" t="n"/>
      <c r="M3236">
        <f>VLOOKUP(J3236,P$7:Q$4000,2,0)</f>
        <v/>
      </c>
      <c r="N3236">
        <f>VLOOKUP(K3236,P$7:R$4000,2,0)</f>
        <v/>
      </c>
      <c r="P3236" s="22" t="n"/>
      <c r="Q3236" s="22" t="n"/>
    </row>
    <row r="3237" hidden="1" outlineLevel="1" ht="22.45" customFormat="1" customHeight="1" s="71">
      <c r="B3237" s="166" t="n"/>
      <c r="C3237" s="166" t="n"/>
      <c r="D3237" s="153" t="n"/>
      <c r="E3237" s="10" t="n"/>
      <c r="F3237" s="11" t="n"/>
      <c r="G3237" s="10" t="n"/>
      <c r="H3237" s="11" t="n"/>
      <c r="I3237" s="12" t="n"/>
      <c r="J3237" s="13" t="inlineStr">
        <is>
          <t>001-001-0189 Куртка зимняя "KAZ Minerals Bozymchak" (ткань 65%ПЭ/35%ХБ, плотность 250 гр/м2, 56-58)</t>
        </is>
      </c>
      <c r="K3237" s="13" t="inlineStr">
        <is>
          <t>001-001-0189 Куртка зимняя "KAZ Minerals Bozymchak" (ткань 65%ПЭ/35%ХБ, плотность 250 гр/м2, 56-58)</t>
        </is>
      </c>
      <c r="L3237" s="98" t="n"/>
      <c r="M3237">
        <f>VLOOKUP(J3237,P$7:Q$4000,2,0)</f>
        <v/>
      </c>
      <c r="N3237">
        <f>VLOOKUP(K3237,P$7:R$4000,2,0)</f>
        <v/>
      </c>
      <c r="P3237" s="22" t="n"/>
      <c r="Q3237" s="22" t="n"/>
    </row>
    <row r="3238" hidden="1" outlineLevel="1" ht="22.45" customHeight="1" s="171" thickBot="1">
      <c r="B3238" s="167" t="n"/>
      <c r="C3238" s="167" t="n"/>
      <c r="D3238" s="14" t="inlineStr">
        <is>
          <t>Количество</t>
        </is>
      </c>
      <c r="E3238" s="15" t="n"/>
      <c r="F3238" s="175" t="n">
        <v>1</v>
      </c>
      <c r="G3238" s="15" t="n"/>
      <c r="H3238" s="175" t="n">
        <v>1</v>
      </c>
      <c r="I3238" s="135" t="n"/>
      <c r="J3238" s="154" t="inlineStr">
        <is>
          <t>Поступление ТМЦ и услуг 0001181 от 29.03.2024 10:00:00</t>
        </is>
      </c>
      <c r="K3238" s="154" t="inlineStr">
        <is>
          <t>Поступление ТМЦ и услуг 0001181 от 29.03.2024 10:00:00</t>
        </is>
      </c>
      <c r="L3238" s="98" t="n"/>
      <c r="M3238">
        <f>VLOOKUP(J3238,P$7:Q$4000,2,0)</f>
        <v/>
      </c>
      <c r="N3238">
        <f>VLOOKUP(K3238,P$7:R$4000,2,0)</f>
        <v/>
      </c>
      <c r="P3238" s="22" t="n"/>
      <c r="Q3238" s="22" t="n"/>
    </row>
    <row r="3239" hidden="1" outlineLevel="1" ht="22.45" customFormat="1" customHeight="1" s="71" thickBot="1">
      <c r="B3239" s="165" t="inlineStr">
        <is>
          <t>14.09.2024 8:30:16</t>
        </is>
      </c>
      <c r="C3239" s="165" t="inlineStr">
        <is>
          <t>Внутреннее перемещение ОМТС 222-223 от 14.09.2024 8:30:16</t>
        </is>
      </c>
      <c r="D3239" s="152" t="inlineStr">
        <is>
          <t>Внутренее перемещение ТМЦ</t>
        </is>
      </c>
      <c r="E3239" s="163" t="n">
        <v>1750</v>
      </c>
      <c r="F3239" s="164" t="n"/>
      <c r="G3239" s="163" t="n">
        <v>1750</v>
      </c>
      <c r="H3239" s="164" t="n"/>
      <c r="I3239" s="7" t="n">
        <v>3900</v>
      </c>
      <c r="J3239" s="8" t="inlineStr">
        <is>
          <t>Жолчуев Алмазбек Кошокбаевич</t>
        </is>
      </c>
      <c r="K3239" s="8" t="inlineStr">
        <is>
          <t>Склад Бозымчак № 7 СИЗ (/Касымов А,Адылбек у Э.</t>
        </is>
      </c>
      <c r="L3239" s="98" t="n"/>
      <c r="M3239">
        <f>VLOOKUP(J3239,P$7:Q$4000,2,0)</f>
        <v/>
      </c>
      <c r="N3239">
        <f>VLOOKUP(K3239,P$7:R$4000,2,0)</f>
        <v/>
      </c>
      <c r="P3239" s="22" t="n"/>
      <c r="Q3239" s="22" t="n"/>
    </row>
    <row r="3240" hidden="1" outlineLevel="1" ht="22.45" customFormat="1" customHeight="1" s="71">
      <c r="B3240" s="166" t="n"/>
      <c r="C3240" s="166" t="n"/>
      <c r="D3240" s="153" t="n"/>
      <c r="E3240" s="10" t="n"/>
      <c r="F3240" s="11" t="n"/>
      <c r="G3240" s="10" t="n"/>
      <c r="H3240" s="11" t="n"/>
      <c r="I3240" s="12" t="n"/>
      <c r="J3240" s="13" t="inlineStr">
        <is>
          <t>001-001-0194 Брюки зимние "KAZ Minerals Bozymchak" (ткань 65%ПЭ/35%ХБ, плотность 250 гр/м2, утепл.синтеп, разм.56-58)</t>
        </is>
      </c>
      <c r="K3240" s="13" t="inlineStr">
        <is>
          <t>001-001-0194 Брюки зимние "KAZ Minerals Bozymchak" (ткань 65%ПЭ/35%ХБ, плотность 250 гр/м2, утепл.синтеп, разм.56-58)</t>
        </is>
      </c>
      <c r="L3240" s="98" t="n"/>
      <c r="M3240">
        <f>VLOOKUP(J3240,P$7:Q$4000,2,0)</f>
        <v/>
      </c>
      <c r="N3240">
        <f>VLOOKUP(K3240,P$7:R$4000,2,0)</f>
        <v/>
      </c>
      <c r="P3240" s="22" t="n"/>
      <c r="Q3240" s="22" t="n"/>
    </row>
    <row r="3241" hidden="1" outlineLevel="1" ht="22.45" customHeight="1" s="171" thickBot="1">
      <c r="B3241" s="167" t="n"/>
      <c r="C3241" s="167" t="n"/>
      <c r="D3241" s="14" t="inlineStr">
        <is>
          <t>Количество</t>
        </is>
      </c>
      <c r="E3241" s="15" t="n"/>
      <c r="F3241" s="175" t="n">
        <v>1</v>
      </c>
      <c r="G3241" s="15" t="n"/>
      <c r="H3241" s="175" t="n">
        <v>1</v>
      </c>
      <c r="I3241" s="135" t="n"/>
      <c r="J3241" s="154" t="inlineStr">
        <is>
          <t>Поступление ТМЦ и услуг 0001181 от 29.03.2024 10:00:00</t>
        </is>
      </c>
      <c r="K3241" s="154" t="inlineStr">
        <is>
          <t>Поступление ТМЦ и услуг 0001181 от 29.03.2024 10:00:00</t>
        </is>
      </c>
      <c r="L3241" s="98" t="n"/>
      <c r="M3241">
        <f>VLOOKUP(J3241,P$7:Q$4000,2,0)</f>
        <v/>
      </c>
      <c r="N3241">
        <f>VLOOKUP(K3241,P$7:R$4000,2,0)</f>
        <v/>
      </c>
      <c r="P3241" s="22" t="n"/>
      <c r="Q3241" s="22" t="n"/>
    </row>
    <row r="3242" hidden="1" outlineLevel="1" ht="22.45" customFormat="1" customHeight="1" s="71">
      <c r="B3242" s="165" t="inlineStr">
        <is>
          <t>14.09.2024 8:31:31</t>
        </is>
      </c>
      <c r="C3242" s="165" t="inlineStr">
        <is>
          <t>Внутреннее перемещение ОМТС 222-224 от 14.09.2024 8:31:31</t>
        </is>
      </c>
      <c r="D3242" s="152" t="inlineStr">
        <is>
          <t>Внутренее перемещение ТМЦ</t>
        </is>
      </c>
      <c r="E3242" s="163" t="n">
        <v>1750</v>
      </c>
      <c r="F3242" s="164" t="n"/>
      <c r="G3242" s="163" t="n">
        <v>1750</v>
      </c>
      <c r="H3242" s="164" t="n"/>
      <c r="I3242" s="7" t="n">
        <v>7140</v>
      </c>
      <c r="J3242" s="8" t="inlineStr">
        <is>
          <t>Склад Бозымчак № 7/1 СИЗ БУ</t>
        </is>
      </c>
      <c r="K3242" s="8" t="inlineStr">
        <is>
          <t>Жолчуев Алмазбек Кошокбаевич</t>
        </is>
      </c>
      <c r="L3242" s="98" t="n"/>
      <c r="M3242">
        <f>VLOOKUP(J3242,P$7:Q$4000,2,0)</f>
        <v/>
      </c>
      <c r="N3242">
        <f>VLOOKUP(K3242,P$7:R$4000,2,0)</f>
        <v/>
      </c>
      <c r="P3242" s="22" t="n"/>
      <c r="Q3242" s="23" t="n"/>
    </row>
    <row r="3243" hidden="1" outlineLevel="1" ht="11.95" customFormat="1" customHeight="1" s="71">
      <c r="B3243" s="166" t="n"/>
      <c r="C3243" s="166" t="n"/>
      <c r="D3243" s="153" t="n"/>
      <c r="E3243" s="10" t="n"/>
      <c r="F3243" s="11" t="n"/>
      <c r="G3243" s="10" t="n"/>
      <c r="H3243" s="11" t="n"/>
      <c r="I3243" s="12" t="n"/>
      <c r="J3243" s="13" t="inlineStr">
        <is>
          <t>001-001-0130 Костюм летний "KAZ Minerals Bozymchak" (100% ХБ, плотность 250-260гр/м2, логотип вышивка, 56р.)</t>
        </is>
      </c>
      <c r="K3243" s="13" t="inlineStr">
        <is>
          <t>001-001-0130 Костюм летний "KAZ Minerals Bozymchak" (100% ХБ, плотность 250-260гр/м2, логотип вышивка, 56р.)</t>
        </is>
      </c>
      <c r="L3243" s="98" t="n"/>
      <c r="M3243">
        <f>VLOOKUP(J3243,P$7:Q$4000,2,0)</f>
        <v/>
      </c>
      <c r="N3243">
        <f>VLOOKUP(K3243,P$7:R$4000,2,0)</f>
        <v/>
      </c>
      <c r="P3243" s="22" t="n"/>
      <c r="Q3243" s="22" t="n"/>
    </row>
    <row r="3244" hidden="1" outlineLevel="1" ht="22.45" customHeight="1" s="171" thickBot="1">
      <c r="B3244" s="167" t="n"/>
      <c r="C3244" s="167" t="n"/>
      <c r="D3244" s="14" t="inlineStr">
        <is>
          <t>Количество</t>
        </is>
      </c>
      <c r="E3244" s="15" t="n"/>
      <c r="F3244" s="175" t="n">
        <v>1</v>
      </c>
      <c r="G3244" s="15" t="n"/>
      <c r="H3244" s="175" t="n">
        <v>1</v>
      </c>
      <c r="I3244" s="135" t="n"/>
      <c r="J3244" s="154" t="inlineStr">
        <is>
          <t>Поступление ТМЦ и услуг 0002692 от 14.07.2023 10:00:00</t>
        </is>
      </c>
      <c r="K3244" s="154" t="inlineStr">
        <is>
          <t>Поступление ТМЦ и услуг 0002692 от 14.07.2023 10:00:00</t>
        </is>
      </c>
      <c r="L3244" s="98" t="n"/>
      <c r="M3244">
        <f>VLOOKUP(J3244,P$7:Q$4000,2,0)</f>
        <v/>
      </c>
      <c r="N3244">
        <f>VLOOKUP(K3244,P$7:R$4000,2,0)</f>
        <v/>
      </c>
      <c r="P3244" s="22" t="n"/>
      <c r="Q3244" s="22" t="n"/>
    </row>
    <row r="3245" hidden="1" outlineLevel="1" ht="32.9" customFormat="1" customHeight="1" s="71">
      <c r="B3245" s="165" t="inlineStr">
        <is>
          <t>14.09.2024 8:31:31</t>
        </is>
      </c>
      <c r="C3245" s="165" t="inlineStr">
        <is>
          <t>Внутреннее перемещение ОМТС 222-224 от 14.09.2024 8:31:31</t>
        </is>
      </c>
      <c r="D3245" s="152" t="inlineStr">
        <is>
          <t>Внутренее перемещение ТМЦ</t>
        </is>
      </c>
      <c r="E3245" s="163" t="n">
        <v>1750</v>
      </c>
      <c r="F3245" s="164" t="n"/>
      <c r="G3245" s="163" t="n">
        <v>1750</v>
      </c>
      <c r="H3245" s="164" t="n"/>
      <c r="I3245" s="7" t="n">
        <v>5522.32</v>
      </c>
      <c r="J3245" s="8" t="inlineStr">
        <is>
          <t>Склад Бозымчак № 7/1 СИЗ БУ</t>
        </is>
      </c>
      <c r="K3245" s="8" t="inlineStr">
        <is>
          <t>Жолчуев Алмазбек Кошокбаевич</t>
        </is>
      </c>
      <c r="L3245" s="98" t="n"/>
      <c r="M3245">
        <f>VLOOKUP(J3245,P$7:Q$4000,2,0)</f>
        <v/>
      </c>
      <c r="N3245">
        <f>VLOOKUP(K3245,P$7:R$4000,2,0)</f>
        <v/>
      </c>
      <c r="P3245" s="22" t="n"/>
      <c r="Q3245" s="22" t="n"/>
    </row>
    <row r="3246" hidden="1" outlineLevel="1" ht="11.95" customFormat="1" customHeight="1" s="71">
      <c r="B3246" s="166" t="n"/>
      <c r="C3246" s="166" t="n"/>
      <c r="D3246" s="153" t="n"/>
      <c r="E3246" s="10" t="n"/>
      <c r="F3246" s="11" t="n"/>
      <c r="G3246" s="10" t="n"/>
      <c r="H3246" s="11" t="n"/>
      <c r="I3246" s="12" t="n"/>
      <c r="J3246" s="13" t="inlineStr">
        <is>
          <t>001-002-0060 Сапоги Oslo 271E Husky (Италия)</t>
        </is>
      </c>
      <c r="K3246" s="13" t="inlineStr">
        <is>
          <t>001-002-0060 Сапоги Oslo 271E Husky (Италия)</t>
        </is>
      </c>
      <c r="L3246" s="98" t="n"/>
      <c r="M3246">
        <f>VLOOKUP(J3246,P$7:Q$4000,2,0)</f>
        <v/>
      </c>
      <c r="N3246">
        <f>VLOOKUP(K3246,P$7:R$4000,2,0)</f>
        <v/>
      </c>
      <c r="P3246" s="22" t="n"/>
      <c r="Q3246" s="22" t="n"/>
    </row>
    <row r="3247" hidden="1" outlineLevel="1" ht="22.45" customHeight="1" s="171" thickBot="1">
      <c r="B3247" s="167" t="n"/>
      <c r="C3247" s="167" t="n"/>
      <c r="D3247" s="14" t="inlineStr">
        <is>
          <t>Количество</t>
        </is>
      </c>
      <c r="E3247" s="15" t="n"/>
      <c r="F3247" s="175" t="n">
        <v>1</v>
      </c>
      <c r="G3247" s="15" t="n"/>
      <c r="H3247" s="175" t="n">
        <v>1</v>
      </c>
      <c r="I3247" s="135" t="n"/>
      <c r="J3247" s="154" t="inlineStr">
        <is>
          <t>Поступление ТМЦ и услуг 0004972 от 28.12.2022 10:00:00</t>
        </is>
      </c>
      <c r="K3247" s="154" t="inlineStr">
        <is>
          <t>Поступление ТМЦ и услуг 0004972 от 28.12.2022 10:00:00</t>
        </is>
      </c>
      <c r="L3247" s="98" t="n"/>
      <c r="M3247">
        <f>VLOOKUP(J3247,P$7:Q$4000,2,0)</f>
        <v/>
      </c>
      <c r="N3247">
        <f>VLOOKUP(K3247,P$7:R$4000,2,0)</f>
        <v/>
      </c>
      <c r="P3247" s="22" t="n"/>
      <c r="Q3247" s="22" t="n"/>
    </row>
    <row r="3248" hidden="1" outlineLevel="1" ht="22.45" customFormat="1" customHeight="1" s="71">
      <c r="B3248" s="165" t="inlineStr">
        <is>
          <t>14.09.2024 8:31:31</t>
        </is>
      </c>
      <c r="C3248" s="165" t="inlineStr">
        <is>
          <t>Внутреннее перемещение ОМТС 222-224 от 14.09.2024 8:31:31</t>
        </is>
      </c>
      <c r="D3248" s="152" t="inlineStr">
        <is>
          <t>Внутренее перемещение ТМЦ</t>
        </is>
      </c>
      <c r="E3248" s="163" t="n">
        <v>1750</v>
      </c>
      <c r="F3248" s="164" t="n"/>
      <c r="G3248" s="163" t="n">
        <v>1750</v>
      </c>
      <c r="H3248" s="164" t="n"/>
      <c r="I3248" s="7" t="n">
        <v>8035.72</v>
      </c>
      <c r="J3248" s="8" t="inlineStr">
        <is>
          <t>Склад Бозымчак № 7/1 СИЗ БУ</t>
        </is>
      </c>
      <c r="K3248" s="8" t="inlineStr">
        <is>
          <t>Жолчуев Алмазбек Кошокбаевич</t>
        </is>
      </c>
      <c r="L3248" s="98" t="n"/>
      <c r="M3248">
        <f>VLOOKUP(J3248,P$7:Q$4000,2,0)</f>
        <v/>
      </c>
      <c r="N3248">
        <f>VLOOKUP(K3248,P$7:R$4000,2,0)</f>
        <v/>
      </c>
      <c r="P3248" s="22" t="n"/>
      <c r="Q3248" s="22" t="n"/>
    </row>
    <row r="3249" hidden="1" outlineLevel="1" ht="22.45" customFormat="1" customHeight="1" s="71">
      <c r="B3249" s="166" t="n"/>
      <c r="C3249" s="166" t="n"/>
      <c r="D3249" s="153" t="n"/>
      <c r="E3249" s="10" t="n"/>
      <c r="F3249" s="11" t="n"/>
      <c r="G3249" s="10" t="n"/>
      <c r="H3249" s="11" t="n"/>
      <c r="I3249" s="12" t="n"/>
      <c r="J3249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3249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3249" s="98" t="n"/>
      <c r="M3249">
        <f>VLOOKUP(J3249,P$7:Q$4000,2,0)</f>
        <v/>
      </c>
      <c r="N3249">
        <f>VLOOKUP(K3249,P$7:R$4000,2,0)</f>
        <v/>
      </c>
      <c r="P3249" s="22" t="n"/>
      <c r="Q3249" s="22" t="n"/>
    </row>
    <row r="3250" hidden="1" outlineLevel="1" ht="22.45" customHeight="1" s="171" thickBot="1">
      <c r="B3250" s="167" t="n"/>
      <c r="C3250" s="167" t="n"/>
      <c r="D3250" s="14" t="inlineStr">
        <is>
          <t>Количество</t>
        </is>
      </c>
      <c r="E3250" s="15" t="n"/>
      <c r="F3250" s="175" t="n">
        <v>1</v>
      </c>
      <c r="G3250" s="15" t="n"/>
      <c r="H3250" s="175" t="n">
        <v>1</v>
      </c>
      <c r="I3250" s="135" t="n"/>
      <c r="J3250" s="154" t="inlineStr">
        <is>
          <t>Поступление ТМЦ и услуг 0121855 от 18.09.2020 10:00:00</t>
        </is>
      </c>
      <c r="K3250" s="154" t="inlineStr">
        <is>
          <t>Поступление ТМЦ и услуг 0121855 от 18.09.2020 10:00:00</t>
        </is>
      </c>
      <c r="L3250" s="98" t="n"/>
      <c r="M3250">
        <f>VLOOKUP(J3250,P$7:Q$4000,2,0)</f>
        <v/>
      </c>
      <c r="N3250">
        <f>VLOOKUP(K3250,P$7:R$4000,2,0)</f>
        <v/>
      </c>
      <c r="P3250" s="22" t="n"/>
      <c r="Q3250" s="22" t="n"/>
    </row>
    <row r="3251" hidden="1" outlineLevel="1" ht="32.9" customFormat="1" customHeight="1" s="71">
      <c r="B3251" s="165" t="inlineStr">
        <is>
          <t>14.09.2024 8:33:15</t>
        </is>
      </c>
      <c r="C3251" s="165" t="inlineStr">
        <is>
          <t>Внутреннее перемещение ОМТС 222-225 от 14.09.2024 8:33:15</t>
        </is>
      </c>
      <c r="D3251" s="152" t="inlineStr">
        <is>
          <t>Внутренее перемещение ТМЦ</t>
        </is>
      </c>
      <c r="E3251" s="163" t="n">
        <v>1750</v>
      </c>
      <c r="F3251" s="164" t="n"/>
      <c r="G3251" s="163" t="n">
        <v>1750</v>
      </c>
      <c r="H3251" s="164" t="n"/>
      <c r="I3251" s="7" t="n">
        <v>4147.32</v>
      </c>
      <c r="J3251" s="8" t="inlineStr">
        <is>
          <t>Склад Бозымчак № 7/1 СИЗ БУ</t>
        </is>
      </c>
      <c r="K3251" s="8" t="inlineStr">
        <is>
          <t>Аралбаев Марат Табылдыевич(Разнарабочий)</t>
        </is>
      </c>
      <c r="L3251" s="98" t="n"/>
      <c r="M3251">
        <f>VLOOKUP(J3251,P$7:Q$4000,2,0)</f>
        <v/>
      </c>
      <c r="N3251">
        <f>VLOOKUP(K3251,P$7:R$4000,2,0)</f>
        <v/>
      </c>
      <c r="P3251" s="22" t="n"/>
      <c r="Q3251" s="22" t="n"/>
    </row>
    <row r="3252" hidden="1" outlineLevel="1" ht="22.45" customFormat="1" customHeight="1" s="71">
      <c r="B3252" s="166" t="n"/>
      <c r="C3252" s="166" t="n"/>
      <c r="D3252" s="153" t="n"/>
      <c r="E3252" s="10" t="n"/>
      <c r="F3252" s="11" t="n"/>
      <c r="G3252" s="10" t="n"/>
      <c r="H3252" s="11" t="n"/>
      <c r="I3252" s="12" t="n"/>
      <c r="J3252" s="13" t="inlineStr">
        <is>
          <t>001-002-0061 Ботинки Kynox Nomad 417E-064 (Италия)</t>
        </is>
      </c>
      <c r="K3252" s="13" t="inlineStr">
        <is>
          <t>001-002-0061 Ботинки Kynox Nomad 417E-064 (Италия)</t>
        </is>
      </c>
      <c r="L3252" s="98" t="n"/>
      <c r="M3252">
        <f>VLOOKUP(J3252,P$7:Q$4000,2,0)</f>
        <v/>
      </c>
      <c r="N3252">
        <f>VLOOKUP(K3252,P$7:R$4000,2,0)</f>
        <v/>
      </c>
      <c r="P3252" s="22" t="n"/>
      <c r="Q3252" s="22" t="n"/>
    </row>
    <row r="3253" hidden="1" outlineLevel="1" ht="22.45" customHeight="1" s="171" thickBot="1">
      <c r="B3253" s="167" t="n"/>
      <c r="C3253" s="167" t="n"/>
      <c r="D3253" s="14" t="inlineStr">
        <is>
          <t>Количество</t>
        </is>
      </c>
      <c r="E3253" s="15" t="n"/>
      <c r="F3253" s="175" t="n">
        <v>1</v>
      </c>
      <c r="G3253" s="15" t="n"/>
      <c r="H3253" s="175" t="n">
        <v>1</v>
      </c>
      <c r="I3253" s="135" t="n"/>
      <c r="J3253" s="154" t="inlineStr">
        <is>
          <t>Поступление ТМЦ и услуг 0004972 от 28.12.2022 10:00:00</t>
        </is>
      </c>
      <c r="K3253" s="154" t="inlineStr">
        <is>
          <t>Поступление ТМЦ и услуг 0004972 от 28.12.2022 10:00:00</t>
        </is>
      </c>
      <c r="L3253" s="98" t="n"/>
      <c r="M3253">
        <f>VLOOKUP(J3253,P$7:Q$4000,2,0)</f>
        <v/>
      </c>
      <c r="N3253">
        <f>VLOOKUP(K3253,P$7:R$4000,2,0)</f>
        <v/>
      </c>
      <c r="P3253" s="22" t="n"/>
      <c r="Q3253" s="22" t="n"/>
    </row>
    <row r="3254" hidden="1" outlineLevel="1" ht="22.45" customFormat="1" customHeight="1" s="71" thickBot="1">
      <c r="B3254" s="165" t="inlineStr">
        <is>
          <t>14.09.2024 8:34:21</t>
        </is>
      </c>
      <c r="C3254" s="165" t="inlineStr">
        <is>
          <t>Внутреннее перемещение ОМТС 222-226 от 14.09.2024 8:34:21</t>
        </is>
      </c>
      <c r="D3254" s="152" t="inlineStr">
        <is>
          <t>Внутренее перемещение ТМЦ</t>
        </is>
      </c>
      <c r="E3254" s="163" t="n">
        <v>1750</v>
      </c>
      <c r="F3254" s="164" t="n"/>
      <c r="G3254" s="163" t="n">
        <v>1750</v>
      </c>
      <c r="H3254" s="164" t="n"/>
      <c r="I3254" s="7" t="n">
        <v>10600</v>
      </c>
      <c r="J3254" s="8" t="inlineStr">
        <is>
          <t>Аралбаев Марат Табылдыевич(Разнарабочий)</t>
        </is>
      </c>
      <c r="K3254" s="8" t="inlineStr">
        <is>
          <t>Склад Бозымчак № 7 СИЗ (/Касымов А,Адылбек у Э.</t>
        </is>
      </c>
      <c r="L3254" s="98" t="n"/>
      <c r="M3254">
        <f>VLOOKUP(J3254,P$7:Q$4000,2,0)</f>
        <v/>
      </c>
      <c r="N3254">
        <f>VLOOKUP(K3254,P$7:R$4000,2,0)</f>
        <v/>
      </c>
      <c r="P3254" s="22" t="n"/>
      <c r="Q3254" s="22" t="n"/>
    </row>
    <row r="3255" hidden="1" outlineLevel="1" ht="22.45" customFormat="1" customHeight="1" s="71">
      <c r="B3255" s="166" t="n"/>
      <c r="C3255" s="166" t="n"/>
      <c r="D3255" s="153" t="n"/>
      <c r="E3255" s="10" t="n"/>
      <c r="F3255" s="11" t="n"/>
      <c r="G3255" s="10" t="n"/>
      <c r="H3255" s="11" t="n"/>
      <c r="I3255" s="12" t="n"/>
      <c r="J3255" s="13" t="inlineStr">
        <is>
          <t>001-001-0188 Куртка зимняя "KAZ Minerals Bozymchak" (ткань 65%ПЭ/35%ХБ, плотность 250 гр/м2, 52-54)</t>
        </is>
      </c>
      <c r="K3255" s="13" t="inlineStr">
        <is>
          <t>001-001-0188 Куртка зимняя "KAZ Minerals Bozymchak" (ткань 65%ПЭ/35%ХБ, плотность 250 гр/м2, 52-54)</t>
        </is>
      </c>
      <c r="L3255" s="98" t="n"/>
      <c r="M3255">
        <f>VLOOKUP(J3255,P$7:Q$4000,2,0)</f>
        <v/>
      </c>
      <c r="N3255">
        <f>VLOOKUP(K3255,P$7:R$4000,2,0)</f>
        <v/>
      </c>
      <c r="P3255" s="22" t="n"/>
      <c r="Q3255" s="22" t="n"/>
    </row>
    <row r="3256" hidden="1" outlineLevel="1" ht="22.45" customHeight="1" s="171" thickBot="1">
      <c r="B3256" s="167" t="n"/>
      <c r="C3256" s="167" t="n"/>
      <c r="D3256" s="14" t="inlineStr">
        <is>
          <t>Количество</t>
        </is>
      </c>
      <c r="E3256" s="15" t="n"/>
      <c r="F3256" s="175" t="n">
        <v>1</v>
      </c>
      <c r="G3256" s="15" t="n"/>
      <c r="H3256" s="175" t="n">
        <v>1</v>
      </c>
      <c r="I3256" s="135" t="n"/>
      <c r="J3256" s="154" t="inlineStr">
        <is>
          <t>Поступление ТМЦ и услуг 0003124 от 08.08.2024 10:00:00</t>
        </is>
      </c>
      <c r="K3256" s="154" t="inlineStr">
        <is>
          <t>Поступление ТМЦ и услуг 0003124 от 08.08.2024 10:00:00</t>
        </is>
      </c>
      <c r="L3256" s="98" t="n"/>
      <c r="M3256">
        <f>VLOOKUP(J3256,P$7:Q$4000,2,0)</f>
        <v/>
      </c>
      <c r="N3256">
        <f>VLOOKUP(K3256,P$7:R$4000,2,0)</f>
        <v/>
      </c>
      <c r="P3256" s="22" t="n"/>
      <c r="Q3256" s="22" t="n"/>
    </row>
    <row r="3257" hidden="1" outlineLevel="1" ht="22.45" customFormat="1" customHeight="1" s="71" thickBot="1">
      <c r="B3257" s="165" t="inlineStr">
        <is>
          <t>14.09.2024 8:34:21</t>
        </is>
      </c>
      <c r="C3257" s="165" t="inlineStr">
        <is>
          <t>Внутреннее перемещение ОМТС 222-226 от 14.09.2024 8:34:21</t>
        </is>
      </c>
      <c r="D3257" s="152" t="inlineStr">
        <is>
          <t>Внутренее перемещение ТМЦ</t>
        </is>
      </c>
      <c r="E3257" s="163" t="n">
        <v>1750</v>
      </c>
      <c r="F3257" s="164" t="n"/>
      <c r="G3257" s="163" t="n">
        <v>1750</v>
      </c>
      <c r="H3257" s="164" t="n"/>
      <c r="I3257" s="7" t="n">
        <v>3900</v>
      </c>
      <c r="J3257" s="8" t="inlineStr">
        <is>
          <t>Аралбаев Марат Табылдыевич(Разнарабочий)</t>
        </is>
      </c>
      <c r="K3257" s="8" t="inlineStr">
        <is>
          <t>Склад Бозымчак № 7 СИЗ (/Касымов А,Адылбек у Э.</t>
        </is>
      </c>
      <c r="L3257" s="98" t="n"/>
      <c r="M3257">
        <f>VLOOKUP(J3257,P$7:Q$4000,2,0)</f>
        <v/>
      </c>
      <c r="N3257">
        <f>VLOOKUP(K3257,P$7:R$4000,2,0)</f>
        <v/>
      </c>
      <c r="P3257" s="22" t="n"/>
      <c r="Q3257" s="22" t="n"/>
    </row>
    <row r="3258" hidden="1" outlineLevel="1" ht="22.45" customFormat="1" customHeight="1" s="71">
      <c r="B3258" s="166" t="n"/>
      <c r="C3258" s="166" t="n"/>
      <c r="D3258" s="153" t="n"/>
      <c r="E3258" s="10" t="n"/>
      <c r="F3258" s="11" t="n"/>
      <c r="G3258" s="10" t="n"/>
      <c r="H3258" s="11" t="n"/>
      <c r="I3258" s="12" t="n"/>
      <c r="J3258" s="13" t="inlineStr">
        <is>
          <t>001-001-0193 Брюки зимние "KAZ Minerals Bozymchak" (ткань 65%ПЭ/35%ХБ, плотность 250 гр/м2, утепл.синтеп, разм.52-54)</t>
        </is>
      </c>
      <c r="K3258" s="13" t="inlineStr">
        <is>
          <t>001-001-0193 Брюки зимние "KAZ Minerals Bozymchak" (ткань 65%ПЭ/35%ХБ, плотность 250 гр/м2, утепл.синтеп, разм.52-54)</t>
        </is>
      </c>
      <c r="L3258" s="98" t="n"/>
      <c r="M3258">
        <f>VLOOKUP(J3258,P$7:Q$4000,2,0)</f>
        <v/>
      </c>
      <c r="N3258">
        <f>VLOOKUP(K3258,P$7:R$4000,2,0)</f>
        <v/>
      </c>
      <c r="P3258" s="22" t="n"/>
      <c r="Q3258" s="22" t="n"/>
    </row>
    <row r="3259" hidden="1" outlineLevel="1" ht="22.45" customHeight="1" s="171" thickBot="1">
      <c r="B3259" s="167" t="n"/>
      <c r="C3259" s="167" t="n"/>
      <c r="D3259" s="14" t="inlineStr">
        <is>
          <t>Количество</t>
        </is>
      </c>
      <c r="E3259" s="15" t="n"/>
      <c r="F3259" s="175" t="n">
        <v>1</v>
      </c>
      <c r="G3259" s="15" t="n"/>
      <c r="H3259" s="175" t="n">
        <v>1</v>
      </c>
      <c r="I3259" s="135" t="n"/>
      <c r="J3259" s="154" t="inlineStr">
        <is>
          <t>Поступление ТМЦ и услуг 0003061 от 02.08.2024 10:00:00</t>
        </is>
      </c>
      <c r="K3259" s="154" t="inlineStr">
        <is>
          <t>Поступление ТМЦ и услуг 0003061 от 02.08.2024 10:00:00</t>
        </is>
      </c>
      <c r="L3259" s="98" t="n"/>
      <c r="M3259">
        <f>VLOOKUP(J3259,P$7:Q$4000,2,0)</f>
        <v/>
      </c>
      <c r="N3259">
        <f>VLOOKUP(K3259,P$7:R$4000,2,0)</f>
        <v/>
      </c>
      <c r="P3259" s="22" t="n"/>
      <c r="Q3259" s="22" t="n"/>
    </row>
    <row r="3260" hidden="1" outlineLevel="1" ht="32.9" customFormat="1" customHeight="1" s="71" thickBot="1">
      <c r="B3260" s="165" t="inlineStr">
        <is>
          <t>14.09.2024 8:36:58</t>
        </is>
      </c>
      <c r="C3260" s="165" t="inlineStr">
        <is>
          <t>Внутреннее перемещение ОМТС 222-228 от 14.09.2024 8:36:58</t>
        </is>
      </c>
      <c r="D3260" s="152" t="inlineStr">
        <is>
          <t>Внутренее перемещение ТМЦ</t>
        </is>
      </c>
      <c r="E3260" s="163" t="n">
        <v>1750</v>
      </c>
      <c r="F3260" s="164" t="n"/>
      <c r="G3260" s="163" t="n">
        <v>1750</v>
      </c>
      <c r="H3260" s="164" t="n"/>
      <c r="I3260" s="7" t="n">
        <v>7000</v>
      </c>
      <c r="J3260" s="8" t="inlineStr">
        <is>
          <t>Жураев Анарбек Шарабиддинович (Аппаратчик обезвожи</t>
        </is>
      </c>
      <c r="K3260" s="8" t="inlineStr">
        <is>
          <t>Склад Бозымчак № 7 СИЗ (/Касымов А,Адылбек у Э.</t>
        </is>
      </c>
      <c r="L3260" s="98" t="n"/>
      <c r="M3260">
        <f>VLOOKUP(J3260,P$7:Q$4000,2,0)</f>
        <v/>
      </c>
      <c r="N3260">
        <f>VLOOKUP(K3260,P$7:R$4000,2,0)</f>
        <v/>
      </c>
      <c r="P3260" s="22" t="n"/>
      <c r="Q3260" s="22" t="n"/>
    </row>
    <row r="3261" hidden="1" outlineLevel="1" ht="22.45" customFormat="1" customHeight="1" s="71">
      <c r="B3261" s="166" t="n"/>
      <c r="C3261" s="166" t="n"/>
      <c r="D3261" s="153" t="n"/>
      <c r="E3261" s="10" t="n"/>
      <c r="F3261" s="11" t="n"/>
      <c r="G3261" s="10" t="n"/>
      <c r="H3261" s="11" t="n"/>
      <c r="I3261" s="12" t="n"/>
      <c r="J3261" s="13" t="inlineStr">
        <is>
          <t>001-001-0199 Куртка демисезонная "KAZ Minerals Bozymchak" (ткань 65%ПЭ/35%ХБ, плотность 250 гр/м2, подкл.флис. 56-58)</t>
        </is>
      </c>
      <c r="K3261" s="13" t="inlineStr">
        <is>
          <t>001-001-0199 Куртка демисезонная "KAZ Minerals Bozymchak" (ткань 65%ПЭ/35%ХБ, плотность 250 гр/м2, подкл.флис. 56-58)</t>
        </is>
      </c>
      <c r="L3261" s="98" t="n"/>
      <c r="M3261">
        <f>VLOOKUP(J3261,P$7:Q$4000,2,0)</f>
        <v/>
      </c>
      <c r="N3261">
        <f>VLOOKUP(K3261,P$7:R$4000,2,0)</f>
        <v/>
      </c>
      <c r="P3261" s="22" t="n"/>
      <c r="Q3261" s="22" t="n"/>
    </row>
    <row r="3262" hidden="1" outlineLevel="1" ht="22.45" customHeight="1" s="171" thickBot="1">
      <c r="B3262" s="167" t="n"/>
      <c r="C3262" s="167" t="n"/>
      <c r="D3262" s="14" t="inlineStr">
        <is>
          <t>Количество</t>
        </is>
      </c>
      <c r="E3262" s="15" t="n"/>
      <c r="F3262" s="175" t="n">
        <v>1</v>
      </c>
      <c r="G3262" s="15" t="n"/>
      <c r="H3262" s="175" t="n">
        <v>1</v>
      </c>
      <c r="I3262" s="135" t="n"/>
      <c r="J3262" s="154" t="inlineStr">
        <is>
          <t>Поступление ТМЦ и услуг 0002734 от 16.07.2024 10:00:00</t>
        </is>
      </c>
      <c r="K3262" s="154" t="inlineStr">
        <is>
          <t>Поступление ТМЦ и услуг 0002734 от 16.07.2024 10:00:00</t>
        </is>
      </c>
      <c r="L3262" s="98" t="n"/>
      <c r="M3262">
        <f>VLOOKUP(J3262,P$7:Q$4000,2,0)</f>
        <v/>
      </c>
      <c r="N3262">
        <f>VLOOKUP(K3262,P$7:R$4000,2,0)</f>
        <v/>
      </c>
      <c r="P3262" s="22" t="n"/>
      <c r="Q3262" s="22" t="n"/>
    </row>
    <row r="3263" hidden="1" outlineLevel="1" ht="22.45" customFormat="1" customHeight="1" s="71">
      <c r="B3263" s="165" t="inlineStr">
        <is>
          <t>14.09.2024 8:38:04</t>
        </is>
      </c>
      <c r="C3263" s="165" t="inlineStr">
        <is>
          <t>Внутреннее перемещение ОМТС 222-229 от 14.09.2024 8:38:04</t>
        </is>
      </c>
      <c r="D3263" s="152" t="inlineStr">
        <is>
          <t>Внутренее перемещение ТМЦ</t>
        </is>
      </c>
      <c r="E3263" s="163" t="n">
        <v>1750</v>
      </c>
      <c r="F3263" s="164" t="n"/>
      <c r="G3263" s="163" t="n">
        <v>1750</v>
      </c>
      <c r="H3263" s="164" t="n"/>
      <c r="I3263" s="7" t="n">
        <v>7140</v>
      </c>
      <c r="J3263" s="8" t="inlineStr">
        <is>
          <t>Склад Бозымчак № 7/1 СИЗ БУ</t>
        </is>
      </c>
      <c r="K3263" s="8" t="inlineStr">
        <is>
          <t>Жураев Анарбек Шарабиддинович (Аппаратчик обезвожи</t>
        </is>
      </c>
      <c r="L3263" s="98" t="n"/>
      <c r="M3263">
        <f>VLOOKUP(J3263,P$7:Q$4000,2,0)</f>
        <v/>
      </c>
      <c r="N3263">
        <f>VLOOKUP(K3263,P$7:R$4000,2,0)</f>
        <v/>
      </c>
      <c r="P3263" s="22" t="n"/>
      <c r="Q3263" s="22" t="n"/>
    </row>
    <row r="3264" hidden="1" outlineLevel="1" ht="22.45" customFormat="1" customHeight="1" s="71">
      <c r="B3264" s="166" t="n"/>
      <c r="C3264" s="166" t="n"/>
      <c r="D3264" s="153" t="n"/>
      <c r="E3264" s="10" t="n"/>
      <c r="F3264" s="11" t="n"/>
      <c r="G3264" s="10" t="n"/>
      <c r="H3264" s="11" t="n"/>
      <c r="I3264" s="12" t="n"/>
      <c r="J3264" s="13" t="inlineStr">
        <is>
          <t>001-001-0130 Костюм летний "KAZ Minerals Bozymchak" (100% ХБ, плотность 250-260гр/м2, логотип вышивка, 56р.)</t>
        </is>
      </c>
      <c r="K3264" s="13" t="inlineStr">
        <is>
          <t>001-001-0130 Костюм летний "KAZ Minerals Bozymchak" (100% ХБ, плотность 250-260гр/м2, логотип вышивка, 56р.)</t>
        </is>
      </c>
      <c r="L3264" s="98" t="n"/>
      <c r="M3264">
        <f>VLOOKUP(J3264,P$7:Q$4000,2,0)</f>
        <v/>
      </c>
      <c r="N3264">
        <f>VLOOKUP(K3264,P$7:R$4000,2,0)</f>
        <v/>
      </c>
      <c r="P3264" s="22" t="n"/>
      <c r="Q3264" s="22" t="n"/>
    </row>
    <row r="3265" hidden="1" outlineLevel="1" ht="22.45" customHeight="1" s="171" thickBot="1">
      <c r="B3265" s="167" t="n"/>
      <c r="C3265" s="167" t="n"/>
      <c r="D3265" s="14" t="inlineStr">
        <is>
          <t>Количество</t>
        </is>
      </c>
      <c r="E3265" s="15" t="n"/>
      <c r="F3265" s="175" t="n">
        <v>1</v>
      </c>
      <c r="G3265" s="15" t="n"/>
      <c r="H3265" s="175" t="n">
        <v>1</v>
      </c>
      <c r="I3265" s="135" t="n"/>
      <c r="J3265" s="154" t="inlineStr">
        <is>
          <t>Поступление ТМЦ и услуг 0002692 от 14.07.2023 10:00:00</t>
        </is>
      </c>
      <c r="K3265" s="154" t="inlineStr">
        <is>
          <t>Поступление ТМЦ и услуг 0002692 от 14.07.2023 10:00:00</t>
        </is>
      </c>
      <c r="L3265" s="98" t="n"/>
      <c r="M3265">
        <f>VLOOKUP(J3265,P$7:Q$4000,2,0)</f>
        <v/>
      </c>
      <c r="N3265">
        <f>VLOOKUP(K3265,P$7:R$4000,2,0)</f>
        <v/>
      </c>
      <c r="P3265" s="22" t="n"/>
      <c r="Q3265" s="22" t="n"/>
    </row>
    <row r="3266" hidden="1" outlineLevel="1" ht="22.45" customFormat="1" customHeight="1" s="71">
      <c r="B3266" s="165" t="inlineStr">
        <is>
          <t>14.09.2024 8:38:04</t>
        </is>
      </c>
      <c r="C3266" s="165" t="inlineStr">
        <is>
          <t>Внутреннее перемещение ОМТС 222-229 от 14.09.2024 8:38:04</t>
        </is>
      </c>
      <c r="D3266" s="152" t="inlineStr">
        <is>
          <t>Внутренее перемещение ТМЦ</t>
        </is>
      </c>
      <c r="E3266" s="163" t="n">
        <v>1750</v>
      </c>
      <c r="F3266" s="164" t="n"/>
      <c r="G3266" s="163" t="n">
        <v>1750</v>
      </c>
      <c r="H3266" s="164" t="n"/>
      <c r="I3266" s="7" t="n">
        <v>8035.71</v>
      </c>
      <c r="J3266" s="8" t="inlineStr">
        <is>
          <t>Склад Бозымчак № 7/1 СИЗ БУ</t>
        </is>
      </c>
      <c r="K3266" s="8" t="inlineStr">
        <is>
          <t>Жураев Анарбек Шарабиддинович (Аппаратчик обезвожи</t>
        </is>
      </c>
      <c r="L3266" s="98" t="n"/>
      <c r="M3266">
        <f>VLOOKUP(J3266,P$7:Q$4000,2,0)</f>
        <v/>
      </c>
      <c r="N3266">
        <f>VLOOKUP(K3266,P$7:R$4000,2,0)</f>
        <v/>
      </c>
      <c r="P3266" s="22" t="n"/>
      <c r="Q3266" s="22" t="n"/>
    </row>
    <row r="3267" hidden="1" outlineLevel="1" ht="22.45" customFormat="1" customHeight="1" s="71">
      <c r="B3267" s="166" t="n"/>
      <c r="C3267" s="166" t="n"/>
      <c r="D3267" s="153" t="n"/>
      <c r="E3267" s="10" t="n"/>
      <c r="F3267" s="11" t="n"/>
      <c r="G3267" s="10" t="n"/>
      <c r="H3267" s="11" t="n"/>
      <c r="I3267" s="12" t="n"/>
      <c r="J3267" s="13" t="inlineStr">
        <is>
          <t>001-001-0140 Костюм зимний "KAZ Minerals Bozymchak" (100% полиэстер, плотность 150-160гр/м2, утеплитель-синтепон, логотип вышивка, 58р)</t>
        </is>
      </c>
      <c r="K3267" s="13" t="inlineStr">
        <is>
          <t>001-001-0140 Костюм зимний "KAZ Minerals Bozymchak" (100% полиэстер, плотность 150-160гр/м2, утеплитель-синтепон, логотип вышивка, 58р)</t>
        </is>
      </c>
      <c r="L3267" s="98" t="n"/>
      <c r="M3267">
        <f>VLOOKUP(J3267,P$7:Q$4000,2,0)</f>
        <v/>
      </c>
      <c r="N3267">
        <f>VLOOKUP(K3267,P$7:R$4000,2,0)</f>
        <v/>
      </c>
      <c r="P3267" s="22" t="n"/>
      <c r="Q3267" s="22" t="n"/>
    </row>
    <row r="3268" hidden="1" outlineLevel="1" ht="22.45" customHeight="1" s="171" thickBot="1">
      <c r="B3268" s="167" t="n"/>
      <c r="C3268" s="167" t="n"/>
      <c r="D3268" s="14" t="inlineStr">
        <is>
          <t>Количество</t>
        </is>
      </c>
      <c r="E3268" s="15" t="n"/>
      <c r="F3268" s="175" t="n">
        <v>1</v>
      </c>
      <c r="G3268" s="15" t="n"/>
      <c r="H3268" s="175" t="n">
        <v>1</v>
      </c>
      <c r="I3268" s="135" t="n"/>
      <c r="J3268" s="154" t="inlineStr">
        <is>
          <t>Поступление ТМЦ и услуг 0002223 от 29.06.2021 10:00:00</t>
        </is>
      </c>
      <c r="K3268" s="154" t="inlineStr">
        <is>
          <t>Поступление ТМЦ и услуг 0002223 от 29.06.2021 10:00:00</t>
        </is>
      </c>
      <c r="L3268" s="98" t="n"/>
      <c r="M3268">
        <f>VLOOKUP(J3268,P$7:Q$4000,2,0)</f>
        <v/>
      </c>
      <c r="N3268">
        <f>VLOOKUP(K3268,P$7:R$4000,2,0)</f>
        <v/>
      </c>
      <c r="P3268" s="22" t="n"/>
      <c r="Q3268" s="22" t="n"/>
    </row>
    <row r="3269" hidden="1" outlineLevel="1" ht="22.45" customFormat="1" customHeight="1" s="71" thickBot="1">
      <c r="B3269" s="165" t="inlineStr">
        <is>
          <t>14.09.2024 8:39:51</t>
        </is>
      </c>
      <c r="C3269" s="165" t="inlineStr">
        <is>
          <t>Внутреннее перемещение ОМТС 222-230 от 14.09.2024 8:39:51</t>
        </is>
      </c>
      <c r="D3269" s="152" t="inlineStr">
        <is>
          <t>Внутренее перемещение ТМЦ</t>
        </is>
      </c>
      <c r="E3269" s="163" t="n">
        <v>1750</v>
      </c>
      <c r="F3269" s="164" t="n"/>
      <c r="G3269" s="163" t="n">
        <v>1750</v>
      </c>
      <c r="H3269" s="164" t="n"/>
      <c r="I3269" s="7" t="n">
        <v>3780</v>
      </c>
      <c r="J3269" s="8" t="inlineStr">
        <is>
          <t>Толукбаев Алтынбек Калысбекович (Маркшейдер)</t>
        </is>
      </c>
      <c r="K3269" s="8" t="inlineStr">
        <is>
          <t>Склад Бозымчак № 7 СИЗ (/Касымов А,Адылбек у Э.</t>
        </is>
      </c>
      <c r="L3269" s="98" t="n"/>
      <c r="M3269">
        <f>VLOOKUP(J3269,P$7:Q$4000,2,0)</f>
        <v/>
      </c>
      <c r="N3269">
        <f>VLOOKUP(K3269,P$7:R$4000,2,0)</f>
        <v/>
      </c>
      <c r="P3269" s="22" t="n"/>
      <c r="Q3269" s="22" t="n"/>
    </row>
    <row r="3270" hidden="1" outlineLevel="1" ht="22.45" customFormat="1" customHeight="1" s="71">
      <c r="B3270" s="166" t="n"/>
      <c r="C3270" s="166" t="n"/>
      <c r="D3270" s="153" t="n"/>
      <c r="E3270" s="10" t="n"/>
      <c r="F3270" s="11" t="n"/>
      <c r="G3270" s="10" t="n"/>
      <c r="H3270" s="11" t="n"/>
      <c r="I3270" s="12" t="n"/>
      <c r="J3270" s="13" t="inlineStr">
        <is>
          <t>010-002-0066 Респиратор фильтрующий Benehal FFP2 NR</t>
        </is>
      </c>
      <c r="K3270" s="13" t="inlineStr">
        <is>
          <t>010-002-0066 Респиратор фильтрующий Benehal FFP2 NR</t>
        </is>
      </c>
      <c r="L3270" s="98" t="n"/>
      <c r="M3270">
        <f>VLOOKUP(J3270,P$7:Q$4000,2,0)</f>
        <v/>
      </c>
      <c r="N3270">
        <f>VLOOKUP(K3270,P$7:R$4000,2,0)</f>
        <v/>
      </c>
      <c r="P3270" s="22" t="n"/>
      <c r="Q3270" s="22" t="n"/>
    </row>
    <row r="3271" hidden="1" outlineLevel="1" ht="22.45" customHeight="1" s="171" thickBot="1">
      <c r="B3271" s="167" t="n"/>
      <c r="C3271" s="167" t="n"/>
      <c r="D3271" s="14" t="inlineStr">
        <is>
          <t>Количество</t>
        </is>
      </c>
      <c r="E3271" s="15" t="n"/>
      <c r="F3271" s="175" t="n">
        <v>45</v>
      </c>
      <c r="G3271" s="15" t="n"/>
      <c r="H3271" s="175" t="n">
        <v>45</v>
      </c>
      <c r="I3271" s="135" t="n"/>
      <c r="J3271" s="154" t="inlineStr">
        <is>
          <t>Поступление ТМЦ и услуг 0003131 от 06.08.2024 10:00:00</t>
        </is>
      </c>
      <c r="K3271" s="154" t="inlineStr">
        <is>
          <t>Поступление ТМЦ и услуг 0003131 от 06.08.2024 10:00:00</t>
        </is>
      </c>
      <c r="L3271" s="98" t="n"/>
      <c r="M3271">
        <f>VLOOKUP(J3271,P$7:Q$4000,2,0)</f>
        <v/>
      </c>
      <c r="N3271">
        <f>VLOOKUP(K3271,P$7:R$4000,2,0)</f>
        <v/>
      </c>
      <c r="P3271" s="22" t="n"/>
      <c r="Q3271" s="22" t="n"/>
    </row>
    <row r="3272" hidden="1" outlineLevel="1" ht="22.45" customFormat="1" customHeight="1" s="71" thickBot="1">
      <c r="B3272" s="165" t="inlineStr">
        <is>
          <t>14.09.2024 8:43:19</t>
        </is>
      </c>
      <c r="C3272" s="165" t="inlineStr">
        <is>
          <t>Внутреннее перемещение ОМТС 222-231 от 14.09.2024 8:43:19</t>
        </is>
      </c>
      <c r="D3272" s="152" t="inlineStr">
        <is>
          <t>Внутренее перемещение ТМЦ</t>
        </is>
      </c>
      <c r="E3272" s="163" t="n">
        <v>1750</v>
      </c>
      <c r="F3272" s="164" t="n"/>
      <c r="G3272" s="163" t="n">
        <v>1750</v>
      </c>
      <c r="H3272" s="164" t="n"/>
      <c r="I3272" s="7" t="n">
        <v>7000</v>
      </c>
      <c r="J3272" s="8" t="inlineStr">
        <is>
          <t>Абдысаматов Самарбек Талантбекович</t>
        </is>
      </c>
      <c r="K3272" s="8" t="inlineStr">
        <is>
          <t>Склад Бозымчак № 7 СИЗ (/Касымов А,Адылбек у Э.</t>
        </is>
      </c>
      <c r="L3272" s="98" t="n"/>
      <c r="M3272">
        <f>VLOOKUP(J3272,P$7:Q$4000,2,0)</f>
        <v/>
      </c>
      <c r="N3272">
        <f>VLOOKUP(K3272,P$7:R$4000,2,0)</f>
        <v/>
      </c>
      <c r="P3272" s="22" t="n"/>
      <c r="Q3272" s="22" t="n"/>
    </row>
    <row r="3273" hidden="1" outlineLevel="1" ht="22.45" customFormat="1" customHeight="1" s="71">
      <c r="B3273" s="166" t="n"/>
      <c r="C3273" s="166" t="n"/>
      <c r="D3273" s="153" t="n"/>
      <c r="E3273" s="10" t="n"/>
      <c r="F3273" s="11" t="n"/>
      <c r="G3273" s="10" t="n"/>
      <c r="H3273" s="11" t="n"/>
      <c r="I3273" s="12" t="n"/>
      <c r="J3273" s="13" t="inlineStr">
        <is>
          <t>001-001-0200 Куртка демисезонная "KAZ Minerals Bozymchak" (ткань 65%ПЭ/35%ХБ, плотность 250 гр/м2, подкл.флис. р60-62)</t>
        </is>
      </c>
      <c r="K3273" s="13" t="inlineStr">
        <is>
          <t>001-001-0200 Куртка демисезонная "KAZ Minerals Bozymchak" (ткань 65%ПЭ/35%ХБ, плотность 250 гр/м2, подкл.флис. р60-62)</t>
        </is>
      </c>
      <c r="L3273" s="98" t="n"/>
      <c r="M3273">
        <f>VLOOKUP(J3273,P$7:Q$4000,2,0)</f>
        <v/>
      </c>
      <c r="N3273">
        <f>VLOOKUP(K3273,P$7:R$4000,2,0)</f>
        <v/>
      </c>
      <c r="P3273" s="22" t="n"/>
      <c r="Q3273" s="22" t="n"/>
    </row>
    <row r="3274" hidden="1" outlineLevel="1" ht="22.45" customHeight="1" s="171" thickBot="1">
      <c r="B3274" s="167" t="n"/>
      <c r="C3274" s="167" t="n"/>
      <c r="D3274" s="14" t="inlineStr">
        <is>
          <t>Количество</t>
        </is>
      </c>
      <c r="E3274" s="15" t="n"/>
      <c r="F3274" s="175" t="n">
        <v>1</v>
      </c>
      <c r="G3274" s="15" t="n"/>
      <c r="H3274" s="175" t="n">
        <v>1</v>
      </c>
      <c r="I3274" s="135" t="n"/>
      <c r="J3274" s="154" t="inlineStr">
        <is>
          <t>Поступление ТМЦ и услуг 0002671 от 09.07.2024 10:00:00</t>
        </is>
      </c>
      <c r="K3274" s="154" t="inlineStr">
        <is>
          <t>Поступление ТМЦ и услуг 0002671 от 09.07.2024 10:00:00</t>
        </is>
      </c>
      <c r="L3274" s="98" t="n"/>
      <c r="M3274">
        <f>VLOOKUP(J3274,P$7:Q$4000,2,0)</f>
        <v/>
      </c>
      <c r="N3274">
        <f>VLOOKUP(K3274,P$7:R$4000,2,0)</f>
        <v/>
      </c>
      <c r="P3274" s="22" t="n"/>
      <c r="Q3274" s="22" t="n"/>
    </row>
    <row r="3275" hidden="1" outlineLevel="1" ht="32.9" customFormat="1" customHeight="1" s="71">
      <c r="B3275" s="165" t="inlineStr">
        <is>
          <t>14.09.2024 8:44:19</t>
        </is>
      </c>
      <c r="C3275" s="165" t="inlineStr">
        <is>
          <t>Внутреннее перемещение ОМТС 222-232 от 14.09.2024 8:44:19</t>
        </is>
      </c>
      <c r="D3275" s="152" t="inlineStr">
        <is>
          <t>Внутренее перемещение ТМЦ</t>
        </is>
      </c>
      <c r="E3275" s="163" t="n">
        <v>1750</v>
      </c>
      <c r="F3275" s="164" t="n"/>
      <c r="G3275" s="163" t="n">
        <v>1750</v>
      </c>
      <c r="H3275" s="164" t="n"/>
      <c r="I3275" s="7" t="n">
        <v>1000</v>
      </c>
      <c r="J3275" s="8" t="inlineStr">
        <is>
          <t>Склад Бозымчак № 7/1 СИЗ БУ</t>
        </is>
      </c>
      <c r="K3275" s="8" t="inlineStr">
        <is>
          <t>Потапов Валерий Владимирович Водитель Тайота</t>
        </is>
      </c>
      <c r="L3275" s="98" t="n"/>
      <c r="M3275">
        <f>VLOOKUP(J3275,P$7:Q$4000,2,0)</f>
        <v/>
      </c>
      <c r="N3275">
        <f>VLOOKUP(K3275,P$7:R$4000,2,0)</f>
        <v/>
      </c>
      <c r="P3275" s="22" t="n"/>
      <c r="Q3275" s="22" t="n"/>
    </row>
    <row r="3276" hidden="1" outlineLevel="1" ht="22.45" customFormat="1" customHeight="1" s="71">
      <c r="B3276" s="166" t="n"/>
      <c r="C3276" s="166" t="n"/>
      <c r="D3276" s="153" t="n"/>
      <c r="E3276" s="10" t="n"/>
      <c r="F3276" s="11" t="n"/>
      <c r="G3276" s="10" t="n"/>
      <c r="H3276" s="11" t="n"/>
      <c r="I3276" s="12" t="n"/>
      <c r="J3276" s="13" t="inlineStr">
        <is>
          <t>001-003-0047 Постельное белье 100% Х/Б сатин/бязь (простынь 150*215см, пододеяльник 150*215см, наволочка 70*50 см</t>
        </is>
      </c>
      <c r="K3276" s="13" t="inlineStr">
        <is>
          <t>001-003-0047 Постельное белье 100% Х/Б сатин/бязь (простынь 150*215см, пододеяльник 150*215см, наволочка 70*50 см</t>
        </is>
      </c>
      <c r="L3276" s="98" t="n"/>
      <c r="M3276">
        <f>VLOOKUP(J3276,P$7:Q$4000,2,0)</f>
        <v/>
      </c>
      <c r="N3276">
        <f>VLOOKUP(K3276,P$7:R$4000,2,0)</f>
        <v/>
      </c>
      <c r="P3276" s="22" t="n"/>
      <c r="Q3276" s="22" t="n"/>
    </row>
    <row r="3277" hidden="1" outlineLevel="1" ht="22.45" customHeight="1" s="171" thickBot="1">
      <c r="B3277" s="167" t="n"/>
      <c r="C3277" s="167" t="n"/>
      <c r="D3277" s="14" t="inlineStr">
        <is>
          <t>Количество</t>
        </is>
      </c>
      <c r="E3277" s="15" t="n"/>
      <c r="F3277" s="175" t="n">
        <v>1</v>
      </c>
      <c r="G3277" s="15" t="n"/>
      <c r="H3277" s="175" t="n">
        <v>1</v>
      </c>
      <c r="I3277" s="135" t="n"/>
      <c r="J3277" s="154" t="inlineStr">
        <is>
          <t>Поступление ТМЦ и услуг 0000954 от 23.03.2022 23:59:59</t>
        </is>
      </c>
      <c r="K3277" s="154" t="inlineStr">
        <is>
          <t>Поступление ТМЦ и услуг 0000954 от 23.03.2022 23:59:59</t>
        </is>
      </c>
      <c r="L3277" s="98" t="n"/>
      <c r="M3277">
        <f>VLOOKUP(J3277,P$7:Q$4000,2,0)</f>
        <v/>
      </c>
      <c r="N3277">
        <f>VLOOKUP(K3277,P$7:R$4000,2,0)</f>
        <v/>
      </c>
      <c r="P3277" s="22" t="n"/>
      <c r="Q3277" s="22" t="n"/>
    </row>
    <row r="3278" hidden="1" outlineLevel="1" ht="22.45" customFormat="1" customHeight="1" s="71" thickBot="1">
      <c r="B3278" s="165" t="inlineStr">
        <is>
          <t>14.09.2024 8:45:50</t>
        </is>
      </c>
      <c r="C3278" s="165" t="inlineStr">
        <is>
          <t>Внутреннее перемещение ОМТС 222-233 от 14.09.2024 8:45:50</t>
        </is>
      </c>
      <c r="D3278" s="152" t="inlineStr">
        <is>
          <t>Внутренее перемещение ТМЦ</t>
        </is>
      </c>
      <c r="E3278" s="163" t="n">
        <v>1750</v>
      </c>
      <c r="F3278" s="164" t="n"/>
      <c r="G3278" s="163" t="n">
        <v>1750</v>
      </c>
      <c r="H3278" s="164" t="n"/>
      <c r="I3278" s="7" t="n">
        <v>3000</v>
      </c>
      <c r="J3278" s="8" t="inlineStr">
        <is>
          <t>Элтузеров Оскон</t>
        </is>
      </c>
      <c r="K3278" s="8" t="inlineStr">
        <is>
          <t>Склад Бозымчак № 7 СИЗ (/Касымов А,Адылбек у Э.</t>
        </is>
      </c>
      <c r="L3278" s="98" t="n"/>
      <c r="M3278">
        <f>VLOOKUP(J3278,P$7:Q$4000,2,0)</f>
        <v/>
      </c>
      <c r="N3278">
        <f>VLOOKUP(K3278,P$7:R$4000,2,0)</f>
        <v/>
      </c>
      <c r="P3278" s="22" t="n"/>
      <c r="Q3278" s="22" t="n"/>
    </row>
    <row r="3279" hidden="1" outlineLevel="1" ht="22.45" customFormat="1" customHeight="1" s="71">
      <c r="B3279" s="166" t="n"/>
      <c r="C3279" s="166" t="n"/>
      <c r="D3279" s="153" t="n"/>
      <c r="E3279" s="10" t="n"/>
      <c r="F3279" s="11" t="n"/>
      <c r="G3279" s="10" t="n"/>
      <c r="H3279" s="11" t="n"/>
      <c r="I3279" s="12" t="n"/>
      <c r="J3279" s="13" t="inlineStr">
        <is>
          <t>001-001-0184 Брюки летние "KAZ Minerals Bozymchak" (ткань 65%ПЭ/35%ХБ, плотность 250 гр/м2, разм.56-58)</t>
        </is>
      </c>
      <c r="K3279" s="13" t="inlineStr">
        <is>
          <t>001-001-0184 Брюки летние "KAZ Minerals Bozymchak" (ткань 65%ПЭ/35%ХБ, плотность 250 гр/м2, разм.56-58)</t>
        </is>
      </c>
      <c r="L3279" s="98" t="n"/>
      <c r="M3279">
        <f>VLOOKUP(J3279,P$7:Q$4000,2,0)</f>
        <v/>
      </c>
      <c r="N3279">
        <f>VLOOKUP(K3279,P$7:R$4000,2,0)</f>
        <v/>
      </c>
      <c r="P3279" s="22" t="n"/>
      <c r="Q3279" s="22" t="n"/>
    </row>
    <row r="3280" hidden="1" outlineLevel="1" ht="22.45" customHeight="1" s="171" thickBot="1">
      <c r="B3280" s="167" t="n"/>
      <c r="C3280" s="167" t="n"/>
      <c r="D3280" s="14" t="inlineStr">
        <is>
          <t>Количество</t>
        </is>
      </c>
      <c r="E3280" s="15" t="n"/>
      <c r="F3280" s="175" t="n">
        <v>1</v>
      </c>
      <c r="G3280" s="15" t="n"/>
      <c r="H3280" s="175" t="n">
        <v>1</v>
      </c>
      <c r="I3280" s="135" t="n"/>
      <c r="J3280" s="154" t="inlineStr">
        <is>
          <t>Поступление ТМЦ и услуг 0001494 от 19.04.2024 10:00:00</t>
        </is>
      </c>
      <c r="K3280" s="154" t="inlineStr">
        <is>
          <t>Поступление ТМЦ и услуг 0001494 от 19.04.2024 10:00:00</t>
        </is>
      </c>
      <c r="L3280" s="98" t="n"/>
      <c r="M3280">
        <f>VLOOKUP(J3280,P$7:Q$4000,2,0)</f>
        <v/>
      </c>
      <c r="N3280">
        <f>VLOOKUP(K3280,P$7:R$4000,2,0)</f>
        <v/>
      </c>
      <c r="P3280" s="22" t="n"/>
      <c r="Q3280" s="22" t="n"/>
    </row>
    <row r="3281" hidden="1" outlineLevel="1" ht="22.45" customFormat="1" customHeight="1" s="71" thickBot="1">
      <c r="B3281" s="165" t="inlineStr">
        <is>
          <t>14.09.2024 8:45:50</t>
        </is>
      </c>
      <c r="C3281" s="165" t="inlineStr">
        <is>
          <t>Внутреннее перемещение ОМТС 222-233 от 14.09.2024 8:45:50</t>
        </is>
      </c>
      <c r="D3281" s="152" t="inlineStr">
        <is>
          <t>Внутренее перемещение ТМЦ</t>
        </is>
      </c>
      <c r="E3281" s="163" t="n">
        <v>1750</v>
      </c>
      <c r="F3281" s="164" t="n"/>
      <c r="G3281" s="163" t="n">
        <v>1750</v>
      </c>
      <c r="H3281" s="164" t="n"/>
      <c r="I3281" s="7" t="n">
        <v>5500</v>
      </c>
      <c r="J3281" s="8" t="inlineStr">
        <is>
          <t>Элтузеров Оскон</t>
        </is>
      </c>
      <c r="K3281" s="8" t="inlineStr">
        <is>
          <t>Склад Бозымчак № 7 СИЗ (/Касымов А,Адылбек у Э.</t>
        </is>
      </c>
      <c r="L3281" s="98" t="n"/>
      <c r="M3281">
        <f>VLOOKUP(J3281,P$7:Q$4000,2,0)</f>
        <v/>
      </c>
      <c r="N3281">
        <f>VLOOKUP(K3281,P$7:R$4000,2,0)</f>
        <v/>
      </c>
      <c r="P3281" s="22" t="n"/>
      <c r="Q3281" s="22" t="n"/>
    </row>
    <row r="3282" hidden="1" outlineLevel="1" ht="22.45" customFormat="1" customHeight="1" s="71">
      <c r="B3282" s="166" t="n"/>
      <c r="C3282" s="166" t="n"/>
      <c r="D3282" s="153" t="n"/>
      <c r="E3282" s="10" t="n"/>
      <c r="F3282" s="11" t="n"/>
      <c r="G3282" s="10" t="n"/>
      <c r="H3282" s="11" t="n"/>
      <c r="I3282" s="12" t="n"/>
      <c r="J3282" s="13" t="inlineStr">
        <is>
          <t>001-001-0179 Куртка летняя "KAZ Minerals Bozymchak" (ткань 65%ПЭ/35%ХБ, плотность 250 гр/м2, разм.56-58)</t>
        </is>
      </c>
      <c r="K3282" s="13" t="inlineStr">
        <is>
          <t>001-001-0179 Куртка летняя "KAZ Minerals Bozymchak" (ткань 65%ПЭ/35%ХБ, плотность 250 гр/м2, разм.56-58)</t>
        </is>
      </c>
      <c r="L3282" s="98" t="n"/>
      <c r="M3282">
        <f>VLOOKUP(J3282,P$7:Q$4000,2,0)</f>
        <v/>
      </c>
      <c r="N3282">
        <f>VLOOKUP(K3282,P$7:R$4000,2,0)</f>
        <v/>
      </c>
      <c r="P3282" s="22" t="n"/>
      <c r="Q3282" s="22" t="n"/>
    </row>
    <row r="3283" hidden="1" outlineLevel="1" ht="22.45" customHeight="1" s="171" thickBot="1">
      <c r="B3283" s="167" t="n"/>
      <c r="C3283" s="167" t="n"/>
      <c r="D3283" s="14" t="inlineStr">
        <is>
          <t>Количество</t>
        </is>
      </c>
      <c r="E3283" s="15" t="n"/>
      <c r="F3283" s="175" t="n">
        <v>1</v>
      </c>
      <c r="G3283" s="15" t="n"/>
      <c r="H3283" s="175" t="n">
        <v>1</v>
      </c>
      <c r="I3283" s="135" t="n"/>
      <c r="J3283" s="154" t="inlineStr">
        <is>
          <t>Поступление ТМЦ и услуг 0001858 от 13.05.2024 10:00:00</t>
        </is>
      </c>
      <c r="K3283" s="154" t="inlineStr">
        <is>
          <t>Поступление ТМЦ и услуг 0001858 от 13.05.2024 10:00:00</t>
        </is>
      </c>
      <c r="L3283" s="98" t="n"/>
      <c r="M3283">
        <f>VLOOKUP(J3283,P$7:Q$4000,2,0)</f>
        <v/>
      </c>
      <c r="N3283">
        <f>VLOOKUP(K3283,P$7:R$4000,2,0)</f>
        <v/>
      </c>
      <c r="P3283" s="22" t="n"/>
      <c r="Q3283" s="22" t="n"/>
    </row>
    <row r="3284" hidden="1" outlineLevel="1" ht="32.9" customFormat="1" customHeight="1" s="71" thickBot="1">
      <c r="B3284" s="165" t="inlineStr">
        <is>
          <t>14.09.2024 8:46:58</t>
        </is>
      </c>
      <c r="C3284" s="165" t="inlineStr">
        <is>
          <t>Внутреннее перемещение ОМТС 222-234 от 14.09.2024 8:46:58</t>
        </is>
      </c>
      <c r="D3284" s="152" t="inlineStr">
        <is>
          <t>Внутренее перемещение ТМЦ</t>
        </is>
      </c>
      <c r="E3284" s="163" t="n">
        <v>1750</v>
      </c>
      <c r="F3284" s="164" t="n"/>
      <c r="G3284" s="163" t="n">
        <v>1750</v>
      </c>
      <c r="H3284" s="164" t="n"/>
      <c r="I3284" s="7" t="n">
        <v>3000</v>
      </c>
      <c r="J3284" s="8" t="inlineStr">
        <is>
          <t>Жолчуев Алмазбек Кошокбаевич</t>
        </is>
      </c>
      <c r="K3284" s="8" t="inlineStr">
        <is>
          <t>Склад Бозымчак № 7 СИЗ (/Касымов А,Адылбек у Э.</t>
        </is>
      </c>
      <c r="L3284" s="98" t="n"/>
      <c r="M3284">
        <f>VLOOKUP(J3284,P$7:Q$4000,2,0)</f>
        <v/>
      </c>
      <c r="N3284">
        <f>VLOOKUP(K3284,P$7:R$4000,2,0)</f>
        <v/>
      </c>
      <c r="P3284" s="22" t="n"/>
      <c r="Q3284" s="22" t="n"/>
    </row>
    <row r="3285" hidden="1" outlineLevel="1" ht="22.45" customFormat="1" customHeight="1" s="71">
      <c r="B3285" s="166" t="n"/>
      <c r="C3285" s="166" t="n"/>
      <c r="D3285" s="153" t="n"/>
      <c r="E3285" s="10" t="n"/>
      <c r="F3285" s="11" t="n"/>
      <c r="G3285" s="10" t="n"/>
      <c r="H3285" s="11" t="n"/>
      <c r="I3285" s="12" t="n"/>
      <c r="J3285" s="13" t="inlineStr">
        <is>
          <t>001-001-0184 Брюки летние "KAZ Minerals Bozymchak" (ткань 65%ПЭ/35%ХБ, плотность 250 гр/м2, разм.56-58)</t>
        </is>
      </c>
      <c r="K3285" s="13" t="inlineStr">
        <is>
          <t>001-001-0184 Брюки летние "KAZ Minerals Bozymchak" (ткань 65%ПЭ/35%ХБ, плотность 250 гр/м2, разм.56-58)</t>
        </is>
      </c>
      <c r="L3285" s="98" t="n"/>
      <c r="M3285">
        <f>VLOOKUP(J3285,P$7:Q$4000,2,0)</f>
        <v/>
      </c>
      <c r="N3285">
        <f>VLOOKUP(K3285,P$7:R$4000,2,0)</f>
        <v/>
      </c>
      <c r="P3285" s="22" t="n"/>
      <c r="Q3285" s="22" t="n"/>
    </row>
    <row r="3286" hidden="1" outlineLevel="1" ht="22.45" customHeight="1" s="171" thickBot="1">
      <c r="B3286" s="167" t="n"/>
      <c r="C3286" s="167" t="n"/>
      <c r="D3286" s="14" t="inlineStr">
        <is>
          <t>Количество</t>
        </is>
      </c>
      <c r="E3286" s="15" t="n"/>
      <c r="F3286" s="175" t="n">
        <v>1</v>
      </c>
      <c r="G3286" s="15" t="n"/>
      <c r="H3286" s="175" t="n">
        <v>1</v>
      </c>
      <c r="I3286" s="135" t="n"/>
      <c r="J3286" s="154" t="inlineStr">
        <is>
          <t>Поступление ТМЦ и услуг 0001494 от 19.04.2024 10:00:00</t>
        </is>
      </c>
      <c r="K3286" s="154" t="inlineStr">
        <is>
          <t>Поступление ТМЦ и услуг 0001494 от 19.04.2024 10:00:00</t>
        </is>
      </c>
      <c r="L3286" s="98" t="n"/>
      <c r="M3286">
        <f>VLOOKUP(J3286,P$7:Q$4000,2,0)</f>
        <v/>
      </c>
      <c r="N3286">
        <f>VLOOKUP(K3286,P$7:R$4000,2,0)</f>
        <v/>
      </c>
      <c r="P3286" s="22" t="n"/>
      <c r="Q3286" s="22" t="n"/>
    </row>
    <row r="3287" hidden="1" outlineLevel="1" ht="32.9" customFormat="1" customHeight="1" s="71" thickBot="1">
      <c r="B3287" s="165" t="inlineStr">
        <is>
          <t>14.09.2024 8:46:58</t>
        </is>
      </c>
      <c r="C3287" s="165" t="inlineStr">
        <is>
          <t>Внутреннее перемещение ОМТС 222-234 от 14.09.2024 8:46:58</t>
        </is>
      </c>
      <c r="D3287" s="152" t="inlineStr">
        <is>
          <t>Внутренее перемещение ТМЦ</t>
        </is>
      </c>
      <c r="E3287" s="163" t="n">
        <v>1750</v>
      </c>
      <c r="F3287" s="164" t="n"/>
      <c r="G3287" s="163" t="n">
        <v>1750</v>
      </c>
      <c r="H3287" s="164" t="n"/>
      <c r="I3287" s="7" t="n">
        <v>5500</v>
      </c>
      <c r="J3287" s="8" t="inlineStr">
        <is>
          <t>Жолчуев Алмазбек Кошокбаевич</t>
        </is>
      </c>
      <c r="K3287" s="8" t="inlineStr">
        <is>
          <t>Склад Бозымчак № 7 СИЗ (/Касымов А,Адылбек у Э.</t>
        </is>
      </c>
      <c r="L3287" s="98" t="n"/>
      <c r="M3287">
        <f>VLOOKUP(J3287,P$7:Q$4000,2,0)</f>
        <v/>
      </c>
      <c r="N3287">
        <f>VLOOKUP(K3287,P$7:R$4000,2,0)</f>
        <v/>
      </c>
      <c r="P3287" s="22" t="n"/>
      <c r="Q3287" s="22" t="n"/>
    </row>
    <row r="3288" hidden="1" outlineLevel="1" ht="22.45" customFormat="1" customHeight="1" s="71">
      <c r="B3288" s="166" t="n"/>
      <c r="C3288" s="166" t="n"/>
      <c r="D3288" s="153" t="n"/>
      <c r="E3288" s="10" t="n"/>
      <c r="F3288" s="11" t="n"/>
      <c r="G3288" s="10" t="n"/>
      <c r="H3288" s="11" t="n"/>
      <c r="I3288" s="12" t="n"/>
      <c r="J3288" s="13" t="inlineStr">
        <is>
          <t>001-001-0179 Куртка летняя "KAZ Minerals Bozymchak" (ткань 65%ПЭ/35%ХБ, плотность 250 гр/м2, разм.56-58)</t>
        </is>
      </c>
      <c r="K3288" s="13" t="inlineStr">
        <is>
          <t>001-001-0179 Куртка летняя "KAZ Minerals Bozymchak" (ткань 65%ПЭ/35%ХБ, плотность 250 гр/м2, разм.56-58)</t>
        </is>
      </c>
      <c r="L3288" s="98" t="n"/>
      <c r="M3288">
        <f>VLOOKUP(J3288,P$7:Q$4000,2,0)</f>
        <v/>
      </c>
      <c r="N3288">
        <f>VLOOKUP(K3288,P$7:R$4000,2,0)</f>
        <v/>
      </c>
      <c r="P3288" s="22" t="n"/>
      <c r="Q3288" s="22" t="n"/>
    </row>
    <row r="3289" hidden="1" outlineLevel="1" ht="22.45" customHeight="1" s="171" thickBot="1">
      <c r="B3289" s="167" t="n"/>
      <c r="C3289" s="167" t="n"/>
      <c r="D3289" s="14" t="inlineStr">
        <is>
          <t>Количество</t>
        </is>
      </c>
      <c r="E3289" s="15" t="n"/>
      <c r="F3289" s="175" t="n">
        <v>1</v>
      </c>
      <c r="G3289" s="15" t="n"/>
      <c r="H3289" s="175" t="n">
        <v>1</v>
      </c>
      <c r="I3289" s="135" t="n"/>
      <c r="J3289" s="154" t="inlineStr">
        <is>
          <t>Поступление ТМЦ и услуг 0001858 от 13.05.2024 10:00:00</t>
        </is>
      </c>
      <c r="K3289" s="154" t="inlineStr">
        <is>
          <t>Поступление ТМЦ и услуг 0001858 от 13.05.2024 10:00:00</t>
        </is>
      </c>
      <c r="L3289" s="98" t="n"/>
      <c r="M3289">
        <f>VLOOKUP(J3289,P$7:Q$4000,2,0)</f>
        <v/>
      </c>
      <c r="N3289">
        <f>VLOOKUP(K3289,P$7:R$4000,2,0)</f>
        <v/>
      </c>
      <c r="P3289" s="22" t="n"/>
      <c r="Q3289" s="23" t="n"/>
    </row>
    <row r="3290" hidden="1" outlineLevel="1" ht="32.9" customFormat="1" customHeight="1" s="71">
      <c r="B3290" s="165" t="inlineStr">
        <is>
          <t>14.09.2024 8:49:52</t>
        </is>
      </c>
      <c r="C3290" s="165" t="inlineStr">
        <is>
          <t>Внутреннее перемещение ОМТС 222-236 от 14.09.2024 8:49:52</t>
        </is>
      </c>
      <c r="D3290" s="152" t="inlineStr">
        <is>
          <t>Внутренее перемещение ТМЦ</t>
        </is>
      </c>
      <c r="E3290" s="163" t="n">
        <v>1750</v>
      </c>
      <c r="F3290" s="164" t="n"/>
      <c r="G3290" s="163" t="n">
        <v>1750</v>
      </c>
      <c r="H3290" s="164" t="n"/>
      <c r="I3290" s="7" t="n">
        <v>7140</v>
      </c>
      <c r="J3290" s="8" t="inlineStr">
        <is>
          <t>Склад Бозымчак № 7/1 СИЗ БУ</t>
        </is>
      </c>
      <c r="K3290" s="8" t="inlineStr">
        <is>
          <t>Мырзахматов Суеркул Арыпжанович Слесарь по рем обо</t>
        </is>
      </c>
      <c r="L3290" s="98" t="n"/>
      <c r="M3290">
        <f>VLOOKUP(J3290,P$7:Q$4000,2,0)</f>
        <v/>
      </c>
      <c r="N3290">
        <f>VLOOKUP(K3290,P$7:R$4000,2,0)</f>
        <v/>
      </c>
      <c r="P3290" s="22" t="n"/>
      <c r="Q3290" s="22" t="n"/>
    </row>
    <row r="3291" hidden="1" outlineLevel="1" ht="22.45" customFormat="1" customHeight="1" s="71">
      <c r="B3291" s="166" t="n"/>
      <c r="C3291" s="166" t="n"/>
      <c r="D3291" s="153" t="n"/>
      <c r="E3291" s="10" t="n"/>
      <c r="F3291" s="11" t="n"/>
      <c r="G3291" s="10" t="n"/>
      <c r="H3291" s="11" t="n"/>
      <c r="I3291" s="12" t="n"/>
      <c r="J3291" s="13" t="inlineStr">
        <is>
          <t>001-001-0131 Костюм летний "KAZ Minerals Bozymchak" (100% ХБ, плотность 250-260гр/м2, логотип вышивка, 58р.)</t>
        </is>
      </c>
      <c r="K3291" s="13" t="inlineStr">
        <is>
          <t>001-001-0131 Костюм летний "KAZ Minerals Bozymchak" (100% ХБ, плотность 250-260гр/м2, логотип вышивка, 58р.)</t>
        </is>
      </c>
      <c r="L3291" s="98" t="n"/>
      <c r="M3291">
        <f>VLOOKUP(J3291,P$7:Q$4000,2,0)</f>
        <v/>
      </c>
      <c r="N3291">
        <f>VLOOKUP(K3291,P$7:R$4000,2,0)</f>
        <v/>
      </c>
      <c r="P3291" s="22" t="n"/>
      <c r="Q3291" s="22" t="n"/>
    </row>
    <row r="3292" hidden="1" outlineLevel="1" ht="22.45" customHeight="1" s="171" thickBot="1">
      <c r="B3292" s="167" t="n"/>
      <c r="C3292" s="167" t="n"/>
      <c r="D3292" s="14" t="inlineStr">
        <is>
          <t>Количество</t>
        </is>
      </c>
      <c r="E3292" s="15" t="n"/>
      <c r="F3292" s="175" t="n">
        <v>1</v>
      </c>
      <c r="G3292" s="15" t="n"/>
      <c r="H3292" s="175" t="n">
        <v>1</v>
      </c>
      <c r="I3292" s="135" t="n"/>
      <c r="J3292" s="154" t="inlineStr">
        <is>
          <t>Поступление ТМЦ и услуг 0003902 от 25.09.2023 10:00:00</t>
        </is>
      </c>
      <c r="K3292" s="154" t="inlineStr">
        <is>
          <t>Поступление ТМЦ и услуг 0003902 от 25.09.2023 10:00:00</t>
        </is>
      </c>
      <c r="L3292" s="98" t="n"/>
      <c r="M3292">
        <f>VLOOKUP(J3292,P$7:Q$4000,2,0)</f>
        <v/>
      </c>
      <c r="N3292">
        <f>VLOOKUP(K3292,P$7:R$4000,2,0)</f>
        <v/>
      </c>
      <c r="P3292" s="22" t="n"/>
      <c r="Q3292" s="23" t="n"/>
    </row>
    <row r="3293" hidden="1" outlineLevel="1" ht="32.9" customFormat="1" customHeight="1" s="71" thickBot="1">
      <c r="B3293" s="165" t="inlineStr">
        <is>
          <t>14.09.2024 8:52:33</t>
        </is>
      </c>
      <c r="C3293" s="165" t="inlineStr">
        <is>
          <t>Внутреннее перемещение ОМТС 222-237 от 14.09.2024 8:52:33</t>
        </is>
      </c>
      <c r="D3293" s="152" t="inlineStr">
        <is>
          <t>Внутренее перемещение ТМЦ</t>
        </is>
      </c>
      <c r="E3293" s="163" t="n">
        <v>1750</v>
      </c>
      <c r="F3293" s="164" t="n"/>
      <c r="G3293" s="163" t="n">
        <v>1750</v>
      </c>
      <c r="H3293" s="164" t="n"/>
      <c r="I3293" s="7" t="n">
        <v>5500</v>
      </c>
      <c r="J3293" s="8" t="inlineStr">
        <is>
          <t>Убалиев Жумабек Ташматович ПМБУ-ГРР</t>
        </is>
      </c>
      <c r="K3293" s="8" t="inlineStr">
        <is>
          <t>Склад Бозымчак № 7 СИЗ (/Касымов А,Адылбек у Э.</t>
        </is>
      </c>
      <c r="L3293" s="98" t="n"/>
      <c r="M3293">
        <f>VLOOKUP(J3293,P$7:Q$4000,2,0)</f>
        <v/>
      </c>
      <c r="N3293">
        <f>VLOOKUP(K3293,P$7:R$4000,2,0)</f>
        <v/>
      </c>
      <c r="P3293" s="22" t="n"/>
      <c r="Q3293" s="22" t="n"/>
    </row>
    <row r="3294" hidden="1" outlineLevel="1" ht="22.45" customFormat="1" customHeight="1" s="71">
      <c r="B3294" s="166" t="n"/>
      <c r="C3294" s="166" t="n"/>
      <c r="D3294" s="153" t="n"/>
      <c r="E3294" s="10" t="n"/>
      <c r="F3294" s="11" t="n"/>
      <c r="G3294" s="10" t="n"/>
      <c r="H3294" s="11" t="n"/>
      <c r="I3294" s="12" t="n"/>
      <c r="J3294" s="13" t="inlineStr">
        <is>
          <t>001-001-0178 Куртка летняя "KAZ Minerals Bozymchak" (ткань 65%ПЭ/35%ХБ, плотность 250 гр/м2, разм.52-54)</t>
        </is>
      </c>
      <c r="K3294" s="13" t="inlineStr">
        <is>
          <t>001-001-0178 Куртка летняя "KAZ Minerals Bozymchak" (ткань 65%ПЭ/35%ХБ, плотность 250 гр/м2, разм.52-54)</t>
        </is>
      </c>
      <c r="L3294" s="98" t="n"/>
      <c r="M3294">
        <f>VLOOKUP(J3294,P$7:Q$4000,2,0)</f>
        <v/>
      </c>
      <c r="N3294">
        <f>VLOOKUP(K3294,P$7:R$4000,2,0)</f>
        <v/>
      </c>
      <c r="P3294" s="22" t="n"/>
      <c r="Q3294" s="23" t="n"/>
    </row>
    <row r="3295" hidden="1" outlineLevel="1" ht="22.45" customHeight="1" s="171" thickBot="1">
      <c r="B3295" s="167" t="n"/>
      <c r="C3295" s="167" t="n"/>
      <c r="D3295" s="14" t="inlineStr">
        <is>
          <t>Количество</t>
        </is>
      </c>
      <c r="E3295" s="15" t="n"/>
      <c r="F3295" s="175" t="n">
        <v>1</v>
      </c>
      <c r="G3295" s="15" t="n"/>
      <c r="H3295" s="175" t="n">
        <v>1</v>
      </c>
      <c r="I3295" s="135" t="n"/>
      <c r="J3295" s="154" t="inlineStr">
        <is>
          <t>Поступление ТМЦ и услуг 0003314 от 27.08.2024 10:00:00</t>
        </is>
      </c>
      <c r="K3295" s="154" t="inlineStr">
        <is>
          <t>Поступление ТМЦ и услуг 0003314 от 27.08.2024 10:00:00</t>
        </is>
      </c>
      <c r="L3295" s="98" t="n"/>
      <c r="M3295">
        <f>VLOOKUP(J3295,P$7:Q$4000,2,0)</f>
        <v/>
      </c>
      <c r="N3295">
        <f>VLOOKUP(K3295,P$7:R$4000,2,0)</f>
        <v/>
      </c>
      <c r="P3295" s="22" t="n"/>
      <c r="Q3295" s="22" t="n"/>
    </row>
    <row r="3296" hidden="1" outlineLevel="1" ht="32.9" customFormat="1" customHeight="1" s="71" thickBot="1">
      <c r="B3296" s="165" t="inlineStr">
        <is>
          <t>14.09.2024 8:52:33</t>
        </is>
      </c>
      <c r="C3296" s="165" t="inlineStr">
        <is>
          <t>Внутреннее перемещение ОМТС 222-237 от 14.09.2024 8:52:33</t>
        </is>
      </c>
      <c r="D3296" s="152" t="inlineStr">
        <is>
          <t>Внутренее перемещение ТМЦ</t>
        </is>
      </c>
      <c r="E3296" s="163" t="n">
        <v>1750</v>
      </c>
      <c r="F3296" s="164" t="n"/>
      <c r="G3296" s="163" t="n">
        <v>1750</v>
      </c>
      <c r="H3296" s="164" t="n"/>
      <c r="I3296" s="7" t="n">
        <v>10600</v>
      </c>
      <c r="J3296" s="8" t="inlineStr">
        <is>
          <t>Убалиев Жумабек Ташматович ПМБУ-ГРР</t>
        </is>
      </c>
      <c r="K3296" s="8" t="inlineStr">
        <is>
          <t>Склад Бозымчак № 7 СИЗ (/Касымов А,Адылбек у Э.</t>
        </is>
      </c>
      <c r="L3296" s="98" t="n"/>
      <c r="M3296">
        <f>VLOOKUP(J3296,P$7:Q$4000,2,0)</f>
        <v/>
      </c>
      <c r="N3296">
        <f>VLOOKUP(K3296,P$7:R$4000,2,0)</f>
        <v/>
      </c>
      <c r="P3296" s="22" t="n"/>
      <c r="Q3296" s="22" t="n"/>
    </row>
    <row r="3297" hidden="1" outlineLevel="1" ht="22.45" customFormat="1" customHeight="1" s="71">
      <c r="B3297" s="166" t="n"/>
      <c r="C3297" s="166" t="n"/>
      <c r="D3297" s="153" t="n"/>
      <c r="E3297" s="10" t="n"/>
      <c r="F3297" s="11" t="n"/>
      <c r="G3297" s="10" t="n"/>
      <c r="H3297" s="11" t="n"/>
      <c r="I3297" s="12" t="n"/>
      <c r="J3297" s="13" t="inlineStr">
        <is>
          <t>001-001-0188 Куртка зимняя "KAZ Minerals Bozymchak" (ткань 65%ПЭ/35%ХБ, плотность 250 гр/м2, 52-54)</t>
        </is>
      </c>
      <c r="K3297" s="13" t="inlineStr">
        <is>
          <t>001-001-0188 Куртка зимняя "KAZ Minerals Bozymchak" (ткань 65%ПЭ/35%ХБ, плотность 250 гр/м2, 52-54)</t>
        </is>
      </c>
      <c r="L3297" s="98" t="n"/>
      <c r="M3297">
        <f>VLOOKUP(J3297,P$7:Q$4000,2,0)</f>
        <v/>
      </c>
      <c r="N3297">
        <f>VLOOKUP(K3297,P$7:R$4000,2,0)</f>
        <v/>
      </c>
      <c r="P3297" s="22" t="n"/>
      <c r="Q3297" s="22" t="n"/>
    </row>
    <row r="3298" hidden="1" outlineLevel="1" ht="22.45" customHeight="1" s="171" thickBot="1">
      <c r="B3298" s="167" t="n"/>
      <c r="C3298" s="167" t="n"/>
      <c r="D3298" s="14" t="inlineStr">
        <is>
          <t>Количество</t>
        </is>
      </c>
      <c r="E3298" s="15" t="n"/>
      <c r="F3298" s="175" t="n">
        <v>1</v>
      </c>
      <c r="G3298" s="15" t="n"/>
      <c r="H3298" s="175" t="n">
        <v>1</v>
      </c>
      <c r="I3298" s="135" t="n"/>
      <c r="J3298" s="154" t="inlineStr">
        <is>
          <t>Поступление ТМЦ и услуг 0003124 от 08.08.2024 10:00:00</t>
        </is>
      </c>
      <c r="K3298" s="154" t="inlineStr">
        <is>
          <t>Поступление ТМЦ и услуг 0003124 от 08.08.2024 10:00:00</t>
        </is>
      </c>
      <c r="L3298" s="98" t="n"/>
      <c r="M3298">
        <f>VLOOKUP(J3298,P$7:Q$4000,2,0)</f>
        <v/>
      </c>
      <c r="N3298">
        <f>VLOOKUP(K3298,P$7:R$4000,2,0)</f>
        <v/>
      </c>
      <c r="P3298" s="22" t="n"/>
      <c r="Q3298" s="22" t="n"/>
    </row>
    <row r="3299" hidden="1" outlineLevel="1" ht="32.9" customFormat="1" customHeight="1" s="71" thickBot="1">
      <c r="B3299" s="165" t="inlineStr">
        <is>
          <t>14.09.2024 8:52:33</t>
        </is>
      </c>
      <c r="C3299" s="165" t="inlineStr">
        <is>
          <t>Внутреннее перемещение ОМТС 222-237 от 14.09.2024 8:52:33</t>
        </is>
      </c>
      <c r="D3299" s="152" t="inlineStr">
        <is>
          <t>Внутренее перемещение ТМЦ</t>
        </is>
      </c>
      <c r="E3299" s="163" t="n">
        <v>1750</v>
      </c>
      <c r="F3299" s="164" t="n"/>
      <c r="G3299" s="163" t="n">
        <v>1750</v>
      </c>
      <c r="H3299" s="164" t="n"/>
      <c r="I3299" s="7" t="n">
        <v>3900</v>
      </c>
      <c r="J3299" s="8" t="inlineStr">
        <is>
          <t>Убалиев Жумабек Ташматович ПМБУ-ГРР</t>
        </is>
      </c>
      <c r="K3299" s="8" t="inlineStr">
        <is>
          <t>Склад Бозымчак № 7 СИЗ (/Касымов А,Адылбек у Э.</t>
        </is>
      </c>
      <c r="L3299" s="98" t="n"/>
      <c r="M3299">
        <f>VLOOKUP(J3299,P$7:Q$4000,2,0)</f>
        <v/>
      </c>
      <c r="N3299">
        <f>VLOOKUP(K3299,P$7:R$4000,2,0)</f>
        <v/>
      </c>
      <c r="P3299" s="22" t="n"/>
      <c r="Q3299" s="22" t="n"/>
    </row>
    <row r="3300" hidden="1" outlineLevel="1" ht="22.45" customFormat="1" customHeight="1" s="71">
      <c r="B3300" s="166" t="n"/>
      <c r="C3300" s="166" t="n"/>
      <c r="D3300" s="153" t="n"/>
      <c r="E3300" s="10" t="n"/>
      <c r="F3300" s="11" t="n"/>
      <c r="G3300" s="10" t="n"/>
      <c r="H3300" s="11" t="n"/>
      <c r="I3300" s="12" t="n"/>
      <c r="J3300" s="13" t="inlineStr">
        <is>
          <t>001-001-0193 Брюки зимние "KAZ Minerals Bozymchak" (ткань 65%ПЭ/35%ХБ, плотность 250 гр/м2, утепл.синтеп, разм.52-54)</t>
        </is>
      </c>
      <c r="K3300" s="13" t="inlineStr">
        <is>
          <t>001-001-0193 Брюки зимние "KAZ Minerals Bozymchak" (ткань 65%ПЭ/35%ХБ, плотность 250 гр/м2, утепл.синтеп, разм.52-54)</t>
        </is>
      </c>
      <c r="L3300" s="98" t="n"/>
      <c r="M3300">
        <f>VLOOKUP(J3300,P$7:Q$4000,2,0)</f>
        <v/>
      </c>
      <c r="N3300">
        <f>VLOOKUP(K3300,P$7:R$4000,2,0)</f>
        <v/>
      </c>
      <c r="P3300" s="22" t="n"/>
      <c r="Q3300" s="22" t="n"/>
    </row>
    <row r="3301" hidden="1" outlineLevel="1" ht="22.45" customHeight="1" s="171" thickBot="1">
      <c r="B3301" s="167" t="n"/>
      <c r="C3301" s="167" t="n"/>
      <c r="D3301" s="14" t="inlineStr">
        <is>
          <t>Количество</t>
        </is>
      </c>
      <c r="E3301" s="15" t="n"/>
      <c r="F3301" s="175" t="n">
        <v>1</v>
      </c>
      <c r="G3301" s="15" t="n"/>
      <c r="H3301" s="175" t="n">
        <v>1</v>
      </c>
      <c r="I3301" s="135" t="n"/>
      <c r="J3301" s="154" t="inlineStr">
        <is>
          <t>Поступление ТМЦ и услуг 0003061 от 02.08.2024 10:00:00</t>
        </is>
      </c>
      <c r="K3301" s="154" t="inlineStr">
        <is>
          <t>Поступление ТМЦ и услуг 0003061 от 02.08.2024 10:00:00</t>
        </is>
      </c>
      <c r="L3301" s="98" t="n"/>
      <c r="M3301">
        <f>VLOOKUP(J3301,P$7:Q$4000,2,0)</f>
        <v/>
      </c>
      <c r="N3301">
        <f>VLOOKUP(K3301,P$7:R$4000,2,0)</f>
        <v/>
      </c>
      <c r="P3301" s="22" t="n"/>
      <c r="Q3301" s="22" t="n"/>
    </row>
    <row r="3302" hidden="1" outlineLevel="1" ht="32.9" customFormat="1" customHeight="1" s="71" thickBot="1">
      <c r="B3302" s="165" t="inlineStr">
        <is>
          <t>14.09.2024 8:53:29</t>
        </is>
      </c>
      <c r="C3302" s="165" t="inlineStr">
        <is>
          <t>Внутреннее перемещение ОМТС 222-235 от 14.09.2024 8:53:29</t>
        </is>
      </c>
      <c r="D3302" s="152" t="inlineStr">
        <is>
          <t>Внутренее перемещение ТМЦ</t>
        </is>
      </c>
      <c r="E3302" s="163" t="n">
        <v>1750</v>
      </c>
      <c r="F3302" s="164" t="n"/>
      <c r="G3302" s="163" t="n">
        <v>1750</v>
      </c>
      <c r="H3302" s="164" t="n"/>
      <c r="I3302" s="7" t="n">
        <v>3000</v>
      </c>
      <c r="J3302" s="8" t="inlineStr">
        <is>
          <t>Мырзахматов Суеркул Арыпжанович Слесарь по рем обо</t>
        </is>
      </c>
      <c r="K3302" s="8" t="inlineStr">
        <is>
          <t>Склад Бозымчак № 7 СИЗ (/Касымов А,Адылбек у Э.</t>
        </is>
      </c>
      <c r="L3302" s="98" t="n"/>
      <c r="M3302">
        <f>VLOOKUP(J3302,P$7:Q$4000,2,0)</f>
        <v/>
      </c>
      <c r="N3302">
        <f>VLOOKUP(K3302,P$7:R$4000,2,0)</f>
        <v/>
      </c>
      <c r="P3302" s="22" t="n"/>
      <c r="Q3302" s="22" t="n"/>
    </row>
    <row r="3303" hidden="1" outlineLevel="1" ht="22.45" customFormat="1" customHeight="1" s="71">
      <c r="B3303" s="166" t="n"/>
      <c r="C3303" s="166" t="n"/>
      <c r="D3303" s="153" t="n"/>
      <c r="E3303" s="10" t="n"/>
      <c r="F3303" s="11" t="n"/>
      <c r="G3303" s="10" t="n"/>
      <c r="H3303" s="11" t="n"/>
      <c r="I3303" s="12" t="n"/>
      <c r="J3303" s="13" t="inlineStr">
        <is>
          <t>001-001-0183 Брюки летние "KAZ Minerals Bozymchak" (ткань 65%ПЭ/35%ХБ, плотность 250 гр/м2, разм.52-54)</t>
        </is>
      </c>
      <c r="K3303" s="13" t="inlineStr">
        <is>
          <t>001-001-0183 Брюки летние "KAZ Minerals Bozymchak" (ткань 65%ПЭ/35%ХБ, плотность 250 гр/м2, разм.52-54)</t>
        </is>
      </c>
      <c r="L3303" s="98" t="n"/>
      <c r="M3303">
        <f>VLOOKUP(J3303,P$7:Q$4000,2,0)</f>
        <v/>
      </c>
      <c r="N3303">
        <f>VLOOKUP(K3303,P$7:R$4000,2,0)</f>
        <v/>
      </c>
      <c r="P3303" s="22" t="n"/>
      <c r="Q3303" s="22" t="n"/>
    </row>
    <row r="3304" hidden="1" outlineLevel="1" ht="22.45" customHeight="1" s="171" thickBot="1">
      <c r="B3304" s="167" t="n"/>
      <c r="C3304" s="167" t="n"/>
      <c r="D3304" s="14" t="inlineStr">
        <is>
          <t>Количество</t>
        </is>
      </c>
      <c r="E3304" s="15" t="n"/>
      <c r="F3304" s="175" t="n">
        <v>1</v>
      </c>
      <c r="G3304" s="15" t="n"/>
      <c r="H3304" s="175" t="n">
        <v>1</v>
      </c>
      <c r="I3304" s="135" t="n"/>
      <c r="J3304" s="154" t="inlineStr">
        <is>
          <t>Поступление ТМЦ и услуг 0001494 от 19.04.2024 10:00:00</t>
        </is>
      </c>
      <c r="K3304" s="154" t="inlineStr">
        <is>
          <t>Поступление ТМЦ и услуг 0001494 от 19.04.2024 10:00:00</t>
        </is>
      </c>
      <c r="L3304" s="98" t="n"/>
      <c r="M3304">
        <f>VLOOKUP(J3304,P$7:Q$4000,2,0)</f>
        <v/>
      </c>
      <c r="N3304">
        <f>VLOOKUP(K3304,P$7:R$4000,2,0)</f>
        <v/>
      </c>
      <c r="P3304" s="22" t="n"/>
      <c r="Q3304" s="22" t="n"/>
    </row>
    <row r="3305" hidden="1" outlineLevel="1" ht="22.45" customFormat="1" customHeight="1" s="71" thickBot="1">
      <c r="B3305" s="165" t="inlineStr">
        <is>
          <t>14.09.2024 8:53:29</t>
        </is>
      </c>
      <c r="C3305" s="165" t="inlineStr">
        <is>
          <t>Внутреннее перемещение ОМТС 222-235 от 14.09.2024 8:53:29</t>
        </is>
      </c>
      <c r="D3305" s="152" t="inlineStr">
        <is>
          <t>Внутренее перемещение ТМЦ</t>
        </is>
      </c>
      <c r="E3305" s="163" t="n">
        <v>1750</v>
      </c>
      <c r="F3305" s="164" t="n"/>
      <c r="G3305" s="163" t="n">
        <v>1750</v>
      </c>
      <c r="H3305" s="164" t="n"/>
      <c r="I3305" s="7" t="n">
        <v>8035.72</v>
      </c>
      <c r="J3305" s="8" t="inlineStr">
        <is>
          <t>Мырзахматов Суеркул Арыпжанович Слесарь по рем обо</t>
        </is>
      </c>
      <c r="K3305" s="8" t="inlineStr">
        <is>
          <t>Склад Бозымчак № 7 СИЗ (/Касымов А,Адылбек у Э.</t>
        </is>
      </c>
      <c r="L3305" s="98" t="n"/>
      <c r="M3305">
        <f>VLOOKUP(J3305,P$7:Q$4000,2,0)</f>
        <v/>
      </c>
      <c r="N3305">
        <f>VLOOKUP(K3305,P$7:R$4000,2,0)</f>
        <v/>
      </c>
      <c r="P3305" s="22" t="n"/>
      <c r="Q3305" s="22" t="n"/>
    </row>
    <row r="3306" hidden="1" outlineLevel="1" ht="22.45" customFormat="1" customHeight="1" s="71">
      <c r="B3306" s="166" t="n"/>
      <c r="C3306" s="166" t="n"/>
      <c r="D3306" s="153" t="n"/>
      <c r="E3306" s="10" t="n"/>
      <c r="F3306" s="11" t="n"/>
      <c r="G3306" s="10" t="n"/>
      <c r="H3306" s="11" t="n"/>
      <c r="I3306" s="12" t="n"/>
      <c r="J3306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3306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3306" s="98" t="n"/>
      <c r="M3306">
        <f>VLOOKUP(J3306,P$7:Q$4000,2,0)</f>
        <v/>
      </c>
      <c r="N3306">
        <f>VLOOKUP(K3306,P$7:R$4000,2,0)</f>
        <v/>
      </c>
      <c r="P3306" s="22" t="n"/>
      <c r="Q3306" s="22" t="n"/>
    </row>
    <row r="3307" hidden="1" outlineLevel="1" ht="22.45" customHeight="1" s="171" thickBot="1">
      <c r="B3307" s="167" t="n"/>
      <c r="C3307" s="167" t="n"/>
      <c r="D3307" s="14" t="inlineStr">
        <is>
          <t>Количество</t>
        </is>
      </c>
      <c r="E3307" s="15" t="n"/>
      <c r="F3307" s="175" t="n">
        <v>1</v>
      </c>
      <c r="G3307" s="15" t="n"/>
      <c r="H3307" s="175" t="n">
        <v>1</v>
      </c>
      <c r="I3307" s="135" t="n"/>
      <c r="J3307" s="154" t="inlineStr">
        <is>
          <t>Поступление ТМЦ и услуг 0004445 от 29.11.2021 10:00:00</t>
        </is>
      </c>
      <c r="K3307" s="154" t="inlineStr">
        <is>
          <t>Поступление ТМЦ и услуг 0004445 от 29.11.2021 10:00:00</t>
        </is>
      </c>
      <c r="L3307" s="98" t="n"/>
      <c r="M3307">
        <f>VLOOKUP(J3307,P$7:Q$4000,2,0)</f>
        <v/>
      </c>
      <c r="N3307">
        <f>VLOOKUP(K3307,P$7:R$4000,2,0)</f>
        <v/>
      </c>
      <c r="P3307" s="22" t="n"/>
      <c r="Q3307" s="22" t="n"/>
    </row>
    <row r="3308" hidden="1" outlineLevel="1" ht="32.9" customFormat="1" customHeight="1" s="71" thickBot="1">
      <c r="B3308" s="165" t="inlineStr">
        <is>
          <t>14.09.2024 8:53:29</t>
        </is>
      </c>
      <c r="C3308" s="165" t="inlineStr">
        <is>
          <t>Внутреннее перемещение ОМТС 222-235 от 14.09.2024 8:53:29</t>
        </is>
      </c>
      <c r="D3308" s="152" t="inlineStr">
        <is>
          <t>Внутренее перемещение ТМЦ</t>
        </is>
      </c>
      <c r="E3308" s="163" t="n">
        <v>1750</v>
      </c>
      <c r="F3308" s="164" t="n"/>
      <c r="G3308" s="163" t="n">
        <v>1750</v>
      </c>
      <c r="H3308" s="164" t="n"/>
      <c r="I3308" s="7" t="n">
        <v>5500</v>
      </c>
      <c r="J3308" s="8" t="inlineStr">
        <is>
          <t>Мырзахматов Суеркул Арыпжанович Слесарь по рем обо</t>
        </is>
      </c>
      <c r="K3308" s="8" t="inlineStr">
        <is>
          <t>Склад Бозымчак № 7 СИЗ (/Касымов А,Адылбек у Э.</t>
        </is>
      </c>
      <c r="L3308" s="98" t="n"/>
      <c r="M3308">
        <f>VLOOKUP(J3308,P$7:Q$4000,2,0)</f>
        <v/>
      </c>
      <c r="N3308">
        <f>VLOOKUP(K3308,P$7:R$4000,2,0)</f>
        <v/>
      </c>
      <c r="P3308" s="22" t="n"/>
      <c r="Q3308" s="22" t="n"/>
    </row>
    <row r="3309" hidden="1" outlineLevel="1" ht="32.9" customFormat="1" customHeight="1" s="71">
      <c r="B3309" s="166" t="n"/>
      <c r="C3309" s="166" t="n"/>
      <c r="D3309" s="153" t="n"/>
      <c r="E3309" s="10" t="n"/>
      <c r="F3309" s="11" t="n"/>
      <c r="G3309" s="10" t="n"/>
      <c r="H3309" s="11" t="n"/>
      <c r="I3309" s="12" t="n"/>
      <c r="J3309" s="13" t="inlineStr">
        <is>
          <t>001-001-0179 Куртка летняя "KAZ Minerals Bozymchak" (ткань 65%ПЭ/35%ХБ, плотность 250 гр/м2, разм.56-58)</t>
        </is>
      </c>
      <c r="K3309" s="13" t="inlineStr">
        <is>
          <t>001-001-0179 Куртка летняя "KAZ Minerals Bozymchak" (ткань 65%ПЭ/35%ХБ, плотность 250 гр/м2, разм.56-58)</t>
        </is>
      </c>
      <c r="L3309" s="98" t="n"/>
      <c r="M3309">
        <f>VLOOKUP(J3309,P$7:Q$4000,2,0)</f>
        <v/>
      </c>
      <c r="N3309">
        <f>VLOOKUP(K3309,P$7:R$4000,2,0)</f>
        <v/>
      </c>
      <c r="P3309" s="22" t="n"/>
      <c r="Q3309" s="22" t="n"/>
    </row>
    <row r="3310" hidden="1" outlineLevel="1" ht="22.45" customHeight="1" s="171" thickBot="1">
      <c r="B3310" s="167" t="n"/>
      <c r="C3310" s="167" t="n"/>
      <c r="D3310" s="14" t="inlineStr">
        <is>
          <t>Количество</t>
        </is>
      </c>
      <c r="E3310" s="15" t="n"/>
      <c r="F3310" s="175" t="n">
        <v>1</v>
      </c>
      <c r="G3310" s="15" t="n"/>
      <c r="H3310" s="175" t="n">
        <v>1</v>
      </c>
      <c r="I3310" s="135" t="n"/>
      <c r="J3310" s="154" t="inlineStr">
        <is>
          <t>Поступление ТМЦ и услуг 0001858 от 13.05.2024 10:00:00</t>
        </is>
      </c>
      <c r="K3310" s="154" t="inlineStr">
        <is>
          <t>Поступление ТМЦ и услуг 0001858 от 13.05.2024 10:00:00</t>
        </is>
      </c>
      <c r="L3310" s="98" t="n"/>
      <c r="M3310">
        <f>VLOOKUP(J3310,P$7:Q$4000,2,0)</f>
        <v/>
      </c>
      <c r="N3310">
        <f>VLOOKUP(K3310,P$7:R$4000,2,0)</f>
        <v/>
      </c>
      <c r="P3310" s="22" t="n"/>
      <c r="Q3310" s="22" t="n"/>
    </row>
    <row r="3311" hidden="1" outlineLevel="1" ht="22.45" customFormat="1" customHeight="1" s="71">
      <c r="B3311" s="165" t="inlineStr">
        <is>
          <t>14.09.2024 8:54:18</t>
        </is>
      </c>
      <c r="C3311" s="165" t="inlineStr">
        <is>
          <t>Внутреннее перемещение ОМТС 222-238 от 14.09.2024 8:54:18</t>
        </is>
      </c>
      <c r="D3311" s="152" t="inlineStr">
        <is>
          <t>Внутренее перемещение ТМЦ</t>
        </is>
      </c>
      <c r="E3311" s="163" t="n">
        <v>1750</v>
      </c>
      <c r="F3311" s="164" t="n"/>
      <c r="G3311" s="163" t="n">
        <v>1750</v>
      </c>
      <c r="H3311" s="164" t="n"/>
      <c r="I3311" s="7" t="n">
        <v>5522.32</v>
      </c>
      <c r="J3311" s="8" t="inlineStr">
        <is>
          <t>Склад Бозымчак № 7/1 СИЗ БУ</t>
        </is>
      </c>
      <c r="K3311" s="8" t="inlineStr">
        <is>
          <t>Убалиев Жумабек Ташматович ПМБУ-ГРР</t>
        </is>
      </c>
      <c r="L3311" s="98" t="n"/>
      <c r="M3311">
        <f>VLOOKUP(J3311,P$7:Q$4000,2,0)</f>
        <v/>
      </c>
      <c r="N3311">
        <f>VLOOKUP(K3311,P$7:R$4000,2,0)</f>
        <v/>
      </c>
      <c r="P3311" s="22" t="n"/>
      <c r="Q3311" s="23" t="n"/>
    </row>
    <row r="3312" hidden="1" outlineLevel="1" ht="32.9" customFormat="1" customHeight="1" s="71">
      <c r="B3312" s="166" t="n"/>
      <c r="C3312" s="166" t="n"/>
      <c r="D3312" s="153" t="n"/>
      <c r="E3312" s="10" t="n"/>
      <c r="F3312" s="11" t="n"/>
      <c r="G3312" s="10" t="n"/>
      <c r="H3312" s="11" t="n"/>
      <c r="I3312" s="12" t="n"/>
      <c r="J3312" s="13" t="inlineStr">
        <is>
          <t>001-002-0060 Сапоги Oslo 271E Husky (Италия)</t>
        </is>
      </c>
      <c r="K3312" s="13" t="inlineStr">
        <is>
          <t>001-002-0060 Сапоги Oslo 271E Husky (Италия)</t>
        </is>
      </c>
      <c r="L3312" s="98" t="n"/>
      <c r="M3312">
        <f>VLOOKUP(J3312,P$7:Q$4000,2,0)</f>
        <v/>
      </c>
      <c r="N3312">
        <f>VLOOKUP(K3312,P$7:R$4000,2,0)</f>
        <v/>
      </c>
      <c r="P3312" s="22" t="n"/>
      <c r="Q3312" s="23" t="n"/>
    </row>
    <row r="3313" hidden="1" outlineLevel="1" ht="22.45" customHeight="1" s="171" thickBot="1">
      <c r="B3313" s="167" t="n"/>
      <c r="C3313" s="167" t="n"/>
      <c r="D3313" s="14" t="inlineStr">
        <is>
          <t>Количество</t>
        </is>
      </c>
      <c r="E3313" s="15" t="n"/>
      <c r="F3313" s="175" t="n">
        <v>1</v>
      </c>
      <c r="G3313" s="15" t="n"/>
      <c r="H3313" s="175" t="n">
        <v>1</v>
      </c>
      <c r="I3313" s="135" t="n"/>
      <c r="J3313" s="154" t="inlineStr">
        <is>
          <t>Поступление ТМЦ и услуг 0003944 от 25.10.2022 10:00:00</t>
        </is>
      </c>
      <c r="K3313" s="154" t="inlineStr">
        <is>
          <t>Поступление ТМЦ и услуг 0003944 от 25.10.2022 10:00:00</t>
        </is>
      </c>
      <c r="L3313" s="98" t="n"/>
      <c r="M3313">
        <f>VLOOKUP(J3313,P$7:Q$4000,2,0)</f>
        <v/>
      </c>
      <c r="N3313">
        <f>VLOOKUP(K3313,P$7:R$4000,2,0)</f>
        <v/>
      </c>
      <c r="P3313" s="22" t="n"/>
      <c r="Q3313" s="22" t="n"/>
    </row>
    <row r="3314" hidden="1" outlineLevel="1" ht="32.9" customFormat="1" customHeight="1" s="71">
      <c r="B3314" s="165" t="inlineStr">
        <is>
          <t>14.09.2024 8:54:18</t>
        </is>
      </c>
      <c r="C3314" s="165" t="inlineStr">
        <is>
          <t>Внутреннее перемещение ОМТС 222-238 от 14.09.2024 8:54:18</t>
        </is>
      </c>
      <c r="D3314" s="152" t="inlineStr">
        <is>
          <t>Внутренее перемещение ТМЦ</t>
        </is>
      </c>
      <c r="E3314" s="163" t="n">
        <v>1750</v>
      </c>
      <c r="F3314" s="164" t="n"/>
      <c r="G3314" s="163" t="n">
        <v>1750</v>
      </c>
      <c r="H3314" s="164" t="n"/>
      <c r="I3314" s="7" t="n">
        <v>6100</v>
      </c>
      <c r="J3314" s="8" t="inlineStr">
        <is>
          <t>Склад Бозымчак № 7/1 СИЗ БУ</t>
        </is>
      </c>
      <c r="K3314" s="8" t="inlineStr">
        <is>
          <t>Убалиев Жумабек Ташматович ПМБУ-ГРР</t>
        </is>
      </c>
      <c r="L3314" s="98" t="n"/>
      <c r="M3314">
        <f>VLOOKUP(J3314,P$7:Q$4000,2,0)</f>
        <v/>
      </c>
      <c r="N3314">
        <f>VLOOKUP(K3314,P$7:R$4000,2,0)</f>
        <v/>
      </c>
      <c r="P3314" s="22" t="n"/>
      <c r="Q3314" s="22" t="n"/>
    </row>
    <row r="3315" hidden="1" outlineLevel="1" ht="32.9" customFormat="1" customHeight="1" s="71">
      <c r="B3315" s="166" t="n"/>
      <c r="C3315" s="166" t="n"/>
      <c r="D3315" s="153" t="n"/>
      <c r="E3315" s="10" t="n"/>
      <c r="F3315" s="11" t="n"/>
      <c r="G3315" s="10" t="n"/>
      <c r="H3315" s="11" t="n"/>
      <c r="I3315" s="12" t="n"/>
      <c r="J3315" s="13" t="inlineStr">
        <is>
          <t>001-001-0129 Костюм летний "KAZ Minerals Bozymchak" (100% ХБ, плотность 250-260гр/м2, логотип вышивка, 54р.)</t>
        </is>
      </c>
      <c r="K3315" s="13" t="inlineStr">
        <is>
          <t>001-001-0129 Костюм летний "KAZ Minerals Bozymchak" (100% ХБ, плотность 250-260гр/м2, логотип вышивка, 54р.)</t>
        </is>
      </c>
      <c r="L3315" s="98" t="n"/>
      <c r="M3315">
        <f>VLOOKUP(J3315,P$7:Q$4000,2,0)</f>
        <v/>
      </c>
      <c r="N3315">
        <f>VLOOKUP(K3315,P$7:R$4000,2,0)</f>
        <v/>
      </c>
      <c r="P3315" s="22" t="n"/>
      <c r="Q3315" s="22" t="n"/>
    </row>
    <row r="3316" hidden="1" outlineLevel="1" ht="22.45" customHeight="1" s="171" thickBot="1">
      <c r="B3316" s="167" t="n"/>
      <c r="C3316" s="167" t="n"/>
      <c r="D3316" s="14" t="inlineStr">
        <is>
          <t>Количество</t>
        </is>
      </c>
      <c r="E3316" s="15" t="n"/>
      <c r="F3316" s="175" t="n">
        <v>1</v>
      </c>
      <c r="G3316" s="15" t="n"/>
      <c r="H3316" s="175" t="n">
        <v>1</v>
      </c>
      <c r="I3316" s="135" t="n"/>
      <c r="J3316" s="154" t="inlineStr">
        <is>
          <t>Поступление ТМЦ и услуг 0004609 от 12.12.2022 10:00:00</t>
        </is>
      </c>
      <c r="K3316" s="154" t="inlineStr">
        <is>
          <t>Поступление ТМЦ и услуг 0004609 от 12.12.2022 10:00:00</t>
        </is>
      </c>
      <c r="L3316" s="98" t="n"/>
      <c r="M3316">
        <f>VLOOKUP(J3316,P$7:Q$4000,2,0)</f>
        <v/>
      </c>
      <c r="N3316">
        <f>VLOOKUP(K3316,P$7:R$4000,2,0)</f>
        <v/>
      </c>
      <c r="P3316" s="22" t="n"/>
      <c r="Q3316" s="22" t="n"/>
    </row>
    <row r="3317" hidden="1" outlineLevel="1" ht="32.9" customFormat="1" customHeight="1" s="71" thickBot="1">
      <c r="B3317" s="165" t="inlineStr">
        <is>
          <t>14.09.2024 8:57:22</t>
        </is>
      </c>
      <c r="C3317" s="165" t="inlineStr">
        <is>
          <t>Внутреннее перемещение ОМТС 222-239 от 14.09.2024 8:57:22</t>
        </is>
      </c>
      <c r="D3317" s="152" t="inlineStr">
        <is>
          <t>Внутренее перемещение ТМЦ</t>
        </is>
      </c>
      <c r="E3317" s="163" t="n">
        <v>1750</v>
      </c>
      <c r="F3317" s="164" t="n"/>
      <c r="G3317" s="163" t="n">
        <v>1750</v>
      </c>
      <c r="H3317" s="164" t="n"/>
      <c r="I3317" s="7" t="n">
        <v>6068.94</v>
      </c>
      <c r="J3317" s="8" t="inlineStr">
        <is>
          <t>Усонов Абдыкалык Маатович (оператор водоснабжения)</t>
        </is>
      </c>
      <c r="K3317" s="8" t="inlineStr">
        <is>
          <t>Склад Бозымчак № 7 СИЗ (/Касымов А,Адылбек у Э.</t>
        </is>
      </c>
      <c r="L3317" s="98" t="n"/>
      <c r="M3317">
        <f>VLOOKUP(J3317,P$7:Q$4000,2,0)</f>
        <v/>
      </c>
      <c r="N3317">
        <f>VLOOKUP(K3317,P$7:R$4000,2,0)</f>
        <v/>
      </c>
      <c r="P3317" s="22" t="n"/>
      <c r="Q3317" s="22" t="n"/>
    </row>
    <row r="3318" hidden="1" outlineLevel="1" ht="32.9" customFormat="1" customHeight="1" s="71">
      <c r="B3318" s="166" t="n"/>
      <c r="C3318" s="166" t="n"/>
      <c r="D3318" s="153" t="n"/>
      <c r="E3318" s="10" t="n"/>
      <c r="F3318" s="11" t="n"/>
      <c r="G3318" s="10" t="n"/>
      <c r="H3318" s="11" t="n"/>
      <c r="I3318" s="12" t="n"/>
      <c r="J3318" s="13" t="inlineStr">
        <is>
          <t>001-002-0085 Сапоги Pezzol Artic 271E-050</t>
        </is>
      </c>
      <c r="K3318" s="13" t="inlineStr">
        <is>
          <t>001-002-0085 Сапоги Pezzol Artic 271E-050</t>
        </is>
      </c>
      <c r="L3318" s="98" t="n"/>
      <c r="M3318">
        <f>VLOOKUP(J3318,P$7:Q$4000,2,0)</f>
        <v/>
      </c>
      <c r="N3318">
        <f>VLOOKUP(K3318,P$7:R$4000,2,0)</f>
        <v/>
      </c>
      <c r="P3318" s="22" t="n"/>
      <c r="Q3318" s="22" t="n"/>
    </row>
    <row r="3319" hidden="1" outlineLevel="1" ht="22.45" customHeight="1" s="171" thickBot="1">
      <c r="B3319" s="167" t="n"/>
      <c r="C3319" s="167" t="n"/>
      <c r="D3319" s="14" t="inlineStr">
        <is>
          <t>Количество</t>
        </is>
      </c>
      <c r="E3319" s="15" t="n"/>
      <c r="F3319" s="175" t="n">
        <v>1</v>
      </c>
      <c r="G3319" s="15" t="n"/>
      <c r="H3319" s="175" t="n">
        <v>1</v>
      </c>
      <c r="I3319" s="135" t="n"/>
      <c r="J3319" s="154" t="inlineStr">
        <is>
          <t>Поступление ТМЦ и услуг 0000155 от 17.01.2024 10:00:00</t>
        </is>
      </c>
      <c r="K3319" s="154" t="inlineStr">
        <is>
          <t>Поступление ТМЦ и услуг 0000155 от 17.01.2024 10:00:00</t>
        </is>
      </c>
      <c r="L3319" s="98" t="n"/>
      <c r="M3319">
        <f>VLOOKUP(J3319,P$7:Q$4000,2,0)</f>
        <v/>
      </c>
      <c r="N3319">
        <f>VLOOKUP(K3319,P$7:R$4000,2,0)</f>
        <v/>
      </c>
      <c r="P3319" s="22" t="n"/>
      <c r="Q3319" s="23" t="n"/>
    </row>
    <row r="3320" hidden="1" outlineLevel="1" ht="22.45" customFormat="1" customHeight="1" s="71">
      <c r="B3320" s="165" t="inlineStr">
        <is>
          <t>14.09.2024 8:58:33</t>
        </is>
      </c>
      <c r="C3320" s="165" t="inlineStr">
        <is>
          <t>Внутреннее перемещение ОМТС 222-240 от 14.09.2024 8:58:33</t>
        </is>
      </c>
      <c r="D3320" s="152" t="inlineStr">
        <is>
          <t>Внутренее перемещение ТМЦ</t>
        </is>
      </c>
      <c r="E3320" s="163" t="n">
        <v>1750</v>
      </c>
      <c r="F3320" s="164" t="n"/>
      <c r="G3320" s="163" t="n">
        <v>1750</v>
      </c>
      <c r="H3320" s="164" t="n"/>
      <c r="I3320" s="7" t="n">
        <v>7250</v>
      </c>
      <c r="J3320" s="8" t="inlineStr">
        <is>
          <t>Склад Бозымчак № 7/1 СИЗ БУ</t>
        </is>
      </c>
      <c r="K3320" s="8" t="inlineStr">
        <is>
          <t>Корпачев Анатолий Юрьевич (Слесарь-электрик)</t>
        </is>
      </c>
      <c r="L3320" s="98" t="n"/>
      <c r="M3320">
        <f>VLOOKUP(J3320,P$7:Q$4000,2,0)</f>
        <v/>
      </c>
      <c r="N3320">
        <f>VLOOKUP(K3320,P$7:R$4000,2,0)</f>
        <v/>
      </c>
      <c r="P3320" s="22" t="n"/>
      <c r="Q3320" s="22" t="n"/>
    </row>
    <row r="3321" hidden="1" outlineLevel="1" ht="32.9" customFormat="1" customHeight="1" s="71">
      <c r="B3321" s="166" t="n"/>
      <c r="C3321" s="166" t="n"/>
      <c r="D3321" s="153" t="n"/>
      <c r="E3321" s="10" t="n"/>
      <c r="F3321" s="11" t="n"/>
      <c r="G3321" s="10" t="n"/>
      <c r="H3321" s="11" t="n"/>
      <c r="I3321" s="12" t="n"/>
      <c r="J3321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K3321" s="13" t="inlineStr">
        <is>
          <t>001-001-0138 Костюм зимний "KAZ Minerals Bozymchak" (100% полиэстер, плотность 150-160гр/м2, утеплитель-синтепон, логотип вышивка, 54р)</t>
        </is>
      </c>
      <c r="L3321" s="98" t="n"/>
      <c r="M3321">
        <f>VLOOKUP(J3321,P$7:Q$4000,2,0)</f>
        <v/>
      </c>
      <c r="N3321">
        <f>VLOOKUP(K3321,P$7:R$4000,2,0)</f>
        <v/>
      </c>
      <c r="P3321" s="22" t="n"/>
      <c r="Q3321" s="22" t="n"/>
    </row>
    <row r="3322" hidden="1" outlineLevel="1" ht="22.45" customHeight="1" s="171" thickBot="1">
      <c r="B3322" s="167" t="n"/>
      <c r="C3322" s="167" t="n"/>
      <c r="D3322" s="14" t="inlineStr">
        <is>
          <t>Количество</t>
        </is>
      </c>
      <c r="E3322" s="15" t="n"/>
      <c r="F3322" s="175" t="n">
        <v>1</v>
      </c>
      <c r="G3322" s="15" t="n"/>
      <c r="H3322" s="175" t="n">
        <v>1</v>
      </c>
      <c r="I3322" s="135" t="n"/>
      <c r="J3322" s="154" t="inlineStr">
        <is>
          <t>Поступление ТМЦ и услуг 0119057 от 31.01.2020 10:00:00</t>
        </is>
      </c>
      <c r="K3322" s="154" t="inlineStr">
        <is>
          <t>Поступление ТМЦ и услуг 0119057 от 31.01.2020 10:00:00</t>
        </is>
      </c>
      <c r="L3322" s="98" t="n"/>
      <c r="M3322">
        <f>VLOOKUP(J3322,P$7:Q$4000,2,0)</f>
        <v/>
      </c>
      <c r="N3322">
        <f>VLOOKUP(K3322,P$7:R$4000,2,0)</f>
        <v/>
      </c>
      <c r="P3322" s="22" t="n"/>
      <c r="Q3322" s="22" t="n"/>
    </row>
    <row r="3323" hidden="1" outlineLevel="1" ht="22.45" customFormat="1" customHeight="1" s="71" thickBot="1">
      <c r="B3323" s="165" t="inlineStr">
        <is>
          <t>14.09.2024 9:00:14</t>
        </is>
      </c>
      <c r="C3323" s="165" t="inlineStr">
        <is>
          <t>Внутреннее перемещение ОМТС 222-241 от 14.09.2024 9:00:14</t>
        </is>
      </c>
      <c r="D3323" s="152" t="inlineStr">
        <is>
          <t>Внутренее перемещение ТМЦ</t>
        </is>
      </c>
      <c r="E3323" s="163" t="n">
        <v>1750</v>
      </c>
      <c r="F3323" s="164" t="n"/>
      <c r="G3323" s="163" t="n">
        <v>1750</v>
      </c>
      <c r="H3323" s="164" t="n"/>
      <c r="I3323" s="7" t="n">
        <v>5500</v>
      </c>
      <c r="J3323" s="8" t="inlineStr">
        <is>
          <t>Талантбек уулу Нурлан</t>
        </is>
      </c>
      <c r="K3323" s="8" t="inlineStr">
        <is>
          <t>Склад Бозымчак № 7 СИЗ (/Касымов А,Адылбек у Э.</t>
        </is>
      </c>
      <c r="L3323" s="98" t="n"/>
      <c r="M3323">
        <f>VLOOKUP(J3323,P$7:Q$4000,2,0)</f>
        <v/>
      </c>
      <c r="N3323">
        <f>VLOOKUP(K3323,P$7:R$4000,2,0)</f>
        <v/>
      </c>
      <c r="P3323" s="22" t="n"/>
      <c r="Q3323" s="23" t="n"/>
    </row>
    <row r="3324" hidden="1" outlineLevel="1" ht="32.9" customFormat="1" customHeight="1" s="71">
      <c r="B3324" s="166" t="n"/>
      <c r="C3324" s="166" t="n"/>
      <c r="D3324" s="153" t="n"/>
      <c r="E3324" s="10" t="n"/>
      <c r="F3324" s="11" t="n"/>
      <c r="G3324" s="10" t="n"/>
      <c r="H3324" s="11" t="n"/>
      <c r="I3324" s="12" t="n"/>
      <c r="J3324" s="13" t="inlineStr">
        <is>
          <t>001-001-0177 Куртка летняя "KAZ Minerals Bozymchak" (ткань 65%ПЭ/35%ХБ, плотность 250 гр/м2, разм.48-50)</t>
        </is>
      </c>
      <c r="K3324" s="13" t="inlineStr">
        <is>
          <t>001-001-0177 Куртка летняя "KAZ Minerals Bozymchak" (ткань 65%ПЭ/35%ХБ, плотность 250 гр/м2, разм.48-50)</t>
        </is>
      </c>
      <c r="L3324" s="98" t="n"/>
      <c r="M3324">
        <f>VLOOKUP(J3324,P$7:Q$4000,2,0)</f>
        <v/>
      </c>
      <c r="N3324">
        <f>VLOOKUP(K3324,P$7:R$4000,2,0)</f>
        <v/>
      </c>
      <c r="P3324" s="22" t="n"/>
      <c r="Q3324" s="22" t="n"/>
    </row>
    <row r="3325" hidden="1" outlineLevel="1" ht="22.45" customHeight="1" s="171" thickBot="1">
      <c r="B3325" s="167" t="n"/>
      <c r="C3325" s="167" t="n"/>
      <c r="D3325" s="14" t="inlineStr">
        <is>
          <t>Количество</t>
        </is>
      </c>
      <c r="E3325" s="15" t="n"/>
      <c r="F3325" s="175" t="n">
        <v>1</v>
      </c>
      <c r="G3325" s="15" t="n"/>
      <c r="H3325" s="175" t="n">
        <v>1</v>
      </c>
      <c r="I3325" s="135" t="n"/>
      <c r="J3325" s="154" t="inlineStr">
        <is>
          <t>Поступление ТМЦ и услуг 0003521 от 04.09.2024 10:00:00</t>
        </is>
      </c>
      <c r="K3325" s="154" t="inlineStr">
        <is>
          <t>Поступление ТМЦ и услуг 0003521 от 04.09.2024 10:00:00</t>
        </is>
      </c>
      <c r="L3325" s="98" t="n"/>
      <c r="M3325">
        <f>VLOOKUP(J3325,P$7:Q$4000,2,0)</f>
        <v/>
      </c>
      <c r="N3325">
        <f>VLOOKUP(K3325,P$7:R$4000,2,0)</f>
        <v/>
      </c>
      <c r="P3325" s="22" t="n"/>
      <c r="Q3325" s="22" t="n"/>
    </row>
    <row r="3326" hidden="1" outlineLevel="1" ht="22.45" customFormat="1" customHeight="1" s="71" thickBot="1">
      <c r="B3326" s="165" t="inlineStr">
        <is>
          <t>14.09.2024 9:04:01</t>
        </is>
      </c>
      <c r="C3326" s="165" t="inlineStr">
        <is>
          <t>Внутреннее перемещение ОМТС 222-242 от 14.09.2024 9:04:01</t>
        </is>
      </c>
      <c r="D3326" s="152" t="inlineStr">
        <is>
          <t>Внутренее перемещение ТМЦ</t>
        </is>
      </c>
      <c r="E3326" s="163" t="n">
        <v>1750</v>
      </c>
      <c r="F3326" s="164" t="n"/>
      <c r="G3326" s="163" t="n">
        <v>1750</v>
      </c>
      <c r="H3326" s="164" t="n"/>
      <c r="I3326" s="7" t="n">
        <v>3000</v>
      </c>
      <c r="J3326" s="8" t="inlineStr">
        <is>
          <t>Сапаров Олжас Жумабекович (контролер)</t>
        </is>
      </c>
      <c r="K3326" s="8" t="inlineStr">
        <is>
          <t>Склад Бозымчак № 7 СИЗ (/Касымов А,Адылбек у Э.</t>
        </is>
      </c>
      <c r="L3326" s="98" t="n"/>
      <c r="M3326">
        <f>VLOOKUP(J3326,P$7:Q$4000,2,0)</f>
        <v/>
      </c>
      <c r="N3326">
        <f>VLOOKUP(K3326,P$7:R$4000,2,0)</f>
        <v/>
      </c>
      <c r="P3326" s="22" t="n"/>
      <c r="Q3326" s="22" t="n"/>
    </row>
    <row r="3327" hidden="1" outlineLevel="1" ht="32.9" customFormat="1" customHeight="1" s="71">
      <c r="B3327" s="166" t="n"/>
      <c r="C3327" s="166" t="n"/>
      <c r="D3327" s="153" t="n"/>
      <c r="E3327" s="10" t="n"/>
      <c r="F3327" s="11" t="n"/>
      <c r="G3327" s="10" t="n"/>
      <c r="H3327" s="11" t="n"/>
      <c r="I3327" s="12" t="n"/>
      <c r="J3327" s="13" t="inlineStr">
        <is>
          <t>001-001-0183 Брюки летние "KAZ Minerals Bozymchak" (ткань 65%ПЭ/35%ХБ, плотность 250 гр/м2, разм.52-54)</t>
        </is>
      </c>
      <c r="K3327" s="13" t="inlineStr">
        <is>
          <t>001-001-0183 Брюки летние "KAZ Minerals Bozymchak" (ткань 65%ПЭ/35%ХБ, плотность 250 гр/м2, разм.52-54)</t>
        </is>
      </c>
      <c r="L3327" s="98" t="n"/>
      <c r="M3327">
        <f>VLOOKUP(J3327,P$7:Q$4000,2,0)</f>
        <v/>
      </c>
      <c r="N3327">
        <f>VLOOKUP(K3327,P$7:R$4000,2,0)</f>
        <v/>
      </c>
      <c r="P3327" s="22" t="n"/>
      <c r="Q3327" s="22" t="n"/>
    </row>
    <row r="3328" hidden="1" outlineLevel="1" ht="22.45" customHeight="1" s="171" thickBot="1">
      <c r="B3328" s="167" t="n"/>
      <c r="C3328" s="167" t="n"/>
      <c r="D3328" s="14" t="inlineStr">
        <is>
          <t>Количество</t>
        </is>
      </c>
      <c r="E3328" s="15" t="n"/>
      <c r="F3328" s="175" t="n">
        <v>1</v>
      </c>
      <c r="G3328" s="15" t="n"/>
      <c r="H3328" s="175" t="n">
        <v>1</v>
      </c>
      <c r="I3328" s="135" t="n"/>
      <c r="J3328" s="154" t="inlineStr">
        <is>
          <t>Поступление ТМЦ и услуг 0001494 от 19.04.2024 10:00:00</t>
        </is>
      </c>
      <c r="K3328" s="154" t="inlineStr">
        <is>
          <t>Поступление ТМЦ и услуг 0001494 от 19.04.2024 10:00:00</t>
        </is>
      </c>
      <c r="L3328" s="98" t="n"/>
      <c r="M3328">
        <f>VLOOKUP(J3328,P$7:Q$4000,2,0)</f>
        <v/>
      </c>
      <c r="N3328">
        <f>VLOOKUP(K3328,P$7:R$4000,2,0)</f>
        <v/>
      </c>
      <c r="P3328" s="22" t="n"/>
      <c r="Q3328" s="22" t="n"/>
    </row>
    <row r="3329" hidden="1" outlineLevel="1" ht="32.9" customFormat="1" customHeight="1" s="71" thickBot="1">
      <c r="B3329" s="165" t="inlineStr">
        <is>
          <t>14.09.2024 9:04:01</t>
        </is>
      </c>
      <c r="C3329" s="165" t="inlineStr">
        <is>
          <t>Внутреннее перемещение ОМТС 222-242 от 14.09.2024 9:04:01</t>
        </is>
      </c>
      <c r="D3329" s="152" t="inlineStr">
        <is>
          <t>Внутренее перемещение ТМЦ</t>
        </is>
      </c>
      <c r="E3329" s="163" t="n">
        <v>1750</v>
      </c>
      <c r="F3329" s="164" t="n"/>
      <c r="G3329" s="163" t="n">
        <v>1750</v>
      </c>
      <c r="H3329" s="164" t="n"/>
      <c r="I3329" s="7" t="n">
        <v>5500</v>
      </c>
      <c r="J3329" s="8" t="inlineStr">
        <is>
          <t>Сапаров Олжас Жумабекович (контролер)</t>
        </is>
      </c>
      <c r="K3329" s="8" t="inlineStr">
        <is>
          <t>Склад Бозымчак № 7 СИЗ (/Касымов А,Адылбек у Э.</t>
        </is>
      </c>
      <c r="L3329" s="98" t="n"/>
      <c r="M3329">
        <f>VLOOKUP(J3329,P$7:Q$4000,2,0)</f>
        <v/>
      </c>
      <c r="N3329">
        <f>VLOOKUP(K3329,P$7:R$4000,2,0)</f>
        <v/>
      </c>
      <c r="P3329" s="22" t="n"/>
      <c r="Q3329" s="22" t="n"/>
    </row>
    <row r="3330" hidden="1" outlineLevel="1" ht="32.9" customFormat="1" customHeight="1" s="71">
      <c r="B3330" s="166" t="n"/>
      <c r="C3330" s="166" t="n"/>
      <c r="D3330" s="153" t="n"/>
      <c r="E3330" s="10" t="n"/>
      <c r="F3330" s="11" t="n"/>
      <c r="G3330" s="10" t="n"/>
      <c r="H3330" s="11" t="n"/>
      <c r="I3330" s="12" t="n"/>
      <c r="J3330" s="13" t="inlineStr">
        <is>
          <t>001-001-0179 Куртка летняя "KAZ Minerals Bozymchak" (ткань 65%ПЭ/35%ХБ, плотность 250 гр/м2, разм.56-58)</t>
        </is>
      </c>
      <c r="K3330" s="13" t="inlineStr">
        <is>
          <t>001-001-0179 Куртка летняя "KAZ Minerals Bozymchak" (ткань 65%ПЭ/35%ХБ, плотность 250 гр/м2, разм.56-58)</t>
        </is>
      </c>
      <c r="L3330" s="98" t="n"/>
      <c r="M3330">
        <f>VLOOKUP(J3330,P$7:Q$4000,2,0)</f>
        <v/>
      </c>
      <c r="N3330">
        <f>VLOOKUP(K3330,P$7:R$4000,2,0)</f>
        <v/>
      </c>
      <c r="P3330" s="22" t="n"/>
      <c r="Q3330" s="22" t="n"/>
    </row>
    <row r="3331" hidden="1" outlineLevel="1" ht="22.45" customHeight="1" s="171" thickBot="1">
      <c r="B3331" s="167" t="n"/>
      <c r="C3331" s="167" t="n"/>
      <c r="D3331" s="14" t="inlineStr">
        <is>
          <t>Количество</t>
        </is>
      </c>
      <c r="E3331" s="15" t="n"/>
      <c r="F3331" s="175" t="n">
        <v>1</v>
      </c>
      <c r="G3331" s="15" t="n"/>
      <c r="H3331" s="175" t="n">
        <v>1</v>
      </c>
      <c r="I3331" s="135" t="n"/>
      <c r="J3331" s="154" t="inlineStr">
        <is>
          <t>Поступление ТМЦ и услуг 0001858 от 13.05.2024 10:00:00</t>
        </is>
      </c>
      <c r="K3331" s="154" t="inlineStr">
        <is>
          <t>Поступление ТМЦ и услуг 0001858 от 13.05.2024 10:00:00</t>
        </is>
      </c>
      <c r="L3331" s="98" t="n"/>
      <c r="M3331">
        <f>VLOOKUP(J3331,P$7:Q$4000,2,0)</f>
        <v/>
      </c>
      <c r="N3331">
        <f>VLOOKUP(K3331,P$7:R$4000,2,0)</f>
        <v/>
      </c>
      <c r="P3331" s="22" t="n"/>
      <c r="Q3331" s="22" t="n"/>
    </row>
    <row r="3332" hidden="1" outlineLevel="1" ht="22.45" customFormat="1" customHeight="1" s="71">
      <c r="B3332" s="165" t="inlineStr">
        <is>
          <t>14.09.2024 9:04:40</t>
        </is>
      </c>
      <c r="C3332" s="165" t="inlineStr">
        <is>
          <t>Внутреннее перемещение ОМТС 222-243 от 14.09.2024 9:04:40</t>
        </is>
      </c>
      <c r="D3332" s="152" t="inlineStr">
        <is>
          <t>Внутренее перемещение ТМЦ</t>
        </is>
      </c>
      <c r="E3332" s="163" t="n">
        <v>1750</v>
      </c>
      <c r="F3332" s="164" t="n"/>
      <c r="G3332" s="163" t="n">
        <v>1750</v>
      </c>
      <c r="H3332" s="164" t="n"/>
      <c r="I3332" s="7" t="n">
        <v>7140</v>
      </c>
      <c r="J3332" s="8" t="inlineStr">
        <is>
          <t>Склад Бозымчак № 7/1 СИЗ БУ</t>
        </is>
      </c>
      <c r="K3332" s="8" t="inlineStr">
        <is>
          <t>Сапаров Олжас Жумабекович (контролер)</t>
        </is>
      </c>
      <c r="L3332" s="98" t="n"/>
      <c r="M3332">
        <f>VLOOKUP(J3332,P$7:Q$4000,2,0)</f>
        <v/>
      </c>
      <c r="N3332">
        <f>VLOOKUP(K3332,P$7:R$4000,2,0)</f>
        <v/>
      </c>
      <c r="P3332" s="22" t="n"/>
      <c r="Q3332" s="22" t="n"/>
    </row>
    <row r="3333" hidden="1" outlineLevel="1" ht="32.9" customFormat="1" customHeight="1" s="71">
      <c r="B3333" s="166" t="n"/>
      <c r="C3333" s="166" t="n"/>
      <c r="D3333" s="153" t="n"/>
      <c r="E3333" s="10" t="n"/>
      <c r="F3333" s="11" t="n"/>
      <c r="G3333" s="10" t="n"/>
      <c r="H3333" s="11" t="n"/>
      <c r="I3333" s="12" t="n"/>
      <c r="J3333" s="13" t="inlineStr">
        <is>
          <t>001-001-0126 Костюм летний "KAZ Minerals Bozymchak" (100% ХБ, плотность 250-260гр/м2, логотип вышивка, 48р.)</t>
        </is>
      </c>
      <c r="K3333" s="13" t="inlineStr">
        <is>
          <t>001-001-0126 Костюм летний "KAZ Minerals Bozymchak" (100% ХБ, плотность 250-260гр/м2, логотип вышивка, 48р.)</t>
        </is>
      </c>
      <c r="L3333" s="98" t="n"/>
      <c r="M3333">
        <f>VLOOKUP(J3333,P$7:Q$4000,2,0)</f>
        <v/>
      </c>
      <c r="N3333">
        <f>VLOOKUP(K3333,P$7:R$4000,2,0)</f>
        <v/>
      </c>
      <c r="P3333" s="22" t="n"/>
      <c r="Q3333" s="22" t="n"/>
    </row>
    <row r="3334" hidden="1" outlineLevel="1" ht="22.45" customHeight="1" s="171" thickBot="1">
      <c r="B3334" s="167" t="n"/>
      <c r="C3334" s="167" t="n"/>
      <c r="D3334" s="14" t="inlineStr">
        <is>
          <t>Количество</t>
        </is>
      </c>
      <c r="E3334" s="15" t="n"/>
      <c r="F3334" s="175" t="n">
        <v>1</v>
      </c>
      <c r="G3334" s="15" t="n"/>
      <c r="H3334" s="175" t="n">
        <v>1</v>
      </c>
      <c r="I3334" s="135" t="n"/>
      <c r="J3334" s="154" t="inlineStr">
        <is>
          <t>Поступление ТМЦ и услуг 0003902 от 25.09.2023 10:00:00</t>
        </is>
      </c>
      <c r="K3334" s="154" t="inlineStr">
        <is>
          <t>Поступление ТМЦ и услуг 0003902 от 25.09.2023 10:00:00</t>
        </is>
      </c>
      <c r="L3334" s="98" t="n"/>
      <c r="M3334">
        <f>VLOOKUP(J3334,P$7:Q$4000,2,0)</f>
        <v/>
      </c>
      <c r="N3334">
        <f>VLOOKUP(K3334,P$7:R$4000,2,0)</f>
        <v/>
      </c>
      <c r="P3334" s="22" t="n"/>
      <c r="Q3334" s="22" t="n"/>
    </row>
    <row r="3335" hidden="1" outlineLevel="1" ht="32.9" customFormat="1" customHeight="1" s="71" thickBot="1">
      <c r="B3335" s="165" t="inlineStr">
        <is>
          <t>14.09.2024 9:06:38</t>
        </is>
      </c>
      <c r="C3335" s="165" t="inlineStr">
        <is>
          <t>Внутреннее перемещение ОМТС 222-244 от 14.09.2024 9:06:38</t>
        </is>
      </c>
      <c r="D3335" s="152" t="inlineStr">
        <is>
          <t>Внутренее перемещение ТМЦ</t>
        </is>
      </c>
      <c r="E3335" s="163" t="n">
        <v>1750</v>
      </c>
      <c r="F3335" s="164" t="n"/>
      <c r="G3335" s="163" t="n">
        <v>1750</v>
      </c>
      <c r="H3335" s="164" t="n"/>
      <c r="I3335" s="7" t="n">
        <v>10600</v>
      </c>
      <c r="J3335" s="8" t="inlineStr">
        <is>
          <t>Олжобаев Алмазбек Кадышевич (кладовщик ГП)</t>
        </is>
      </c>
      <c r="K3335" s="8" t="inlineStr">
        <is>
          <t>Склад Бозымчак № 7 СИЗ (/Касымов А,Адылбек у Э.</t>
        </is>
      </c>
      <c r="L3335" s="98" t="n"/>
      <c r="M3335">
        <f>VLOOKUP(J3335,P$7:Q$4000,2,0)</f>
        <v/>
      </c>
      <c r="N3335">
        <f>VLOOKUP(K3335,P$7:R$4000,2,0)</f>
        <v/>
      </c>
      <c r="P3335" s="22" t="n"/>
      <c r="Q3335" s="22" t="n"/>
    </row>
    <row r="3336" hidden="1" outlineLevel="1" ht="32.9" customFormat="1" customHeight="1" s="71">
      <c r="B3336" s="166" t="n"/>
      <c r="C3336" s="166" t="n"/>
      <c r="D3336" s="153" t="n"/>
      <c r="E3336" s="10" t="n"/>
      <c r="F3336" s="11" t="n"/>
      <c r="G3336" s="10" t="n"/>
      <c r="H3336" s="11" t="n"/>
      <c r="I3336" s="12" t="n"/>
      <c r="J3336" s="13" t="inlineStr">
        <is>
          <t>001-001-0188 Куртка зимняя "KAZ Minerals Bozymchak" (ткань 65%ПЭ/35%ХБ, плотность 250 гр/м2, 52-54)</t>
        </is>
      </c>
      <c r="K3336" s="13" t="inlineStr">
        <is>
          <t>001-001-0188 Куртка зимняя "KAZ Minerals Bozymchak" (ткань 65%ПЭ/35%ХБ, плотность 250 гр/м2, 52-54)</t>
        </is>
      </c>
      <c r="L3336" s="98" t="n"/>
      <c r="M3336">
        <f>VLOOKUP(J3336,P$7:Q$4000,2,0)</f>
        <v/>
      </c>
      <c r="N3336">
        <f>VLOOKUP(K3336,P$7:R$4000,2,0)</f>
        <v/>
      </c>
      <c r="P3336" s="22" t="n"/>
      <c r="Q3336" s="22" t="n"/>
    </row>
    <row r="3337" hidden="1" outlineLevel="1" ht="22.45" customHeight="1" s="171" thickBot="1">
      <c r="B3337" s="167" t="n"/>
      <c r="C3337" s="167" t="n"/>
      <c r="D3337" s="14" t="inlineStr">
        <is>
          <t>Количество</t>
        </is>
      </c>
      <c r="E3337" s="15" t="n"/>
      <c r="F3337" s="175" t="n">
        <v>1</v>
      </c>
      <c r="G3337" s="15" t="n"/>
      <c r="H3337" s="175" t="n">
        <v>1</v>
      </c>
      <c r="I3337" s="135" t="n"/>
      <c r="J3337" s="154" t="inlineStr">
        <is>
          <t>Поступление ТМЦ и услуг 0003124 от 08.08.2024 10:00:00</t>
        </is>
      </c>
      <c r="K3337" s="154" t="inlineStr">
        <is>
          <t>Поступление ТМЦ и услуг 0003124 от 08.08.2024 10:00:00</t>
        </is>
      </c>
      <c r="L3337" s="98" t="n"/>
      <c r="M3337">
        <f>VLOOKUP(J3337,P$7:Q$4000,2,0)</f>
        <v/>
      </c>
      <c r="N3337">
        <f>VLOOKUP(K3337,P$7:R$4000,2,0)</f>
        <v/>
      </c>
      <c r="P3337" s="22" t="n"/>
      <c r="Q3337" s="22" t="n"/>
    </row>
    <row r="3338" hidden="1" outlineLevel="1" ht="22.45" customFormat="1" customHeight="1" s="71" thickBot="1">
      <c r="B3338" s="165" t="inlineStr">
        <is>
          <t>14.09.2024 9:06:38</t>
        </is>
      </c>
      <c r="C3338" s="165" t="inlineStr">
        <is>
          <t>Внутреннее перемещение ОМТС 222-244 от 14.09.2024 9:06:38</t>
        </is>
      </c>
      <c r="D3338" s="152" t="inlineStr">
        <is>
          <t>Внутренее перемещение ТМЦ</t>
        </is>
      </c>
      <c r="E3338" s="163" t="n">
        <v>1750</v>
      </c>
      <c r="F3338" s="164" t="n"/>
      <c r="G3338" s="163" t="n">
        <v>1750</v>
      </c>
      <c r="H3338" s="164" t="n"/>
      <c r="I3338" s="7" t="n">
        <v>3900</v>
      </c>
      <c r="J3338" s="8" t="inlineStr">
        <is>
          <t>Олжобаев Алмазбек Кадышевич (кладовщик ГП)</t>
        </is>
      </c>
      <c r="K3338" s="8" t="inlineStr">
        <is>
          <t>Склад Бозымчак № 7 СИЗ (/Касымов А,Адылбек у Э.</t>
        </is>
      </c>
      <c r="L3338" s="98" t="n"/>
      <c r="M3338">
        <f>VLOOKUP(J3338,P$7:Q$4000,2,0)</f>
        <v/>
      </c>
      <c r="N3338">
        <f>VLOOKUP(K3338,P$7:R$4000,2,0)</f>
        <v/>
      </c>
      <c r="P3338" s="22" t="n"/>
      <c r="Q3338" s="22" t="n"/>
    </row>
    <row r="3339" hidden="1" outlineLevel="1" ht="32.9" customFormat="1" customHeight="1" s="71">
      <c r="B3339" s="166" t="n"/>
      <c r="C3339" s="166" t="n"/>
      <c r="D3339" s="153" t="n"/>
      <c r="E3339" s="10" t="n"/>
      <c r="F3339" s="11" t="n"/>
      <c r="G3339" s="10" t="n"/>
      <c r="H3339" s="11" t="n"/>
      <c r="I3339" s="12" t="n"/>
      <c r="J3339" s="13" t="inlineStr">
        <is>
          <t>001-001-0193 Брюки зимние "KAZ Minerals Bozymchak" (ткань 65%ПЭ/35%ХБ, плотность 250 гр/м2, утепл.синтеп, разм.52-54)</t>
        </is>
      </c>
      <c r="K3339" s="13" t="inlineStr">
        <is>
          <t>001-001-0193 Брюки зимние "KAZ Minerals Bozymchak" (ткань 65%ПЭ/35%ХБ, плотность 250 гр/м2, утепл.синтеп, разм.52-54)</t>
        </is>
      </c>
      <c r="L3339" s="98" t="n"/>
      <c r="M3339">
        <f>VLOOKUP(J3339,P$7:Q$4000,2,0)</f>
        <v/>
      </c>
      <c r="N3339">
        <f>VLOOKUP(K3339,P$7:R$4000,2,0)</f>
        <v/>
      </c>
      <c r="P3339" s="22" t="n"/>
      <c r="Q3339" s="22" t="n"/>
    </row>
    <row r="3340" hidden="1" outlineLevel="1" ht="22.45" customHeight="1" s="171" thickBot="1">
      <c r="B3340" s="167" t="n"/>
      <c r="C3340" s="167" t="n"/>
      <c r="D3340" s="14" t="inlineStr">
        <is>
          <t>Количество</t>
        </is>
      </c>
      <c r="E3340" s="15" t="n"/>
      <c r="F3340" s="175" t="n">
        <v>1</v>
      </c>
      <c r="G3340" s="15" t="n"/>
      <c r="H3340" s="175" t="n">
        <v>1</v>
      </c>
      <c r="I3340" s="135" t="n"/>
      <c r="J3340" s="154" t="inlineStr">
        <is>
          <t>Поступление ТМЦ и услуг 0003061 от 02.08.2024 10:00:00</t>
        </is>
      </c>
      <c r="K3340" s="154" t="inlineStr">
        <is>
          <t>Поступление ТМЦ и услуг 0003061 от 02.08.2024 10:00:00</t>
        </is>
      </c>
      <c r="L3340" s="98" t="n"/>
      <c r="M3340">
        <f>VLOOKUP(J3340,P$7:Q$4000,2,0)</f>
        <v/>
      </c>
      <c r="N3340">
        <f>VLOOKUP(K3340,P$7:R$4000,2,0)</f>
        <v/>
      </c>
      <c r="P3340" s="22" t="n"/>
      <c r="Q3340" s="22" t="n"/>
    </row>
    <row r="3341" hidden="1" outlineLevel="1" ht="22.45" customFormat="1" customHeight="1" s="71">
      <c r="B3341" s="165" t="inlineStr">
        <is>
          <t>14.09.2024 9:19:33</t>
        </is>
      </c>
      <c r="C3341" s="165" t="inlineStr">
        <is>
          <t>Внутреннее перемещение ОМТС 222-246 от 14.09.2024 9:19:33</t>
        </is>
      </c>
      <c r="D3341" s="152" t="inlineStr">
        <is>
          <t>Внутренее перемещение ТМЦ</t>
        </is>
      </c>
      <c r="E3341" s="163" t="n">
        <v>1750</v>
      </c>
      <c r="F3341" s="164" t="n"/>
      <c r="G3341" s="163" t="n">
        <v>1750</v>
      </c>
      <c r="H3341" s="164" t="n"/>
      <c r="I3341" s="7" t="n">
        <v>4558.4</v>
      </c>
      <c r="J3341" s="8" t="inlineStr">
        <is>
          <t>Склад Бозымчак № 7/1 СИЗ БУ</t>
        </is>
      </c>
      <c r="K3341" s="8" t="inlineStr">
        <is>
          <t>Мукашов Талантбек Кенешович(Машинист автокрана)</t>
        </is>
      </c>
      <c r="L3341" s="98" t="n"/>
      <c r="M3341">
        <f>VLOOKUP(J3341,P$7:Q$4000,2,0)</f>
        <v/>
      </c>
      <c r="N3341">
        <f>VLOOKUP(K3341,P$7:R$4000,2,0)</f>
        <v/>
      </c>
      <c r="P3341" s="22" t="n"/>
      <c r="Q3341" s="22" t="n"/>
    </row>
    <row r="3342" hidden="1" outlineLevel="1" ht="32.9" customFormat="1" customHeight="1" s="71">
      <c r="B3342" s="166" t="n"/>
      <c r="C3342" s="166" t="n"/>
      <c r="D3342" s="153" t="n"/>
      <c r="E3342" s="10" t="n"/>
      <c r="F3342" s="11" t="n"/>
      <c r="G3342" s="10" t="n"/>
      <c r="H3342" s="11" t="n"/>
      <c r="I3342" s="12" t="n"/>
      <c r="J3342" s="13" t="inlineStr">
        <is>
          <t>001-002-0061 Ботинки Kynox Nomad 417E-064 (Италия)</t>
        </is>
      </c>
      <c r="K3342" s="13" t="inlineStr">
        <is>
          <t>001-002-0061 Ботинки Kynox Nomad 417E-064 (Италия)</t>
        </is>
      </c>
      <c r="L3342" s="98" t="n"/>
      <c r="M3342">
        <f>VLOOKUP(J3342,P$7:Q$4000,2,0)</f>
        <v/>
      </c>
      <c r="N3342">
        <f>VLOOKUP(K3342,P$7:R$4000,2,0)</f>
        <v/>
      </c>
      <c r="P3342" s="22" t="n"/>
      <c r="Q3342" s="22" t="n"/>
    </row>
    <row r="3343" hidden="1" outlineLevel="1" ht="22.45" customHeight="1" s="171" thickBot="1">
      <c r="B3343" s="167" t="n"/>
      <c r="C3343" s="167" t="n"/>
      <c r="D3343" s="14" t="inlineStr">
        <is>
          <t>Количество</t>
        </is>
      </c>
      <c r="E3343" s="15" t="n"/>
      <c r="F3343" s="175" t="n">
        <v>1</v>
      </c>
      <c r="G3343" s="15" t="n"/>
      <c r="H3343" s="175" t="n">
        <v>1</v>
      </c>
      <c r="I3343" s="135" t="n"/>
      <c r="J3343" s="154" t="inlineStr">
        <is>
          <t>Поступление ТМЦ и услуг 0003772 от 13.09.2023 10:00:00</t>
        </is>
      </c>
      <c r="K3343" s="154" t="inlineStr">
        <is>
          <t>Поступление ТМЦ и услуг 0003772 от 13.09.2023 10:00:00</t>
        </is>
      </c>
      <c r="L3343" s="98" t="n"/>
      <c r="M3343">
        <f>VLOOKUP(J3343,P$7:Q$4000,2,0)</f>
        <v/>
      </c>
      <c r="N3343">
        <f>VLOOKUP(K3343,P$7:R$4000,2,0)</f>
        <v/>
      </c>
      <c r="P3343" s="22" t="n"/>
      <c r="Q3343" s="22" t="n"/>
    </row>
    <row r="3344" hidden="1" outlineLevel="1" ht="22.45" customFormat="1" customHeight="1" s="71">
      <c r="B3344" s="165" t="inlineStr">
        <is>
          <t>14.09.2024 9:19:33</t>
        </is>
      </c>
      <c r="C3344" s="165" t="inlineStr">
        <is>
          <t>Внутреннее перемещение ОМТС 222-246 от 14.09.2024 9:19:33</t>
        </is>
      </c>
      <c r="D3344" s="152" t="inlineStr">
        <is>
          <t>Внутренее перемещение ТМЦ</t>
        </is>
      </c>
      <c r="E3344" s="163" t="n">
        <v>1750</v>
      </c>
      <c r="F3344" s="164" t="n"/>
      <c r="G3344" s="163" t="n">
        <v>1750</v>
      </c>
      <c r="H3344" s="164" t="n"/>
      <c r="I3344" s="7" t="n">
        <v>7140</v>
      </c>
      <c r="J3344" s="8" t="inlineStr">
        <is>
          <t>Склад Бозымчак № 7/1 СИЗ БУ</t>
        </is>
      </c>
      <c r="K3344" s="8" t="inlineStr">
        <is>
          <t>Мукашов Талантбек Кенешович(Машинист автокрана)</t>
        </is>
      </c>
      <c r="L3344" s="98" t="n"/>
      <c r="M3344">
        <f>VLOOKUP(J3344,P$7:Q$4000,2,0)</f>
        <v/>
      </c>
      <c r="N3344">
        <f>VLOOKUP(K3344,P$7:R$4000,2,0)</f>
        <v/>
      </c>
      <c r="P3344" s="22" t="n"/>
      <c r="Q3344" s="22" t="n"/>
    </row>
    <row r="3345" hidden="1" outlineLevel="1" ht="32.9" customFormat="1" customHeight="1" s="71">
      <c r="B3345" s="166" t="n"/>
      <c r="C3345" s="166" t="n"/>
      <c r="D3345" s="153" t="n"/>
      <c r="E3345" s="10" t="n"/>
      <c r="F3345" s="11" t="n"/>
      <c r="G3345" s="10" t="n"/>
      <c r="H3345" s="11" t="n"/>
      <c r="I3345" s="12" t="n"/>
      <c r="J3345" s="13" t="inlineStr">
        <is>
          <t>001-001-0126 Костюм летний "KAZ Minerals Bozymchak" (100% ХБ, плотность 250-260гр/м2, логотип вышивка, 48р.)</t>
        </is>
      </c>
      <c r="K3345" s="13" t="inlineStr">
        <is>
          <t>001-001-0126 Костюм летний "KAZ Minerals Bozymchak" (100% ХБ, плотность 250-260гр/м2, логотип вышивка, 48р.)</t>
        </is>
      </c>
      <c r="L3345" s="98" t="n"/>
      <c r="M3345">
        <f>VLOOKUP(J3345,P$7:Q$4000,2,0)</f>
        <v/>
      </c>
      <c r="N3345">
        <f>VLOOKUP(K3345,P$7:R$4000,2,0)</f>
        <v/>
      </c>
      <c r="P3345" s="22" t="n"/>
      <c r="Q3345" s="22" t="n"/>
    </row>
    <row r="3346" hidden="1" outlineLevel="1" ht="22.45" customHeight="1" s="171" thickBot="1">
      <c r="B3346" s="167" t="n"/>
      <c r="C3346" s="167" t="n"/>
      <c r="D3346" s="14" t="inlineStr">
        <is>
          <t>Количество</t>
        </is>
      </c>
      <c r="E3346" s="15" t="n"/>
      <c r="F3346" s="175" t="n">
        <v>1</v>
      </c>
      <c r="G3346" s="15" t="n"/>
      <c r="H3346" s="175" t="n">
        <v>1</v>
      </c>
      <c r="I3346" s="135" t="n"/>
      <c r="J3346" s="154" t="inlineStr">
        <is>
          <t>Поступление ТМЦ и услуг 0003902 от 25.09.2023 10:00:00</t>
        </is>
      </c>
      <c r="K3346" s="154" t="inlineStr">
        <is>
          <t>Поступление ТМЦ и услуг 0003902 от 25.09.2023 10:00:00</t>
        </is>
      </c>
      <c r="L3346" s="98" t="n"/>
      <c r="M3346">
        <f>VLOOKUP(J3346,P$7:Q$4000,2,0)</f>
        <v/>
      </c>
      <c r="N3346">
        <f>VLOOKUP(K3346,P$7:R$4000,2,0)</f>
        <v/>
      </c>
      <c r="P3346" s="22" t="n"/>
      <c r="Q3346" s="22" t="n"/>
    </row>
    <row r="3347" hidden="1" outlineLevel="1" ht="22.45" customFormat="1" customHeight="1" s="71">
      <c r="B3347" s="165" t="inlineStr">
        <is>
          <t>14.09.2024 9:19:33</t>
        </is>
      </c>
      <c r="C3347" s="165" t="inlineStr">
        <is>
          <t>Внутреннее перемещение ОМТС 222-246 от 14.09.2024 9:19:33</t>
        </is>
      </c>
      <c r="D3347" s="152" t="inlineStr">
        <is>
          <t>Внутренее перемещение ТМЦ</t>
        </is>
      </c>
      <c r="E3347" s="163" t="n">
        <v>1750</v>
      </c>
      <c r="F3347" s="164" t="n"/>
      <c r="G3347" s="163" t="n">
        <v>1750</v>
      </c>
      <c r="H3347" s="164" t="n"/>
      <c r="I3347" s="7" t="n">
        <v>5500</v>
      </c>
      <c r="J3347" s="8" t="inlineStr">
        <is>
          <t>Склад Бозымчак № 7/1 СИЗ БУ</t>
        </is>
      </c>
      <c r="K3347" s="8" t="inlineStr">
        <is>
          <t>Мукашов Талантбек Кенешович(Машинист автокрана)</t>
        </is>
      </c>
      <c r="L3347" s="98" t="n"/>
      <c r="M3347">
        <f>VLOOKUP(J3347,P$7:Q$4000,2,0)</f>
        <v/>
      </c>
      <c r="N3347">
        <f>VLOOKUP(K3347,P$7:R$4000,2,0)</f>
        <v/>
      </c>
      <c r="P3347" s="22" t="n"/>
      <c r="Q3347" s="23" t="n"/>
    </row>
    <row r="3348" hidden="1" outlineLevel="1" ht="32.9" customFormat="1" customHeight="1" s="71">
      <c r="B3348" s="166" t="n"/>
      <c r="C3348" s="166" t="n"/>
      <c r="D3348" s="153" t="n"/>
      <c r="E3348" s="10" t="n"/>
      <c r="F3348" s="11" t="n"/>
      <c r="G3348" s="10" t="n"/>
      <c r="H3348" s="11" t="n"/>
      <c r="I3348" s="12" t="n"/>
      <c r="J3348" s="13" t="inlineStr">
        <is>
          <t>001-001-0176 Куртка летняя "KAZ Minerals Bozymchak" (ткань 65%ПЭ/35%ХБ, плотность 250 гр/м2, разм.44-46)</t>
        </is>
      </c>
      <c r="K3348" s="13" t="inlineStr">
        <is>
          <t>001-001-0176 Куртка летняя "KAZ Minerals Bozymchak" (ткань 65%ПЭ/35%ХБ, плотность 250 гр/м2, разм.44-46)</t>
        </is>
      </c>
      <c r="L3348" s="98" t="n"/>
      <c r="M3348">
        <f>VLOOKUP(J3348,P$7:Q$4000,2,0)</f>
        <v/>
      </c>
      <c r="N3348">
        <f>VLOOKUP(K3348,P$7:R$4000,2,0)</f>
        <v/>
      </c>
      <c r="P3348" s="22" t="n"/>
      <c r="Q3348" s="23" t="n"/>
    </row>
    <row r="3349" hidden="1" outlineLevel="1" ht="22.45" customHeight="1" s="171" thickBot="1">
      <c r="B3349" s="167" t="n"/>
      <c r="C3349" s="167" t="n"/>
      <c r="D3349" s="14" t="inlineStr">
        <is>
          <t>Количество</t>
        </is>
      </c>
      <c r="E3349" s="15" t="n"/>
      <c r="F3349" s="175" t="n">
        <v>1</v>
      </c>
      <c r="G3349" s="15" t="n"/>
      <c r="H3349" s="175" t="n">
        <v>1</v>
      </c>
      <c r="I3349" s="135" t="n"/>
      <c r="J3349" s="154" t="inlineStr">
        <is>
          <t>Поступление ТМЦ и услуг 0001179 от 28.03.2024 10:00:00</t>
        </is>
      </c>
      <c r="K3349" s="154" t="inlineStr">
        <is>
          <t>Поступление ТМЦ и услуг 0001179 от 28.03.2024 10:00:00</t>
        </is>
      </c>
      <c r="L3349" s="98" t="n"/>
      <c r="M3349">
        <f>VLOOKUP(J3349,P$7:Q$4000,2,0)</f>
        <v/>
      </c>
      <c r="N3349">
        <f>VLOOKUP(K3349,P$7:R$4000,2,0)</f>
        <v/>
      </c>
      <c r="P3349" s="22" t="n"/>
      <c r="Q3349" s="22" t="n"/>
    </row>
    <row r="3350" hidden="1" outlineLevel="1" ht="22.45" customFormat="1" customHeight="1" s="71">
      <c r="B3350" s="165" t="inlineStr">
        <is>
          <t>14.09.2024 9:19:33</t>
        </is>
      </c>
      <c r="C3350" s="165" t="inlineStr">
        <is>
          <t>Внутреннее перемещение ОМТС 222-246 от 14.09.2024 9:19:33</t>
        </is>
      </c>
      <c r="D3350" s="152" t="inlineStr">
        <is>
          <t>Внутренее перемещение ТМЦ</t>
        </is>
      </c>
      <c r="E3350" s="163" t="n">
        <v>1750</v>
      </c>
      <c r="F3350" s="164" t="n"/>
      <c r="G3350" s="163" t="n">
        <v>1750</v>
      </c>
      <c r="H3350" s="164" t="n"/>
      <c r="I3350" s="7" t="n">
        <v>3000</v>
      </c>
      <c r="J3350" s="8" t="inlineStr">
        <is>
          <t>Склад Бозымчак № 7/1 СИЗ БУ</t>
        </is>
      </c>
      <c r="K3350" s="8" t="inlineStr">
        <is>
          <t>Мукашов Талантбек Кенешович(Машинист автокрана)</t>
        </is>
      </c>
      <c r="L3350" s="98" t="n"/>
      <c r="M3350">
        <f>VLOOKUP(J3350,P$7:Q$4000,2,0)</f>
        <v/>
      </c>
      <c r="N3350">
        <f>VLOOKUP(K3350,P$7:R$4000,2,0)</f>
        <v/>
      </c>
      <c r="P3350" s="22" t="n"/>
      <c r="Q3350" s="22" t="n"/>
    </row>
    <row r="3351" hidden="1" outlineLevel="1" ht="32.9" customFormat="1" customHeight="1" s="71">
      <c r="B3351" s="166" t="n"/>
      <c r="C3351" s="166" t="n"/>
      <c r="D3351" s="153" t="n"/>
      <c r="E3351" s="10" t="n"/>
      <c r="F3351" s="11" t="n"/>
      <c r="G3351" s="10" t="n"/>
      <c r="H3351" s="11" t="n"/>
      <c r="I3351" s="12" t="n"/>
      <c r="J3351" s="13" t="inlineStr">
        <is>
          <t>001-001-0181 Брюки летние "KAZ Minerals Bozymchak" (ткань 65%ПЭ/35%ХБ, плотность 250 гр/м2, разм.44-46)</t>
        </is>
      </c>
      <c r="K3351" s="13" t="inlineStr">
        <is>
          <t>001-001-0181 Брюки летние "KAZ Minerals Bozymchak" (ткань 65%ПЭ/35%ХБ, плотность 250 гр/м2, разм.44-46)</t>
        </is>
      </c>
      <c r="L3351" s="98" t="n"/>
      <c r="M3351">
        <f>VLOOKUP(J3351,P$7:Q$4000,2,0)</f>
        <v/>
      </c>
      <c r="N3351">
        <f>VLOOKUP(K3351,P$7:R$4000,2,0)</f>
        <v/>
      </c>
      <c r="P3351" s="22" t="n"/>
      <c r="Q3351" s="22" t="n"/>
    </row>
    <row r="3352" hidden="1" outlineLevel="1" ht="22.45" customHeight="1" s="171" thickBot="1">
      <c r="B3352" s="167" t="n"/>
      <c r="C3352" s="167" t="n"/>
      <c r="D3352" s="14" t="inlineStr">
        <is>
          <t>Количество</t>
        </is>
      </c>
      <c r="E3352" s="15" t="n"/>
      <c r="F3352" s="175" t="n">
        <v>1</v>
      </c>
      <c r="G3352" s="15" t="n"/>
      <c r="H3352" s="175" t="n">
        <v>1</v>
      </c>
      <c r="I3352" s="135" t="n"/>
      <c r="J3352" s="154" t="inlineStr">
        <is>
          <t>Поступление ТМЦ и услуг 0001179 от 28.03.2024 10:00:00</t>
        </is>
      </c>
      <c r="K3352" s="154" t="inlineStr">
        <is>
          <t>Поступление ТМЦ и услуг 0001179 от 28.03.2024 10:00:00</t>
        </is>
      </c>
      <c r="L3352" s="98" t="n"/>
      <c r="M3352">
        <f>VLOOKUP(J3352,P$7:Q$4000,2,0)</f>
        <v/>
      </c>
      <c r="N3352">
        <f>VLOOKUP(K3352,P$7:R$4000,2,0)</f>
        <v/>
      </c>
      <c r="P3352" s="22" t="n"/>
      <c r="Q3352" s="22" t="n"/>
    </row>
    <row r="3353" hidden="1" outlineLevel="1" ht="22.45" customFormat="1" customHeight="1" s="71" thickBot="1">
      <c r="B3353" s="165" t="inlineStr">
        <is>
          <t>14.09.2024 9:19:59</t>
        </is>
      </c>
      <c r="C3353" s="165" t="inlineStr">
        <is>
          <t>Внутреннее перемещение ОМТС 222-245 от 14.09.2024 9:19:59</t>
        </is>
      </c>
      <c r="D3353" s="152" t="inlineStr">
        <is>
          <t>Внутренее перемещение ТМЦ</t>
        </is>
      </c>
      <c r="E3353" s="163" t="n">
        <v>1750</v>
      </c>
      <c r="F3353" s="164" t="n"/>
      <c r="G3353" s="163" t="n">
        <v>1750</v>
      </c>
      <c r="H3353" s="164" t="n"/>
      <c r="I3353" s="7" t="n">
        <v>4558.41</v>
      </c>
      <c r="J3353" s="8" t="inlineStr">
        <is>
          <t>Мукашов Талантбек Кенешович(Машинист автокрана)</t>
        </is>
      </c>
      <c r="K3353" s="8" t="inlineStr">
        <is>
          <t>Склад Бозымчак № 7 СИЗ (/Касымов А,Адылбек у Э.</t>
        </is>
      </c>
      <c r="L3353" s="98" t="n"/>
      <c r="M3353">
        <f>VLOOKUP(J3353,P$7:Q$4000,2,0)</f>
        <v/>
      </c>
      <c r="N3353">
        <f>VLOOKUP(K3353,P$7:R$4000,2,0)</f>
        <v/>
      </c>
      <c r="P3353" s="22" t="n"/>
      <c r="Q3353" s="22" t="n"/>
    </row>
    <row r="3354" hidden="1" outlineLevel="1" ht="32.9" customFormat="1" customHeight="1" s="71">
      <c r="B3354" s="166" t="n"/>
      <c r="C3354" s="166" t="n"/>
      <c r="D3354" s="153" t="n"/>
      <c r="E3354" s="10" t="n"/>
      <c r="F3354" s="11" t="n"/>
      <c r="G3354" s="10" t="n"/>
      <c r="H3354" s="11" t="n"/>
      <c r="I3354" s="12" t="n"/>
      <c r="J3354" s="13" t="inlineStr">
        <is>
          <t>001-002-0061 Ботинки Kynox Nomad 417E-064 (Италия)</t>
        </is>
      </c>
      <c r="K3354" s="13" t="inlineStr">
        <is>
          <t>001-002-0061 Ботинки Kynox Nomad 417E-064 (Италия)</t>
        </is>
      </c>
      <c r="L3354" s="98" t="n"/>
      <c r="M3354">
        <f>VLOOKUP(J3354,P$7:Q$4000,2,0)</f>
        <v/>
      </c>
      <c r="N3354">
        <f>VLOOKUP(K3354,P$7:R$4000,2,0)</f>
        <v/>
      </c>
      <c r="P3354" s="22" t="n"/>
      <c r="Q3354" s="22" t="n"/>
    </row>
    <row r="3355" hidden="1" outlineLevel="1" ht="22.45" customHeight="1" s="171" thickBot="1">
      <c r="B3355" s="167" t="n"/>
      <c r="C3355" s="167" t="n"/>
      <c r="D3355" s="14" t="inlineStr">
        <is>
          <t>Количество</t>
        </is>
      </c>
      <c r="E3355" s="15" t="n"/>
      <c r="F3355" s="175" t="n">
        <v>1</v>
      </c>
      <c r="G3355" s="15" t="n"/>
      <c r="H3355" s="175" t="n">
        <v>1</v>
      </c>
      <c r="I3355" s="135" t="n"/>
      <c r="J3355" s="154" t="inlineStr">
        <is>
          <t>Поступление ТМЦ и услуг 0001148 от 27.03.2024 10:00:00</t>
        </is>
      </c>
      <c r="K3355" s="154" t="inlineStr">
        <is>
          <t>Поступление ТМЦ и услуг 0001148 от 27.03.2024 10:00:00</t>
        </is>
      </c>
      <c r="L3355" s="98" t="n"/>
      <c r="M3355">
        <f>VLOOKUP(J3355,P$7:Q$4000,2,0)</f>
        <v/>
      </c>
      <c r="N3355">
        <f>VLOOKUP(K3355,P$7:R$4000,2,0)</f>
        <v/>
      </c>
      <c r="P3355" s="22" t="n"/>
      <c r="Q3355" s="22" t="n"/>
    </row>
    <row r="3356" hidden="1" outlineLevel="1" ht="22.45" customFormat="1" customHeight="1" s="71" thickBot="1">
      <c r="B3356" s="165" t="inlineStr">
        <is>
          <t>14.09.2024 9:19:59</t>
        </is>
      </c>
      <c r="C3356" s="165" t="inlineStr">
        <is>
          <t>Внутреннее перемещение ОМТС 222-245 от 14.09.2024 9:19:59</t>
        </is>
      </c>
      <c r="D3356" s="152" t="inlineStr">
        <is>
          <t>Внутренее перемещение ТМЦ</t>
        </is>
      </c>
      <c r="E3356" s="163" t="n">
        <v>1750</v>
      </c>
      <c r="F3356" s="164" t="n"/>
      <c r="G3356" s="163" t="n">
        <v>1750</v>
      </c>
      <c r="H3356" s="164" t="n"/>
      <c r="I3356" s="7" t="n">
        <v>3000</v>
      </c>
      <c r="J3356" s="8" t="inlineStr">
        <is>
          <t>Мукашов Талантбек Кенешович(Машинист автокрана)</t>
        </is>
      </c>
      <c r="K3356" s="8" t="inlineStr">
        <is>
          <t>Склад Бозымчак № 7 СИЗ (/Касымов А,Адылбек у Э.</t>
        </is>
      </c>
      <c r="L3356" s="98" t="n"/>
      <c r="M3356">
        <f>VLOOKUP(J3356,P$7:Q$4000,2,0)</f>
        <v/>
      </c>
      <c r="N3356">
        <f>VLOOKUP(K3356,P$7:R$4000,2,0)</f>
        <v/>
      </c>
      <c r="P3356" s="22" t="n"/>
      <c r="Q3356" s="22" t="n"/>
    </row>
    <row r="3357" hidden="1" outlineLevel="1" ht="32.9" customFormat="1" customHeight="1" s="71">
      <c r="B3357" s="166" t="n"/>
      <c r="C3357" s="166" t="n"/>
      <c r="D3357" s="153" t="n"/>
      <c r="E3357" s="10" t="n"/>
      <c r="F3357" s="11" t="n"/>
      <c r="G3357" s="10" t="n"/>
      <c r="H3357" s="11" t="n"/>
      <c r="I3357" s="12" t="n"/>
      <c r="J3357" s="13" t="inlineStr">
        <is>
          <t>001-001-0181 Брюки летние "KAZ Minerals Bozymchak" (ткань 65%ПЭ/35%ХБ, плотность 250 гр/м2, разм.44-46)</t>
        </is>
      </c>
      <c r="K3357" s="13" t="inlineStr">
        <is>
          <t>001-001-0181 Брюки летние "KAZ Minerals Bozymchak" (ткань 65%ПЭ/35%ХБ, плотность 250 гр/м2, разм.44-46)</t>
        </is>
      </c>
      <c r="L3357" s="98" t="n"/>
      <c r="M3357">
        <f>VLOOKUP(J3357,P$7:Q$4000,2,0)</f>
        <v/>
      </c>
      <c r="N3357">
        <f>VLOOKUP(K3357,P$7:R$4000,2,0)</f>
        <v/>
      </c>
      <c r="P3357" s="22" t="n"/>
      <c r="Q3357" s="23" t="n"/>
    </row>
    <row r="3358" hidden="1" outlineLevel="1" ht="22.45" customHeight="1" s="171" thickBot="1">
      <c r="B3358" s="167" t="n"/>
      <c r="C3358" s="167" t="n"/>
      <c r="D3358" s="14" t="inlineStr">
        <is>
          <t>Количество</t>
        </is>
      </c>
      <c r="E3358" s="15" t="n"/>
      <c r="F3358" s="175" t="n">
        <v>1</v>
      </c>
      <c r="G3358" s="15" t="n"/>
      <c r="H3358" s="175" t="n">
        <v>1</v>
      </c>
      <c r="I3358" s="135" t="n"/>
      <c r="J3358" s="154" t="inlineStr">
        <is>
          <t>Поступление ТМЦ и услуг 0001342 от 04.04.2024 10:00:00</t>
        </is>
      </c>
      <c r="K3358" s="154" t="inlineStr">
        <is>
          <t>Поступление ТМЦ и услуг 0001342 от 04.04.2024 10:00:00</t>
        </is>
      </c>
      <c r="L3358" s="98" t="n"/>
      <c r="M3358">
        <f>VLOOKUP(J3358,P$7:Q$4000,2,0)</f>
        <v/>
      </c>
      <c r="N3358">
        <f>VLOOKUP(K3358,P$7:R$4000,2,0)</f>
        <v/>
      </c>
      <c r="P3358" s="22" t="n"/>
      <c r="Q3358" s="22" t="n"/>
    </row>
    <row r="3359" hidden="1" outlineLevel="1" ht="22.45" customFormat="1" customHeight="1" s="71" thickBot="1">
      <c r="B3359" s="165" t="inlineStr">
        <is>
          <t>14.09.2024 9:19:59</t>
        </is>
      </c>
      <c r="C3359" s="165" t="inlineStr">
        <is>
          <t>Внутреннее перемещение ОМТС 222-245 от 14.09.2024 9:19:59</t>
        </is>
      </c>
      <c r="D3359" s="152" t="inlineStr">
        <is>
          <t>Внутренее перемещение ТМЦ</t>
        </is>
      </c>
      <c r="E3359" s="163" t="n">
        <v>1750</v>
      </c>
      <c r="F3359" s="164" t="n"/>
      <c r="G3359" s="163" t="n">
        <v>1750</v>
      </c>
      <c r="H3359" s="164" t="n"/>
      <c r="I3359" s="7" t="n">
        <v>5500</v>
      </c>
      <c r="J3359" s="8" t="inlineStr">
        <is>
          <t>Мукашов Талантбек Кенешович(Машинист автокрана)</t>
        </is>
      </c>
      <c r="K3359" s="8" t="inlineStr">
        <is>
          <t>Склад Бозымчак № 7 СИЗ (/Касымов А,Адылбек у Э.</t>
        </is>
      </c>
      <c r="L3359" s="98" t="n"/>
      <c r="M3359">
        <f>VLOOKUP(J3359,P$7:Q$4000,2,0)</f>
        <v/>
      </c>
      <c r="N3359">
        <f>VLOOKUP(K3359,P$7:R$4000,2,0)</f>
        <v/>
      </c>
      <c r="P3359" s="22" t="n"/>
      <c r="Q3359" s="22" t="n"/>
    </row>
    <row r="3360" hidden="1" outlineLevel="1" ht="32.9" customFormat="1" customHeight="1" s="71">
      <c r="B3360" s="166" t="n"/>
      <c r="C3360" s="166" t="n"/>
      <c r="D3360" s="153" t="n"/>
      <c r="E3360" s="10" t="n"/>
      <c r="F3360" s="11" t="n"/>
      <c r="G3360" s="10" t="n"/>
      <c r="H3360" s="11" t="n"/>
      <c r="I3360" s="12" t="n"/>
      <c r="J3360" s="13" t="inlineStr">
        <is>
          <t>001-001-0177 Куртка летняя "KAZ Minerals Bozymchak" (ткань 65%ПЭ/35%ХБ, плотность 250 гр/м2, разм.48-50)</t>
        </is>
      </c>
      <c r="K3360" s="13" t="inlineStr">
        <is>
          <t>001-001-0177 Куртка летняя "KAZ Minerals Bozymchak" (ткань 65%ПЭ/35%ХБ, плотность 250 гр/м2, разм.48-50)</t>
        </is>
      </c>
      <c r="L3360" s="98" t="n"/>
      <c r="M3360">
        <f>VLOOKUP(J3360,P$7:Q$4000,2,0)</f>
        <v/>
      </c>
      <c r="N3360">
        <f>VLOOKUP(K3360,P$7:R$4000,2,0)</f>
        <v/>
      </c>
      <c r="P3360" s="22" t="n"/>
      <c r="Q3360" s="22" t="n"/>
    </row>
    <row r="3361" hidden="1" outlineLevel="1" ht="22.45" customHeight="1" s="171" thickBot="1">
      <c r="B3361" s="167" t="n"/>
      <c r="C3361" s="167" t="n"/>
      <c r="D3361" s="14" t="inlineStr">
        <is>
          <t>Количество</t>
        </is>
      </c>
      <c r="E3361" s="15" t="n"/>
      <c r="F3361" s="175" t="n">
        <v>1</v>
      </c>
      <c r="G3361" s="15" t="n"/>
      <c r="H3361" s="175" t="n">
        <v>1</v>
      </c>
      <c r="I3361" s="135" t="n"/>
      <c r="J3361" s="154" t="inlineStr">
        <is>
          <t>Поступление ТМЦ и услуг 0003521 от 04.09.2024 10:00:00</t>
        </is>
      </c>
      <c r="K3361" s="154" t="inlineStr">
        <is>
          <t>Поступление ТМЦ и услуг 0003521 от 04.09.2024 10:00:00</t>
        </is>
      </c>
      <c r="L3361" s="98" t="n"/>
      <c r="M3361">
        <f>VLOOKUP(J3361,P$7:Q$4000,2,0)</f>
        <v/>
      </c>
      <c r="N3361">
        <f>VLOOKUP(K3361,P$7:R$4000,2,0)</f>
        <v/>
      </c>
      <c r="P3361" s="22" t="n"/>
      <c r="Q3361" s="22" t="n"/>
    </row>
    <row r="3362" hidden="1" outlineLevel="1" ht="22.45" customFormat="1" customHeight="1" s="71" thickBot="1">
      <c r="B3362" s="165" t="inlineStr">
        <is>
          <t>14.09.2024 9:23:19</t>
        </is>
      </c>
      <c r="C3362" s="165" t="inlineStr">
        <is>
          <t>Внутреннее перемещение ОМТС 222-248 от 14.09.2024 9:23:19</t>
        </is>
      </c>
      <c r="D3362" s="152" t="inlineStr">
        <is>
          <t>Внутренее перемещение ТМЦ</t>
        </is>
      </c>
      <c r="E3362" s="163" t="n">
        <v>1750</v>
      </c>
      <c r="F3362" s="164" t="n"/>
      <c r="G3362" s="163" t="n">
        <v>1750</v>
      </c>
      <c r="H3362" s="164" t="n"/>
      <c r="I3362" s="7" t="n">
        <v>4558.41</v>
      </c>
      <c r="J3362" s="8" t="inlineStr">
        <is>
          <t>Буршин Александр Николаевич</t>
        </is>
      </c>
      <c r="K3362" s="8" t="inlineStr">
        <is>
          <t>Склад Бозымчак № 7 СИЗ (/Касымов А,Адылбек у Э.</t>
        </is>
      </c>
      <c r="L3362" s="98" t="n"/>
      <c r="M3362">
        <f>VLOOKUP(J3362,P$7:Q$4000,2,0)</f>
        <v/>
      </c>
      <c r="N3362">
        <f>VLOOKUP(K3362,P$7:R$4000,2,0)</f>
        <v/>
      </c>
      <c r="P3362" s="22" t="n"/>
      <c r="Q3362" s="22" t="n"/>
    </row>
    <row r="3363" hidden="1" outlineLevel="1" ht="32.9" customFormat="1" customHeight="1" s="71">
      <c r="B3363" s="166" t="n"/>
      <c r="C3363" s="166" t="n"/>
      <c r="D3363" s="153" t="n"/>
      <c r="E3363" s="10" t="n"/>
      <c r="F3363" s="11" t="n"/>
      <c r="G3363" s="10" t="n"/>
      <c r="H3363" s="11" t="n"/>
      <c r="I3363" s="12" t="n"/>
      <c r="J3363" s="13" t="inlineStr">
        <is>
          <t>001-002-0061 Ботинки Kynox Nomad 417E-064 (Италия)</t>
        </is>
      </c>
      <c r="K3363" s="13" t="inlineStr">
        <is>
          <t>001-002-0061 Ботинки Kynox Nomad 417E-064 (Италия)</t>
        </is>
      </c>
      <c r="L3363" s="98" t="n"/>
      <c r="M3363">
        <f>VLOOKUP(J3363,P$7:Q$4000,2,0)</f>
        <v/>
      </c>
      <c r="N3363">
        <f>VLOOKUP(K3363,P$7:R$4000,2,0)</f>
        <v/>
      </c>
      <c r="P3363" s="22" t="n"/>
      <c r="Q3363" s="22" t="n"/>
    </row>
    <row r="3364" hidden="1" outlineLevel="1" ht="22.45" customHeight="1" s="171" thickBot="1">
      <c r="B3364" s="167" t="n"/>
      <c r="C3364" s="167" t="n"/>
      <c r="D3364" s="14" t="inlineStr">
        <is>
          <t>Количество</t>
        </is>
      </c>
      <c r="E3364" s="15" t="n"/>
      <c r="F3364" s="175" t="n">
        <v>1</v>
      </c>
      <c r="G3364" s="15" t="n"/>
      <c r="H3364" s="175" t="n">
        <v>1</v>
      </c>
      <c r="I3364" s="135" t="n"/>
      <c r="J3364" s="154" t="inlineStr">
        <is>
          <t>Поступление ТМЦ и услуг 0001148 от 27.03.2024 10:00:00</t>
        </is>
      </c>
      <c r="K3364" s="154" t="inlineStr">
        <is>
          <t>Поступление ТМЦ и услуг 0001148 от 27.03.2024 10:00:00</t>
        </is>
      </c>
      <c r="L3364" s="98" t="n"/>
      <c r="M3364">
        <f>VLOOKUP(J3364,P$7:Q$4000,2,0)</f>
        <v/>
      </c>
      <c r="N3364">
        <f>VLOOKUP(K3364,P$7:R$4000,2,0)</f>
        <v/>
      </c>
      <c r="P3364" s="22" t="n"/>
      <c r="Q3364" s="22" t="n"/>
    </row>
    <row r="3365" hidden="1" outlineLevel="1" ht="22.45" customFormat="1" customHeight="1" s="71">
      <c r="B3365" s="165" t="inlineStr">
        <is>
          <t>14.09.2024 9:23:41</t>
        </is>
      </c>
      <c r="C3365" s="165" t="inlineStr">
        <is>
          <t>Внутреннее перемещение ОМТС 222-249 от 14.09.2024 9:23:41</t>
        </is>
      </c>
      <c r="D3365" s="152" t="inlineStr">
        <is>
          <t>Внутренее перемещение ТМЦ</t>
        </is>
      </c>
      <c r="E3365" s="163" t="n">
        <v>1750</v>
      </c>
      <c r="F3365" s="164" t="n"/>
      <c r="G3365" s="163" t="n">
        <v>1750</v>
      </c>
      <c r="H3365" s="164" t="n"/>
      <c r="I3365" s="7" t="n">
        <v>4147.32</v>
      </c>
      <c r="J3365" s="8" t="inlineStr">
        <is>
          <t>Склад Бозымчак № 7/1 СИЗ БУ</t>
        </is>
      </c>
      <c r="K3365" s="8" t="inlineStr">
        <is>
          <t>Буршин Александр Николаевич</t>
        </is>
      </c>
      <c r="L3365" s="98" t="n"/>
      <c r="M3365">
        <f>VLOOKUP(J3365,P$7:Q$4000,2,0)</f>
        <v/>
      </c>
      <c r="N3365">
        <f>VLOOKUP(K3365,P$7:R$4000,2,0)</f>
        <v/>
      </c>
      <c r="P3365" s="22" t="n"/>
      <c r="Q3365" s="22" t="n"/>
    </row>
    <row r="3366" hidden="1" outlineLevel="1" ht="32.9" customFormat="1" customHeight="1" s="71">
      <c r="B3366" s="166" t="n"/>
      <c r="C3366" s="166" t="n"/>
      <c r="D3366" s="153" t="n"/>
      <c r="E3366" s="10" t="n"/>
      <c r="F3366" s="11" t="n"/>
      <c r="G3366" s="10" t="n"/>
      <c r="H3366" s="11" t="n"/>
      <c r="I3366" s="12" t="n"/>
      <c r="J3366" s="13" t="inlineStr">
        <is>
          <t>001-002-0061 Ботинки Kynox Nomad 417E-064 (Италия)</t>
        </is>
      </c>
      <c r="K3366" s="13" t="inlineStr">
        <is>
          <t>001-002-0061 Ботинки Kynox Nomad 417E-064 (Италия)</t>
        </is>
      </c>
      <c r="L3366" s="98" t="n"/>
      <c r="M3366">
        <f>VLOOKUP(J3366,P$7:Q$4000,2,0)</f>
        <v/>
      </c>
      <c r="N3366">
        <f>VLOOKUP(K3366,P$7:R$4000,2,0)</f>
        <v/>
      </c>
      <c r="P3366" s="22" t="n"/>
      <c r="Q3366" s="22" t="n"/>
    </row>
    <row r="3367" hidden="1" outlineLevel="1" ht="22.45" customHeight="1" s="171" thickBot="1">
      <c r="B3367" s="167" t="n"/>
      <c r="C3367" s="167" t="n"/>
      <c r="D3367" s="14" t="inlineStr">
        <is>
          <t>Количество</t>
        </is>
      </c>
      <c r="E3367" s="15" t="n"/>
      <c r="F3367" s="175" t="n">
        <v>1</v>
      </c>
      <c r="G3367" s="15" t="n"/>
      <c r="H3367" s="175" t="n">
        <v>1</v>
      </c>
      <c r="I3367" s="135" t="n"/>
      <c r="J3367" s="154" t="inlineStr">
        <is>
          <t>Поступление ТМЦ и услуг 0002206 от 21.06.2022 10:00:00</t>
        </is>
      </c>
      <c r="K3367" s="154" t="inlineStr">
        <is>
          <t>Поступление ТМЦ и услуг 0002206 от 21.06.2022 10:00:00</t>
        </is>
      </c>
      <c r="L3367" s="98" t="n"/>
      <c r="M3367">
        <f>VLOOKUP(J3367,P$7:Q$4000,2,0)</f>
        <v/>
      </c>
      <c r="N3367">
        <f>VLOOKUP(K3367,P$7:R$4000,2,0)</f>
        <v/>
      </c>
      <c r="P3367" s="22" t="n"/>
      <c r="Q3367" s="22" t="n"/>
    </row>
    <row r="3368" hidden="1" outlineLevel="1" ht="22.45" customFormat="1" customHeight="1" s="71">
      <c r="B3368" s="165" t="inlineStr">
        <is>
          <t>14.09.2024 9:42:46</t>
        </is>
      </c>
      <c r="C3368" s="165" t="inlineStr">
        <is>
          <t>Внутреннее перемещение ОМТС 222-250 от 14.09.2024 9:42:46</t>
        </is>
      </c>
      <c r="D3368" s="152" t="inlineStr">
        <is>
          <t>Внутренее перемещение ТМЦ</t>
        </is>
      </c>
      <c r="E3368" s="163" t="n">
        <v>1750</v>
      </c>
      <c r="F3368" s="164" t="n"/>
      <c r="G3368" s="163" t="n">
        <v>1750</v>
      </c>
      <c r="H3368" s="164" t="n"/>
      <c r="I3368" s="7" t="n">
        <v>3200</v>
      </c>
      <c r="J3368" s="8" t="inlineStr">
        <is>
          <t>Склад Бозымчак № 7/1 СИЗ БУ</t>
        </is>
      </c>
      <c r="K3368" s="8" t="inlineStr">
        <is>
          <t>Маматов Кенжебек Жедигерович (Слесарь-электрик)</t>
        </is>
      </c>
      <c r="L3368" s="98" t="n"/>
      <c r="M3368">
        <f>VLOOKUP(J3368,P$7:Q$4000,2,0)</f>
        <v/>
      </c>
      <c r="N3368">
        <f>VLOOKUP(K3368,P$7:R$4000,2,0)</f>
        <v/>
      </c>
      <c r="P3368" s="22" t="n"/>
      <c r="Q3368" s="22" t="n"/>
    </row>
    <row r="3369" hidden="1" outlineLevel="1" ht="22.45" customFormat="1" customHeight="1" s="71">
      <c r="B3369" s="166" t="n"/>
      <c r="C3369" s="166" t="n"/>
      <c r="D3369" s="153" t="n"/>
      <c r="E3369" s="10" t="n"/>
      <c r="F3369" s="11" t="n"/>
      <c r="G3369" s="10" t="n"/>
      <c r="H3369" s="11" t="n"/>
      <c r="I3369" s="12" t="n"/>
      <c r="J3369" s="13" t="inlineStr">
        <is>
          <t>001-001-0116 Рубашка  "KAZ Minerals Bozymchak) c длинным рукавом  (100% ХБ)</t>
        </is>
      </c>
      <c r="K3369" s="13" t="inlineStr">
        <is>
          <t>001-001-0116 Рубашка  "KAZ Minerals Bozymchak) c длинным рукавом  (100% ХБ)</t>
        </is>
      </c>
      <c r="L3369" s="98" t="n"/>
      <c r="M3369">
        <f>VLOOKUP(J3369,P$7:Q$4000,2,0)</f>
        <v/>
      </c>
      <c r="N3369">
        <f>VLOOKUP(K3369,P$7:R$4000,2,0)</f>
        <v/>
      </c>
      <c r="P3369" s="22" t="n"/>
      <c r="Q3369" s="22" t="n"/>
    </row>
    <row r="3370" hidden="1" outlineLevel="1" ht="22.45" customHeight="1" s="171" thickBot="1">
      <c r="B3370" s="167" t="n"/>
      <c r="C3370" s="167" t="n"/>
      <c r="D3370" s="14" t="inlineStr">
        <is>
          <t>Количество</t>
        </is>
      </c>
      <c r="E3370" s="15" t="n"/>
      <c r="F3370" s="175" t="n">
        <v>1</v>
      </c>
      <c r="G3370" s="15" t="n"/>
      <c r="H3370" s="175" t="n">
        <v>1</v>
      </c>
      <c r="I3370" s="135" t="n"/>
      <c r="J3370" s="154" t="inlineStr">
        <is>
          <t>Поступление ТМЦ и услуг 0005228 от 13.12.2023 10:00:00</t>
        </is>
      </c>
      <c r="K3370" s="154" t="inlineStr">
        <is>
          <t>Поступление ТМЦ и услуг 0005228 от 13.12.2023 10:00:00</t>
        </is>
      </c>
      <c r="L3370" s="98" t="n"/>
      <c r="M3370">
        <f>VLOOKUP(J3370,P$7:Q$4000,2,0)</f>
        <v/>
      </c>
      <c r="N3370">
        <f>VLOOKUP(K3370,P$7:R$4000,2,0)</f>
        <v/>
      </c>
      <c r="P3370" s="22" t="n"/>
      <c r="Q3370" s="22" t="n"/>
    </row>
    <row r="3371" hidden="1" outlineLevel="1" ht="22.45" customFormat="1" customHeight="1" s="71" thickBot="1">
      <c r="B3371" s="165" t="inlineStr">
        <is>
          <t>14.09.2024 9:43:47</t>
        </is>
      </c>
      <c r="C3371" s="165" t="inlineStr">
        <is>
          <t>Внутреннее перемещение ОМТС 222-251 от 14.09.2024 9:43:47</t>
        </is>
      </c>
      <c r="D3371" s="152" t="inlineStr">
        <is>
          <t>Внутренее перемещение ТМЦ</t>
        </is>
      </c>
      <c r="E3371" s="163" t="n">
        <v>1750</v>
      </c>
      <c r="F3371" s="164" t="n"/>
      <c r="G3371" s="163" t="n">
        <v>1750</v>
      </c>
      <c r="H3371" s="164" t="n"/>
      <c r="I3371" s="176" t="n">
        <v>486</v>
      </c>
      <c r="J3371" s="8" t="inlineStr">
        <is>
          <t>Буршин Александр Николаевич</t>
        </is>
      </c>
      <c r="K3371" s="8" t="inlineStr">
        <is>
          <t>Склад Бозымчак № 7 СИЗ (/Касымов А,Адылбек у Э.</t>
        </is>
      </c>
      <c r="L3371" s="98" t="n"/>
      <c r="M3371">
        <f>VLOOKUP(J3371,P$7:Q$4000,2,0)</f>
        <v/>
      </c>
      <c r="N3371">
        <f>VLOOKUP(K3371,P$7:R$4000,2,0)</f>
        <v/>
      </c>
      <c r="P3371" s="22" t="n"/>
      <c r="Q3371" s="22" t="n"/>
    </row>
    <row r="3372" hidden="1" outlineLevel="1" ht="22.45" customFormat="1" customHeight="1" s="71">
      <c r="B3372" s="166" t="n"/>
      <c r="C3372" s="166" t="n"/>
      <c r="D3372" s="153" t="n"/>
      <c r="E3372" s="10" t="n"/>
      <c r="F3372" s="11" t="n"/>
      <c r="G3372" s="10" t="n"/>
      <c r="H3372" s="11" t="n"/>
      <c r="I3372" s="12" t="n"/>
      <c r="J3372" s="13" t="inlineStr">
        <is>
          <t>001-001-0007 Жилет сигнальный</t>
        </is>
      </c>
      <c r="K3372" s="13" t="inlineStr">
        <is>
          <t>001-001-0007 Жилет сигнальный</t>
        </is>
      </c>
      <c r="L3372" s="98" t="n"/>
      <c r="M3372">
        <f>VLOOKUP(J3372,P$7:Q$4000,2,0)</f>
        <v/>
      </c>
      <c r="N3372">
        <f>VLOOKUP(K3372,P$7:R$4000,2,0)</f>
        <v/>
      </c>
      <c r="P3372" s="22" t="n"/>
      <c r="Q3372" s="22" t="n"/>
    </row>
    <row r="3373" hidden="1" outlineLevel="1" ht="22.45" customHeight="1" s="171" thickBot="1">
      <c r="B3373" s="167" t="n"/>
      <c r="C3373" s="167" t="n"/>
      <c r="D3373" s="14" t="inlineStr">
        <is>
          <t>Количество</t>
        </is>
      </c>
      <c r="E3373" s="15" t="n"/>
      <c r="F3373" s="175" t="n">
        <v>1</v>
      </c>
      <c r="G3373" s="15" t="n"/>
      <c r="H3373" s="175" t="n">
        <v>1</v>
      </c>
      <c r="I3373" s="135" t="n"/>
      <c r="J3373" s="154" t="inlineStr">
        <is>
          <t>Поступление ТМЦ и услуг 0006085 от 03.04.2017 8:00:00</t>
        </is>
      </c>
      <c r="K3373" s="154" t="inlineStr">
        <is>
          <t>Поступление ТМЦ и услуг 0006085 от 03.04.2017 8:00:00</t>
        </is>
      </c>
      <c r="L3373" s="98" t="n"/>
      <c r="M3373">
        <f>VLOOKUP(J3373,P$7:Q$4000,2,0)</f>
        <v/>
      </c>
      <c r="N3373">
        <f>VLOOKUP(K3373,P$7:R$4000,2,0)</f>
        <v/>
      </c>
      <c r="P3373" s="22" t="n"/>
      <c r="Q3373" s="22" t="n"/>
    </row>
    <row r="3374" hidden="1" outlineLevel="1" ht="22.45" customFormat="1" customHeight="1" s="71">
      <c r="B3374" s="165" t="inlineStr">
        <is>
          <t>14.09.2024 9:44:28</t>
        </is>
      </c>
      <c r="C3374" s="165" t="inlineStr">
        <is>
          <t>Внутреннее перемещение ОМТС 222-252 от 14.09.2024 9:44:28</t>
        </is>
      </c>
      <c r="D3374" s="152" t="inlineStr">
        <is>
          <t>Внутренее перемещение ТМЦ</t>
        </is>
      </c>
      <c r="E3374" s="163" t="n">
        <v>1750</v>
      </c>
      <c r="F3374" s="164" t="n"/>
      <c r="G3374" s="163" t="n">
        <v>1750</v>
      </c>
      <c r="H3374" s="164" t="n"/>
      <c r="I3374" s="7" t="n">
        <v>1000</v>
      </c>
      <c r="J3374" s="8" t="inlineStr">
        <is>
          <t>Склад Бозымчак № 7/1 СИЗ БУ</t>
        </is>
      </c>
      <c r="K3374" s="8" t="inlineStr">
        <is>
          <t>Маматов Кенжебек Жедигерович (Слесарь-электрик)</t>
        </is>
      </c>
      <c r="L3374" s="98" t="n"/>
      <c r="M3374">
        <f>VLOOKUP(J3374,P$7:Q$4000,2,0)</f>
        <v/>
      </c>
      <c r="N3374">
        <f>VLOOKUP(K3374,P$7:R$4000,2,0)</f>
        <v/>
      </c>
      <c r="P3374" s="22" t="n"/>
      <c r="Q3374" s="23" t="n"/>
    </row>
    <row r="3375" hidden="1" outlineLevel="1" ht="22.45" customFormat="1" customHeight="1" s="71">
      <c r="B3375" s="166" t="n"/>
      <c r="C3375" s="166" t="n"/>
      <c r="D3375" s="153" t="n"/>
      <c r="E3375" s="10" t="n"/>
      <c r="F3375" s="11" t="n"/>
      <c r="G3375" s="10" t="n"/>
      <c r="H3375" s="11" t="n"/>
      <c r="I3375" s="12" t="n"/>
      <c r="J3375" s="13" t="inlineStr">
        <is>
          <t>001-003-0047 Постельное белье 100% Х/Б сатин/бязь (простынь 150*215см, пододеяльник 150*215см, наволочка 70*50 см</t>
        </is>
      </c>
      <c r="K3375" s="13" t="inlineStr">
        <is>
          <t>001-003-0047 Постельное белье 100% Х/Б сатин/бязь (простынь 150*215см, пододеяльник 150*215см, наволочка 70*50 см</t>
        </is>
      </c>
      <c r="L3375" s="98" t="n"/>
      <c r="M3375">
        <f>VLOOKUP(J3375,P$7:Q$4000,2,0)</f>
        <v/>
      </c>
      <c r="N3375">
        <f>VLOOKUP(K3375,P$7:R$4000,2,0)</f>
        <v/>
      </c>
      <c r="P3375" s="22" t="n"/>
      <c r="Q3375" s="22" t="n"/>
    </row>
    <row r="3376" hidden="1" outlineLevel="1" ht="22.45" customHeight="1" s="171" thickBot="1">
      <c r="B3376" s="167" t="n"/>
      <c r="C3376" s="167" t="n"/>
      <c r="D3376" s="14" t="inlineStr">
        <is>
          <t>Количество</t>
        </is>
      </c>
      <c r="E3376" s="15" t="n"/>
      <c r="F3376" s="175" t="n">
        <v>1</v>
      </c>
      <c r="G3376" s="15" t="n"/>
      <c r="H3376" s="175" t="n">
        <v>1</v>
      </c>
      <c r="I3376" s="135" t="n"/>
      <c r="J3376" s="154" t="inlineStr">
        <is>
          <t>Поступление ТМЦ и услуг 0000954 от 23.03.2022 23:59:59</t>
        </is>
      </c>
      <c r="K3376" s="154" t="inlineStr">
        <is>
          <t>Поступление ТМЦ и услуг 0000954 от 23.03.2022 23:59:59</t>
        </is>
      </c>
      <c r="L3376" s="98" t="n"/>
      <c r="M3376">
        <f>VLOOKUP(J3376,P$7:Q$4000,2,0)</f>
        <v/>
      </c>
      <c r="N3376">
        <f>VLOOKUP(K3376,P$7:R$4000,2,0)</f>
        <v/>
      </c>
      <c r="P3376" s="22" t="n"/>
      <c r="Q3376" s="22" t="n"/>
    </row>
    <row r="3377" hidden="1" outlineLevel="1" ht="32.9" customFormat="1" customHeight="1" s="71" thickBot="1">
      <c r="B3377" s="165" t="inlineStr">
        <is>
          <t>14.09.2024 9:46:00</t>
        </is>
      </c>
      <c r="C3377" s="165" t="inlineStr">
        <is>
          <t>Внутреннее перемещение ОМТС 222-253 от 14.09.2024 9:46:00</t>
        </is>
      </c>
      <c r="D3377" s="152" t="inlineStr">
        <is>
          <t>Внутренее перемещение ТМЦ</t>
        </is>
      </c>
      <c r="E3377" s="163" t="n">
        <v>1750</v>
      </c>
      <c r="F3377" s="164" t="n"/>
      <c r="G3377" s="163" t="n">
        <v>1750</v>
      </c>
      <c r="H3377" s="164" t="n"/>
      <c r="I3377" s="7" t="n">
        <v>5500</v>
      </c>
      <c r="J3377" s="8" t="inlineStr">
        <is>
          <t>Рыскулбеков Абдимамат Токтосунович</t>
        </is>
      </c>
      <c r="K3377" s="8" t="inlineStr">
        <is>
          <t>Склад Бозымчак № 7 СИЗ (/Касымов А,Адылбек у Э.</t>
        </is>
      </c>
      <c r="L3377" s="98" t="n"/>
      <c r="M3377">
        <f>VLOOKUP(J3377,P$7:Q$4000,2,0)</f>
        <v/>
      </c>
      <c r="N3377">
        <f>VLOOKUP(K3377,P$7:R$4000,2,0)</f>
        <v/>
      </c>
      <c r="P3377" s="22" t="n"/>
      <c r="Q3377" s="22" t="n"/>
    </row>
    <row r="3378" hidden="1" outlineLevel="1" ht="22.45" customFormat="1" customHeight="1" s="71">
      <c r="B3378" s="166" t="n"/>
      <c r="C3378" s="166" t="n"/>
      <c r="D3378" s="153" t="n"/>
      <c r="E3378" s="10" t="n"/>
      <c r="F3378" s="11" t="n"/>
      <c r="G3378" s="10" t="n"/>
      <c r="H3378" s="11" t="n"/>
      <c r="I3378" s="12" t="n"/>
      <c r="J3378" s="13" t="inlineStr">
        <is>
          <t>001-001-0177 Куртка летняя "KAZ Minerals Bozymchak" (ткань 65%ПЭ/35%ХБ, плотность 250 гр/м2, разм.48-50)</t>
        </is>
      </c>
      <c r="K3378" s="13" t="inlineStr">
        <is>
          <t>001-001-0177 Куртка летняя "KAZ Minerals Bozymchak" (ткань 65%ПЭ/35%ХБ, плотность 250 гр/м2, разм.48-50)</t>
        </is>
      </c>
      <c r="L3378" s="98" t="n"/>
      <c r="M3378">
        <f>VLOOKUP(J3378,P$7:Q$4000,2,0)</f>
        <v/>
      </c>
      <c r="N3378">
        <f>VLOOKUP(K3378,P$7:R$4000,2,0)</f>
        <v/>
      </c>
      <c r="P3378" s="22" t="n"/>
      <c r="Q3378" s="22" t="n"/>
    </row>
    <row r="3379" hidden="1" outlineLevel="1" ht="22.45" customHeight="1" s="171" thickBot="1">
      <c r="B3379" s="167" t="n"/>
      <c r="C3379" s="167" t="n"/>
      <c r="D3379" s="14" t="inlineStr">
        <is>
          <t>Количество</t>
        </is>
      </c>
      <c r="E3379" s="15" t="n"/>
      <c r="F3379" s="175" t="n">
        <v>1</v>
      </c>
      <c r="G3379" s="15" t="n"/>
      <c r="H3379" s="175" t="n">
        <v>1</v>
      </c>
      <c r="I3379" s="135" t="n"/>
      <c r="J3379" s="154" t="inlineStr">
        <is>
          <t>Поступление ТМЦ и услуг 0003521 от 04.09.2024 10:00:00</t>
        </is>
      </c>
      <c r="K3379" s="154" t="inlineStr">
        <is>
          <t>Поступление ТМЦ и услуг 0003521 от 04.09.2024 10:00:00</t>
        </is>
      </c>
      <c r="L3379" s="98" t="n"/>
      <c r="M3379">
        <f>VLOOKUP(J3379,P$7:Q$4000,2,0)</f>
        <v/>
      </c>
      <c r="N3379">
        <f>VLOOKUP(K3379,P$7:R$4000,2,0)</f>
        <v/>
      </c>
      <c r="P3379" s="22" t="n"/>
      <c r="Q3379" s="22" t="n"/>
    </row>
    <row r="3380" hidden="1" outlineLevel="1" ht="22.45" customFormat="1" customHeight="1" s="71" thickBot="1">
      <c r="B3380" s="165" t="inlineStr">
        <is>
          <t>14.09.2024 9:54:05</t>
        </is>
      </c>
      <c r="C3380" s="165" t="inlineStr">
        <is>
          <t>Внутреннее перемещение ОМТС 222-254 от 14.09.2024 9:54:05</t>
        </is>
      </c>
      <c r="D3380" s="152" t="inlineStr">
        <is>
          <t>Внутренее перемещение ТМЦ</t>
        </is>
      </c>
      <c r="E3380" s="163" t="n">
        <v>1750</v>
      </c>
      <c r="F3380" s="164" t="n"/>
      <c r="G3380" s="163" t="n">
        <v>1750</v>
      </c>
      <c r="H3380" s="164" t="n"/>
      <c r="I3380" s="7" t="n">
        <v>10600</v>
      </c>
      <c r="J3380" s="8" t="inlineStr">
        <is>
          <t>Момошов Азамат Айдаралиевич</t>
        </is>
      </c>
      <c r="K3380" s="8" t="inlineStr">
        <is>
          <t>Склад Бозымчак № 7 СИЗ (/Касымов А,Адылбек у Э.</t>
        </is>
      </c>
      <c r="L3380" s="98" t="n"/>
      <c r="M3380">
        <f>VLOOKUP(J3380,P$7:Q$4000,2,0)</f>
        <v/>
      </c>
      <c r="N3380">
        <f>VLOOKUP(K3380,P$7:R$4000,2,0)</f>
        <v/>
      </c>
      <c r="P3380" s="22" t="n"/>
      <c r="Q3380" s="22" t="n"/>
    </row>
    <row r="3381" hidden="1" outlineLevel="1" ht="22.45" customFormat="1" customHeight="1" s="71">
      <c r="B3381" s="166" t="n"/>
      <c r="C3381" s="166" t="n"/>
      <c r="D3381" s="153" t="n"/>
      <c r="E3381" s="10" t="n"/>
      <c r="F3381" s="11" t="n"/>
      <c r="G3381" s="10" t="n"/>
      <c r="H3381" s="11" t="n"/>
      <c r="I3381" s="12" t="n"/>
      <c r="J3381" s="13" t="inlineStr">
        <is>
          <t>001-001-0188 Куртка зимняя "KAZ Minerals Bozymchak" (ткань 65%ПЭ/35%ХБ, плотность 250 гр/м2, 52-54)</t>
        </is>
      </c>
      <c r="K3381" s="13" t="inlineStr">
        <is>
          <t>001-001-0188 Куртка зимняя "KAZ Minerals Bozymchak" (ткань 65%ПЭ/35%ХБ, плотность 250 гр/м2, 52-54)</t>
        </is>
      </c>
      <c r="L3381" s="98" t="n"/>
      <c r="M3381">
        <f>VLOOKUP(J3381,P$7:Q$4000,2,0)</f>
        <v/>
      </c>
      <c r="N3381">
        <f>VLOOKUP(K3381,P$7:R$4000,2,0)</f>
        <v/>
      </c>
      <c r="P3381" s="22" t="n"/>
      <c r="Q3381" s="23" t="n"/>
    </row>
    <row r="3382" hidden="1" outlineLevel="1" ht="22.45" customHeight="1" s="171" thickBot="1">
      <c r="B3382" s="167" t="n"/>
      <c r="C3382" s="167" t="n"/>
      <c r="D3382" s="14" t="inlineStr">
        <is>
          <t>Количество</t>
        </is>
      </c>
      <c r="E3382" s="15" t="n"/>
      <c r="F3382" s="175" t="n">
        <v>1</v>
      </c>
      <c r="G3382" s="15" t="n"/>
      <c r="H3382" s="175" t="n">
        <v>1</v>
      </c>
      <c r="I3382" s="135" t="n"/>
      <c r="J3382" s="154" t="inlineStr">
        <is>
          <t>Поступление ТМЦ и услуг 0003124 от 08.08.2024 10:00:00</t>
        </is>
      </c>
      <c r="K3382" s="154" t="inlineStr">
        <is>
          <t>Поступление ТМЦ и услуг 0003124 от 08.08.2024 10:00:00</t>
        </is>
      </c>
      <c r="L3382" s="98" t="n"/>
      <c r="M3382">
        <f>VLOOKUP(J3382,P$7:Q$4000,2,0)</f>
        <v/>
      </c>
      <c r="N3382">
        <f>VLOOKUP(K3382,P$7:R$4000,2,0)</f>
        <v/>
      </c>
      <c r="P3382" s="22" t="n"/>
      <c r="Q3382" s="22" t="n"/>
    </row>
    <row r="3383" hidden="1" outlineLevel="1" ht="22.45" customFormat="1" customHeight="1" s="71" thickBot="1">
      <c r="B3383" s="165" t="inlineStr">
        <is>
          <t>14.09.2024 9:54:05</t>
        </is>
      </c>
      <c r="C3383" s="165" t="inlineStr">
        <is>
          <t>Внутреннее перемещение ОМТС 222-254 от 14.09.2024 9:54:05</t>
        </is>
      </c>
      <c r="D3383" s="152" t="inlineStr">
        <is>
          <t>Внутренее перемещение ТМЦ</t>
        </is>
      </c>
      <c r="E3383" s="163" t="n">
        <v>1750</v>
      </c>
      <c r="F3383" s="164" t="n"/>
      <c r="G3383" s="163" t="n">
        <v>1750</v>
      </c>
      <c r="H3383" s="164" t="n"/>
      <c r="I3383" s="7" t="n">
        <v>3900</v>
      </c>
      <c r="J3383" s="8" t="inlineStr">
        <is>
          <t>Момошов Азамат Айдаралиевич</t>
        </is>
      </c>
      <c r="K3383" s="8" t="inlineStr">
        <is>
          <t>Склад Бозымчак № 7 СИЗ (/Касымов А,Адылбек у Э.</t>
        </is>
      </c>
      <c r="L3383" s="98" t="n"/>
      <c r="M3383">
        <f>VLOOKUP(J3383,P$7:Q$4000,2,0)</f>
        <v/>
      </c>
      <c r="N3383">
        <f>VLOOKUP(K3383,P$7:R$4000,2,0)</f>
        <v/>
      </c>
      <c r="P3383" s="22" t="n"/>
      <c r="Q3383" s="22" t="n"/>
    </row>
    <row r="3384" hidden="1" outlineLevel="1" ht="22.45" customFormat="1" customHeight="1" s="71">
      <c r="B3384" s="166" t="n"/>
      <c r="C3384" s="166" t="n"/>
      <c r="D3384" s="153" t="n"/>
      <c r="E3384" s="10" t="n"/>
      <c r="F3384" s="11" t="n"/>
      <c r="G3384" s="10" t="n"/>
      <c r="H3384" s="11" t="n"/>
      <c r="I3384" s="12" t="n"/>
      <c r="J3384" s="13" t="inlineStr">
        <is>
          <t>001-001-0193 Брюки зимние "KAZ Minerals Bozymchak" (ткань 65%ПЭ/35%ХБ, плотность 250 гр/м2, утепл.синтеп, разм.52-54)</t>
        </is>
      </c>
      <c r="K3384" s="13" t="inlineStr">
        <is>
          <t>001-001-0193 Брюки зимние "KAZ Minerals Bozymchak" (ткань 65%ПЭ/35%ХБ, плотность 250 гр/м2, утепл.синтеп, разм.52-54)</t>
        </is>
      </c>
      <c r="L3384" s="98" t="n"/>
      <c r="M3384">
        <f>VLOOKUP(J3384,P$7:Q$4000,2,0)</f>
        <v/>
      </c>
      <c r="N3384">
        <f>VLOOKUP(K3384,P$7:R$4000,2,0)</f>
        <v/>
      </c>
      <c r="P3384" s="22" t="n"/>
      <c r="Q3384" s="22" t="n"/>
    </row>
    <row r="3385" hidden="1" outlineLevel="1" ht="22.45" customHeight="1" s="171" thickBot="1">
      <c r="B3385" s="167" t="n"/>
      <c r="C3385" s="167" t="n"/>
      <c r="D3385" s="14" t="inlineStr">
        <is>
          <t>Количество</t>
        </is>
      </c>
      <c r="E3385" s="15" t="n"/>
      <c r="F3385" s="175" t="n">
        <v>1</v>
      </c>
      <c r="G3385" s="15" t="n"/>
      <c r="H3385" s="175" t="n">
        <v>1</v>
      </c>
      <c r="I3385" s="135" t="n"/>
      <c r="J3385" s="154" t="inlineStr">
        <is>
          <t>Поступление ТМЦ и услуг 0003061 от 02.08.2024 10:00:00</t>
        </is>
      </c>
      <c r="K3385" s="154" t="inlineStr">
        <is>
          <t>Поступление ТМЦ и услуг 0003061 от 02.08.2024 10:00:00</t>
        </is>
      </c>
      <c r="L3385" s="98" t="n"/>
      <c r="M3385">
        <f>VLOOKUP(J3385,P$7:Q$4000,2,0)</f>
        <v/>
      </c>
      <c r="N3385">
        <f>VLOOKUP(K3385,P$7:R$4000,2,0)</f>
        <v/>
      </c>
      <c r="P3385" s="22" t="n"/>
      <c r="Q3385" s="22" t="n"/>
    </row>
    <row r="3386" hidden="1" outlineLevel="1" ht="22.45" customFormat="1" customHeight="1" s="71" thickBot="1">
      <c r="B3386" s="165" t="inlineStr">
        <is>
          <t>14.09.2024 11:17:44</t>
        </is>
      </c>
      <c r="C3386" s="165" t="inlineStr">
        <is>
          <t>Внутреннее перемещение ОМТС 222-257 от 14.09.2024 11:17:44</t>
        </is>
      </c>
      <c r="D3386" s="152" t="inlineStr">
        <is>
          <t>Внутренее перемещение ТМЦ</t>
        </is>
      </c>
      <c r="E3386" s="163" t="n">
        <v>1750</v>
      </c>
      <c r="F3386" s="164" t="n"/>
      <c r="G3386" s="163" t="n">
        <v>1750</v>
      </c>
      <c r="H3386" s="164" t="n"/>
      <c r="I3386" s="7" t="n">
        <v>3000</v>
      </c>
      <c r="J3386" s="8" t="inlineStr">
        <is>
          <t>Калдашов Азамат Каныбекович</t>
        </is>
      </c>
      <c r="K3386" s="8" t="inlineStr">
        <is>
          <t>Склад Бозымчак № 7 СИЗ (/Касымов А,Адылбек у Э.</t>
        </is>
      </c>
      <c r="L3386" s="98" t="n"/>
      <c r="M3386">
        <f>VLOOKUP(J3386,P$7:Q$4000,2,0)</f>
        <v/>
      </c>
      <c r="N3386">
        <f>VLOOKUP(K3386,P$7:R$4000,2,0)</f>
        <v/>
      </c>
      <c r="P3386" s="22" t="n"/>
      <c r="Q3386" s="22" t="n"/>
    </row>
    <row r="3387" hidden="1" outlineLevel="1" ht="22.45" customFormat="1" customHeight="1" s="71">
      <c r="B3387" s="166" t="n"/>
      <c r="C3387" s="166" t="n"/>
      <c r="D3387" s="153" t="n"/>
      <c r="E3387" s="10" t="n"/>
      <c r="F3387" s="11" t="n"/>
      <c r="G3387" s="10" t="n"/>
      <c r="H3387" s="11" t="n"/>
      <c r="I3387" s="12" t="n"/>
      <c r="J3387" s="13" t="inlineStr">
        <is>
          <t>001-001-0183 Брюки летние "KAZ Minerals Bozymchak" (ткань 65%ПЭ/35%ХБ, плотность 250 гр/м2, разм.52-54)</t>
        </is>
      </c>
      <c r="K3387" s="13" t="inlineStr">
        <is>
          <t>001-001-0183 Брюки летние "KAZ Minerals Bozymchak" (ткань 65%ПЭ/35%ХБ, плотность 250 гр/м2, разм.52-54)</t>
        </is>
      </c>
      <c r="L3387" s="98" t="n"/>
      <c r="M3387">
        <f>VLOOKUP(J3387,P$7:Q$4000,2,0)</f>
        <v/>
      </c>
      <c r="N3387">
        <f>VLOOKUP(K3387,P$7:R$4000,2,0)</f>
        <v/>
      </c>
      <c r="P3387" s="22" t="n"/>
      <c r="Q3387" s="22" t="n"/>
    </row>
    <row r="3388" hidden="1" outlineLevel="1" ht="22.45" customHeight="1" s="171" thickBot="1">
      <c r="B3388" s="167" t="n"/>
      <c r="C3388" s="167" t="n"/>
      <c r="D3388" s="14" t="inlineStr">
        <is>
          <t>Количество</t>
        </is>
      </c>
      <c r="E3388" s="15" t="n"/>
      <c r="F3388" s="175" t="n">
        <v>1</v>
      </c>
      <c r="G3388" s="15" t="n"/>
      <c r="H3388" s="175" t="n">
        <v>1</v>
      </c>
      <c r="I3388" s="135" t="n"/>
      <c r="J3388" s="154" t="inlineStr">
        <is>
          <t>Поступление ТМЦ и услуг 0001494 от 19.04.2024 10:00:00</t>
        </is>
      </c>
      <c r="K3388" s="154" t="inlineStr">
        <is>
          <t>Поступление ТМЦ и услуг 0001494 от 19.04.2024 10:00:00</t>
        </is>
      </c>
      <c r="L3388" s="98" t="n"/>
      <c r="M3388">
        <f>VLOOKUP(J3388,P$7:Q$4000,2,0)</f>
        <v/>
      </c>
      <c r="N3388">
        <f>VLOOKUP(K3388,P$7:R$4000,2,0)</f>
        <v/>
      </c>
      <c r="P3388" s="22" t="n"/>
      <c r="Q3388" s="22" t="n"/>
    </row>
    <row r="3389" hidden="1" outlineLevel="1" ht="22.45" customFormat="1" customHeight="1" s="71">
      <c r="B3389" s="165" t="inlineStr">
        <is>
          <t>14.09.2024 11:28:31</t>
        </is>
      </c>
      <c r="C3389" s="165" t="inlineStr">
        <is>
          <t>Внутреннее перемещение ОМТС 222-258 от 14.09.2024 11:28:31</t>
        </is>
      </c>
      <c r="D3389" s="152" t="inlineStr">
        <is>
          <t>Внутренее перемещение ТМЦ</t>
        </is>
      </c>
      <c r="E3389" s="163" t="n">
        <v>1750</v>
      </c>
      <c r="F3389" s="164" t="n"/>
      <c r="G3389" s="163" t="n">
        <v>1750</v>
      </c>
      <c r="H3389" s="164" t="n"/>
      <c r="I3389" s="7" t="n">
        <v>7140</v>
      </c>
      <c r="J3389" s="8" t="inlineStr">
        <is>
          <t>Склад Бозымчак № 7/1 СИЗ БУ</t>
        </is>
      </c>
      <c r="K3389" s="8" t="inlineStr">
        <is>
          <t>Байназаров Чолпонбай Рысбаевич (горнорабочий)</t>
        </is>
      </c>
      <c r="L3389" s="98" t="n"/>
      <c r="M3389">
        <f>VLOOKUP(J3389,P$7:Q$4000,2,0)</f>
        <v/>
      </c>
      <c r="N3389">
        <f>VLOOKUP(K3389,P$7:R$4000,2,0)</f>
        <v/>
      </c>
      <c r="P3389" s="22" t="n"/>
      <c r="Q3389" s="22" t="n"/>
    </row>
    <row r="3390" hidden="1" outlineLevel="1" ht="22.45" customFormat="1" customHeight="1" s="71">
      <c r="B3390" s="166" t="n"/>
      <c r="C3390" s="166" t="n"/>
      <c r="D3390" s="153" t="n"/>
      <c r="E3390" s="10" t="n"/>
      <c r="F3390" s="11" t="n"/>
      <c r="G3390" s="10" t="n"/>
      <c r="H3390" s="11" t="n"/>
      <c r="I3390" s="12" t="n"/>
      <c r="J3390" s="13" t="inlineStr">
        <is>
          <t>001-001-0128 Костюм летний "KAZ Minerals Bozymchak" (100% ХБ, плотность 250-260гр/м2, логотип вышивка, 52р.)</t>
        </is>
      </c>
      <c r="K3390" s="13" t="inlineStr">
        <is>
          <t>001-001-0128 Костюм летний "KAZ Minerals Bozymchak" (100% ХБ, плотность 250-260гр/м2, логотип вышивка, 52р.)</t>
        </is>
      </c>
      <c r="L3390" s="98" t="n"/>
      <c r="M3390">
        <f>VLOOKUP(J3390,P$7:Q$4000,2,0)</f>
        <v/>
      </c>
      <c r="N3390">
        <f>VLOOKUP(K3390,P$7:R$4000,2,0)</f>
        <v/>
      </c>
      <c r="P3390" s="22" t="n"/>
      <c r="Q3390" s="23" t="n"/>
    </row>
    <row r="3391" hidden="1" outlineLevel="1" ht="22.45" customHeight="1" s="171" thickBot="1">
      <c r="B3391" s="167" t="n"/>
      <c r="C3391" s="167" t="n"/>
      <c r="D3391" s="14" t="inlineStr">
        <is>
          <t>Количество</t>
        </is>
      </c>
      <c r="E3391" s="15" t="n"/>
      <c r="F3391" s="175" t="n">
        <v>1</v>
      </c>
      <c r="G3391" s="15" t="n"/>
      <c r="H3391" s="175" t="n">
        <v>1</v>
      </c>
      <c r="I3391" s="135" t="n"/>
      <c r="J3391" s="154" t="inlineStr">
        <is>
          <t>Поступление ТМЦ и услуг 0002692 от 14.07.2023 10:00:00</t>
        </is>
      </c>
      <c r="K3391" s="154" t="inlineStr">
        <is>
          <t>Поступление ТМЦ и услуг 0002692 от 14.07.2023 10:00:00</t>
        </is>
      </c>
      <c r="L3391" s="98" t="n"/>
      <c r="M3391">
        <f>VLOOKUP(J3391,P$7:Q$4000,2,0)</f>
        <v/>
      </c>
      <c r="N3391">
        <f>VLOOKUP(K3391,P$7:R$4000,2,0)</f>
        <v/>
      </c>
      <c r="P3391" s="22" t="n"/>
      <c r="Q3391" s="22" t="n"/>
    </row>
    <row r="3392" hidden="1" outlineLevel="1" ht="22.45" customFormat="1" customHeight="1" s="71">
      <c r="B3392" s="165" t="inlineStr">
        <is>
          <t>14.09.2024 11:28:31</t>
        </is>
      </c>
      <c r="C3392" s="165" t="inlineStr">
        <is>
          <t>Внутреннее перемещение ОМТС 222-258 от 14.09.2024 11:28:31</t>
        </is>
      </c>
      <c r="D3392" s="152" t="inlineStr">
        <is>
          <t>Внутренее перемещение ТМЦ</t>
        </is>
      </c>
      <c r="E3392" s="163" t="n">
        <v>1750</v>
      </c>
      <c r="F3392" s="164" t="n"/>
      <c r="G3392" s="163" t="n">
        <v>1750</v>
      </c>
      <c r="H3392" s="164" t="n"/>
      <c r="I3392" s="7" t="n">
        <v>7250</v>
      </c>
      <c r="J3392" s="8" t="inlineStr">
        <is>
          <t>Склад Бозымчак № 7/1 СИЗ БУ</t>
        </is>
      </c>
      <c r="K3392" s="8" t="inlineStr">
        <is>
          <t>Байназаров Чолпонбай Рысбаевич (горнорабочий)</t>
        </is>
      </c>
      <c r="L3392" s="98" t="n"/>
      <c r="M3392">
        <f>VLOOKUP(J3392,P$7:Q$4000,2,0)</f>
        <v/>
      </c>
      <c r="N3392">
        <f>VLOOKUP(K3392,P$7:R$4000,2,0)</f>
        <v/>
      </c>
      <c r="P3392" s="22" t="n"/>
      <c r="Q3392" s="22" t="n"/>
    </row>
    <row r="3393" hidden="1" outlineLevel="1" ht="22.45" customFormat="1" customHeight="1" s="71">
      <c r="B3393" s="166" t="n"/>
      <c r="C3393" s="166" t="n"/>
      <c r="D3393" s="153" t="n"/>
      <c r="E3393" s="10" t="n"/>
      <c r="F3393" s="11" t="n"/>
      <c r="G3393" s="10" t="n"/>
      <c r="H3393" s="11" t="n"/>
      <c r="I3393" s="12" t="n"/>
      <c r="J3393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3393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3393" s="98" t="n"/>
      <c r="M3393">
        <f>VLOOKUP(J3393,P$7:Q$4000,2,0)</f>
        <v/>
      </c>
      <c r="N3393">
        <f>VLOOKUP(K3393,P$7:R$4000,2,0)</f>
        <v/>
      </c>
      <c r="P3393" s="22" t="n"/>
      <c r="Q3393" s="22" t="n"/>
    </row>
    <row r="3394" hidden="1" outlineLevel="1" ht="22.45" customHeight="1" s="171" thickBot="1">
      <c r="B3394" s="167" t="n"/>
      <c r="C3394" s="167" t="n"/>
      <c r="D3394" s="14" t="inlineStr">
        <is>
          <t>Количество</t>
        </is>
      </c>
      <c r="E3394" s="15" t="n"/>
      <c r="F3394" s="175" t="n">
        <v>1</v>
      </c>
      <c r="G3394" s="15" t="n"/>
      <c r="H3394" s="175" t="n">
        <v>1</v>
      </c>
      <c r="I3394" s="135" t="n"/>
      <c r="J3394" s="154" t="inlineStr">
        <is>
          <t>Поступление ТМЦ и услуг 0119058 от 31.01.2020 10:00:00</t>
        </is>
      </c>
      <c r="K3394" s="154" t="inlineStr">
        <is>
          <t>Поступление ТМЦ и услуг 0119058 от 31.01.2020 10:00:00</t>
        </is>
      </c>
      <c r="L3394" s="98" t="n"/>
      <c r="M3394">
        <f>VLOOKUP(J3394,P$7:Q$4000,2,0)</f>
        <v/>
      </c>
      <c r="N3394">
        <f>VLOOKUP(K3394,P$7:R$4000,2,0)</f>
        <v/>
      </c>
      <c r="P3394" s="22" t="n"/>
      <c r="Q3394" s="22" t="n"/>
    </row>
    <row r="3395" hidden="1" outlineLevel="1" ht="22.45" customFormat="1" customHeight="1" s="71" thickBot="1">
      <c r="B3395" s="165" t="inlineStr">
        <is>
          <t>14.09.2024 14:22:51</t>
        </is>
      </c>
      <c r="C3395" s="165" t="inlineStr">
        <is>
          <t>Внутреннее перемещение ОМТС 222-259 от 14.09.2024 14:22:51</t>
        </is>
      </c>
      <c r="D3395" s="152" t="inlineStr">
        <is>
          <t>Внутренее перемещение ТМЦ</t>
        </is>
      </c>
      <c r="E3395" s="163" t="n">
        <v>1750</v>
      </c>
      <c r="F3395" s="164" t="n"/>
      <c r="G3395" s="163" t="n">
        <v>1750</v>
      </c>
      <c r="H3395" s="164" t="n"/>
      <c r="I3395" s="7" t="n">
        <v>14926.55</v>
      </c>
      <c r="J3395" s="8" t="inlineStr">
        <is>
          <t>Айсина Зульфия</t>
        </is>
      </c>
      <c r="K3395" s="8" t="inlineStr">
        <is>
          <t>Склад Бозымчак №12 ОФ (/Касымов А. Адылбек у Э.)</t>
        </is>
      </c>
      <c r="L3395" s="98" t="n"/>
      <c r="M3395">
        <f>VLOOKUP(J3395,P$7:Q$4000,2,0)</f>
        <v/>
      </c>
      <c r="N3395">
        <f>VLOOKUP(K3395,P$7:R$4000,2,0)</f>
        <v/>
      </c>
      <c r="P3395" s="22" t="n"/>
      <c r="Q3395" s="22" t="n"/>
    </row>
    <row r="3396" hidden="1" outlineLevel="1" ht="22.45" customFormat="1" customHeight="1" s="71">
      <c r="B3396" s="166" t="n"/>
      <c r="C3396" s="166" t="n"/>
      <c r="D3396" s="153" t="n"/>
      <c r="E3396" s="10" t="n"/>
      <c r="F3396" s="11" t="n"/>
      <c r="G3396" s="10" t="n"/>
      <c r="H3396" s="11" t="n"/>
      <c r="I3396" s="12" t="n"/>
      <c r="J3396" s="13" t="inlineStr">
        <is>
          <t>040-014-5669 Регулятор температуры цифровой RKC REX-C700</t>
        </is>
      </c>
      <c r="K3396" s="13" t="inlineStr">
        <is>
          <t>040-014-5669 Регулятор температуры цифровой RKC REX-C700</t>
        </is>
      </c>
      <c r="L3396" s="98" t="n"/>
      <c r="M3396">
        <f>VLOOKUP(J3396,P$7:Q$4000,2,0)</f>
        <v/>
      </c>
      <c r="N3396">
        <f>VLOOKUP(K3396,P$7:R$4000,2,0)</f>
        <v/>
      </c>
      <c r="P3396" s="22" t="n"/>
      <c r="Q3396" s="22" t="n"/>
    </row>
    <row r="3397" hidden="1" outlineLevel="1" ht="22.45" customHeight="1" s="171" thickBot="1">
      <c r="B3397" s="167" t="n"/>
      <c r="C3397" s="167" t="n"/>
      <c r="D3397" s="14" t="inlineStr">
        <is>
          <t>Количество</t>
        </is>
      </c>
      <c r="E3397" s="15" t="n"/>
      <c r="F3397" s="175" t="n">
        <v>4</v>
      </c>
      <c r="G3397" s="15" t="n"/>
      <c r="H3397" s="175" t="n">
        <v>4</v>
      </c>
      <c r="I3397" s="135" t="n"/>
      <c r="J3397" s="154" t="inlineStr">
        <is>
          <t>Поступление ТМЦ и услуг 0003267 от 27.08.2024 10:00:00</t>
        </is>
      </c>
      <c r="K3397" s="154" t="inlineStr">
        <is>
          <t>Поступление ТМЦ и услуг 0003267 от 27.08.2024 10:00:00</t>
        </is>
      </c>
      <c r="L3397" s="98" t="n"/>
      <c r="M3397">
        <f>VLOOKUP(J3397,P$7:Q$4000,2,0)</f>
        <v/>
      </c>
      <c r="N3397">
        <f>VLOOKUP(K3397,P$7:R$4000,2,0)</f>
        <v/>
      </c>
      <c r="P3397" s="22" t="n"/>
      <c r="Q3397" s="22" t="n"/>
    </row>
    <row r="3398" hidden="1" outlineLevel="1" ht="22.45" customFormat="1" customHeight="1" s="71">
      <c r="B3398" s="165" t="inlineStr">
        <is>
          <t>14.09.2024 14:42:17</t>
        </is>
      </c>
      <c r="C3398" s="165" t="inlineStr">
        <is>
          <t>Внутреннее перемещение ТМЦ 0002778 от 14.09.2024 14:42:17</t>
        </is>
      </c>
      <c r="D3398" s="152" t="inlineStr">
        <is>
          <t>Продажа ТМЦ</t>
        </is>
      </c>
      <c r="E3398" s="163" t="n">
        <v>1750</v>
      </c>
      <c r="F3398" s="164" t="n"/>
      <c r="G3398" s="163" t="n">
        <v>1750</v>
      </c>
      <c r="H3398" s="164" t="n"/>
      <c r="I3398" s="7" t="n">
        <v>354375</v>
      </c>
      <c r="J3398" s="8" t="inlineStr">
        <is>
          <t>Мамабаев Саатбек Сонункулович</t>
        </is>
      </c>
      <c r="K3398" s="8" t="inlineStr">
        <is>
          <t>Апсаматов Уланбек Кочкорбаевич</t>
        </is>
      </c>
      <c r="L3398" s="98" t="n"/>
      <c r="M3398">
        <f>VLOOKUP(J3398,P$7:Q$4000,2,0)</f>
        <v/>
      </c>
      <c r="N3398">
        <f>VLOOKUP(K3398,P$7:R$4000,2,0)</f>
        <v/>
      </c>
      <c r="P3398" s="22" t="n"/>
      <c r="Q3398" s="22" t="n"/>
    </row>
    <row r="3399" hidden="1" outlineLevel="1" ht="22.45" customFormat="1" customHeight="1" s="71">
      <c r="B3399" s="166" t="n"/>
      <c r="C3399" s="166" t="n"/>
      <c r="D3399" s="153" t="n"/>
      <c r="E3399" s="10" t="n"/>
      <c r="F3399" s="11" t="n"/>
      <c r="G3399" s="10" t="n"/>
      <c r="H3399" s="11" t="n"/>
      <c r="I3399" s="12" t="n"/>
      <c r="J3399" s="13" t="inlineStr">
        <is>
          <t>010-002-0058 Маска DEZEGA D-Vision</t>
        </is>
      </c>
      <c r="K3399" s="13" t="inlineStr">
        <is>
          <t>010-002-0058 Маска DEZEGA D-Vision</t>
        </is>
      </c>
      <c r="L3399" s="98" t="n"/>
      <c r="M3399">
        <f>VLOOKUP(J3399,P$7:Q$4000,2,0)</f>
        <v/>
      </c>
      <c r="N3399">
        <f>VLOOKUP(K3399,P$7:R$4000,2,0)</f>
        <v/>
      </c>
      <c r="P3399" s="22" t="n"/>
      <c r="Q3399" s="22" t="n"/>
    </row>
    <row r="3400" hidden="1" outlineLevel="1" ht="22.45" customHeight="1" s="171" thickBot="1">
      <c r="B3400" s="167" t="n"/>
      <c r="C3400" s="167" t="n"/>
      <c r="D3400" s="14" t="inlineStr">
        <is>
          <t>Количество</t>
        </is>
      </c>
      <c r="E3400" s="15" t="n"/>
      <c r="F3400" s="175" t="n">
        <v>7</v>
      </c>
      <c r="G3400" s="15" t="n"/>
      <c r="H3400" s="175" t="n">
        <v>7</v>
      </c>
      <c r="I3400" s="135" t="n"/>
      <c r="J3400" s="154" t="inlineStr">
        <is>
          <t>Поступление ТМЦ и услуг 0119456 от 02.03.2020 10:00:00</t>
        </is>
      </c>
      <c r="K3400" s="154" t="inlineStr">
        <is>
          <t>Поступление ТМЦ и услуг 0119456 от 02.03.2020 10:00:00</t>
        </is>
      </c>
      <c r="L3400" s="98" t="n"/>
      <c r="M3400">
        <f>VLOOKUP(J3400,P$7:Q$4000,2,0)</f>
        <v/>
      </c>
      <c r="N3400">
        <f>VLOOKUP(K3400,P$7:R$4000,2,0)</f>
        <v/>
      </c>
      <c r="P3400" s="22" t="n"/>
      <c r="Q3400" s="22" t="n"/>
    </row>
    <row r="3401" hidden="1" outlineLevel="1" ht="22.45" customFormat="1" customHeight="1" s="71">
      <c r="B3401" s="165" t="inlineStr">
        <is>
          <t>14.09.2024 14:42:17</t>
        </is>
      </c>
      <c r="C3401" s="165" t="inlineStr">
        <is>
          <t>Внутреннее перемещение ТМЦ 0002778 от 14.09.2024 14:42:17</t>
        </is>
      </c>
      <c r="D3401" s="152" t="inlineStr">
        <is>
          <t>Продажа ТМЦ</t>
        </is>
      </c>
      <c r="E3401" s="163" t="n">
        <v>1750</v>
      </c>
      <c r="F3401" s="164" t="n"/>
      <c r="G3401" s="163" t="n">
        <v>1750</v>
      </c>
      <c r="H3401" s="164" t="n"/>
      <c r="I3401" s="7" t="n">
        <v>23437.5</v>
      </c>
      <c r="J3401" s="8" t="inlineStr">
        <is>
          <t>Мамабаев Саатбек Сонункулович</t>
        </is>
      </c>
      <c r="K3401" s="8" t="inlineStr">
        <is>
          <t>Апсаматов Уланбек Кочкорбаевич</t>
        </is>
      </c>
      <c r="L3401" s="98" t="n"/>
      <c r="M3401">
        <f>VLOOKUP(J3401,P$7:Q$4000,2,0)</f>
        <v/>
      </c>
      <c r="N3401">
        <f>VLOOKUP(K3401,P$7:R$4000,2,0)</f>
        <v/>
      </c>
      <c r="P3401" s="22" t="n"/>
      <c r="Q3401" s="23" t="n"/>
    </row>
    <row r="3402" hidden="1" outlineLevel="1" ht="22.45" customFormat="1" customHeight="1" s="71">
      <c r="B3402" s="166" t="n"/>
      <c r="C3402" s="166" t="n"/>
      <c r="D3402" s="153" t="n"/>
      <c r="E3402" s="10" t="n"/>
      <c r="F3402" s="11" t="n"/>
      <c r="G3402" s="10" t="n"/>
      <c r="H3402" s="11" t="n"/>
      <c r="I3402" s="12" t="n"/>
      <c r="J3402" s="13" t="inlineStr">
        <is>
          <t>010-002-0062 Винт специальный для респиратора Р-30 (арт.МП.03.03.000)</t>
        </is>
      </c>
      <c r="K3402" s="13" t="inlineStr">
        <is>
          <t>010-002-0062 Винт специальный для респиратора Р-30 (арт.МП.03.03.000)</t>
        </is>
      </c>
      <c r="L3402" s="98" t="n"/>
      <c r="M3402">
        <f>VLOOKUP(J3402,P$7:Q$4000,2,0)</f>
        <v/>
      </c>
      <c r="N3402">
        <f>VLOOKUP(K3402,P$7:R$4000,2,0)</f>
        <v/>
      </c>
      <c r="P3402" s="22" t="n"/>
      <c r="Q3402" s="22" t="n"/>
    </row>
    <row r="3403" hidden="1" outlineLevel="1" ht="22.45" customHeight="1" s="171" thickBot="1">
      <c r="B3403" s="167" t="n"/>
      <c r="C3403" s="167" t="n"/>
      <c r="D3403" s="14" t="inlineStr">
        <is>
          <t>Количество</t>
        </is>
      </c>
      <c r="E3403" s="15" t="n"/>
      <c r="F3403" s="175" t="n">
        <v>7</v>
      </c>
      <c r="G3403" s="15" t="n"/>
      <c r="H3403" s="175" t="n">
        <v>7</v>
      </c>
      <c r="I3403" s="135" t="n"/>
      <c r="J3403" s="154" t="inlineStr">
        <is>
          <t>Поступление ТМЦ и услуг 0001487 от 06.05.2021 10:00:00</t>
        </is>
      </c>
      <c r="K3403" s="154" t="inlineStr">
        <is>
          <t>Поступление ТМЦ и услуг 0001487 от 06.05.2021 10:00:00</t>
        </is>
      </c>
      <c r="L3403" s="98" t="n"/>
      <c r="M3403">
        <f>VLOOKUP(J3403,P$7:Q$4000,2,0)</f>
        <v/>
      </c>
      <c r="N3403">
        <f>VLOOKUP(K3403,P$7:R$4000,2,0)</f>
        <v/>
      </c>
      <c r="P3403" s="22" t="n"/>
      <c r="Q3403" s="22" t="n"/>
    </row>
    <row r="3404" hidden="1" outlineLevel="1" ht="22.45" customFormat="1" customHeight="1" s="71">
      <c r="B3404" s="165" t="inlineStr">
        <is>
          <t>14.09.2024 14:42:17</t>
        </is>
      </c>
      <c r="C3404" s="165" t="inlineStr">
        <is>
          <t>Внутреннее перемещение ТМЦ 0002778 от 14.09.2024 14:42:17</t>
        </is>
      </c>
      <c r="D3404" s="152" t="inlineStr">
        <is>
          <t>Продажа ТМЦ</t>
        </is>
      </c>
      <c r="E3404" s="163" t="n">
        <v>1750</v>
      </c>
      <c r="F3404" s="164" t="n"/>
      <c r="G3404" s="163" t="n">
        <v>1750</v>
      </c>
      <c r="H3404" s="164" t="n"/>
      <c r="I3404" s="7" t="n">
        <v>121982.15</v>
      </c>
      <c r="J3404" s="8" t="inlineStr">
        <is>
          <t>Мамабаев Саатбек Сонункулович</t>
        </is>
      </c>
      <c r="K3404" s="8" t="inlineStr">
        <is>
          <t>Апсаматов Уланбек Кочкорбаевич</t>
        </is>
      </c>
      <c r="L3404" s="98" t="n"/>
      <c r="M3404">
        <f>VLOOKUP(J3404,P$7:Q$4000,2,0)</f>
        <v/>
      </c>
      <c r="N3404">
        <f>VLOOKUP(K3404,P$7:R$4000,2,0)</f>
        <v/>
      </c>
      <c r="P3404" s="22" t="n"/>
      <c r="Q3404" s="23" t="n"/>
    </row>
    <row r="3405" hidden="1" outlineLevel="1" ht="22.45" customFormat="1" customHeight="1" s="71">
      <c r="B3405" s="166" t="n"/>
      <c r="C3405" s="166" t="n"/>
      <c r="D3405" s="153" t="n"/>
      <c r="E3405" s="10" t="n"/>
      <c r="F3405" s="11" t="n"/>
      <c r="G3405" s="10" t="n"/>
      <c r="H3405" s="11" t="n"/>
      <c r="I3405" s="12" t="n"/>
      <c r="J3405" s="13" t="inlineStr">
        <is>
          <t>010-008-0010 СУМКА КОМАНДИРА ОТДЕЛЕНИЯ ГОРНОСПАСАТЕЛЕЙ  ВГСЧ (военизированной горноспасательной части)  ПРОИЗВОДСТВО РФ</t>
        </is>
      </c>
      <c r="K3405" s="13" t="inlineStr">
        <is>
          <t>010-008-0010 СУМКА КОМАНДИРА ОТДЕЛЕНИЯ ГОРНОСПАСАТЕЛЕЙ  ВГСЧ (военизированной горноспасательной части)  ПРОИЗВОДСТВО РФ</t>
        </is>
      </c>
      <c r="L3405" s="98" t="n"/>
      <c r="M3405">
        <f>VLOOKUP(J3405,P$7:Q$4000,2,0)</f>
        <v/>
      </c>
      <c r="N3405">
        <f>VLOOKUP(K3405,P$7:R$4000,2,0)</f>
        <v/>
      </c>
      <c r="P3405" s="22" t="n"/>
      <c r="Q3405" s="22" t="n"/>
    </row>
    <row r="3406" hidden="1" outlineLevel="1" ht="22.45" customHeight="1" s="171" thickBot="1">
      <c r="B3406" s="167" t="n"/>
      <c r="C3406" s="167" t="n"/>
      <c r="D3406" s="14" t="inlineStr">
        <is>
          <t>Количество</t>
        </is>
      </c>
      <c r="E3406" s="15" t="n"/>
      <c r="F3406" s="175" t="n">
        <v>1</v>
      </c>
      <c r="G3406" s="15" t="n"/>
      <c r="H3406" s="175" t="n">
        <v>1</v>
      </c>
      <c r="I3406" s="135" t="n"/>
      <c r="J3406" s="154" t="inlineStr">
        <is>
          <t>Поступление ТМЦ и услуг 0105496 от 21.01.2019 10:00:00</t>
        </is>
      </c>
      <c r="K3406" s="154" t="inlineStr">
        <is>
          <t>Поступление ТМЦ и услуг 0105496 от 21.01.2019 10:00:00</t>
        </is>
      </c>
      <c r="L3406" s="98" t="n"/>
      <c r="M3406">
        <f>VLOOKUP(J3406,P$7:Q$4000,2,0)</f>
        <v/>
      </c>
      <c r="N3406">
        <f>VLOOKUP(K3406,P$7:R$4000,2,0)</f>
        <v/>
      </c>
      <c r="P3406" s="22" t="n"/>
      <c r="Q3406" s="22" t="n"/>
    </row>
    <row r="3407" hidden="1" outlineLevel="1" ht="22.45" customFormat="1" customHeight="1" s="71">
      <c r="B3407" s="165" t="inlineStr">
        <is>
          <t>14.09.2024 14:42:17</t>
        </is>
      </c>
      <c r="C3407" s="165" t="inlineStr">
        <is>
          <t>Внутреннее перемещение ТМЦ 0002778 от 14.09.2024 14:42:17</t>
        </is>
      </c>
      <c r="D3407" s="152" t="inlineStr">
        <is>
          <t>Продажа ТМЦ</t>
        </is>
      </c>
      <c r="E3407" s="163" t="n">
        <v>1750</v>
      </c>
      <c r="F3407" s="164" t="n"/>
      <c r="G3407" s="163" t="n">
        <v>1750</v>
      </c>
      <c r="H3407" s="164" t="n"/>
      <c r="I3407" s="7" t="n">
        <v>10473.22</v>
      </c>
      <c r="J3407" s="8" t="inlineStr">
        <is>
          <t>Мамабаев Саатбек Сонункулович</t>
        </is>
      </c>
      <c r="K3407" s="8" t="inlineStr">
        <is>
          <t>Апсаматов Уланбек Кочкорбаевич</t>
        </is>
      </c>
      <c r="L3407" s="98" t="n"/>
      <c r="M3407">
        <f>VLOOKUP(J3407,P$7:Q$4000,2,0)</f>
        <v/>
      </c>
      <c r="N3407">
        <f>VLOOKUP(K3407,P$7:R$4000,2,0)</f>
        <v/>
      </c>
      <c r="P3407" s="22" t="n"/>
      <c r="Q3407" s="22" t="n"/>
    </row>
    <row r="3408" hidden="1" outlineLevel="1" ht="22.45" customFormat="1" customHeight="1" s="71">
      <c r="B3408" s="166" t="n"/>
      <c r="C3408" s="166" t="n"/>
      <c r="D3408" s="153" t="n"/>
      <c r="E3408" s="10" t="n"/>
      <c r="F3408" s="11" t="n"/>
      <c r="G3408" s="10" t="n"/>
      <c r="H3408" s="11" t="n"/>
      <c r="I3408" s="12" t="n"/>
      <c r="J3408" s="13" t="inlineStr">
        <is>
          <t>010-008-0012 ЩУП -ПУТЕВОДИТЕЛЬ КОМАНДИРА ОТДЕЛЕНИЯ ВГСЧ ПРОИЗВОДТВО РОССИЯ</t>
        </is>
      </c>
      <c r="K3408" s="13" t="inlineStr">
        <is>
          <t>010-008-0012 ЩУП -ПУТЕВОДИТЕЛЬ КОМАНДИРА ОТДЕЛЕНИЯ ВГСЧ ПРОИЗВОДТВО РОССИЯ</t>
        </is>
      </c>
      <c r="L3408" s="98" t="n"/>
      <c r="M3408">
        <f>VLOOKUP(J3408,P$7:Q$4000,2,0)</f>
        <v/>
      </c>
      <c r="N3408">
        <f>VLOOKUP(K3408,P$7:R$4000,2,0)</f>
        <v/>
      </c>
      <c r="P3408" s="22" t="n"/>
      <c r="Q3408" s="22" t="n"/>
    </row>
    <row r="3409" hidden="1" outlineLevel="1" ht="22.45" customHeight="1" s="171" thickBot="1">
      <c r="B3409" s="167" t="n"/>
      <c r="C3409" s="167" t="n"/>
      <c r="D3409" s="14" t="inlineStr">
        <is>
          <t>Количество</t>
        </is>
      </c>
      <c r="E3409" s="15" t="n"/>
      <c r="F3409" s="175" t="n">
        <v>1</v>
      </c>
      <c r="G3409" s="15" t="n"/>
      <c r="H3409" s="175" t="n">
        <v>1</v>
      </c>
      <c r="I3409" s="135" t="n"/>
      <c r="J3409" s="154" t="inlineStr">
        <is>
          <t>Поступление ТМЦ и услуг 0105496 от 21.01.2019 10:00:00</t>
        </is>
      </c>
      <c r="K3409" s="154" t="inlineStr">
        <is>
          <t>Поступление ТМЦ и услуг 0105496 от 21.01.2019 10:00:00</t>
        </is>
      </c>
      <c r="L3409" s="98" t="n"/>
      <c r="M3409">
        <f>VLOOKUP(J3409,P$7:Q$4000,2,0)</f>
        <v/>
      </c>
      <c r="N3409">
        <f>VLOOKUP(K3409,P$7:R$4000,2,0)</f>
        <v/>
      </c>
      <c r="P3409" s="22" t="n"/>
      <c r="Q3409" s="22" t="n"/>
    </row>
    <row r="3410" hidden="1" outlineLevel="1" ht="22.45" customFormat="1" customHeight="1" s="71">
      <c r="B3410" s="165" t="inlineStr">
        <is>
          <t>14.09.2024 14:42:17</t>
        </is>
      </c>
      <c r="C3410" s="165" t="inlineStr">
        <is>
          <t>Внутреннее перемещение ТМЦ 0002778 от 14.09.2024 14:42:17</t>
        </is>
      </c>
      <c r="D3410" s="152" t="inlineStr">
        <is>
          <t>Продажа ТМЦ</t>
        </is>
      </c>
      <c r="E3410" s="163" t="n">
        <v>1750</v>
      </c>
      <c r="F3410" s="164" t="n"/>
      <c r="G3410" s="163" t="n">
        <v>1750</v>
      </c>
      <c r="H3410" s="164" t="n"/>
      <c r="I3410" s="7" t="n">
        <v>5401.79</v>
      </c>
      <c r="J3410" s="8" t="inlineStr">
        <is>
          <t>Мамабаев Саатбек Сонункулович</t>
        </is>
      </c>
      <c r="K3410" s="8" t="inlineStr">
        <is>
          <t>Апсаматов Уланбек Кочкорбаевич</t>
        </is>
      </c>
      <c r="L3410" s="98" t="n"/>
      <c r="M3410">
        <f>VLOOKUP(J3410,P$7:Q$4000,2,0)</f>
        <v/>
      </c>
      <c r="N3410">
        <f>VLOOKUP(K3410,P$7:R$4000,2,0)</f>
        <v/>
      </c>
      <c r="P3410" s="22" t="n"/>
      <c r="Q3410" s="22" t="n"/>
    </row>
    <row r="3411" hidden="1" outlineLevel="1" ht="22.45" customFormat="1" customHeight="1" s="71">
      <c r="B3411" s="166" t="n"/>
      <c r="C3411" s="166" t="n"/>
      <c r="D3411" s="153" t="n"/>
      <c r="E3411" s="10" t="n"/>
      <c r="F3411" s="11" t="n"/>
      <c r="G3411" s="10" t="n"/>
      <c r="H3411" s="11" t="n"/>
      <c r="I3411" s="12" t="n"/>
      <c r="J3411" s="13" t="inlineStr">
        <is>
          <t>010-008-0013 ЖЕТОН ОПОЗНАВАТЕЛЬЕЫЙ СВЕТООТРАЖАЮЩИЙ  ВГЧС</t>
        </is>
      </c>
      <c r="K3411" s="13" t="inlineStr">
        <is>
          <t>010-008-0013 ЖЕТОН ОПОЗНАВАТЕЛЬЕЫЙ СВЕТООТРАЖАЮЩИЙ  ВГЧС</t>
        </is>
      </c>
      <c r="L3411" s="98" t="n"/>
      <c r="M3411">
        <f>VLOOKUP(J3411,P$7:Q$4000,2,0)</f>
        <v/>
      </c>
      <c r="N3411">
        <f>VLOOKUP(K3411,P$7:R$4000,2,0)</f>
        <v/>
      </c>
      <c r="P3411" s="22" t="n"/>
      <c r="Q3411" s="23" t="n"/>
    </row>
    <row r="3412" hidden="1" outlineLevel="1" ht="22.45" customHeight="1" s="171" thickBot="1">
      <c r="B3412" s="167" t="n"/>
      <c r="C3412" s="167" t="n"/>
      <c r="D3412" s="14" t="inlineStr">
        <is>
          <t>Количество</t>
        </is>
      </c>
      <c r="E3412" s="15" t="n"/>
      <c r="F3412" s="175" t="n">
        <v>5</v>
      </c>
      <c r="G3412" s="15" t="n"/>
      <c r="H3412" s="175" t="n">
        <v>5</v>
      </c>
      <c r="I3412" s="135" t="n"/>
      <c r="J3412" s="154" t="inlineStr">
        <is>
          <t>Поступление ТМЦ и услуг 0105496 от 21.01.2019 10:00:00</t>
        </is>
      </c>
      <c r="K3412" s="154" t="inlineStr">
        <is>
          <t>Поступление ТМЦ и услуг 0105496 от 21.01.2019 10:00:00</t>
        </is>
      </c>
      <c r="L3412" s="98" t="n"/>
      <c r="M3412">
        <f>VLOOKUP(J3412,P$7:Q$4000,2,0)</f>
        <v/>
      </c>
      <c r="N3412">
        <f>VLOOKUP(K3412,P$7:R$4000,2,0)</f>
        <v/>
      </c>
      <c r="P3412" s="22" t="n"/>
      <c r="Q3412" s="22" t="n"/>
    </row>
    <row r="3413" hidden="1" outlineLevel="1" ht="22.45" customFormat="1" customHeight="1" s="71">
      <c r="B3413" s="165" t="inlineStr">
        <is>
          <t>14.09.2024 20:00:00</t>
        </is>
      </c>
      <c r="C3413" s="165" t="inlineStr">
        <is>
          <t>Внутреннее перемещение ТМЦ 0002779 от 14.09.2024 20:00:00</t>
        </is>
      </c>
      <c r="D3413" s="152" t="inlineStr">
        <is>
          <t>Продажа ТМЦ</t>
        </is>
      </c>
      <c r="E3413" s="163" t="n">
        <v>1750</v>
      </c>
      <c r="F3413" s="164" t="n"/>
      <c r="G3413" s="163" t="n">
        <v>1750</v>
      </c>
      <c r="H3413" s="164" t="n"/>
      <c r="I3413" s="7" t="n">
        <v>10325</v>
      </c>
      <c r="J3413" s="8" t="inlineStr">
        <is>
          <t>Склад МОЛ №15 РПП ГАТЦ (Жороев  и ШаниметовХ)</t>
        </is>
      </c>
      <c r="K3413" s="8" t="inlineStr">
        <is>
          <t>Калмурзаев Кубат Жоробекович</t>
        </is>
      </c>
      <c r="L3413" s="98" t="n"/>
      <c r="M3413">
        <f>VLOOKUP(J3413,P$7:Q$4000,2,0)</f>
        <v/>
      </c>
      <c r="N3413">
        <f>VLOOKUP(K3413,P$7:R$4000,2,0)</f>
        <v/>
      </c>
      <c r="P3413" s="22" t="n"/>
      <c r="Q3413" s="22" t="n"/>
    </row>
    <row r="3414" hidden="1" outlineLevel="1" ht="22.45" customFormat="1" customHeight="1" s="71">
      <c r="B3414" s="166" t="n"/>
      <c r="C3414" s="166" t="n"/>
      <c r="D3414" s="153" t="n"/>
      <c r="E3414" s="10" t="n"/>
      <c r="F3414" s="11" t="n"/>
      <c r="G3414" s="10" t="n"/>
      <c r="H3414" s="11" t="n"/>
      <c r="I3414" s="12" t="n"/>
      <c r="J3414" s="13" t="inlineStr">
        <is>
          <t>005-003-0218 Термос Thermos NCB-18B Rocket Bottle (1.8 литра)</t>
        </is>
      </c>
      <c r="K3414" s="13" t="inlineStr">
        <is>
          <t>005-003-0218 Термос Thermos NCB-18B Rocket Bottle (1.8 литра)</t>
        </is>
      </c>
      <c r="L3414" s="98" t="n"/>
      <c r="M3414">
        <f>VLOOKUP(J3414,P$7:Q$4000,2,0)</f>
        <v/>
      </c>
      <c r="N3414">
        <f>VLOOKUP(K3414,P$7:R$4000,2,0)</f>
        <v/>
      </c>
      <c r="P3414" s="22" t="n"/>
      <c r="Q3414" s="22" t="n"/>
    </row>
    <row r="3415" hidden="1" outlineLevel="1" ht="22.45" customHeight="1" s="171" thickBot="1">
      <c r="B3415" s="167" t="n"/>
      <c r="C3415" s="167" t="n"/>
      <c r="D3415" s="14" t="inlineStr">
        <is>
          <t>Количество</t>
        </is>
      </c>
      <c r="E3415" s="15" t="n"/>
      <c r="F3415" s="175" t="n">
        <v>1</v>
      </c>
      <c r="G3415" s="15" t="n"/>
      <c r="H3415" s="175" t="n">
        <v>1</v>
      </c>
      <c r="I3415" s="135" t="n"/>
      <c r="J3415" s="154" t="inlineStr">
        <is>
          <t>Поступление ТМЦ и услуг 0104499 от 02.11.2018 10:00:00</t>
        </is>
      </c>
      <c r="K3415" s="154" t="inlineStr">
        <is>
          <t>Поступление ТМЦ и услуг 0104499 от 02.11.2018 10:00:00</t>
        </is>
      </c>
      <c r="L3415" s="98" t="n"/>
      <c r="M3415">
        <f>VLOOKUP(J3415,P$7:Q$4000,2,0)</f>
        <v/>
      </c>
      <c r="N3415">
        <f>VLOOKUP(K3415,P$7:R$4000,2,0)</f>
        <v/>
      </c>
      <c r="P3415" s="22" t="n"/>
      <c r="Q3415" s="22" t="n"/>
    </row>
    <row r="3416" hidden="1" outlineLevel="1" ht="22.45" customFormat="1" customHeight="1" s="71" thickBot="1">
      <c r="B3416" s="165" t="inlineStr">
        <is>
          <t>15.09.2024 8:38:08</t>
        </is>
      </c>
      <c r="C3416" s="165" t="inlineStr">
        <is>
          <t>Внутреннее перемещение ОМТС 222-263 от 15.09.2024 8:38:08</t>
        </is>
      </c>
      <c r="D3416" s="152" t="inlineStr">
        <is>
          <t>Внутренее перемещение ТМЦ</t>
        </is>
      </c>
      <c r="E3416" s="163" t="n">
        <v>1750</v>
      </c>
      <c r="F3416" s="164" t="n"/>
      <c r="G3416" s="163" t="n">
        <v>1750</v>
      </c>
      <c r="H3416" s="164" t="n"/>
      <c r="I3416" s="7" t="n">
        <v>27450</v>
      </c>
      <c r="J3416" s="8" t="inlineStr">
        <is>
          <t>Дуйшенбек уулу Маратбек</t>
        </is>
      </c>
      <c r="K3416" s="8" t="inlineStr">
        <is>
          <t>Склад Бозымчак № 7 СИЗ (/Касымов А,Адылбек у Э.</t>
        </is>
      </c>
      <c r="L3416" s="98" t="n"/>
      <c r="M3416">
        <f>VLOOKUP(J3416,P$7:Q$4000,2,0)</f>
        <v/>
      </c>
      <c r="N3416">
        <f>VLOOKUP(K3416,P$7:R$4000,2,0)</f>
        <v/>
      </c>
      <c r="P3416" s="22" t="n"/>
      <c r="Q3416" s="22" t="n"/>
    </row>
    <row r="3417" hidden="1" outlineLevel="1" ht="22.45" customFormat="1" customHeight="1" s="71">
      <c r="B3417" s="166" t="n"/>
      <c r="C3417" s="166" t="n"/>
      <c r="D3417" s="153" t="n"/>
      <c r="E3417" s="10" t="n"/>
      <c r="F3417" s="11" t="n"/>
      <c r="G3417" s="10" t="n"/>
      <c r="H3417" s="11" t="n"/>
      <c r="I3417" s="12" t="n"/>
      <c r="J3417" s="13" t="inlineStr">
        <is>
          <t>001-001-0103 Комбинезон одноразовый Tecron (полипропилен)</t>
        </is>
      </c>
      <c r="K3417" s="13" t="inlineStr">
        <is>
          <t>001-001-0103 Комбинезон одноразовый Tecron (полипропилен)</t>
        </is>
      </c>
      <c r="L3417" s="98" t="n"/>
      <c r="M3417">
        <f>VLOOKUP(J3417,P$7:Q$4000,2,0)</f>
        <v/>
      </c>
      <c r="N3417">
        <f>VLOOKUP(K3417,P$7:R$4000,2,0)</f>
        <v/>
      </c>
      <c r="P3417" s="22" t="n"/>
      <c r="Q3417" s="22" t="n"/>
    </row>
    <row r="3418" hidden="1" outlineLevel="1" ht="22.45" customHeight="1" s="171" thickBot="1">
      <c r="B3418" s="167" t="n"/>
      <c r="C3418" s="167" t="n"/>
      <c r="D3418" s="14" t="inlineStr">
        <is>
          <t>Количество</t>
        </is>
      </c>
      <c r="E3418" s="15" t="n"/>
      <c r="F3418" s="175" t="n">
        <v>50</v>
      </c>
      <c r="G3418" s="15" t="n"/>
      <c r="H3418" s="175" t="n">
        <v>50</v>
      </c>
      <c r="I3418" s="135" t="n"/>
      <c r="J3418" s="154" t="inlineStr">
        <is>
          <t>Поступление ТМЦ и услуг 0002776 от 18.07.2024 10:00:00</t>
        </is>
      </c>
      <c r="K3418" s="154" t="inlineStr">
        <is>
          <t>Поступление ТМЦ и услуг 0002776 от 18.07.2024 10:00:00</t>
        </is>
      </c>
      <c r="L3418" s="98" t="n"/>
      <c r="M3418">
        <f>VLOOKUP(J3418,P$7:Q$4000,2,0)</f>
        <v/>
      </c>
      <c r="N3418">
        <f>VLOOKUP(K3418,P$7:R$4000,2,0)</f>
        <v/>
      </c>
      <c r="P3418" s="22" t="n"/>
      <c r="Q3418" s="22" t="n"/>
    </row>
    <row r="3419" hidden="1" outlineLevel="1" ht="22.45" customFormat="1" customHeight="1" s="71" thickBot="1">
      <c r="B3419" s="165" t="inlineStr">
        <is>
          <t>15.09.2024 8:38:08</t>
        </is>
      </c>
      <c r="C3419" s="165" t="inlineStr">
        <is>
          <t>Внутреннее перемещение ОМТС 222-263 от 15.09.2024 8:38:08</t>
        </is>
      </c>
      <c r="D3419" s="152" t="inlineStr">
        <is>
          <t>Внутренее перемещение ТМЦ</t>
        </is>
      </c>
      <c r="E3419" s="163" t="n">
        <v>1750</v>
      </c>
      <c r="F3419" s="164" t="n"/>
      <c r="G3419" s="163" t="n">
        <v>1750</v>
      </c>
      <c r="H3419" s="164" t="n"/>
      <c r="I3419" s="7" t="n">
        <v>6300</v>
      </c>
      <c r="J3419" s="8" t="inlineStr">
        <is>
          <t>Дуйшенбек уулу Маратбек</t>
        </is>
      </c>
      <c r="K3419" s="8" t="inlineStr">
        <is>
          <t>Склад Бозымчак № 7 СИЗ (/Касымов А,Адылбек у Э.</t>
        </is>
      </c>
      <c r="L3419" s="98" t="n"/>
      <c r="M3419">
        <f>VLOOKUP(J3419,P$7:Q$4000,2,0)</f>
        <v/>
      </c>
      <c r="N3419">
        <f>VLOOKUP(K3419,P$7:R$4000,2,0)</f>
        <v/>
      </c>
      <c r="P3419" s="22" t="n"/>
      <c r="Q3419" s="22" t="n"/>
    </row>
    <row r="3420" hidden="1" outlineLevel="1" ht="22.45" customFormat="1" customHeight="1" s="71">
      <c r="B3420" s="166" t="n"/>
      <c r="C3420" s="166" t="n"/>
      <c r="D3420" s="153" t="n"/>
      <c r="E3420" s="10" t="n"/>
      <c r="F3420" s="11" t="n"/>
      <c r="G3420" s="10" t="n"/>
      <c r="H3420" s="11" t="n"/>
      <c r="I3420" s="12" t="n"/>
      <c r="J3420" s="13" t="inlineStr">
        <is>
          <t>010-002-0066 Респиратор фильтрующий Benehal FFP2 NR</t>
        </is>
      </c>
      <c r="K3420" s="13" t="inlineStr">
        <is>
          <t>010-002-0066 Респиратор фильтрующий Benehal FFP2 NR</t>
        </is>
      </c>
      <c r="L3420" s="98" t="n"/>
      <c r="M3420">
        <f>VLOOKUP(J3420,P$7:Q$4000,2,0)</f>
        <v/>
      </c>
      <c r="N3420">
        <f>VLOOKUP(K3420,P$7:R$4000,2,0)</f>
        <v/>
      </c>
      <c r="P3420" s="22" t="n"/>
      <c r="Q3420" s="22" t="n"/>
    </row>
    <row r="3421" hidden="1" outlineLevel="1" ht="22.45" customHeight="1" s="171" thickBot="1">
      <c r="B3421" s="167" t="n"/>
      <c r="C3421" s="167" t="n"/>
      <c r="D3421" s="14" t="inlineStr">
        <is>
          <t>Количество</t>
        </is>
      </c>
      <c r="E3421" s="15" t="n"/>
      <c r="F3421" s="175" t="n">
        <v>75</v>
      </c>
      <c r="G3421" s="15" t="n"/>
      <c r="H3421" s="175" t="n">
        <v>75</v>
      </c>
      <c r="I3421" s="135" t="n"/>
      <c r="J3421" s="154" t="inlineStr">
        <is>
          <t>Поступление ТМЦ и услуг 0003131 от 06.08.2024 10:00:00</t>
        </is>
      </c>
      <c r="K3421" s="154" t="inlineStr">
        <is>
          <t>Поступление ТМЦ и услуг 0003131 от 06.08.2024 10:00:00</t>
        </is>
      </c>
      <c r="L3421" s="98" t="n"/>
      <c r="M3421">
        <f>VLOOKUP(J3421,P$7:Q$4000,2,0)</f>
        <v/>
      </c>
      <c r="N3421">
        <f>VLOOKUP(K3421,P$7:R$4000,2,0)</f>
        <v/>
      </c>
      <c r="P3421" s="22" t="n"/>
      <c r="Q3421" s="22" t="n"/>
    </row>
    <row r="3422" hidden="1" outlineLevel="1" ht="32.9" customFormat="1" customHeight="1" s="71" thickBot="1">
      <c r="B3422" s="165" t="inlineStr">
        <is>
          <t>15.09.2024 10:36:02</t>
        </is>
      </c>
      <c r="C3422" s="165" t="inlineStr">
        <is>
          <t>Внутреннее перемещение ОМТС 222-264 от 15.09.2024 10:36:02</t>
        </is>
      </c>
      <c r="D3422" s="152" t="inlineStr">
        <is>
          <t>Внутренее перемещение ТМЦ</t>
        </is>
      </c>
      <c r="E3422" s="163" t="n">
        <v>1750</v>
      </c>
      <c r="F3422" s="164" t="n"/>
      <c r="G3422" s="163" t="n">
        <v>1750</v>
      </c>
      <c r="H3422" s="164" t="n"/>
      <c r="I3422" s="176" t="n">
        <v>860</v>
      </c>
      <c r="J3422" s="8" t="inlineStr">
        <is>
          <t>Итикулов Алмастай Максатбекович</t>
        </is>
      </c>
      <c r="K3422" s="8" t="inlineStr">
        <is>
          <t>Склад Бозымчак №12 ОФ (/Касымов А. Адылбек у Э.)</t>
        </is>
      </c>
      <c r="L3422" s="98" t="n"/>
      <c r="M3422">
        <f>VLOOKUP(J3422,P$7:Q$4000,2,0)</f>
        <v/>
      </c>
      <c r="N3422">
        <f>VLOOKUP(K3422,P$7:R$4000,2,0)</f>
        <v/>
      </c>
      <c r="P3422" s="22" t="n"/>
      <c r="Q3422" s="22" t="n"/>
    </row>
    <row r="3423" hidden="1" outlineLevel="1" ht="22.45" customFormat="1" customHeight="1" s="71">
      <c r="B3423" s="166" t="n"/>
      <c r="C3423" s="166" t="n"/>
      <c r="D3423" s="153" t="n"/>
      <c r="E3423" s="10" t="n"/>
      <c r="F3423" s="11" t="n"/>
      <c r="G3423" s="10" t="n"/>
      <c r="H3423" s="11" t="n"/>
      <c r="I3423" s="12" t="n"/>
      <c r="J3423" s="13" t="inlineStr">
        <is>
          <t>050-001-6204 Батарейка Varta Longlife AA 1,5V</t>
        </is>
      </c>
      <c r="K3423" s="13" t="inlineStr">
        <is>
          <t>050-001-6204 Батарейка Varta Longlife AA 1,5V</t>
        </is>
      </c>
      <c r="L3423" s="98" t="n"/>
      <c r="M3423">
        <f>VLOOKUP(J3423,P$7:Q$4000,2,0)</f>
        <v/>
      </c>
      <c r="N3423">
        <f>VLOOKUP(K3423,P$7:R$4000,2,0)</f>
        <v/>
      </c>
      <c r="P3423" s="22" t="n"/>
      <c r="Q3423" s="22" t="n"/>
    </row>
    <row r="3424" hidden="1" outlineLevel="1" ht="22.45" customHeight="1" s="171" thickBot="1">
      <c r="B3424" s="167" t="n"/>
      <c r="C3424" s="167" t="n"/>
      <c r="D3424" s="14" t="inlineStr">
        <is>
          <t>Количество</t>
        </is>
      </c>
      <c r="E3424" s="15" t="n"/>
      <c r="F3424" s="175" t="n">
        <v>4</v>
      </c>
      <c r="G3424" s="15" t="n"/>
      <c r="H3424" s="175" t="n">
        <v>4</v>
      </c>
      <c r="I3424" s="135" t="n"/>
      <c r="J3424" s="154" t="inlineStr">
        <is>
          <t>Поступление ТМЦ и услуг 0002576 от 04.07.2023 10:00:00</t>
        </is>
      </c>
      <c r="K3424" s="154" t="inlineStr">
        <is>
          <t>Поступление ТМЦ и услуг 0002576 от 04.07.2023 10:00:00</t>
        </is>
      </c>
      <c r="L3424" s="98" t="n"/>
      <c r="M3424">
        <f>VLOOKUP(J3424,P$7:Q$4000,2,0)</f>
        <v/>
      </c>
      <c r="N3424">
        <f>VLOOKUP(K3424,P$7:R$4000,2,0)</f>
        <v/>
      </c>
      <c r="P3424" s="22" t="n"/>
      <c r="Q3424" s="22" t="n"/>
    </row>
    <row r="3425" hidden="1" outlineLevel="1" ht="32.9" customFormat="1" customHeight="1" s="71" thickBot="1">
      <c r="B3425" s="165" t="inlineStr">
        <is>
          <t>15.09.2024 10:36:02</t>
        </is>
      </c>
      <c r="C3425" s="165" t="inlineStr">
        <is>
          <t>Внутреннее перемещение ОМТС 222-264 от 15.09.2024 10:36:02</t>
        </is>
      </c>
      <c r="D3425" s="152" t="inlineStr">
        <is>
          <t>Внутренее перемещение ТМЦ</t>
        </is>
      </c>
      <c r="E3425" s="163" t="n">
        <v>1750</v>
      </c>
      <c r="F3425" s="164" t="n"/>
      <c r="G3425" s="163" t="n">
        <v>1750</v>
      </c>
      <c r="H3425" s="164" t="n"/>
      <c r="I3425" s="7" t="n">
        <v>2580</v>
      </c>
      <c r="J3425" s="8" t="inlineStr">
        <is>
          <t>Итикулов Алмастай Максатбекович</t>
        </is>
      </c>
      <c r="K3425" s="8" t="inlineStr">
        <is>
          <t>Склад Бозымчак №12 ОФ (/Касымов А. Адылбек у Э.)</t>
        </is>
      </c>
      <c r="L3425" s="98" t="n"/>
      <c r="M3425">
        <f>VLOOKUP(J3425,P$7:Q$4000,2,0)</f>
        <v/>
      </c>
      <c r="N3425">
        <f>VLOOKUP(K3425,P$7:R$4000,2,0)</f>
        <v/>
      </c>
      <c r="P3425" s="22" t="n"/>
      <c r="Q3425" s="23" t="n"/>
    </row>
    <row r="3426" hidden="1" outlineLevel="1" ht="22.45" customFormat="1" customHeight="1" s="71">
      <c r="B3426" s="166" t="n"/>
      <c r="C3426" s="166" t="n"/>
      <c r="D3426" s="153" t="n"/>
      <c r="E3426" s="10" t="n"/>
      <c r="F3426" s="11" t="n"/>
      <c r="G3426" s="10" t="n"/>
      <c r="H3426" s="11" t="n"/>
      <c r="I3426" s="12" t="n"/>
      <c r="J3426" s="13" t="inlineStr">
        <is>
          <t>050-001-6204 Батарейка Varta Longlife AA 1,5V</t>
        </is>
      </c>
      <c r="K3426" s="13" t="inlineStr">
        <is>
          <t>050-001-6204 Батарейка Varta Longlife AA 1,5V</t>
        </is>
      </c>
      <c r="L3426" s="98" t="n"/>
      <c r="M3426">
        <f>VLOOKUP(J3426,P$7:Q$4000,2,0)</f>
        <v/>
      </c>
      <c r="N3426">
        <f>VLOOKUP(K3426,P$7:R$4000,2,0)</f>
        <v/>
      </c>
      <c r="P3426" s="22" t="n"/>
      <c r="Q3426" s="22" t="n"/>
    </row>
    <row r="3427" hidden="1" outlineLevel="1" ht="22.45" customHeight="1" s="171" thickBot="1">
      <c r="B3427" s="167" t="n"/>
      <c r="C3427" s="167" t="n"/>
      <c r="D3427" s="14" t="inlineStr">
        <is>
          <t>Количество</t>
        </is>
      </c>
      <c r="E3427" s="15" t="n"/>
      <c r="F3427" s="175" t="n">
        <v>12</v>
      </c>
      <c r="G3427" s="15" t="n"/>
      <c r="H3427" s="175" t="n">
        <v>12</v>
      </c>
      <c r="I3427" s="135" t="n"/>
      <c r="J3427" s="154" t="inlineStr">
        <is>
          <t>Поступление ТМЦ и услуг 0004261 от 20.10.2023 10:00:00</t>
        </is>
      </c>
      <c r="K3427" s="154" t="inlineStr">
        <is>
          <t>Поступление ТМЦ и услуг 0004261 от 20.10.2023 10:00:00</t>
        </is>
      </c>
      <c r="L3427" s="98" t="n"/>
      <c r="M3427">
        <f>VLOOKUP(J3427,P$7:Q$4000,2,0)</f>
        <v/>
      </c>
      <c r="N3427">
        <f>VLOOKUP(K3427,P$7:R$4000,2,0)</f>
        <v/>
      </c>
      <c r="P3427" s="22" t="n"/>
      <c r="Q3427" s="22" t="n"/>
    </row>
    <row r="3428" hidden="1" outlineLevel="1" ht="22.45" customFormat="1" customHeight="1" s="71" thickBot="1">
      <c r="B3428" s="165" t="inlineStr">
        <is>
          <t>15.09.2024 10:36:02</t>
        </is>
      </c>
      <c r="C3428" s="165" t="inlineStr">
        <is>
          <t>Внутреннее перемещение ОМТС 222-264 от 15.09.2024 10:36:02</t>
        </is>
      </c>
      <c r="D3428" s="152" t="inlineStr">
        <is>
          <t>Внутренее перемещение ТМЦ</t>
        </is>
      </c>
      <c r="E3428" s="163" t="n">
        <v>1750</v>
      </c>
      <c r="F3428" s="164" t="n"/>
      <c r="G3428" s="163" t="n">
        <v>1750</v>
      </c>
      <c r="H3428" s="164" t="n"/>
      <c r="I3428" s="176" t="n">
        <v>892</v>
      </c>
      <c r="J3428" s="8" t="inlineStr">
        <is>
          <t>Итикулов Алмастай Максатбекович</t>
        </is>
      </c>
      <c r="K3428" s="8" t="inlineStr">
        <is>
          <t>Склад Бозымчак №12 ОФ (/Касымов А. Адылбек у Э.)</t>
        </is>
      </c>
      <c r="L3428" s="98" t="n"/>
      <c r="M3428">
        <f>VLOOKUP(J3428,P$7:Q$4000,2,0)</f>
        <v/>
      </c>
      <c r="N3428">
        <f>VLOOKUP(K3428,P$7:R$4000,2,0)</f>
        <v/>
      </c>
      <c r="P3428" s="22" t="n"/>
      <c r="Q3428" s="22" t="n"/>
    </row>
    <row r="3429" hidden="1" outlineLevel="1" ht="22.45" customFormat="1" customHeight="1" s="71">
      <c r="B3429" s="166" t="n"/>
      <c r="C3429" s="166" t="n"/>
      <c r="D3429" s="153" t="n"/>
      <c r="E3429" s="10" t="n"/>
      <c r="F3429" s="11" t="n"/>
      <c r="G3429" s="10" t="n"/>
      <c r="H3429" s="11" t="n"/>
      <c r="I3429" s="12" t="n"/>
      <c r="J3429" s="13" t="inlineStr">
        <is>
          <t>050-001-6204 Батарейка Varta Longlife AA 1,5V</t>
        </is>
      </c>
      <c r="K3429" s="13" t="inlineStr">
        <is>
          <t>050-001-6204 Батарейка Varta Longlife AA 1,5V</t>
        </is>
      </c>
      <c r="L3429" s="98" t="n"/>
      <c r="M3429">
        <f>VLOOKUP(J3429,P$7:Q$4000,2,0)</f>
        <v/>
      </c>
      <c r="N3429">
        <f>VLOOKUP(K3429,P$7:R$4000,2,0)</f>
        <v/>
      </c>
      <c r="P3429" s="22" t="n"/>
      <c r="Q3429" s="22" t="n"/>
    </row>
    <row r="3430" hidden="1" outlineLevel="1" ht="22.45" customHeight="1" s="171" thickBot="1">
      <c r="B3430" s="167" t="n"/>
      <c r="C3430" s="167" t="n"/>
      <c r="D3430" s="14" t="inlineStr">
        <is>
          <t>Количество</t>
        </is>
      </c>
      <c r="E3430" s="15" t="n"/>
      <c r="F3430" s="175" t="n">
        <v>4</v>
      </c>
      <c r="G3430" s="15" t="n"/>
      <c r="H3430" s="175" t="n">
        <v>4</v>
      </c>
      <c r="I3430" s="135" t="n"/>
      <c r="J3430" s="154" t="inlineStr">
        <is>
          <t>Поступление ТМЦ и услуг 0000611 от 15.02.2024 10:00:00</t>
        </is>
      </c>
      <c r="K3430" s="154" t="inlineStr">
        <is>
          <t>Поступление ТМЦ и услуг 0000611 от 15.02.2024 10:00:00</t>
        </is>
      </c>
      <c r="L3430" s="98" t="n"/>
      <c r="M3430">
        <f>VLOOKUP(J3430,P$7:Q$4000,2,0)</f>
        <v/>
      </c>
      <c r="N3430">
        <f>VLOOKUP(K3430,P$7:R$4000,2,0)</f>
        <v/>
      </c>
      <c r="P3430" s="22" t="n"/>
      <c r="Q3430" s="22" t="n"/>
    </row>
    <row r="3431" hidden="1" outlineLevel="1" ht="32.9" customFormat="1" customHeight="1" s="71" thickBot="1">
      <c r="B3431" s="165" t="inlineStr">
        <is>
          <t>15.09.2024 10:36:02</t>
        </is>
      </c>
      <c r="C3431" s="165" t="inlineStr">
        <is>
          <t>Внутреннее перемещение ОМТС 222-264 от 15.09.2024 10:36:02</t>
        </is>
      </c>
      <c r="D3431" s="152" t="inlineStr">
        <is>
          <t>Внутренее перемещение ТМЦ</t>
        </is>
      </c>
      <c r="E3431" s="163" t="n">
        <v>1750</v>
      </c>
      <c r="F3431" s="164" t="n"/>
      <c r="G3431" s="163" t="n">
        <v>1750</v>
      </c>
      <c r="H3431" s="164" t="n"/>
      <c r="I3431" s="176" t="n">
        <v>561</v>
      </c>
      <c r="J3431" s="8" t="inlineStr">
        <is>
          <t>Итикулов Алмастай Максатбекович</t>
        </is>
      </c>
      <c r="K3431" s="8" t="inlineStr">
        <is>
          <t>Склад Бозымчак №12 ОФ (/Касымов А. Адылбек у Э.)</t>
        </is>
      </c>
      <c r="L3431" s="98" t="n"/>
      <c r="M3431">
        <f>VLOOKUP(J3431,P$7:Q$4000,2,0)</f>
        <v/>
      </c>
      <c r="N3431">
        <f>VLOOKUP(K3431,P$7:R$4000,2,0)</f>
        <v/>
      </c>
      <c r="P3431" s="22" t="n"/>
      <c r="Q3431" s="22" t="n"/>
    </row>
    <row r="3432" hidden="1" outlineLevel="1" ht="22.45" customFormat="1" customHeight="1" s="71">
      <c r="B3432" s="166" t="n"/>
      <c r="C3432" s="166" t="n"/>
      <c r="D3432" s="153" t="n"/>
      <c r="E3432" s="10" t="n"/>
      <c r="F3432" s="11" t="n"/>
      <c r="G3432" s="10" t="n"/>
      <c r="H3432" s="11" t="n"/>
      <c r="I3432" s="12" t="n"/>
      <c r="J3432" s="13" t="inlineStr">
        <is>
          <t>050-001-6205 Батарейка Varta Longlife AAA 1,5V</t>
        </is>
      </c>
      <c r="K3432" s="13" t="inlineStr">
        <is>
          <t>050-001-6205 Батарейка Varta Longlife AAA 1,5V</t>
        </is>
      </c>
      <c r="L3432" s="98" t="n"/>
      <c r="M3432">
        <f>VLOOKUP(J3432,P$7:Q$4000,2,0)</f>
        <v/>
      </c>
      <c r="N3432">
        <f>VLOOKUP(K3432,P$7:R$4000,2,0)</f>
        <v/>
      </c>
      <c r="P3432" s="22" t="n"/>
      <c r="Q3432" s="22" t="n"/>
    </row>
    <row r="3433" hidden="1" outlineLevel="1" ht="22.45" customHeight="1" s="171" thickBot="1">
      <c r="B3433" s="167" t="n"/>
      <c r="C3433" s="167" t="n"/>
      <c r="D3433" s="14" t="inlineStr">
        <is>
          <t>Количество</t>
        </is>
      </c>
      <c r="E3433" s="15" t="n"/>
      <c r="F3433" s="175" t="n">
        <v>3</v>
      </c>
      <c r="G3433" s="15" t="n"/>
      <c r="H3433" s="175" t="n">
        <v>3</v>
      </c>
      <c r="I3433" s="135" t="n"/>
      <c r="J3433" s="154" t="inlineStr">
        <is>
          <t>Поступление ТМЦ и услуг 0001193 от 28.03.2024 10:00:00</t>
        </is>
      </c>
      <c r="K3433" s="154" t="inlineStr">
        <is>
          <t>Поступление ТМЦ и услуг 0001193 от 28.03.2024 10:00:00</t>
        </is>
      </c>
      <c r="L3433" s="98" t="n"/>
      <c r="M3433">
        <f>VLOOKUP(J3433,P$7:Q$4000,2,0)</f>
        <v/>
      </c>
      <c r="N3433">
        <f>VLOOKUP(K3433,P$7:R$4000,2,0)</f>
        <v/>
      </c>
      <c r="P3433" s="22" t="n"/>
      <c r="Q3433" s="22" t="n"/>
    </row>
    <row r="3434" hidden="1" outlineLevel="1" ht="22.45" customFormat="1" customHeight="1" s="71" thickBot="1">
      <c r="B3434" s="165" t="inlineStr">
        <is>
          <t>15.09.2024 10:36:02</t>
        </is>
      </c>
      <c r="C3434" s="165" t="inlineStr">
        <is>
          <t>Внутреннее перемещение ОМТС 222-264 от 15.09.2024 10:36:02</t>
        </is>
      </c>
      <c r="D3434" s="152" t="inlineStr">
        <is>
          <t>Внутренее перемещение ТМЦ</t>
        </is>
      </c>
      <c r="E3434" s="163" t="n">
        <v>1750</v>
      </c>
      <c r="F3434" s="164" t="n"/>
      <c r="G3434" s="163" t="n">
        <v>1750</v>
      </c>
      <c r="H3434" s="164" t="n"/>
      <c r="I3434" s="7" t="n">
        <v>1122</v>
      </c>
      <c r="J3434" s="8" t="inlineStr">
        <is>
          <t>Итикулов Алмастай Максатбекович</t>
        </is>
      </c>
      <c r="K3434" s="8" t="inlineStr">
        <is>
          <t>Склад Бозымчак №12 ОФ (/Касымов А. Адылбек у Э.)</t>
        </is>
      </c>
      <c r="L3434" s="98" t="n"/>
      <c r="M3434">
        <f>VLOOKUP(J3434,P$7:Q$4000,2,0)</f>
        <v/>
      </c>
      <c r="N3434">
        <f>VLOOKUP(K3434,P$7:R$4000,2,0)</f>
        <v/>
      </c>
      <c r="P3434" s="22" t="n"/>
      <c r="Q3434" s="22" t="n"/>
    </row>
    <row r="3435" hidden="1" outlineLevel="1" ht="22.45" customFormat="1" customHeight="1" s="71">
      <c r="B3435" s="166" t="n"/>
      <c r="C3435" s="166" t="n"/>
      <c r="D3435" s="153" t="n"/>
      <c r="E3435" s="10" t="n"/>
      <c r="F3435" s="11" t="n"/>
      <c r="G3435" s="10" t="n"/>
      <c r="H3435" s="11" t="n"/>
      <c r="I3435" s="12" t="n"/>
      <c r="J3435" s="13" t="inlineStr">
        <is>
          <t>050-001-6205 Батарейка Varta Longlife AAA 1,5V</t>
        </is>
      </c>
      <c r="K3435" s="13" t="inlineStr">
        <is>
          <t>050-001-6205 Батарейка Varta Longlife AAA 1,5V</t>
        </is>
      </c>
      <c r="L3435" s="98" t="n"/>
      <c r="M3435">
        <f>VLOOKUP(J3435,P$7:Q$4000,2,0)</f>
        <v/>
      </c>
      <c r="N3435">
        <f>VLOOKUP(K3435,P$7:R$4000,2,0)</f>
        <v/>
      </c>
      <c r="P3435" s="22" t="n"/>
      <c r="Q3435" s="22" t="n"/>
    </row>
    <row r="3436" hidden="1" outlineLevel="1" ht="22.45" customHeight="1" s="171" thickBot="1">
      <c r="B3436" s="167" t="n"/>
      <c r="C3436" s="167" t="n"/>
      <c r="D3436" s="14" t="inlineStr">
        <is>
          <t>Количество</t>
        </is>
      </c>
      <c r="E3436" s="15" t="n"/>
      <c r="F3436" s="175" t="n">
        <v>6</v>
      </c>
      <c r="G3436" s="15" t="n"/>
      <c r="H3436" s="175" t="n">
        <v>6</v>
      </c>
      <c r="I3436" s="135" t="n"/>
      <c r="J3436" s="154" t="inlineStr">
        <is>
          <t>Поступление ТМЦ и услуг 0002132 от 31.05.2024 10:00:00</t>
        </is>
      </c>
      <c r="K3436" s="154" t="inlineStr">
        <is>
          <t>Поступление ТМЦ и услуг 0002132 от 31.05.2024 10:00:00</t>
        </is>
      </c>
      <c r="L3436" s="98" t="n"/>
      <c r="M3436">
        <f>VLOOKUP(J3436,P$7:Q$4000,2,0)</f>
        <v/>
      </c>
      <c r="N3436">
        <f>VLOOKUP(K3436,P$7:R$4000,2,0)</f>
        <v/>
      </c>
      <c r="P3436" s="22" t="n"/>
      <c r="Q3436" s="23" t="n"/>
    </row>
    <row r="3437" hidden="1" outlineLevel="1" ht="32.9" customFormat="1" customHeight="1" s="71" thickBot="1">
      <c r="B3437" s="165" t="inlineStr">
        <is>
          <t>15.09.2024 10:36:02</t>
        </is>
      </c>
      <c r="C3437" s="165" t="inlineStr">
        <is>
          <t>Внутреннее перемещение ОМТС 222-264 от 15.09.2024 10:36:02</t>
        </is>
      </c>
      <c r="D3437" s="152" t="inlineStr">
        <is>
          <t>Внутренее перемещение ТМЦ</t>
        </is>
      </c>
      <c r="E3437" s="163" t="n">
        <v>1750</v>
      </c>
      <c r="F3437" s="164" t="n"/>
      <c r="G3437" s="163" t="n">
        <v>1750</v>
      </c>
      <c r="H3437" s="164" t="n"/>
      <c r="I3437" s="176" t="n">
        <v>185</v>
      </c>
      <c r="J3437" s="8" t="inlineStr">
        <is>
          <t>Итикулов Алмастай Максатбекович</t>
        </is>
      </c>
      <c r="K3437" s="8" t="inlineStr">
        <is>
          <t>Склад Бозымчак №12 ОФ (/Касымов А. Адылбек у Э.)</t>
        </is>
      </c>
      <c r="L3437" s="98" t="n"/>
      <c r="M3437">
        <f>VLOOKUP(J3437,P$7:Q$4000,2,0)</f>
        <v/>
      </c>
      <c r="N3437">
        <f>VLOOKUP(K3437,P$7:R$4000,2,0)</f>
        <v/>
      </c>
      <c r="P3437" s="22" t="n"/>
      <c r="Q3437" s="22" t="n"/>
    </row>
    <row r="3438" hidden="1" outlineLevel="1" ht="22.45" customFormat="1" customHeight="1" s="71">
      <c r="B3438" s="166" t="n"/>
      <c r="C3438" s="166" t="n"/>
      <c r="D3438" s="153" t="n"/>
      <c r="E3438" s="10" t="n"/>
      <c r="F3438" s="11" t="n"/>
      <c r="G3438" s="10" t="n"/>
      <c r="H3438" s="11" t="n"/>
      <c r="I3438" s="12" t="n"/>
      <c r="J3438" s="13" t="inlineStr">
        <is>
          <t>050-001-6205 Батарейка Varta Longlife AAA 1,5V</t>
        </is>
      </c>
      <c r="K3438" s="13" t="inlineStr">
        <is>
          <t>050-001-6205 Батарейка Varta Longlife AAA 1,5V</t>
        </is>
      </c>
      <c r="L3438" s="98" t="n"/>
      <c r="M3438">
        <f>VLOOKUP(J3438,P$7:Q$4000,2,0)</f>
        <v/>
      </c>
      <c r="N3438">
        <f>VLOOKUP(K3438,P$7:R$4000,2,0)</f>
        <v/>
      </c>
      <c r="P3438" s="22" t="n"/>
      <c r="Q3438" s="22" t="n"/>
    </row>
    <row r="3439" hidden="1" outlineLevel="1" ht="22.45" customHeight="1" s="171" thickBot="1">
      <c r="B3439" s="167" t="n"/>
      <c r="C3439" s="167" t="n"/>
      <c r="D3439" s="14" t="inlineStr">
        <is>
          <t>Количество</t>
        </is>
      </c>
      <c r="E3439" s="15" t="n"/>
      <c r="F3439" s="175" t="n">
        <v>1</v>
      </c>
      <c r="G3439" s="15" t="n"/>
      <c r="H3439" s="175" t="n">
        <v>1</v>
      </c>
      <c r="I3439" s="135" t="n"/>
      <c r="J3439" s="154" t="inlineStr">
        <is>
          <t>Поступление ТМЦ и услуг 0002230 от 07.06.2024 10:00:00</t>
        </is>
      </c>
      <c r="K3439" s="154" t="inlineStr">
        <is>
          <t>Поступление ТМЦ и услуг 0002230 от 07.06.2024 10:00:00</t>
        </is>
      </c>
      <c r="L3439" s="98" t="n"/>
      <c r="M3439">
        <f>VLOOKUP(J3439,P$7:Q$4000,2,0)</f>
        <v/>
      </c>
      <c r="N3439">
        <f>VLOOKUP(K3439,P$7:R$4000,2,0)</f>
        <v/>
      </c>
      <c r="P3439" s="22" t="n"/>
      <c r="Q3439" s="22" t="n"/>
    </row>
    <row r="3440" hidden="1" outlineLevel="1" ht="32.9" customFormat="1" customHeight="1" s="71" thickBot="1">
      <c r="B3440" s="165" t="inlineStr">
        <is>
          <t>15.09.2024 10:36:02</t>
        </is>
      </c>
      <c r="C3440" s="165" t="inlineStr">
        <is>
          <t>Внутреннее перемещение ОМТС 222-264 от 15.09.2024 10:36:02</t>
        </is>
      </c>
      <c r="D3440" s="152" t="inlineStr">
        <is>
          <t>Внутренее перемещение ТМЦ</t>
        </is>
      </c>
      <c r="E3440" s="163" t="n">
        <v>1750</v>
      </c>
      <c r="F3440" s="164" t="n"/>
      <c r="G3440" s="163" t="n">
        <v>1750</v>
      </c>
      <c r="H3440" s="164" t="n"/>
      <c r="I3440" s="176" t="n">
        <v>531</v>
      </c>
      <c r="J3440" s="8" t="inlineStr">
        <is>
          <t>Итикулов Алмастай Максатбекович</t>
        </is>
      </c>
      <c r="K3440" s="8" t="inlineStr">
        <is>
          <t>Склад Бозымчак №12 ОФ (/Касымов А. Адылбек у Э.)</t>
        </is>
      </c>
      <c r="L3440" s="98" t="n"/>
      <c r="M3440">
        <f>VLOOKUP(J3440,P$7:Q$4000,2,0)</f>
        <v/>
      </c>
      <c r="N3440">
        <f>VLOOKUP(K3440,P$7:R$4000,2,0)</f>
        <v/>
      </c>
      <c r="P3440" s="22" t="n"/>
      <c r="Q3440" s="22" t="n"/>
    </row>
    <row r="3441" hidden="1" outlineLevel="1" ht="22.45" customFormat="1" customHeight="1" s="71">
      <c r="B3441" s="166" t="n"/>
      <c r="C3441" s="166" t="n"/>
      <c r="D3441" s="153" t="n"/>
      <c r="E3441" s="10" t="n"/>
      <c r="F3441" s="11" t="n"/>
      <c r="G3441" s="10" t="n"/>
      <c r="H3441" s="11" t="n"/>
      <c r="I3441" s="12" t="n"/>
      <c r="J3441" s="13" t="inlineStr">
        <is>
          <t>050-001-6205 Батарейка Varta Longlife AAA 1,5V</t>
        </is>
      </c>
      <c r="K3441" s="13" t="inlineStr">
        <is>
          <t>050-001-6205 Батарейка Varta Longlife AAA 1,5V</t>
        </is>
      </c>
      <c r="L3441" s="98" t="n"/>
      <c r="M3441">
        <f>VLOOKUP(J3441,P$7:Q$4000,2,0)</f>
        <v/>
      </c>
      <c r="N3441">
        <f>VLOOKUP(K3441,P$7:R$4000,2,0)</f>
        <v/>
      </c>
      <c r="P3441" s="22" t="n"/>
      <c r="Q3441" s="22" t="n"/>
    </row>
    <row r="3442" hidden="1" outlineLevel="1" ht="22.45" customHeight="1" s="171" thickBot="1">
      <c r="B3442" s="167" t="n"/>
      <c r="C3442" s="167" t="n"/>
      <c r="D3442" s="14" t="inlineStr">
        <is>
          <t>Количество</t>
        </is>
      </c>
      <c r="E3442" s="15" t="n"/>
      <c r="F3442" s="175" t="n">
        <v>3</v>
      </c>
      <c r="G3442" s="15" t="n"/>
      <c r="H3442" s="175" t="n">
        <v>3</v>
      </c>
      <c r="I3442" s="135" t="n"/>
      <c r="J3442" s="154" t="inlineStr">
        <is>
          <t>Поступление ТМЦ и услуг 0003254 от 22.08.2024 10:00:00</t>
        </is>
      </c>
      <c r="K3442" s="154" t="inlineStr">
        <is>
          <t>Поступление ТМЦ и услуг 0003254 от 22.08.2024 10:00:00</t>
        </is>
      </c>
      <c r="L3442" s="98" t="n"/>
      <c r="M3442">
        <f>VLOOKUP(J3442,P$7:Q$4000,2,0)</f>
        <v/>
      </c>
      <c r="N3442">
        <f>VLOOKUP(K3442,P$7:R$4000,2,0)</f>
        <v/>
      </c>
      <c r="P3442" s="22" t="n"/>
      <c r="Q3442" s="22" t="n"/>
    </row>
    <row r="3443" hidden="1" outlineLevel="1" ht="22.45" customFormat="1" customHeight="1" s="71" thickBot="1">
      <c r="B3443" s="165" t="inlineStr">
        <is>
          <t>15.09.2024 10:36:02</t>
        </is>
      </c>
      <c r="C3443" s="165" t="inlineStr">
        <is>
          <t>Внутреннее перемещение ОМТС 222-264 от 15.09.2024 10:36:02</t>
        </is>
      </c>
      <c r="D3443" s="152" t="inlineStr">
        <is>
          <t>Внутренее перемещение ТМЦ</t>
        </is>
      </c>
      <c r="E3443" s="163" t="n">
        <v>1750</v>
      </c>
      <c r="F3443" s="164" t="n"/>
      <c r="G3443" s="163" t="n">
        <v>1750</v>
      </c>
      <c r="H3443" s="164" t="n"/>
      <c r="I3443" s="7" t="n">
        <v>1947</v>
      </c>
      <c r="J3443" s="8" t="inlineStr">
        <is>
          <t>Итикулов Алмастай Максатбекович</t>
        </is>
      </c>
      <c r="K3443" s="8" t="inlineStr">
        <is>
          <t>Склад Бозымчак №12 ОФ (/Касымов А. Адылбек у Э.)</t>
        </is>
      </c>
      <c r="L3443" s="98" t="n"/>
      <c r="M3443">
        <f>VLOOKUP(J3443,P$7:Q$4000,2,0)</f>
        <v/>
      </c>
      <c r="N3443">
        <f>VLOOKUP(K3443,P$7:R$4000,2,0)</f>
        <v/>
      </c>
      <c r="P3443" s="22" t="n"/>
      <c r="Q3443" s="22" t="n"/>
    </row>
    <row r="3444" hidden="1" outlineLevel="1" ht="22.45" customFormat="1" customHeight="1" s="71">
      <c r="B3444" s="166" t="n"/>
      <c r="C3444" s="166" t="n"/>
      <c r="D3444" s="153" t="n"/>
      <c r="E3444" s="10" t="n"/>
      <c r="F3444" s="11" t="n"/>
      <c r="G3444" s="10" t="n"/>
      <c r="H3444" s="11" t="n"/>
      <c r="I3444" s="12" t="n"/>
      <c r="J3444" s="13" t="inlineStr">
        <is>
          <t>050-001-6205 Батарейка Varta Longlife AAA 1,5V</t>
        </is>
      </c>
      <c r="K3444" s="13" t="inlineStr">
        <is>
          <t>050-001-6205 Батарейка Varta Longlife AAA 1,5V</t>
        </is>
      </c>
      <c r="L3444" s="98" t="n"/>
      <c r="M3444">
        <f>VLOOKUP(J3444,P$7:Q$4000,2,0)</f>
        <v/>
      </c>
      <c r="N3444">
        <f>VLOOKUP(K3444,P$7:R$4000,2,0)</f>
        <v/>
      </c>
      <c r="P3444" s="22" t="n"/>
      <c r="Q3444" s="22" t="n"/>
    </row>
    <row r="3445" hidden="1" outlineLevel="1" ht="22.45" customHeight="1" s="171" thickBot="1">
      <c r="B3445" s="167" t="n"/>
      <c r="C3445" s="167" t="n"/>
      <c r="D3445" s="14" t="inlineStr">
        <is>
          <t>Количество</t>
        </is>
      </c>
      <c r="E3445" s="15" t="n"/>
      <c r="F3445" s="175" t="n">
        <v>11</v>
      </c>
      <c r="G3445" s="15" t="n"/>
      <c r="H3445" s="175" t="n">
        <v>11</v>
      </c>
      <c r="I3445" s="135" t="n"/>
      <c r="J3445" s="154" t="inlineStr">
        <is>
          <t>Поступление ТМЦ и услуг 0003532 от 03.09.2024 10:00:00</t>
        </is>
      </c>
      <c r="K3445" s="154" t="inlineStr">
        <is>
          <t>Поступление ТМЦ и услуг 0003532 от 03.09.2024 10:00:00</t>
        </is>
      </c>
      <c r="L3445" s="98" t="n"/>
      <c r="M3445">
        <f>VLOOKUP(J3445,P$7:Q$4000,2,0)</f>
        <v/>
      </c>
      <c r="N3445">
        <f>VLOOKUP(K3445,P$7:R$4000,2,0)</f>
        <v/>
      </c>
      <c r="P3445" s="22" t="n"/>
      <c r="Q3445" s="22" t="n"/>
    </row>
    <row r="3446" hidden="1" outlineLevel="1" ht="22.45" customFormat="1" customHeight="1" s="71" thickBot="1">
      <c r="B3446" s="165" t="inlineStr">
        <is>
          <t>15.09.2024 10:36:02</t>
        </is>
      </c>
      <c r="C3446" s="165" t="inlineStr">
        <is>
          <t>Внутреннее перемещение ОМТС 222-264 от 15.09.2024 10:36:02</t>
        </is>
      </c>
      <c r="D3446" s="152" t="inlineStr">
        <is>
          <t>Внутренее перемещение ТМЦ</t>
        </is>
      </c>
      <c r="E3446" s="163" t="n">
        <v>1750</v>
      </c>
      <c r="F3446" s="164" t="n"/>
      <c r="G3446" s="163" t="n">
        <v>1750</v>
      </c>
      <c r="H3446" s="164" t="n"/>
      <c r="I3446" s="176" t="n">
        <v>728</v>
      </c>
      <c r="J3446" s="8" t="inlineStr">
        <is>
          <t>Итикулов Алмастай Максатбекович</t>
        </is>
      </c>
      <c r="K3446" s="8" t="inlineStr">
        <is>
          <t>Склад Бозымчак №12 ОФ (/Касымов А. Адылбек у Э.)</t>
        </is>
      </c>
      <c r="L3446" s="98" t="n"/>
      <c r="M3446">
        <f>VLOOKUP(J3446,P$7:Q$4000,2,0)</f>
        <v/>
      </c>
      <c r="N3446">
        <f>VLOOKUP(K3446,P$7:R$4000,2,0)</f>
        <v/>
      </c>
      <c r="P3446" s="22" t="n"/>
      <c r="Q3446" s="22" t="n"/>
    </row>
    <row r="3447" hidden="1" outlineLevel="1" ht="22.45" customFormat="1" customHeight="1" s="71">
      <c r="B3447" s="166" t="n"/>
      <c r="C3447" s="166" t="n"/>
      <c r="D3447" s="153" t="n"/>
      <c r="E3447" s="10" t="n"/>
      <c r="F3447" s="11" t="n"/>
      <c r="G3447" s="10" t="n"/>
      <c r="H3447" s="11" t="n"/>
      <c r="I3447" s="12" t="n"/>
      <c r="J3447" s="13" t="inlineStr">
        <is>
          <t>050-001-6205 Батарейка Varta Longlife AAA 1,5V</t>
        </is>
      </c>
      <c r="K3447" s="13" t="inlineStr">
        <is>
          <t>050-001-6205 Батарейка Varta Longlife AAA 1,5V</t>
        </is>
      </c>
      <c r="L3447" s="98" t="n"/>
      <c r="M3447">
        <f>VLOOKUP(J3447,P$7:Q$4000,2,0)</f>
        <v/>
      </c>
      <c r="N3447">
        <f>VLOOKUP(K3447,P$7:R$4000,2,0)</f>
        <v/>
      </c>
      <c r="P3447" s="22" t="n"/>
      <c r="Q3447" s="22" t="n"/>
    </row>
    <row r="3448" hidden="1" outlineLevel="1" ht="22.45" customHeight="1" s="171" thickBot="1">
      <c r="B3448" s="167" t="n"/>
      <c r="C3448" s="167" t="n"/>
      <c r="D3448" s="14" t="inlineStr">
        <is>
          <t>Количество</t>
        </is>
      </c>
      <c r="E3448" s="15" t="n"/>
      <c r="F3448" s="175" t="n">
        <v>4</v>
      </c>
      <c r="G3448" s="15" t="n"/>
      <c r="H3448" s="175" t="n">
        <v>4</v>
      </c>
      <c r="I3448" s="135" t="n"/>
      <c r="J3448" s="154" t="inlineStr">
        <is>
          <t>Поступление ТМЦ и услуг 0003533 от 03.09.2024 10:00:00</t>
        </is>
      </c>
      <c r="K3448" s="154" t="inlineStr">
        <is>
          <t>Поступление ТМЦ и услуг 0003533 от 03.09.2024 10:00:00</t>
        </is>
      </c>
      <c r="L3448" s="98" t="n"/>
      <c r="M3448">
        <f>VLOOKUP(J3448,P$7:Q$4000,2,0)</f>
        <v/>
      </c>
      <c r="N3448">
        <f>VLOOKUP(K3448,P$7:R$4000,2,0)</f>
        <v/>
      </c>
      <c r="P3448" s="22" t="n"/>
      <c r="Q3448" s="22" t="n"/>
    </row>
    <row r="3449" hidden="1" outlineLevel="1" ht="22.45" customFormat="1" customHeight="1" s="71" thickBot="1">
      <c r="B3449" s="165" t="inlineStr">
        <is>
          <t>15.09.2024 10:37:05</t>
        </is>
      </c>
      <c r="C3449" s="165" t="inlineStr">
        <is>
          <t>Внутреннее перемещение ОМТС 222-265 от 15.09.2024 10:37:05</t>
        </is>
      </c>
      <c r="D3449" s="152" t="inlineStr">
        <is>
          <t>Внутренее перемещение ТМЦ</t>
        </is>
      </c>
      <c r="E3449" s="163" t="n">
        <v>1750</v>
      </c>
      <c r="F3449" s="164" t="n"/>
      <c r="G3449" s="163" t="n">
        <v>1750</v>
      </c>
      <c r="H3449" s="164" t="n"/>
      <c r="I3449" s="7" t="n">
        <v>41325</v>
      </c>
      <c r="J3449" s="8" t="inlineStr">
        <is>
          <t>Мусабаев Марат Замирбекович - гидротехник</t>
        </is>
      </c>
      <c r="K3449" s="8" t="inlineStr">
        <is>
          <t>Склад Бозымчак №12 ОФ (/Касымов А. Адылбек у Э.)</t>
        </is>
      </c>
      <c r="L3449" s="98" t="n"/>
      <c r="M3449">
        <f>VLOOKUP(J3449,P$7:Q$4000,2,0)</f>
        <v/>
      </c>
      <c r="N3449">
        <f>VLOOKUP(K3449,P$7:R$4000,2,0)</f>
        <v/>
      </c>
      <c r="P3449" s="22" t="n"/>
      <c r="Q3449" s="23" t="n"/>
    </row>
    <row r="3450" hidden="1" outlineLevel="1" ht="22.45" customFormat="1" customHeight="1" s="71">
      <c r="B3450" s="166" t="n"/>
      <c r="C3450" s="166" t="n"/>
      <c r="D3450" s="153" t="n"/>
      <c r="E3450" s="10" t="n"/>
      <c r="F3450" s="11" t="n"/>
      <c r="G3450" s="10" t="n"/>
      <c r="H3450" s="11" t="n"/>
      <c r="I3450" s="12" t="n"/>
      <c r="J3450" s="13" t="inlineStr">
        <is>
          <t>045-004-0080 Фонарь-светодиод налобный 3.7В 2Ач, дальность 200м</t>
        </is>
      </c>
      <c r="K3450" s="13" t="inlineStr">
        <is>
          <t>045-004-0080 Фонарь-светодиод налобный 3.7В 2Ач, дальность 200м</t>
        </is>
      </c>
      <c r="L3450" s="98" t="n"/>
      <c r="M3450">
        <f>VLOOKUP(J3450,P$7:Q$4000,2,0)</f>
        <v/>
      </c>
      <c r="N3450">
        <f>VLOOKUP(K3450,P$7:R$4000,2,0)</f>
        <v/>
      </c>
      <c r="P3450" s="22" t="n"/>
      <c r="Q3450" s="22" t="n"/>
    </row>
    <row r="3451" hidden="1" outlineLevel="1" ht="22.45" customHeight="1" s="171" thickBot="1">
      <c r="B3451" s="167" t="n"/>
      <c r="C3451" s="167" t="n"/>
      <c r="D3451" s="14" t="inlineStr">
        <is>
          <t>Количество</t>
        </is>
      </c>
      <c r="E3451" s="15" t="n"/>
      <c r="F3451" s="175" t="n">
        <v>5</v>
      </c>
      <c r="G3451" s="15" t="n"/>
      <c r="H3451" s="175" t="n">
        <v>5</v>
      </c>
      <c r="I3451" s="135" t="n"/>
      <c r="J3451" s="154" t="inlineStr">
        <is>
          <t>Поступление ТМЦ и услуг 0003378 от 28.08.2024 10:00:00</t>
        </is>
      </c>
      <c r="K3451" s="154" t="inlineStr">
        <is>
          <t>Поступление ТМЦ и услуг 0003378 от 28.08.2024 10:00:00</t>
        </is>
      </c>
      <c r="L3451" s="98" t="n"/>
      <c r="M3451">
        <f>VLOOKUP(J3451,P$7:Q$4000,2,0)</f>
        <v/>
      </c>
      <c r="N3451">
        <f>VLOOKUP(K3451,P$7:R$4000,2,0)</f>
        <v/>
      </c>
      <c r="P3451" s="22" t="n"/>
      <c r="Q3451" s="22" t="n"/>
    </row>
    <row r="3452" hidden="1" outlineLevel="1" ht="22.45" customFormat="1" customHeight="1" s="71" thickBot="1">
      <c r="B3452" s="165" t="inlineStr">
        <is>
          <t>15.09.2024 14:49:41</t>
        </is>
      </c>
      <c r="C3452" s="165" t="inlineStr">
        <is>
          <t>Внутреннее перемещение ОМТС 222-268 от 15.09.2024 14:49:41</t>
        </is>
      </c>
      <c r="D3452" s="152" t="inlineStr">
        <is>
          <t>Внутренее перемещение ТМЦ</t>
        </is>
      </c>
      <c r="E3452" s="163" t="n">
        <v>1750</v>
      </c>
      <c r="F3452" s="164" t="n"/>
      <c r="G3452" s="163" t="n">
        <v>1750</v>
      </c>
      <c r="H3452" s="164" t="n"/>
      <c r="I3452" s="7" t="n">
        <v>5599.69</v>
      </c>
      <c r="J3452" s="8" t="inlineStr">
        <is>
          <t>Билалыев Эрлан Омурбекович</t>
        </is>
      </c>
      <c r="K3452" s="8" t="inlineStr">
        <is>
          <t>Склад Бозымчак № 9 ГОК (Нурмамбетов Н\Караев Ж.)</t>
        </is>
      </c>
      <c r="L3452" s="98" t="n"/>
      <c r="M3452">
        <f>VLOOKUP(J3452,P$7:Q$4000,2,0)</f>
        <v/>
      </c>
      <c r="N3452">
        <f>VLOOKUP(K3452,P$7:R$4000,2,0)</f>
        <v/>
      </c>
      <c r="P3452" s="22" t="n"/>
      <c r="Q3452" s="22" t="n"/>
    </row>
    <row r="3453" hidden="1" outlineLevel="1" ht="22.45" customFormat="1" customHeight="1" s="71">
      <c r="B3453" s="166" t="n"/>
      <c r="C3453" s="166" t="n"/>
      <c r="D3453" s="153" t="n"/>
      <c r="E3453" s="10" t="n"/>
      <c r="F3453" s="11" t="n"/>
      <c r="G3453" s="10" t="n"/>
      <c r="H3453" s="11" t="n"/>
      <c r="I3453" s="12" t="n"/>
      <c r="J3453" s="13" t="inlineStr">
        <is>
          <t>073-003-0403 Цилиндр мерный 2-25-2</t>
        </is>
      </c>
      <c r="K3453" s="13" t="inlineStr">
        <is>
          <t>073-003-0403 Цилиндр мерный 2-25-2</t>
        </is>
      </c>
      <c r="L3453" s="98" t="n"/>
      <c r="M3453">
        <f>VLOOKUP(J3453,P$7:Q$4000,2,0)</f>
        <v/>
      </c>
      <c r="N3453">
        <f>VLOOKUP(K3453,P$7:R$4000,2,0)</f>
        <v/>
      </c>
      <c r="P3453" s="22" t="n"/>
      <c r="Q3453" s="22" t="n"/>
    </row>
    <row r="3454" hidden="1" outlineLevel="1" ht="22.45" customHeight="1" s="171" thickBot="1">
      <c r="B3454" s="167" t="n"/>
      <c r="C3454" s="167" t="n"/>
      <c r="D3454" s="14" t="inlineStr">
        <is>
          <t>Количество</t>
        </is>
      </c>
      <c r="E3454" s="15" t="n"/>
      <c r="F3454" s="175" t="n">
        <v>10</v>
      </c>
      <c r="G3454" s="15" t="n"/>
      <c r="H3454" s="175" t="n">
        <v>10</v>
      </c>
      <c r="I3454" s="135" t="n"/>
      <c r="J3454" s="154" t="inlineStr">
        <is>
          <t>Поступление ТМЦ и услуг 0003412 от 22.08.2024 10:00:00</t>
        </is>
      </c>
      <c r="K3454" s="154" t="inlineStr">
        <is>
          <t>Поступление ТМЦ и услуг 0003412 от 22.08.2024 10:00:00</t>
        </is>
      </c>
      <c r="L3454" s="98" t="n"/>
      <c r="M3454">
        <f>VLOOKUP(J3454,P$7:Q$4000,2,0)</f>
        <v/>
      </c>
      <c r="N3454">
        <f>VLOOKUP(K3454,P$7:R$4000,2,0)</f>
        <v/>
      </c>
      <c r="P3454" s="22" t="n"/>
      <c r="Q3454" s="22" t="n"/>
    </row>
    <row r="3455" hidden="1" outlineLevel="1" ht="32.9" customFormat="1" customHeight="1" s="71" thickBot="1">
      <c r="B3455" s="165" t="inlineStr">
        <is>
          <t>15.09.2024 14:49:41</t>
        </is>
      </c>
      <c r="C3455" s="165" t="inlineStr">
        <is>
          <t>Внутреннее перемещение ОМТС 222-268 от 15.09.2024 14:49:41</t>
        </is>
      </c>
      <c r="D3455" s="152" t="inlineStr">
        <is>
          <t>Внутренее перемещение ТМЦ</t>
        </is>
      </c>
      <c r="E3455" s="163" t="n">
        <v>1750</v>
      </c>
      <c r="F3455" s="164" t="n"/>
      <c r="G3455" s="163" t="n">
        <v>1750</v>
      </c>
      <c r="H3455" s="164" t="n"/>
      <c r="I3455" s="7" t="n">
        <v>17570</v>
      </c>
      <c r="J3455" s="8" t="inlineStr">
        <is>
          <t>Билалыев Эрлан Омурбекович</t>
        </is>
      </c>
      <c r="K3455" s="8" t="inlineStr">
        <is>
          <t>Склад Бозымчак № 9 ГОК (Нурмамбетов Н\Караев Ж.)</t>
        </is>
      </c>
      <c r="L3455" s="98" t="n"/>
      <c r="M3455">
        <f>VLOOKUP(J3455,P$7:Q$4000,2,0)</f>
        <v/>
      </c>
      <c r="N3455">
        <f>VLOOKUP(K3455,P$7:R$4000,2,0)</f>
        <v/>
      </c>
      <c r="P3455" s="22" t="n"/>
      <c r="Q3455" s="22" t="n"/>
    </row>
    <row r="3456" hidden="1" outlineLevel="1" ht="22.45" customFormat="1" customHeight="1" s="71">
      <c r="B3456" s="166" t="n"/>
      <c r="C3456" s="166" t="n"/>
      <c r="D3456" s="153" t="n"/>
      <c r="E3456" s="10" t="n"/>
      <c r="F3456" s="11" t="n"/>
      <c r="G3456" s="10" t="n"/>
      <c r="H3456" s="11" t="n"/>
      <c r="I3456" s="12" t="n"/>
      <c r="J3456" s="13" t="inlineStr">
        <is>
          <t>100-020-0152 Перфоратор «Makita» HR2470</t>
        </is>
      </c>
      <c r="K3456" s="13" t="inlineStr">
        <is>
          <t>100-020-0152 Перфоратор «Makita» HR2470</t>
        </is>
      </c>
      <c r="L3456" s="98" t="n"/>
      <c r="M3456">
        <f>VLOOKUP(J3456,P$7:Q$4000,2,0)</f>
        <v/>
      </c>
      <c r="N3456">
        <f>VLOOKUP(K3456,P$7:R$4000,2,0)</f>
        <v/>
      </c>
      <c r="P3456" s="22" t="n"/>
      <c r="Q3456" s="22" t="n"/>
    </row>
    <row r="3457" hidden="1" outlineLevel="1" ht="22.45" customHeight="1" s="171" thickBot="1">
      <c r="B3457" s="167" t="n"/>
      <c r="C3457" s="167" t="n"/>
      <c r="D3457" s="14" t="inlineStr">
        <is>
          <t>Количество</t>
        </is>
      </c>
      <c r="E3457" s="15" t="n"/>
      <c r="F3457" s="175" t="n">
        <v>1</v>
      </c>
      <c r="G3457" s="15" t="n"/>
      <c r="H3457" s="175" t="n">
        <v>1</v>
      </c>
      <c r="I3457" s="135" t="n"/>
      <c r="J3457" s="154" t="inlineStr">
        <is>
          <t>Поступление ТМЦ и услуг 0003561 от 03.09.2024 10:00:00</t>
        </is>
      </c>
      <c r="K3457" s="154" t="inlineStr">
        <is>
          <t>Поступление ТМЦ и услуг 0003561 от 03.09.2024 10:00:00</t>
        </is>
      </c>
      <c r="L3457" s="98" t="n"/>
      <c r="M3457">
        <f>VLOOKUP(J3457,P$7:Q$4000,2,0)</f>
        <v/>
      </c>
      <c r="N3457">
        <f>VLOOKUP(K3457,P$7:R$4000,2,0)</f>
        <v/>
      </c>
      <c r="P3457" s="22" t="n"/>
      <c r="Q3457" s="22" t="n"/>
    </row>
    <row r="3458" hidden="1" outlineLevel="1" ht="22.45" customFormat="1" customHeight="1" s="71" thickBot="1">
      <c r="B3458" s="165" t="inlineStr">
        <is>
          <t>15.09.2024 14:49:41</t>
        </is>
      </c>
      <c r="C3458" s="165" t="inlineStr">
        <is>
          <t>Внутреннее перемещение ОМТС 222-268 от 15.09.2024 14:49:41</t>
        </is>
      </c>
      <c r="D3458" s="152" t="inlineStr">
        <is>
          <t>Внутренее перемещение ТМЦ</t>
        </is>
      </c>
      <c r="E3458" s="163" t="n">
        <v>1750</v>
      </c>
      <c r="F3458" s="164" t="n"/>
      <c r="G3458" s="163" t="n">
        <v>1750</v>
      </c>
      <c r="H3458" s="164" t="n"/>
      <c r="I3458" s="7" t="n">
        <v>43295</v>
      </c>
      <c r="J3458" s="8" t="inlineStr">
        <is>
          <t>Билалыев Эрлан Омурбекович</t>
        </is>
      </c>
      <c r="K3458" s="8" t="inlineStr">
        <is>
          <t>Склад Бозымчак № 9 ГОК (Нурмамбетов Н\Караев Ж.)</t>
        </is>
      </c>
      <c r="L3458" s="98" t="n"/>
      <c r="M3458">
        <f>VLOOKUP(J3458,P$7:Q$4000,2,0)</f>
        <v/>
      </c>
      <c r="N3458">
        <f>VLOOKUP(K3458,P$7:R$4000,2,0)</f>
        <v/>
      </c>
      <c r="P3458" s="22" t="n"/>
      <c r="Q3458" s="22" t="n"/>
    </row>
    <row r="3459" hidden="1" outlineLevel="1" ht="22.45" customFormat="1" customHeight="1" s="71">
      <c r="B3459" s="166" t="n"/>
      <c r="C3459" s="166" t="n"/>
      <c r="D3459" s="153" t="n"/>
      <c r="E3459" s="10" t="n"/>
      <c r="F3459" s="11" t="n"/>
      <c r="G3459" s="10" t="n"/>
      <c r="H3459" s="11" t="n"/>
      <c r="I3459" s="12" t="n"/>
      <c r="J3459" s="13" t="inlineStr">
        <is>
          <t>100-020-0270 Аккумуляторная УШМ Makita DGA504RF с АКБ и зарядным учстройством</t>
        </is>
      </c>
      <c r="K3459" s="13" t="inlineStr">
        <is>
          <t>100-020-0270 Аккумуляторная УШМ Makita DGA504RF с АКБ и зарядным учстройством</t>
        </is>
      </c>
      <c r="L3459" s="98" t="n"/>
      <c r="M3459">
        <f>VLOOKUP(J3459,P$7:Q$4000,2,0)</f>
        <v/>
      </c>
      <c r="N3459">
        <f>VLOOKUP(K3459,P$7:R$4000,2,0)</f>
        <v/>
      </c>
      <c r="P3459" s="22" t="n"/>
      <c r="Q3459" s="22" t="n"/>
    </row>
    <row r="3460" hidden="1" outlineLevel="1" ht="22.45" customHeight="1" s="171" thickBot="1">
      <c r="B3460" s="167" t="n"/>
      <c r="C3460" s="167" t="n"/>
      <c r="D3460" s="14" t="inlineStr">
        <is>
          <t>Количество</t>
        </is>
      </c>
      <c r="E3460" s="15" t="n"/>
      <c r="F3460" s="175" t="n">
        <v>1</v>
      </c>
      <c r="G3460" s="15" t="n"/>
      <c r="H3460" s="175" t="n">
        <v>1</v>
      </c>
      <c r="I3460" s="135" t="n"/>
      <c r="J3460" s="154" t="inlineStr">
        <is>
          <t>Поступление ТМЦ и услуг 0003561 от 03.09.2024 10:00:00</t>
        </is>
      </c>
      <c r="K3460" s="154" t="inlineStr">
        <is>
          <t>Поступление ТМЦ и услуг 0003561 от 03.09.2024 10:00:00</t>
        </is>
      </c>
      <c r="L3460" s="98" t="n"/>
      <c r="M3460">
        <f>VLOOKUP(J3460,P$7:Q$4000,2,0)</f>
        <v/>
      </c>
      <c r="N3460">
        <f>VLOOKUP(K3460,P$7:R$4000,2,0)</f>
        <v/>
      </c>
      <c r="P3460" s="22" t="n"/>
      <c r="Q3460" s="22" t="n"/>
    </row>
    <row r="3461" hidden="1" outlineLevel="1" ht="22.45" customFormat="1" customHeight="1" s="71" thickBot="1">
      <c r="B3461" s="165" t="inlineStr">
        <is>
          <t>15.09.2024 14:49:41</t>
        </is>
      </c>
      <c r="C3461" s="165" t="inlineStr">
        <is>
          <t>Внутреннее перемещение ОМТС 222-268 от 15.09.2024 14:49:41</t>
        </is>
      </c>
      <c r="D3461" s="152" t="inlineStr">
        <is>
          <t>Внутренее перемещение ТМЦ</t>
        </is>
      </c>
      <c r="E3461" s="163" t="n">
        <v>1750</v>
      </c>
      <c r="F3461" s="164" t="n"/>
      <c r="G3461" s="163" t="n">
        <v>1750</v>
      </c>
      <c r="H3461" s="164" t="n"/>
      <c r="I3461" s="7" t="n">
        <v>20400</v>
      </c>
      <c r="J3461" s="8" t="inlineStr">
        <is>
          <t>Билалыев Эрлан Омурбекович</t>
        </is>
      </c>
      <c r="K3461" s="8" t="inlineStr">
        <is>
          <t>Склад Бозымчак № 9 ГОК (Нурмамбетов Н\Караев Ж.)</t>
        </is>
      </c>
      <c r="L3461" s="98" t="n"/>
      <c r="M3461">
        <f>VLOOKUP(J3461,P$7:Q$4000,2,0)</f>
        <v/>
      </c>
      <c r="N3461">
        <f>VLOOKUP(K3461,P$7:R$4000,2,0)</f>
        <v/>
      </c>
      <c r="P3461" s="22" t="n"/>
      <c r="Q3461" s="22" t="n"/>
    </row>
    <row r="3462" hidden="1" outlineLevel="1" ht="22.45" customFormat="1" customHeight="1" s="71">
      <c r="B3462" s="166" t="n"/>
      <c r="C3462" s="166" t="n"/>
      <c r="D3462" s="153" t="n"/>
      <c r="E3462" s="10" t="n"/>
      <c r="F3462" s="11" t="n"/>
      <c r="G3462" s="10" t="n"/>
      <c r="H3462" s="11" t="n"/>
      <c r="I3462" s="12" t="n"/>
      <c r="J3462" s="13" t="inlineStr">
        <is>
          <t>100-020-0359 Аккумуляторная дрель-шуруповерт Makita G-серия 18В DF488DWE</t>
        </is>
      </c>
      <c r="K3462" s="13" t="inlineStr">
        <is>
          <t>100-020-0359 Аккумуляторная дрель-шуруповерт Makita G-серия 18В DF488DWE</t>
        </is>
      </c>
      <c r="L3462" s="98" t="n"/>
      <c r="M3462">
        <f>VLOOKUP(J3462,P$7:Q$4000,2,0)</f>
        <v/>
      </c>
      <c r="N3462">
        <f>VLOOKUP(K3462,P$7:R$4000,2,0)</f>
        <v/>
      </c>
      <c r="P3462" s="22" t="n"/>
      <c r="Q3462" s="22" t="n"/>
    </row>
    <row r="3463" hidden="1" outlineLevel="1" ht="22.45" customHeight="1" s="171" thickBot="1">
      <c r="B3463" s="167" t="n"/>
      <c r="C3463" s="167" t="n"/>
      <c r="D3463" s="14" t="inlineStr">
        <is>
          <t>Количество</t>
        </is>
      </c>
      <c r="E3463" s="15" t="n"/>
      <c r="F3463" s="175" t="n">
        <v>1</v>
      </c>
      <c r="G3463" s="15" t="n"/>
      <c r="H3463" s="175" t="n">
        <v>1</v>
      </c>
      <c r="I3463" s="135" t="n"/>
      <c r="J3463" s="154" t="inlineStr">
        <is>
          <t>Поступление ТМЦ и услуг 0003561 от 03.09.2024 10:00:00</t>
        </is>
      </c>
      <c r="K3463" s="154" t="inlineStr">
        <is>
          <t>Поступление ТМЦ и услуг 0003561 от 03.09.2024 10:00:00</t>
        </is>
      </c>
      <c r="L3463" s="98" t="n"/>
      <c r="M3463">
        <f>VLOOKUP(J3463,P$7:Q$4000,2,0)</f>
        <v/>
      </c>
      <c r="N3463">
        <f>VLOOKUP(K3463,P$7:R$4000,2,0)</f>
        <v/>
      </c>
      <c r="P3463" s="22" t="n"/>
      <c r="Q3463" s="22" t="n"/>
    </row>
    <row r="3464" hidden="1" outlineLevel="1" ht="22.45" customFormat="1" customHeight="1" s="71" thickBot="1">
      <c r="B3464" s="165" t="inlineStr">
        <is>
          <t>15.09.2024 14:49:41</t>
        </is>
      </c>
      <c r="C3464" s="165" t="inlineStr">
        <is>
          <t>Внутреннее перемещение ОМТС 222-268 от 15.09.2024 14:49:41</t>
        </is>
      </c>
      <c r="D3464" s="152" t="inlineStr">
        <is>
          <t>Внутренее перемещение ТМЦ</t>
        </is>
      </c>
      <c r="E3464" s="163" t="n">
        <v>1750</v>
      </c>
      <c r="F3464" s="164" t="n"/>
      <c r="G3464" s="163" t="n">
        <v>1750</v>
      </c>
      <c r="H3464" s="164" t="n"/>
      <c r="I3464" s="7" t="n">
        <v>13900</v>
      </c>
      <c r="J3464" s="8" t="inlineStr">
        <is>
          <t>Билалыев Эрлан Омурбекович</t>
        </is>
      </c>
      <c r="K3464" s="8" t="inlineStr">
        <is>
          <t>Склад Бозымчак № 9 ГОК (Нурмамбетов Н\Караев Ж.)</t>
        </is>
      </c>
      <c r="L3464" s="98" t="n"/>
      <c r="M3464">
        <f>VLOOKUP(J3464,P$7:Q$4000,2,0)</f>
        <v/>
      </c>
      <c r="N3464">
        <f>VLOOKUP(K3464,P$7:R$4000,2,0)</f>
        <v/>
      </c>
      <c r="P3464" s="22" t="n"/>
      <c r="Q3464" s="22" t="n"/>
    </row>
    <row r="3465" hidden="1" outlineLevel="1" ht="22.45" customFormat="1" customHeight="1" s="71">
      <c r="B3465" s="166" t="n"/>
      <c r="C3465" s="166" t="n"/>
      <c r="D3465" s="153" t="n"/>
      <c r="E3465" s="10" t="n"/>
      <c r="F3465" s="11" t="n"/>
      <c r="G3465" s="10" t="n"/>
      <c r="H3465" s="11" t="n"/>
      <c r="I3465" s="12" t="n"/>
      <c r="J3465" s="13" t="inlineStr">
        <is>
          <t>100-020-0398 Фен технический Makita HG 5030K</t>
        </is>
      </c>
      <c r="K3465" s="13" t="inlineStr">
        <is>
          <t>100-020-0398 Фен технический Makita HG 5030K</t>
        </is>
      </c>
      <c r="L3465" s="98" t="n"/>
      <c r="M3465">
        <f>VLOOKUP(J3465,P$7:Q$4000,2,0)</f>
        <v/>
      </c>
      <c r="N3465">
        <f>VLOOKUP(K3465,P$7:R$4000,2,0)</f>
        <v/>
      </c>
      <c r="P3465" s="22" t="n"/>
      <c r="Q3465" s="22" t="n"/>
    </row>
    <row r="3466" hidden="1" outlineLevel="1" ht="22.45" customHeight="1" s="171" thickBot="1">
      <c r="B3466" s="167" t="n"/>
      <c r="C3466" s="167" t="n"/>
      <c r="D3466" s="14" t="inlineStr">
        <is>
          <t>Количество</t>
        </is>
      </c>
      <c r="E3466" s="15" t="n"/>
      <c r="F3466" s="175" t="n">
        <v>1</v>
      </c>
      <c r="G3466" s="15" t="n"/>
      <c r="H3466" s="175" t="n">
        <v>1</v>
      </c>
      <c r="I3466" s="135" t="n"/>
      <c r="J3466" s="154" t="inlineStr">
        <is>
          <t>Поступление ТМЦ и услуг 0003561 от 03.09.2024 10:00:00</t>
        </is>
      </c>
      <c r="K3466" s="154" t="inlineStr">
        <is>
          <t>Поступление ТМЦ и услуг 0003561 от 03.09.2024 10:00:00</t>
        </is>
      </c>
      <c r="L3466" s="98" t="n"/>
      <c r="M3466">
        <f>VLOOKUP(J3466,P$7:Q$4000,2,0)</f>
        <v/>
      </c>
      <c r="N3466">
        <f>VLOOKUP(K3466,P$7:R$4000,2,0)</f>
        <v/>
      </c>
      <c r="P3466" s="22" t="n"/>
      <c r="Q3466" s="22" t="n"/>
    </row>
    <row r="3467" hidden="1" outlineLevel="1" ht="32.9" customFormat="1" customHeight="1" s="71" thickBot="1">
      <c r="B3467" s="165" t="inlineStr">
        <is>
          <t>15.09.2024 14:49:41</t>
        </is>
      </c>
      <c r="C3467" s="165" t="inlineStr">
        <is>
          <t>Внутреннее перемещение ОМТС 222-268 от 15.09.2024 14:49:41</t>
        </is>
      </c>
      <c r="D3467" s="152" t="inlineStr">
        <is>
          <t>Внутренее перемещение ТМЦ</t>
        </is>
      </c>
      <c r="E3467" s="163" t="n">
        <v>1750</v>
      </c>
      <c r="F3467" s="164" t="n"/>
      <c r="G3467" s="163" t="n">
        <v>1750</v>
      </c>
      <c r="H3467" s="164" t="n"/>
      <c r="I3467" s="176" t="n">
        <v>340</v>
      </c>
      <c r="J3467" s="8" t="inlineStr">
        <is>
          <t>Билалыев Эрлан Омурбекович</t>
        </is>
      </c>
      <c r="K3467" s="8" t="inlineStr">
        <is>
          <t>Склад Бозымчак № 9 ГОК (Нурмамбетов Н\Караев Ж.)</t>
        </is>
      </c>
      <c r="L3467" s="98" t="n"/>
      <c r="M3467">
        <f>VLOOKUP(J3467,P$7:Q$4000,2,0)</f>
        <v/>
      </c>
      <c r="N3467">
        <f>VLOOKUP(K3467,P$7:R$4000,2,0)</f>
        <v/>
      </c>
      <c r="P3467" s="22" t="n"/>
      <c r="Q3467" s="22" t="n"/>
    </row>
    <row r="3468" hidden="1" outlineLevel="1" ht="22.45" customFormat="1" customHeight="1" s="71">
      <c r="B3468" s="166" t="n"/>
      <c r="C3468" s="166" t="n"/>
      <c r="D3468" s="153" t="n"/>
      <c r="E3468" s="10" t="n"/>
      <c r="F3468" s="11" t="n"/>
      <c r="G3468" s="10" t="n"/>
      <c r="H3468" s="11" t="n"/>
      <c r="I3468" s="12" t="n"/>
      <c r="J3468" s="13" t="inlineStr">
        <is>
          <t>100-010-0081 Ножовка по металу</t>
        </is>
      </c>
      <c r="K3468" s="13" t="inlineStr">
        <is>
          <t>100-010-0081 Ножовка по металу</t>
        </is>
      </c>
      <c r="L3468" s="98" t="n"/>
      <c r="M3468">
        <f>VLOOKUP(J3468,P$7:Q$4000,2,0)</f>
        <v/>
      </c>
      <c r="N3468">
        <f>VLOOKUP(K3468,P$7:R$4000,2,0)</f>
        <v/>
      </c>
      <c r="P3468" s="22" t="n"/>
      <c r="Q3468" s="22" t="n"/>
    </row>
    <row r="3469" hidden="1" outlineLevel="1" ht="22.45" customHeight="1" s="171" thickBot="1">
      <c r="B3469" s="167" t="n"/>
      <c r="C3469" s="167" t="n"/>
      <c r="D3469" s="14" t="inlineStr">
        <is>
          <t>Количество</t>
        </is>
      </c>
      <c r="E3469" s="15" t="n"/>
      <c r="F3469" s="175" t="n">
        <v>1</v>
      </c>
      <c r="G3469" s="15" t="n"/>
      <c r="H3469" s="175" t="n">
        <v>1</v>
      </c>
      <c r="I3469" s="135" t="n"/>
      <c r="J3469" s="154" t="inlineStr">
        <is>
          <t>Поступление ТМЦ и услуг 0003006 от 31.07.2024 10:00:00</t>
        </is>
      </c>
      <c r="K3469" s="154" t="inlineStr">
        <is>
          <t>Поступление ТМЦ и услуг 0003006 от 31.07.2024 10:00:00</t>
        </is>
      </c>
      <c r="L3469" s="98" t="n"/>
      <c r="M3469">
        <f>VLOOKUP(J3469,P$7:Q$4000,2,0)</f>
        <v/>
      </c>
      <c r="N3469">
        <f>VLOOKUP(K3469,P$7:R$4000,2,0)</f>
        <v/>
      </c>
      <c r="P3469" s="22" t="n"/>
      <c r="Q3469" s="23" t="n"/>
    </row>
    <row r="3470" hidden="1" outlineLevel="1" ht="22.45" customFormat="1" customHeight="1" s="71" thickBot="1">
      <c r="B3470" s="165" t="inlineStr">
        <is>
          <t>15.09.2024 14:49:41</t>
        </is>
      </c>
      <c r="C3470" s="165" t="inlineStr">
        <is>
          <t>Внутреннее перемещение ОМТС 222-268 от 15.09.2024 14:49:41</t>
        </is>
      </c>
      <c r="D3470" s="152" t="inlineStr">
        <is>
          <t>Внутренее перемещение ТМЦ</t>
        </is>
      </c>
      <c r="E3470" s="163" t="n">
        <v>1750</v>
      </c>
      <c r="F3470" s="164" t="n"/>
      <c r="G3470" s="163" t="n">
        <v>1750</v>
      </c>
      <c r="H3470" s="164" t="n"/>
      <c r="I3470" s="176" t="n">
        <v>660</v>
      </c>
      <c r="J3470" s="8" t="inlineStr">
        <is>
          <t>Билалыев Эрлан Омурбекович</t>
        </is>
      </c>
      <c r="K3470" s="8" t="inlineStr">
        <is>
          <t>Склад Бозымчак № 9 ГОК (Нурмамбетов Н\Караев Ж.)</t>
        </is>
      </c>
      <c r="L3470" s="98" t="n"/>
      <c r="M3470">
        <f>VLOOKUP(J3470,P$7:Q$4000,2,0)</f>
        <v/>
      </c>
      <c r="N3470">
        <f>VLOOKUP(K3470,P$7:R$4000,2,0)</f>
        <v/>
      </c>
      <c r="P3470" s="22" t="n"/>
      <c r="Q3470" s="22" t="n"/>
    </row>
    <row r="3471" hidden="1" outlineLevel="1" ht="22.45" customFormat="1" customHeight="1" s="71">
      <c r="B3471" s="166" t="n"/>
      <c r="C3471" s="166" t="n"/>
      <c r="D3471" s="153" t="n"/>
      <c r="E3471" s="10" t="n"/>
      <c r="F3471" s="11" t="n"/>
      <c r="G3471" s="10" t="n"/>
      <c r="H3471" s="11" t="n"/>
      <c r="I3471" s="12" t="n"/>
      <c r="J3471" s="13" t="inlineStr">
        <is>
          <t>100-010-0215 коса №7</t>
        </is>
      </c>
      <c r="K3471" s="13" t="inlineStr">
        <is>
          <t>100-010-0215 коса №7</t>
        </is>
      </c>
      <c r="L3471" s="98" t="n"/>
      <c r="M3471">
        <f>VLOOKUP(J3471,P$7:Q$4000,2,0)</f>
        <v/>
      </c>
      <c r="N3471">
        <f>VLOOKUP(K3471,P$7:R$4000,2,0)</f>
        <v/>
      </c>
      <c r="P3471" s="22" t="n"/>
      <c r="Q3471" s="22" t="n"/>
    </row>
    <row r="3472" hidden="1" outlineLevel="1" ht="22.45" customHeight="1" s="171" thickBot="1">
      <c r="B3472" s="167" t="n"/>
      <c r="C3472" s="167" t="n"/>
      <c r="D3472" s="14" t="inlineStr">
        <is>
          <t>Количество</t>
        </is>
      </c>
      <c r="E3472" s="15" t="n"/>
      <c r="F3472" s="175" t="n">
        <v>1</v>
      </c>
      <c r="G3472" s="15" t="n"/>
      <c r="H3472" s="175" t="n">
        <v>1</v>
      </c>
      <c r="I3472" s="135" t="n"/>
      <c r="J3472" s="154" t="inlineStr">
        <is>
          <t>Поступление ТМЦ и услуг 0003006 от 31.07.2024 10:00:00</t>
        </is>
      </c>
      <c r="K3472" s="154" t="inlineStr">
        <is>
          <t>Поступление ТМЦ и услуг 0003006 от 31.07.2024 10:00:00</t>
        </is>
      </c>
      <c r="L3472" s="98" t="n"/>
      <c r="M3472">
        <f>VLOOKUP(J3472,P$7:Q$4000,2,0)</f>
        <v/>
      </c>
      <c r="N3472">
        <f>VLOOKUP(K3472,P$7:R$4000,2,0)</f>
        <v/>
      </c>
      <c r="P3472" s="22" t="n"/>
      <c r="Q3472" s="23" t="n"/>
    </row>
    <row r="3473" hidden="1" outlineLevel="1" ht="22.45" customFormat="1" customHeight="1" s="71" thickBot="1">
      <c r="B3473" s="165" t="inlineStr">
        <is>
          <t>15.09.2024 14:49:41</t>
        </is>
      </c>
      <c r="C3473" s="165" t="inlineStr">
        <is>
          <t>Внутреннее перемещение ОМТС 222-268 от 15.09.2024 14:49:41</t>
        </is>
      </c>
      <c r="D3473" s="152" t="inlineStr">
        <is>
          <t>Внутренее перемещение ТМЦ</t>
        </is>
      </c>
      <c r="E3473" s="163" t="n">
        <v>1750</v>
      </c>
      <c r="F3473" s="164" t="n"/>
      <c r="G3473" s="163" t="n">
        <v>1750</v>
      </c>
      <c r="H3473" s="164" t="n"/>
      <c r="I3473" s="7" t="n">
        <v>8840</v>
      </c>
      <c r="J3473" s="8" t="inlineStr">
        <is>
          <t>Билалыев Эрлан Омурбекович</t>
        </is>
      </c>
      <c r="K3473" s="8" t="inlineStr">
        <is>
          <t>Склад Бозымчак № 9 ГОК (Нурмамбетов Н\Караев Ж.)</t>
        </is>
      </c>
      <c r="L3473" s="98" t="n"/>
      <c r="M3473">
        <f>VLOOKUP(J3473,P$7:Q$4000,2,0)</f>
        <v/>
      </c>
      <c r="N3473">
        <f>VLOOKUP(K3473,P$7:R$4000,2,0)</f>
        <v/>
      </c>
      <c r="P3473" s="22" t="n"/>
      <c r="Q3473" s="22" t="n"/>
    </row>
    <row r="3474" hidden="1" outlineLevel="1" ht="22.45" customFormat="1" customHeight="1" s="71">
      <c r="B3474" s="166" t="n"/>
      <c r="C3474" s="166" t="n"/>
      <c r="D3474" s="153" t="n"/>
      <c r="E3474" s="10" t="n"/>
      <c r="F3474" s="11" t="n"/>
      <c r="G3474" s="10" t="n"/>
      <c r="H3474" s="11" t="n"/>
      <c r="I3474" s="12" t="n"/>
      <c r="J3474" s="13" t="inlineStr">
        <is>
          <t>100-010-6116 Ножницы для резки полипропиленовых труб и металлопласта до 63 мм</t>
        </is>
      </c>
      <c r="K3474" s="13" t="inlineStr">
        <is>
          <t>100-010-6116 Ножницы для резки полипропиленовых труб и металлопласта до 63 мм</t>
        </is>
      </c>
      <c r="L3474" s="98" t="n"/>
      <c r="M3474">
        <f>VLOOKUP(J3474,P$7:Q$4000,2,0)</f>
        <v/>
      </c>
      <c r="N3474">
        <f>VLOOKUP(K3474,P$7:R$4000,2,0)</f>
        <v/>
      </c>
      <c r="P3474" s="22" t="n"/>
      <c r="Q3474" s="22" t="n"/>
    </row>
    <row r="3475" hidden="1" outlineLevel="1" ht="22.45" customHeight="1" s="171" thickBot="1">
      <c r="B3475" s="167" t="n"/>
      <c r="C3475" s="167" t="n"/>
      <c r="D3475" s="14" t="inlineStr">
        <is>
          <t>Количество</t>
        </is>
      </c>
      <c r="E3475" s="15" t="n"/>
      <c r="F3475" s="175" t="n">
        <v>2</v>
      </c>
      <c r="G3475" s="15" t="n"/>
      <c r="H3475" s="175" t="n">
        <v>2</v>
      </c>
      <c r="I3475" s="135" t="n"/>
      <c r="J3475" s="154" t="inlineStr">
        <is>
          <t>Поступление ТМЦ и услуг 0003004 от 31.07.2024 10:00:00</t>
        </is>
      </c>
      <c r="K3475" s="154" t="inlineStr">
        <is>
          <t>Поступление ТМЦ и услуг 0003004 от 31.07.2024 10:00:00</t>
        </is>
      </c>
      <c r="L3475" s="98" t="n"/>
      <c r="M3475">
        <f>VLOOKUP(J3475,P$7:Q$4000,2,0)</f>
        <v/>
      </c>
      <c r="N3475">
        <f>VLOOKUP(K3475,P$7:R$4000,2,0)</f>
        <v/>
      </c>
      <c r="P3475" s="22" t="n"/>
      <c r="Q3475" s="22" t="n"/>
    </row>
    <row r="3476" hidden="1" outlineLevel="1" ht="22.45" customFormat="1" customHeight="1" s="71" thickBot="1">
      <c r="B3476" s="165" t="inlineStr">
        <is>
          <t>15.09.2024 14:49:45</t>
        </is>
      </c>
      <c r="C3476" s="165" t="inlineStr">
        <is>
          <t>Внутреннее перемещение ОМТС 222-269 от 15.09.2024 14:49:45</t>
        </is>
      </c>
      <c r="D3476" s="152" t="inlineStr">
        <is>
          <t>Внутренее перемещение ТМЦ</t>
        </is>
      </c>
      <c r="E3476" s="163" t="n">
        <v>1750</v>
      </c>
      <c r="F3476" s="164" t="n"/>
      <c r="G3476" s="163" t="n">
        <v>1750</v>
      </c>
      <c r="H3476" s="164" t="n"/>
      <c r="I3476" s="7" t="n">
        <v>17570</v>
      </c>
      <c r="J3476" s="8" t="inlineStr">
        <is>
          <t>Дуйшенбек уулу Маратбек</t>
        </is>
      </c>
      <c r="K3476" s="8" t="inlineStr">
        <is>
          <t>Склад Бозымчак № 9 ГОК (Нурмамбетов Н\Караев Ж.)</t>
        </is>
      </c>
      <c r="L3476" s="98" t="n"/>
      <c r="M3476">
        <f>VLOOKUP(J3476,P$7:Q$4000,2,0)</f>
        <v/>
      </c>
      <c r="N3476">
        <f>VLOOKUP(K3476,P$7:R$4000,2,0)</f>
        <v/>
      </c>
      <c r="P3476" s="22" t="n"/>
      <c r="Q3476" s="22" t="n"/>
    </row>
    <row r="3477" hidden="1" outlineLevel="1" ht="22.45" customFormat="1" customHeight="1" s="71">
      <c r="B3477" s="166" t="n"/>
      <c r="C3477" s="166" t="n"/>
      <c r="D3477" s="153" t="n"/>
      <c r="E3477" s="10" t="n"/>
      <c r="F3477" s="11" t="n"/>
      <c r="G3477" s="10" t="n"/>
      <c r="H3477" s="11" t="n"/>
      <c r="I3477" s="12" t="n"/>
      <c r="J3477" s="13" t="inlineStr">
        <is>
          <t>100-020-0152 Перфоратор «Makita» HR2470</t>
        </is>
      </c>
      <c r="K3477" s="13" t="inlineStr">
        <is>
          <t>100-020-0152 Перфоратор «Makita» HR2470</t>
        </is>
      </c>
      <c r="L3477" s="98" t="n"/>
      <c r="M3477">
        <f>VLOOKUP(J3477,P$7:Q$4000,2,0)</f>
        <v/>
      </c>
      <c r="N3477">
        <f>VLOOKUP(K3477,P$7:R$4000,2,0)</f>
        <v/>
      </c>
      <c r="P3477" s="22" t="n"/>
      <c r="Q3477" s="22" t="n"/>
    </row>
    <row r="3478" hidden="1" outlineLevel="1" ht="22.45" customHeight="1" s="171" thickBot="1">
      <c r="B3478" s="167" t="n"/>
      <c r="C3478" s="167" t="n"/>
      <c r="D3478" s="14" t="inlineStr">
        <is>
          <t>Количество</t>
        </is>
      </c>
      <c r="E3478" s="15" t="n"/>
      <c r="F3478" s="175" t="n">
        <v>1</v>
      </c>
      <c r="G3478" s="15" t="n"/>
      <c r="H3478" s="175" t="n">
        <v>1</v>
      </c>
      <c r="I3478" s="135" t="n"/>
      <c r="J3478" s="154" t="inlineStr">
        <is>
          <t>Поступление ТМЦ и услуг 0003561 от 03.09.2024 10:00:00</t>
        </is>
      </c>
      <c r="K3478" s="154" t="inlineStr">
        <is>
          <t>Поступление ТМЦ и услуг 0003561 от 03.09.2024 10:00:00</t>
        </is>
      </c>
      <c r="L3478" s="98" t="n"/>
      <c r="M3478">
        <f>VLOOKUP(J3478,P$7:Q$4000,2,0)</f>
        <v/>
      </c>
      <c r="N3478">
        <f>VLOOKUP(K3478,P$7:R$4000,2,0)</f>
        <v/>
      </c>
      <c r="P3478" s="22" t="n"/>
      <c r="Q3478" s="23" t="n"/>
    </row>
    <row r="3479" hidden="1" outlineLevel="1" ht="22.45" customFormat="1" customHeight="1" s="71" thickBot="1">
      <c r="B3479" s="165" t="inlineStr">
        <is>
          <t>15.09.2024 14:49:45</t>
        </is>
      </c>
      <c r="C3479" s="165" t="inlineStr">
        <is>
          <t>Внутреннее перемещение ОМТС 222-269 от 15.09.2024 14:49:45</t>
        </is>
      </c>
      <c r="D3479" s="152" t="inlineStr">
        <is>
          <t>Внутренее перемещение ТМЦ</t>
        </is>
      </c>
      <c r="E3479" s="163" t="n">
        <v>1750</v>
      </c>
      <c r="F3479" s="164" t="n"/>
      <c r="G3479" s="163" t="n">
        <v>1750</v>
      </c>
      <c r="H3479" s="164" t="n"/>
      <c r="I3479" s="7" t="n">
        <v>43295</v>
      </c>
      <c r="J3479" s="8" t="inlineStr">
        <is>
          <t>Дуйшенбек уулу Маратбек</t>
        </is>
      </c>
      <c r="K3479" s="8" t="inlineStr">
        <is>
          <t>Склад Бозымчак № 9 ГОК (Нурмамбетов Н\Караев Ж.)</t>
        </is>
      </c>
      <c r="L3479" s="98" t="n"/>
      <c r="M3479">
        <f>VLOOKUP(J3479,P$7:Q$4000,2,0)</f>
        <v/>
      </c>
      <c r="N3479">
        <f>VLOOKUP(K3479,P$7:R$4000,2,0)</f>
        <v/>
      </c>
      <c r="P3479" s="22" t="n"/>
      <c r="Q3479" s="22" t="n"/>
    </row>
    <row r="3480" hidden="1" outlineLevel="1" ht="22.45" customFormat="1" customHeight="1" s="71">
      <c r="B3480" s="166" t="n"/>
      <c r="C3480" s="166" t="n"/>
      <c r="D3480" s="153" t="n"/>
      <c r="E3480" s="10" t="n"/>
      <c r="F3480" s="11" t="n"/>
      <c r="G3480" s="10" t="n"/>
      <c r="H3480" s="11" t="n"/>
      <c r="I3480" s="12" t="n"/>
      <c r="J3480" s="13" t="inlineStr">
        <is>
          <t>100-020-0270 Аккумуляторная УШМ Makita DGA504RF с АКБ и зарядным учстройством</t>
        </is>
      </c>
      <c r="K3480" s="13" t="inlineStr">
        <is>
          <t>100-020-0270 Аккумуляторная УШМ Makita DGA504RF с АКБ и зарядным учстройством</t>
        </is>
      </c>
      <c r="L3480" s="98" t="n"/>
      <c r="M3480">
        <f>VLOOKUP(J3480,P$7:Q$4000,2,0)</f>
        <v/>
      </c>
      <c r="N3480">
        <f>VLOOKUP(K3480,P$7:R$4000,2,0)</f>
        <v/>
      </c>
      <c r="P3480" s="22" t="n"/>
      <c r="Q3480" s="22" t="n"/>
    </row>
    <row r="3481" hidden="1" outlineLevel="1" ht="22.45" customHeight="1" s="171" thickBot="1">
      <c r="B3481" s="167" t="n"/>
      <c r="C3481" s="167" t="n"/>
      <c r="D3481" s="14" t="inlineStr">
        <is>
          <t>Количество</t>
        </is>
      </c>
      <c r="E3481" s="15" t="n"/>
      <c r="F3481" s="175" t="n">
        <v>1</v>
      </c>
      <c r="G3481" s="15" t="n"/>
      <c r="H3481" s="175" t="n">
        <v>1</v>
      </c>
      <c r="I3481" s="135" t="n"/>
      <c r="J3481" s="154" t="inlineStr">
        <is>
          <t>Поступление ТМЦ и услуг 0003561 от 03.09.2024 10:00:00</t>
        </is>
      </c>
      <c r="K3481" s="154" t="inlineStr">
        <is>
          <t>Поступление ТМЦ и услуг 0003561 от 03.09.2024 10:00:00</t>
        </is>
      </c>
      <c r="L3481" s="98" t="n"/>
      <c r="M3481">
        <f>VLOOKUP(J3481,P$7:Q$4000,2,0)</f>
        <v/>
      </c>
      <c r="N3481">
        <f>VLOOKUP(K3481,P$7:R$4000,2,0)</f>
        <v/>
      </c>
      <c r="P3481" s="22" t="n"/>
      <c r="Q3481" s="22" t="n"/>
    </row>
    <row r="3482" hidden="1" outlineLevel="1" ht="22.45" customFormat="1" customHeight="1" s="71" thickBot="1">
      <c r="B3482" s="165" t="inlineStr">
        <is>
          <t>15.09.2024 14:49:45</t>
        </is>
      </c>
      <c r="C3482" s="165" t="inlineStr">
        <is>
          <t>Внутреннее перемещение ОМТС 222-269 от 15.09.2024 14:49:45</t>
        </is>
      </c>
      <c r="D3482" s="152" t="inlineStr">
        <is>
          <t>Внутренее перемещение ТМЦ</t>
        </is>
      </c>
      <c r="E3482" s="163" t="n">
        <v>1750</v>
      </c>
      <c r="F3482" s="164" t="n"/>
      <c r="G3482" s="163" t="n">
        <v>1750</v>
      </c>
      <c r="H3482" s="164" t="n"/>
      <c r="I3482" s="7" t="n">
        <v>20400</v>
      </c>
      <c r="J3482" s="8" t="inlineStr">
        <is>
          <t>Дуйшенбек уулу Маратбек</t>
        </is>
      </c>
      <c r="K3482" s="8" t="inlineStr">
        <is>
          <t>Склад Бозымчак № 9 ГОК (Нурмамбетов Н\Караев Ж.)</t>
        </is>
      </c>
      <c r="L3482" s="98" t="n"/>
      <c r="M3482">
        <f>VLOOKUP(J3482,P$7:Q$4000,2,0)</f>
        <v/>
      </c>
      <c r="N3482">
        <f>VLOOKUP(K3482,P$7:R$4000,2,0)</f>
        <v/>
      </c>
      <c r="P3482" s="22" t="n"/>
      <c r="Q3482" s="22" t="n"/>
    </row>
    <row r="3483" hidden="1" outlineLevel="1" ht="22.45" customFormat="1" customHeight="1" s="71">
      <c r="B3483" s="166" t="n"/>
      <c r="C3483" s="166" t="n"/>
      <c r="D3483" s="153" t="n"/>
      <c r="E3483" s="10" t="n"/>
      <c r="F3483" s="11" t="n"/>
      <c r="G3483" s="10" t="n"/>
      <c r="H3483" s="11" t="n"/>
      <c r="I3483" s="12" t="n"/>
      <c r="J3483" s="13" t="inlineStr">
        <is>
          <t>100-020-0359 Аккумуляторная дрель-шуруповерт Makita G-серия 18В DF488DWE</t>
        </is>
      </c>
      <c r="K3483" s="13" t="inlineStr">
        <is>
          <t>100-020-0359 Аккумуляторная дрель-шуруповерт Makita G-серия 18В DF488DWE</t>
        </is>
      </c>
      <c r="L3483" s="98" t="n"/>
      <c r="M3483">
        <f>VLOOKUP(J3483,P$7:Q$4000,2,0)</f>
        <v/>
      </c>
      <c r="N3483">
        <f>VLOOKUP(K3483,P$7:R$4000,2,0)</f>
        <v/>
      </c>
      <c r="P3483" s="22" t="n"/>
      <c r="Q3483" s="22" t="n"/>
    </row>
    <row r="3484" hidden="1" outlineLevel="1" ht="22.45" customHeight="1" s="171" thickBot="1">
      <c r="B3484" s="167" t="n"/>
      <c r="C3484" s="167" t="n"/>
      <c r="D3484" s="14" t="inlineStr">
        <is>
          <t>Количество</t>
        </is>
      </c>
      <c r="E3484" s="15" t="n"/>
      <c r="F3484" s="175" t="n">
        <v>1</v>
      </c>
      <c r="G3484" s="15" t="n"/>
      <c r="H3484" s="175" t="n">
        <v>1</v>
      </c>
      <c r="I3484" s="135" t="n"/>
      <c r="J3484" s="154" t="inlineStr">
        <is>
          <t>Поступление ТМЦ и услуг 0003561 от 03.09.2024 10:00:00</t>
        </is>
      </c>
      <c r="K3484" s="154" t="inlineStr">
        <is>
          <t>Поступление ТМЦ и услуг 0003561 от 03.09.2024 10:00:00</t>
        </is>
      </c>
      <c r="L3484" s="98" t="n"/>
      <c r="M3484">
        <f>VLOOKUP(J3484,P$7:Q$4000,2,0)</f>
        <v/>
      </c>
      <c r="N3484">
        <f>VLOOKUP(K3484,P$7:R$4000,2,0)</f>
        <v/>
      </c>
      <c r="P3484" s="22" t="n"/>
      <c r="Q3484" s="22" t="n"/>
    </row>
    <row r="3485" hidden="1" outlineLevel="1" ht="32.9" customFormat="1" customHeight="1" s="71" thickBot="1">
      <c r="B3485" s="165" t="inlineStr">
        <is>
          <t>15.09.2024 14:49:45</t>
        </is>
      </c>
      <c r="C3485" s="165" t="inlineStr">
        <is>
          <t>Внутреннее перемещение ОМТС 222-269 от 15.09.2024 14:49:45</t>
        </is>
      </c>
      <c r="D3485" s="152" t="inlineStr">
        <is>
          <t>Внутренее перемещение ТМЦ</t>
        </is>
      </c>
      <c r="E3485" s="163" t="n">
        <v>1750</v>
      </c>
      <c r="F3485" s="164" t="n"/>
      <c r="G3485" s="163" t="n">
        <v>1750</v>
      </c>
      <c r="H3485" s="164" t="n"/>
      <c r="I3485" s="7" t="n">
        <v>13900</v>
      </c>
      <c r="J3485" s="8" t="inlineStr">
        <is>
          <t>Дуйшенбек уулу Маратбек</t>
        </is>
      </c>
      <c r="K3485" s="8" t="inlineStr">
        <is>
          <t>Склад Бозымчак № 9 ГОК (Нурмамбетов Н\Караев Ж.)</t>
        </is>
      </c>
      <c r="L3485" s="98" t="n"/>
      <c r="M3485">
        <f>VLOOKUP(J3485,P$7:Q$4000,2,0)</f>
        <v/>
      </c>
      <c r="N3485">
        <f>VLOOKUP(K3485,P$7:R$4000,2,0)</f>
        <v/>
      </c>
      <c r="P3485" s="22" t="n"/>
      <c r="Q3485" s="23" t="n"/>
    </row>
    <row r="3486" hidden="1" outlineLevel="1" ht="22.45" customFormat="1" customHeight="1" s="71">
      <c r="B3486" s="166" t="n"/>
      <c r="C3486" s="166" t="n"/>
      <c r="D3486" s="153" t="n"/>
      <c r="E3486" s="10" t="n"/>
      <c r="F3486" s="11" t="n"/>
      <c r="G3486" s="10" t="n"/>
      <c r="H3486" s="11" t="n"/>
      <c r="I3486" s="12" t="n"/>
      <c r="J3486" s="13" t="inlineStr">
        <is>
          <t>100-020-0398 Фен технический Makita HG 5030K</t>
        </is>
      </c>
      <c r="K3486" s="13" t="inlineStr">
        <is>
          <t>100-020-0398 Фен технический Makita HG 5030K</t>
        </is>
      </c>
      <c r="L3486" s="98" t="n"/>
      <c r="M3486">
        <f>VLOOKUP(J3486,P$7:Q$4000,2,0)</f>
        <v/>
      </c>
      <c r="N3486">
        <f>VLOOKUP(K3486,P$7:R$4000,2,0)</f>
        <v/>
      </c>
      <c r="P3486" s="22" t="n"/>
      <c r="Q3486" s="22" t="n"/>
    </row>
    <row r="3487" hidden="1" outlineLevel="1" ht="22.45" customHeight="1" s="171" thickBot="1">
      <c r="B3487" s="167" t="n"/>
      <c r="C3487" s="167" t="n"/>
      <c r="D3487" s="14" t="inlineStr">
        <is>
          <t>Количество</t>
        </is>
      </c>
      <c r="E3487" s="15" t="n"/>
      <c r="F3487" s="175" t="n">
        <v>1</v>
      </c>
      <c r="G3487" s="15" t="n"/>
      <c r="H3487" s="175" t="n">
        <v>1</v>
      </c>
      <c r="I3487" s="135" t="n"/>
      <c r="J3487" s="154" t="inlineStr">
        <is>
          <t>Поступление ТМЦ и услуг 0003561 от 03.09.2024 10:00:00</t>
        </is>
      </c>
      <c r="K3487" s="154" t="inlineStr">
        <is>
          <t>Поступление ТМЦ и услуг 0003561 от 03.09.2024 10:00:00</t>
        </is>
      </c>
      <c r="L3487" s="98" t="n"/>
      <c r="M3487">
        <f>VLOOKUP(J3487,P$7:Q$4000,2,0)</f>
        <v/>
      </c>
      <c r="N3487">
        <f>VLOOKUP(K3487,P$7:R$4000,2,0)</f>
        <v/>
      </c>
      <c r="P3487" s="22" t="n"/>
      <c r="Q3487" s="22" t="n"/>
    </row>
    <row r="3488" hidden="1" outlineLevel="1" ht="32.9" customFormat="1" customHeight="1" s="71" thickBot="1">
      <c r="B3488" s="165" t="inlineStr">
        <is>
          <t>15.09.2024 14:49:45</t>
        </is>
      </c>
      <c r="C3488" s="165" t="inlineStr">
        <is>
          <t>Внутреннее перемещение ОМТС 222-269 от 15.09.2024 14:49:45</t>
        </is>
      </c>
      <c r="D3488" s="152" t="inlineStr">
        <is>
          <t>Внутренее перемещение ТМЦ</t>
        </is>
      </c>
      <c r="E3488" s="163" t="n">
        <v>1750</v>
      </c>
      <c r="F3488" s="164" t="n"/>
      <c r="G3488" s="163" t="n">
        <v>1750</v>
      </c>
      <c r="H3488" s="164" t="n"/>
      <c r="I3488" s="176" t="n">
        <v>340</v>
      </c>
      <c r="J3488" s="8" t="inlineStr">
        <is>
          <t>Дуйшенбек уулу Маратбек</t>
        </is>
      </c>
      <c r="K3488" s="8" t="inlineStr">
        <is>
          <t>Склад Бозымчак № 9 ГОК (Нурмамбетов Н\Караев Ж.)</t>
        </is>
      </c>
      <c r="L3488" s="98" t="n"/>
      <c r="M3488">
        <f>VLOOKUP(J3488,P$7:Q$4000,2,0)</f>
        <v/>
      </c>
      <c r="N3488">
        <f>VLOOKUP(K3488,P$7:R$4000,2,0)</f>
        <v/>
      </c>
      <c r="P3488" s="22" t="n"/>
      <c r="Q3488" s="22" t="n"/>
    </row>
    <row r="3489" hidden="1" outlineLevel="1" ht="22.45" customFormat="1" customHeight="1" s="71">
      <c r="B3489" s="166" t="n"/>
      <c r="C3489" s="166" t="n"/>
      <c r="D3489" s="153" t="n"/>
      <c r="E3489" s="10" t="n"/>
      <c r="F3489" s="11" t="n"/>
      <c r="G3489" s="10" t="n"/>
      <c r="H3489" s="11" t="n"/>
      <c r="I3489" s="12" t="n"/>
      <c r="J3489" s="13" t="inlineStr">
        <is>
          <t>100-010-0081 Ножовка по металу</t>
        </is>
      </c>
      <c r="K3489" s="13" t="inlineStr">
        <is>
          <t>100-010-0081 Ножовка по металу</t>
        </is>
      </c>
      <c r="L3489" s="98" t="n"/>
      <c r="M3489">
        <f>VLOOKUP(J3489,P$7:Q$4000,2,0)</f>
        <v/>
      </c>
      <c r="N3489">
        <f>VLOOKUP(K3489,P$7:R$4000,2,0)</f>
        <v/>
      </c>
      <c r="P3489" s="22" t="n"/>
      <c r="Q3489" s="23" t="n"/>
    </row>
    <row r="3490" hidden="1" outlineLevel="1" ht="22.45" customHeight="1" s="171" thickBot="1">
      <c r="B3490" s="167" t="n"/>
      <c r="C3490" s="167" t="n"/>
      <c r="D3490" s="14" t="inlineStr">
        <is>
          <t>Количество</t>
        </is>
      </c>
      <c r="E3490" s="15" t="n"/>
      <c r="F3490" s="175" t="n">
        <v>1</v>
      </c>
      <c r="G3490" s="15" t="n"/>
      <c r="H3490" s="175" t="n">
        <v>1</v>
      </c>
      <c r="I3490" s="135" t="n"/>
      <c r="J3490" s="154" t="inlineStr">
        <is>
          <t>Поступление ТМЦ и услуг 0003006 от 31.07.2024 10:00:00</t>
        </is>
      </c>
      <c r="K3490" s="154" t="inlineStr">
        <is>
          <t>Поступление ТМЦ и услуг 0003006 от 31.07.2024 10:00:00</t>
        </is>
      </c>
      <c r="L3490" s="98" t="n"/>
      <c r="M3490">
        <f>VLOOKUP(J3490,P$7:Q$4000,2,0)</f>
        <v/>
      </c>
      <c r="N3490">
        <f>VLOOKUP(K3490,P$7:R$4000,2,0)</f>
        <v/>
      </c>
      <c r="P3490" s="22" t="n"/>
      <c r="Q3490" s="22" t="n"/>
    </row>
    <row r="3491" hidden="1" outlineLevel="1" ht="22.45" customFormat="1" customHeight="1" s="71" thickBot="1">
      <c r="B3491" s="165" t="inlineStr">
        <is>
          <t>15.09.2024 14:49:45</t>
        </is>
      </c>
      <c r="C3491" s="165" t="inlineStr">
        <is>
          <t>Внутреннее перемещение ОМТС 222-269 от 15.09.2024 14:49:45</t>
        </is>
      </c>
      <c r="D3491" s="152" t="inlineStr">
        <is>
          <t>Внутренее перемещение ТМЦ</t>
        </is>
      </c>
      <c r="E3491" s="163" t="n">
        <v>1750</v>
      </c>
      <c r="F3491" s="164" t="n"/>
      <c r="G3491" s="163" t="n">
        <v>1750</v>
      </c>
      <c r="H3491" s="164" t="n"/>
      <c r="I3491" s="176" t="n">
        <v>660</v>
      </c>
      <c r="J3491" s="8" t="inlineStr">
        <is>
          <t>Дуйшенбек уулу Маратбек</t>
        </is>
      </c>
      <c r="K3491" s="8" t="inlineStr">
        <is>
          <t>Склад Бозымчак № 9 ГОК (Нурмамбетов Н\Караев Ж.)</t>
        </is>
      </c>
      <c r="L3491" s="98" t="n"/>
      <c r="M3491">
        <f>VLOOKUP(J3491,P$7:Q$4000,2,0)</f>
        <v/>
      </c>
      <c r="N3491">
        <f>VLOOKUP(K3491,P$7:R$4000,2,0)</f>
        <v/>
      </c>
      <c r="P3491" s="22" t="n"/>
      <c r="Q3491" s="22" t="n"/>
    </row>
    <row r="3492" hidden="1" outlineLevel="1" ht="22.45" customFormat="1" customHeight="1" s="71">
      <c r="B3492" s="166" t="n"/>
      <c r="C3492" s="166" t="n"/>
      <c r="D3492" s="153" t="n"/>
      <c r="E3492" s="10" t="n"/>
      <c r="F3492" s="11" t="n"/>
      <c r="G3492" s="10" t="n"/>
      <c r="H3492" s="11" t="n"/>
      <c r="I3492" s="12" t="n"/>
      <c r="J3492" s="13" t="inlineStr">
        <is>
          <t>100-010-0215 коса №7</t>
        </is>
      </c>
      <c r="K3492" s="13" t="inlineStr">
        <is>
          <t>100-010-0215 коса №7</t>
        </is>
      </c>
      <c r="L3492" s="98" t="n"/>
      <c r="M3492">
        <f>VLOOKUP(J3492,P$7:Q$4000,2,0)</f>
        <v/>
      </c>
      <c r="N3492">
        <f>VLOOKUP(K3492,P$7:R$4000,2,0)</f>
        <v/>
      </c>
      <c r="P3492" s="22" t="n"/>
      <c r="Q3492" s="23" t="n"/>
    </row>
    <row r="3493" hidden="1" outlineLevel="1" ht="22.45" customHeight="1" s="171" thickBot="1">
      <c r="B3493" s="167" t="n"/>
      <c r="C3493" s="167" t="n"/>
      <c r="D3493" s="14" t="inlineStr">
        <is>
          <t>Количество</t>
        </is>
      </c>
      <c r="E3493" s="15" t="n"/>
      <c r="F3493" s="175" t="n">
        <v>1</v>
      </c>
      <c r="G3493" s="15" t="n"/>
      <c r="H3493" s="175" t="n">
        <v>1</v>
      </c>
      <c r="I3493" s="135" t="n"/>
      <c r="J3493" s="154" t="inlineStr">
        <is>
          <t>Поступление ТМЦ и услуг 0003006 от 31.07.2024 10:00:00</t>
        </is>
      </c>
      <c r="K3493" s="154" t="inlineStr">
        <is>
          <t>Поступление ТМЦ и услуг 0003006 от 31.07.2024 10:00:00</t>
        </is>
      </c>
      <c r="L3493" s="98" t="n"/>
      <c r="M3493">
        <f>VLOOKUP(J3493,P$7:Q$4000,2,0)</f>
        <v/>
      </c>
      <c r="N3493">
        <f>VLOOKUP(K3493,P$7:R$4000,2,0)</f>
        <v/>
      </c>
      <c r="P3493" s="22" t="n"/>
      <c r="Q3493" s="22" t="n"/>
    </row>
    <row r="3494" hidden="1" outlineLevel="1" ht="22.45" customFormat="1" customHeight="1" s="71" thickBot="1">
      <c r="B3494" s="165" t="inlineStr">
        <is>
          <t>15.09.2024 14:49:45</t>
        </is>
      </c>
      <c r="C3494" s="165" t="inlineStr">
        <is>
          <t>Внутреннее перемещение ОМТС 222-269 от 15.09.2024 14:49:45</t>
        </is>
      </c>
      <c r="D3494" s="152" t="inlineStr">
        <is>
          <t>Внутренее перемещение ТМЦ</t>
        </is>
      </c>
      <c r="E3494" s="163" t="n">
        <v>1750</v>
      </c>
      <c r="F3494" s="164" t="n"/>
      <c r="G3494" s="163" t="n">
        <v>1750</v>
      </c>
      <c r="H3494" s="164" t="n"/>
      <c r="I3494" s="7" t="n">
        <v>8920</v>
      </c>
      <c r="J3494" s="8" t="inlineStr">
        <is>
          <t>Дуйшенбек уулу Маратбек</t>
        </is>
      </c>
      <c r="K3494" s="8" t="inlineStr">
        <is>
          <t>Склад Бозымчак № 9 ГОК (Нурмамбетов Н\Караев Ж.)</t>
        </is>
      </c>
      <c r="L3494" s="98" t="n"/>
      <c r="M3494">
        <f>VLOOKUP(J3494,P$7:Q$4000,2,0)</f>
        <v/>
      </c>
      <c r="N3494">
        <f>VLOOKUP(K3494,P$7:R$4000,2,0)</f>
        <v/>
      </c>
      <c r="P3494" s="22" t="n"/>
      <c r="Q3494" s="22" t="n"/>
    </row>
    <row r="3495" hidden="1" outlineLevel="1" ht="22.45" customFormat="1" customHeight="1" s="71">
      <c r="B3495" s="166" t="n"/>
      <c r="C3495" s="166" t="n"/>
      <c r="D3495" s="153" t="n"/>
      <c r="E3495" s="10" t="n"/>
      <c r="F3495" s="11" t="n"/>
      <c r="G3495" s="10" t="n"/>
      <c r="H3495" s="11" t="n"/>
      <c r="I3495" s="12" t="n"/>
      <c r="J3495" s="13" t="inlineStr">
        <is>
          <t>100-010-6116 Ножницы для резки полипропиленовых труб и металлопласта до 63 мм</t>
        </is>
      </c>
      <c r="K3495" s="13" t="inlineStr">
        <is>
          <t>100-010-6116 Ножницы для резки полипропиленовых труб и металлопласта до 63 мм</t>
        </is>
      </c>
      <c r="L3495" s="98" t="n"/>
      <c r="M3495">
        <f>VLOOKUP(J3495,P$7:Q$4000,2,0)</f>
        <v/>
      </c>
      <c r="N3495">
        <f>VLOOKUP(K3495,P$7:R$4000,2,0)</f>
        <v/>
      </c>
      <c r="P3495" s="22" t="n"/>
      <c r="Q3495" s="22" t="n"/>
    </row>
    <row r="3496" hidden="1" outlineLevel="1" ht="22.45" customHeight="1" s="171" thickBot="1">
      <c r="B3496" s="167" t="n"/>
      <c r="C3496" s="167" t="n"/>
      <c r="D3496" s="14" t="inlineStr">
        <is>
          <t>Количество</t>
        </is>
      </c>
      <c r="E3496" s="15" t="n"/>
      <c r="F3496" s="175" t="n">
        <v>2</v>
      </c>
      <c r="G3496" s="15" t="n"/>
      <c r="H3496" s="175" t="n">
        <v>2</v>
      </c>
      <c r="I3496" s="135" t="n"/>
      <c r="J3496" s="154" t="inlineStr">
        <is>
          <t>Поступление ТМЦ и услуг 0003006 от 31.07.2024 10:00:00</t>
        </is>
      </c>
      <c r="K3496" s="154" t="inlineStr">
        <is>
          <t>Поступление ТМЦ и услуг 0003006 от 31.07.2024 10:00:00</t>
        </is>
      </c>
      <c r="L3496" s="98" t="n"/>
      <c r="M3496">
        <f>VLOOKUP(J3496,P$7:Q$4000,2,0)</f>
        <v/>
      </c>
      <c r="N3496">
        <f>VLOOKUP(K3496,P$7:R$4000,2,0)</f>
        <v/>
      </c>
      <c r="P3496" s="22" t="n"/>
      <c r="Q3496" s="22" t="n"/>
    </row>
    <row r="3497" hidden="1" outlineLevel="1" ht="22.45" customFormat="1" customHeight="1" s="71">
      <c r="B3497" s="165" t="inlineStr">
        <is>
          <t>16.09.2024 10:00:00</t>
        </is>
      </c>
      <c r="C3497" s="165" t="inlineStr">
        <is>
          <t>Внутреннее перемещение ТМЦ 0002801 от 16.09.2024 10:00:00</t>
        </is>
      </c>
      <c r="D3497" s="152" t="inlineStr">
        <is>
          <t>Продажа ТМЦ</t>
        </is>
      </c>
      <c r="E3497" s="163" t="n">
        <v>1750</v>
      </c>
      <c r="F3497" s="164" t="n"/>
      <c r="G3497" s="163" t="n">
        <v>1750</v>
      </c>
      <c r="H3497" s="164" t="n"/>
      <c r="I3497" s="7" t="n">
        <v>3740</v>
      </c>
      <c r="J3497" s="8" t="inlineStr">
        <is>
          <t>Эргашева Гулжайна Усупбековна (уборщица)</t>
        </is>
      </c>
      <c r="K3497" s="8" t="inlineStr">
        <is>
          <t>Склад Шамалдысай №1 ТМЦ (Киветбаев М. О.)</t>
        </is>
      </c>
      <c r="L3497" s="98" t="n"/>
      <c r="M3497">
        <f>VLOOKUP(J3497,P$7:Q$4000,2,0)</f>
        <v/>
      </c>
      <c r="N3497">
        <f>VLOOKUP(K3497,P$7:R$4000,2,0)</f>
        <v/>
      </c>
      <c r="P3497" s="22" t="n"/>
      <c r="Q3497" s="22" t="n"/>
    </row>
    <row r="3498" hidden="1" outlineLevel="1" ht="22.45" customFormat="1" customHeight="1" s="71">
      <c r="B3498" s="166" t="n"/>
      <c r="C3498" s="166" t="n"/>
      <c r="D3498" s="153" t="n"/>
      <c r="E3498" s="10" t="n"/>
      <c r="F3498" s="11" t="n"/>
      <c r="G3498" s="10" t="n"/>
      <c r="H3498" s="11" t="n"/>
      <c r="I3498" s="12" t="n"/>
      <c r="J3498" s="13" t="inlineStr">
        <is>
          <t>001-002-0055 Тапочки комнатные</t>
        </is>
      </c>
      <c r="K3498" s="13" t="inlineStr">
        <is>
          <t>001-002-0055 Тапочки комнатные</t>
        </is>
      </c>
      <c r="L3498" s="98" t="n"/>
      <c r="M3498">
        <f>VLOOKUP(J3498,P$7:Q$4000,2,0)</f>
        <v/>
      </c>
      <c r="N3498">
        <f>VLOOKUP(K3498,P$7:R$4000,2,0)</f>
        <v/>
      </c>
      <c r="P3498" s="22" t="n"/>
      <c r="Q3498" s="22" t="n"/>
    </row>
    <row r="3499" hidden="1" outlineLevel="1" ht="22.45" customHeight="1" s="171" thickBot="1">
      <c r="B3499" s="167" t="n"/>
      <c r="C3499" s="167" t="n"/>
      <c r="D3499" s="14" t="inlineStr">
        <is>
          <t>Количество</t>
        </is>
      </c>
      <c r="E3499" s="15" t="n"/>
      <c r="F3499" s="175" t="n">
        <v>10</v>
      </c>
      <c r="G3499" s="15" t="n"/>
      <c r="H3499" s="175" t="n">
        <v>10</v>
      </c>
      <c r="I3499" s="135" t="n"/>
      <c r="J3499" s="154" t="inlineStr">
        <is>
          <t>Поступление ТМЦ и услуг 0003523 от 03.09.2024 10:00:00</t>
        </is>
      </c>
      <c r="K3499" s="154" t="inlineStr">
        <is>
          <t>Поступление ТМЦ и услуг 0003523 от 03.09.2024 10:00:00</t>
        </is>
      </c>
      <c r="L3499" s="98" t="n"/>
      <c r="M3499">
        <f>VLOOKUP(J3499,P$7:Q$4000,2,0)</f>
        <v/>
      </c>
      <c r="N3499">
        <f>VLOOKUP(K3499,P$7:R$4000,2,0)</f>
        <v/>
      </c>
      <c r="P3499" s="22" t="n"/>
      <c r="Q3499" s="22" t="n"/>
    </row>
    <row r="3500" hidden="1" outlineLevel="1" ht="22.45" customFormat="1" customHeight="1" s="71">
      <c r="B3500" s="165" t="inlineStr">
        <is>
          <t>16.09.2024 10:00:00</t>
        </is>
      </c>
      <c r="C3500" s="165" t="inlineStr">
        <is>
          <t>Внутреннее перемещение ТМЦ 0002829 от 16.09.2024 10:00:00</t>
        </is>
      </c>
      <c r="D3500" s="152" t="inlineStr">
        <is>
          <t>Продажа ТМЦ</t>
        </is>
      </c>
      <c r="E3500" s="163" t="n">
        <v>1750</v>
      </c>
      <c r="F3500" s="164" t="n"/>
      <c r="G3500" s="163" t="n">
        <v>1750</v>
      </c>
      <c r="H3500" s="164" t="n"/>
      <c r="I3500" s="91" t="n"/>
      <c r="J3500" s="8" t="inlineStr">
        <is>
          <t>Склад Шамалдысай№1 БУ материалов (Киветбаев М. О.)</t>
        </is>
      </c>
      <c r="K3500" s="8" t="inlineStr">
        <is>
          <t>Качибаев Анаралы Журабекович</t>
        </is>
      </c>
      <c r="L3500" s="98" t="n"/>
      <c r="M3500">
        <f>VLOOKUP(J3500,P$7:Q$4000,2,0)</f>
        <v/>
      </c>
      <c r="N3500">
        <f>VLOOKUP(K3500,P$7:R$4000,2,0)</f>
        <v/>
      </c>
      <c r="P3500" s="22" t="n"/>
      <c r="Q3500" s="22" t="n"/>
    </row>
    <row r="3501" hidden="1" outlineLevel="1" ht="11.95" customFormat="1" customHeight="1" s="71">
      <c r="B3501" s="166" t="n"/>
      <c r="C3501" s="166" t="n"/>
      <c r="D3501" s="153" t="n"/>
      <c r="E3501" s="10" t="n"/>
      <c r="F3501" s="11" t="n"/>
      <c r="G3501" s="10" t="n"/>
      <c r="H3501" s="11" t="n"/>
      <c r="I3501" s="12" t="n"/>
      <c r="J3501" s="13" t="inlineStr">
        <is>
          <t>001-001-0130 Костюм летний "KAZ Minerals Bozymchak" (100% ХБ, плотность 250-260гр/м2, логотип вышивка, 56р.)</t>
        </is>
      </c>
      <c r="K3501" s="13" t="inlineStr">
        <is>
          <t>001-001-0130 Костюм летний "KAZ Minerals Bozymchak" (100% ХБ, плотность 250-260гр/м2, логотип вышивка, 56р.)</t>
        </is>
      </c>
      <c r="L3501" s="98" t="n"/>
      <c r="M3501">
        <f>VLOOKUP(J3501,P$7:Q$4000,2,0)</f>
        <v/>
      </c>
      <c r="N3501">
        <f>VLOOKUP(K3501,P$7:R$4000,2,0)</f>
        <v/>
      </c>
      <c r="P3501" s="22" t="n"/>
      <c r="Q3501" s="22" t="n"/>
    </row>
    <row r="3502" hidden="1" outlineLevel="1" ht="22.45" customHeight="1" s="171" thickBot="1">
      <c r="B3502" s="167" t="n"/>
      <c r="C3502" s="167" t="n"/>
      <c r="D3502" s="14" t="inlineStr">
        <is>
          <t>Количество</t>
        </is>
      </c>
      <c r="E3502" s="15" t="n"/>
      <c r="F3502" s="175" t="n">
        <v>1</v>
      </c>
      <c r="G3502" s="15" t="n"/>
      <c r="H3502" s="175" t="n">
        <v>1</v>
      </c>
      <c r="I3502" s="135" t="n"/>
      <c r="J3502" s="154" t="inlineStr">
        <is>
          <t>Поступление ТМЦ и услуг 0001919 от 08.06.2021 10:00:00</t>
        </is>
      </c>
      <c r="K3502" s="154" t="inlineStr">
        <is>
          <t>Поступление ТМЦ и услуг 0001919 от 08.06.2021 10:00:00</t>
        </is>
      </c>
      <c r="L3502" s="98" t="n"/>
      <c r="M3502">
        <f>VLOOKUP(J3502,P$7:Q$4000,2,0)</f>
        <v/>
      </c>
      <c r="N3502">
        <f>VLOOKUP(K3502,P$7:R$4000,2,0)</f>
        <v/>
      </c>
      <c r="P3502" s="22" t="n"/>
      <c r="Q3502" s="23" t="n"/>
    </row>
    <row r="3503" hidden="1" outlineLevel="1" ht="22.45" customFormat="1" customHeight="1" s="71" thickBot="1">
      <c r="B3503" s="165" t="inlineStr">
        <is>
          <t>16.09.2024 12:51:44</t>
        </is>
      </c>
      <c r="C3503" s="165" t="inlineStr">
        <is>
          <t>Внутреннее перемещение ОМТС 222-276 от 16.09.2024 12:51:44</t>
        </is>
      </c>
      <c r="D3503" s="152" t="inlineStr">
        <is>
          <t>Внутренее перемещение ТМЦ</t>
        </is>
      </c>
      <c r="E3503" s="163" t="n">
        <v>1750</v>
      </c>
      <c r="F3503" s="164" t="n"/>
      <c r="G3503" s="163" t="n">
        <v>1750</v>
      </c>
      <c r="H3503" s="164" t="n"/>
      <c r="I3503" s="7" t="n">
        <v>40770</v>
      </c>
      <c r="J3503" s="8" t="inlineStr">
        <is>
          <t>Склад МОЛ №25 Подземный рудник (ИсаковС/АсанбековК</t>
        </is>
      </c>
      <c r="K3503" s="8" t="inlineStr">
        <is>
          <t>Склад Бозымчак № 9 ГОК (Нурмамбетов Н\Караев Ж.)</t>
        </is>
      </c>
      <c r="L3503" s="98" t="n"/>
      <c r="M3503">
        <f>VLOOKUP(J3503,P$7:Q$4000,2,0)</f>
        <v/>
      </c>
      <c r="N3503">
        <f>VLOOKUP(K3503,P$7:R$4000,2,0)</f>
        <v/>
      </c>
      <c r="P3503" s="22" t="n"/>
      <c r="Q3503" s="22" t="n"/>
    </row>
    <row r="3504" hidden="1" outlineLevel="1" ht="11.95" customFormat="1" customHeight="1" s="71">
      <c r="B3504" s="166" t="n"/>
      <c r="C3504" s="166" t="n"/>
      <c r="D3504" s="153" t="n"/>
      <c r="E3504" s="10" t="n"/>
      <c r="F3504" s="11" t="n"/>
      <c r="G3504" s="10" t="n"/>
      <c r="H3504" s="11" t="n"/>
      <c r="I3504" s="12" t="n"/>
      <c r="J3504" s="13" t="inlineStr">
        <is>
          <t>100-024-0258 Съемник масляного фильтра Force</t>
        </is>
      </c>
      <c r="K3504" s="13" t="inlineStr">
        <is>
          <t>100-024-0258 Съемник масляного фильтра Force</t>
        </is>
      </c>
      <c r="L3504" s="98" t="n"/>
      <c r="M3504">
        <f>VLOOKUP(J3504,P$7:Q$4000,2,0)</f>
        <v/>
      </c>
      <c r="N3504">
        <f>VLOOKUP(K3504,P$7:R$4000,2,0)</f>
        <v/>
      </c>
      <c r="P3504" s="22" t="n"/>
      <c r="Q3504" s="22" t="n"/>
    </row>
    <row r="3505" hidden="1" outlineLevel="1" ht="22.45" customHeight="1" s="171" thickBot="1">
      <c r="B3505" s="167" t="n"/>
      <c r="C3505" s="167" t="n"/>
      <c r="D3505" s="14" t="inlineStr">
        <is>
          <t>Количество</t>
        </is>
      </c>
      <c r="E3505" s="15" t="n"/>
      <c r="F3505" s="175" t="n">
        <v>2</v>
      </c>
      <c r="G3505" s="15" t="n"/>
      <c r="H3505" s="175" t="n">
        <v>2</v>
      </c>
      <c r="I3505" s="135" t="n"/>
      <c r="J3505" s="154" t="inlineStr">
        <is>
          <t>Поступление ТМЦ и услуг 0003019 от 31.07.2024 10:00:00</t>
        </is>
      </c>
      <c r="K3505" s="154" t="inlineStr">
        <is>
          <t>Поступление ТМЦ и услуг 0003019 от 31.07.2024 10:00:00</t>
        </is>
      </c>
      <c r="L3505" s="98" t="n"/>
      <c r="M3505">
        <f>VLOOKUP(J3505,P$7:Q$4000,2,0)</f>
        <v/>
      </c>
      <c r="N3505">
        <f>VLOOKUP(K3505,P$7:R$4000,2,0)</f>
        <v/>
      </c>
      <c r="P3505" s="22" t="n"/>
      <c r="Q3505" s="22" t="n"/>
    </row>
    <row r="3506" hidden="1" outlineLevel="1" ht="22.45" customFormat="1" customHeight="1" s="71" thickBot="1">
      <c r="B3506" s="165" t="inlineStr">
        <is>
          <t>16.09.2024 12:51:44</t>
        </is>
      </c>
      <c r="C3506" s="165" t="inlineStr">
        <is>
          <t>Внутреннее перемещение ОМТС 222-276 от 16.09.2024 12:51:44</t>
        </is>
      </c>
      <c r="D3506" s="152" t="inlineStr">
        <is>
          <t>Внутренее перемещение ТМЦ</t>
        </is>
      </c>
      <c r="E3506" s="163" t="n">
        <v>1750</v>
      </c>
      <c r="F3506" s="164" t="n"/>
      <c r="G3506" s="163" t="n">
        <v>1750</v>
      </c>
      <c r="H3506" s="164" t="n"/>
      <c r="I3506" s="7" t="n">
        <v>22660</v>
      </c>
      <c r="J3506" s="8" t="inlineStr">
        <is>
          <t>Склад МОЛ №25 Подземный рудник (ИсаковС/АсанбековК</t>
        </is>
      </c>
      <c r="K3506" s="8" t="inlineStr">
        <is>
          <t>Склад Бозымчак № 9 ГОК (Нурмамбетов Н\Караев Ж.)</t>
        </is>
      </c>
      <c r="L3506" s="98" t="n"/>
      <c r="M3506">
        <f>VLOOKUP(J3506,P$7:Q$4000,2,0)</f>
        <v/>
      </c>
      <c r="N3506">
        <f>VLOOKUP(K3506,P$7:R$4000,2,0)</f>
        <v/>
      </c>
      <c r="P3506" s="22" t="n"/>
      <c r="Q3506" s="22" t="n"/>
    </row>
    <row r="3507" hidden="1" outlineLevel="1" ht="22.45" customFormat="1" customHeight="1" s="71">
      <c r="B3507" s="166" t="n"/>
      <c r="C3507" s="166" t="n"/>
      <c r="D3507" s="153" t="n"/>
      <c r="E3507" s="10" t="n"/>
      <c r="F3507" s="11" t="n"/>
      <c r="G3507" s="10" t="n"/>
      <c r="H3507" s="11" t="n"/>
      <c r="I3507" s="12" t="n"/>
      <c r="J3507" s="13" t="inlineStr">
        <is>
          <t>100-012-0466 Ключ разводной "FORCE"</t>
        </is>
      </c>
      <c r="K3507" s="13" t="inlineStr">
        <is>
          <t>100-012-0466 Ключ разводной "FORCE"</t>
        </is>
      </c>
      <c r="L3507" s="98" t="n"/>
      <c r="M3507">
        <f>VLOOKUP(J3507,P$7:Q$4000,2,0)</f>
        <v/>
      </c>
      <c r="N3507">
        <f>VLOOKUP(K3507,P$7:R$4000,2,0)</f>
        <v/>
      </c>
      <c r="P3507" s="22" t="n"/>
      <c r="Q3507" s="22" t="n"/>
    </row>
    <row r="3508" hidden="1" outlineLevel="1" ht="22.45" customHeight="1" s="171" thickBot="1">
      <c r="B3508" s="167" t="n"/>
      <c r="C3508" s="167" t="n"/>
      <c r="D3508" s="14" t="inlineStr">
        <is>
          <t>Количество</t>
        </is>
      </c>
      <c r="E3508" s="15" t="n"/>
      <c r="F3508" s="175" t="n">
        <v>2</v>
      </c>
      <c r="G3508" s="15" t="n"/>
      <c r="H3508" s="175" t="n">
        <v>2</v>
      </c>
      <c r="I3508" s="135" t="n"/>
      <c r="J3508" s="154" t="inlineStr">
        <is>
          <t>Поступление ТМЦ и услуг 0003019 от 31.07.2024 10:00:00</t>
        </is>
      </c>
      <c r="K3508" s="154" t="inlineStr">
        <is>
          <t>Поступление ТМЦ и услуг 0003019 от 31.07.2024 10:00:00</t>
        </is>
      </c>
      <c r="L3508" s="98" t="n"/>
      <c r="M3508">
        <f>VLOOKUP(J3508,P$7:Q$4000,2,0)</f>
        <v/>
      </c>
      <c r="N3508">
        <f>VLOOKUP(K3508,P$7:R$4000,2,0)</f>
        <v/>
      </c>
      <c r="P3508" s="22" t="n"/>
      <c r="Q3508" s="22" t="n"/>
    </row>
    <row r="3509" hidden="1" outlineLevel="1" ht="22.45" customFormat="1" customHeight="1" s="71" thickBot="1">
      <c r="B3509" s="165" t="inlineStr">
        <is>
          <t>16.09.2024 12:51:44</t>
        </is>
      </c>
      <c r="C3509" s="165" t="inlineStr">
        <is>
          <t>Внутреннее перемещение ОМТС 222-276 от 16.09.2024 12:51:44</t>
        </is>
      </c>
      <c r="D3509" s="152" t="inlineStr">
        <is>
          <t>Внутренее перемещение ТМЦ</t>
        </is>
      </c>
      <c r="E3509" s="163" t="n">
        <v>1750</v>
      </c>
      <c r="F3509" s="164" t="n"/>
      <c r="G3509" s="163" t="n">
        <v>1750</v>
      </c>
      <c r="H3509" s="164" t="n"/>
      <c r="I3509" s="7" t="n">
        <v>13060</v>
      </c>
      <c r="J3509" s="8" t="inlineStr">
        <is>
          <t>Склад МОЛ №25 Подземный рудник (ИсаковС/АсанбековК</t>
        </is>
      </c>
      <c r="K3509" s="8" t="inlineStr">
        <is>
          <t>Склад Бозымчак № 9 ГОК (Нурмамбетов Н\Караев Ж.)</t>
        </is>
      </c>
      <c r="L3509" s="98" t="n"/>
      <c r="M3509">
        <f>VLOOKUP(J3509,P$7:Q$4000,2,0)</f>
        <v/>
      </c>
      <c r="N3509">
        <f>VLOOKUP(K3509,P$7:R$4000,2,0)</f>
        <v/>
      </c>
      <c r="P3509" s="22" t="n"/>
      <c r="Q3509" s="22" t="n"/>
    </row>
    <row r="3510" hidden="1" outlineLevel="1" ht="22.45" customFormat="1" customHeight="1" s="71">
      <c r="B3510" s="166" t="n"/>
      <c r="C3510" s="166" t="n"/>
      <c r="D3510" s="153" t="n"/>
      <c r="E3510" s="10" t="n"/>
      <c r="F3510" s="11" t="n"/>
      <c r="G3510" s="10" t="n"/>
      <c r="H3510" s="11" t="n"/>
      <c r="I3510" s="12" t="n"/>
      <c r="J3510" s="13" t="inlineStr">
        <is>
          <t>100-020-0424 RCB182 Аккумуляторная Li-Ion батарея, 18,0 В, 6,0 Ah DeWALT</t>
        </is>
      </c>
      <c r="K3510" s="13" t="inlineStr">
        <is>
          <t>100-020-0424 RCB182 Аккумуляторная Li-Ion батарея, 18,0 В, 6,0 Ah DeWALT</t>
        </is>
      </c>
      <c r="L3510" s="98" t="n"/>
      <c r="M3510">
        <f>VLOOKUP(J3510,P$7:Q$4000,2,0)</f>
        <v/>
      </c>
      <c r="N3510">
        <f>VLOOKUP(K3510,P$7:R$4000,2,0)</f>
        <v/>
      </c>
      <c r="P3510" s="22" t="n"/>
      <c r="Q3510" s="22" t="n"/>
    </row>
    <row r="3511" hidden="1" outlineLevel="1" ht="22.45" customHeight="1" s="171" thickBot="1">
      <c r="B3511" s="167" t="n"/>
      <c r="C3511" s="167" t="n"/>
      <c r="D3511" s="14" t="inlineStr">
        <is>
          <t>Количество</t>
        </is>
      </c>
      <c r="E3511" s="15" t="n"/>
      <c r="F3511" s="175" t="n">
        <v>1</v>
      </c>
      <c r="G3511" s="15" t="n"/>
      <c r="H3511" s="175" t="n">
        <v>1</v>
      </c>
      <c r="I3511" s="135" t="n"/>
      <c r="J3511" s="154" t="inlineStr">
        <is>
          <t>Поступление ТМЦ и услуг 0003019 от 31.07.2024 10:00:00</t>
        </is>
      </c>
      <c r="K3511" s="154" t="inlineStr">
        <is>
          <t>Поступление ТМЦ и услуг 0003019 от 31.07.2024 10:00:00</t>
        </is>
      </c>
      <c r="L3511" s="98" t="n"/>
      <c r="M3511">
        <f>VLOOKUP(J3511,P$7:Q$4000,2,0)</f>
        <v/>
      </c>
      <c r="N3511">
        <f>VLOOKUP(K3511,P$7:R$4000,2,0)</f>
        <v/>
      </c>
      <c r="P3511" s="22" t="n"/>
      <c r="Q3511" s="22" t="n"/>
    </row>
    <row r="3512" hidden="1" outlineLevel="1" ht="22.45" customFormat="1" customHeight="1" s="71" thickBot="1">
      <c r="B3512" s="165" t="inlineStr">
        <is>
          <t>16.09.2024 14:16:14</t>
        </is>
      </c>
      <c r="C3512" s="165" t="inlineStr">
        <is>
          <t>Внутреннее перемещение ОМТС 222-204 от 16.09.2024 14:16:14</t>
        </is>
      </c>
      <c r="D3512" s="152" t="inlineStr">
        <is>
          <t>Внутренее перемещение ТМЦ</t>
        </is>
      </c>
      <c r="E3512" s="163" t="n">
        <v>1750</v>
      </c>
      <c r="F3512" s="164" t="n"/>
      <c r="G3512" s="163" t="n">
        <v>1750</v>
      </c>
      <c r="H3512" s="164" t="n"/>
      <c r="I3512" s="7" t="n">
        <v>1336650</v>
      </c>
      <c r="J3512" s="8" t="inlineStr">
        <is>
          <t>Склад МОЛ №14 АХО (Мамажунусова М/Маматова С.)</t>
        </is>
      </c>
      <c r="K3512" s="8" t="inlineStr">
        <is>
          <t>Склад Бозымчак №12 ОФ (/Касымов А. Адылбек у Э.)</t>
        </is>
      </c>
      <c r="L3512" s="98" t="n"/>
      <c r="M3512">
        <f>VLOOKUP(J3512,P$7:Q$4000,2,0)</f>
        <v/>
      </c>
      <c r="N3512">
        <f>VLOOKUP(K3512,P$7:R$4000,2,0)</f>
        <v/>
      </c>
      <c r="P3512" s="22" t="n"/>
      <c r="Q3512" s="22" t="n"/>
    </row>
    <row r="3513" hidden="1" outlineLevel="1" ht="22.45" customFormat="1" customHeight="1" s="71">
      <c r="B3513" s="166" t="n"/>
      <c r="C3513" s="166" t="n"/>
      <c r="D3513" s="153" t="n"/>
      <c r="E3513" s="10" t="n"/>
      <c r="F3513" s="11" t="n"/>
      <c r="G3513" s="10" t="n"/>
      <c r="H3513" s="11" t="n"/>
      <c r="I3513" s="12" t="n"/>
      <c r="J3513" s="13" t="inlineStr">
        <is>
          <t>001-003-0057 Наматрасник односпальный 2*0,8м (ХБ, с бортиками)</t>
        </is>
      </c>
      <c r="K3513" s="13" t="inlineStr">
        <is>
          <t>001-003-0057 Наматрасник односпальный 2*0,8м (ХБ, с бортиками)</t>
        </is>
      </c>
      <c r="L3513" s="98" t="n"/>
      <c r="M3513">
        <f>VLOOKUP(J3513,P$7:Q$4000,2,0)</f>
        <v/>
      </c>
      <c r="N3513">
        <f>VLOOKUP(K3513,P$7:R$4000,2,0)</f>
        <v/>
      </c>
      <c r="P3513" s="22" t="n"/>
      <c r="Q3513" s="22" t="n"/>
    </row>
    <row r="3514" hidden="1" outlineLevel="1" ht="22.45" customHeight="1" s="171" thickBot="1">
      <c r="B3514" s="167" t="n"/>
      <c r="C3514" s="167" t="n"/>
      <c r="D3514" s="14" t="inlineStr">
        <is>
          <t>Количество</t>
        </is>
      </c>
      <c r="E3514" s="15" t="n"/>
      <c r="F3514" s="175" t="n">
        <v>670</v>
      </c>
      <c r="G3514" s="15" t="n"/>
      <c r="H3514" s="175" t="n">
        <v>670</v>
      </c>
      <c r="I3514" s="135" t="n"/>
      <c r="J3514" s="154" t="inlineStr">
        <is>
          <t>Поступление ТМЦ и услуг 0003205 от 20.08.2024 10:00:00</t>
        </is>
      </c>
      <c r="K3514" s="154" t="inlineStr">
        <is>
          <t>Поступление ТМЦ и услуг 0003205 от 20.08.2024 10:00:00</t>
        </is>
      </c>
      <c r="L3514" s="98" t="n"/>
      <c r="M3514">
        <f>VLOOKUP(J3514,P$7:Q$4000,2,0)</f>
        <v/>
      </c>
      <c r="N3514">
        <f>VLOOKUP(K3514,P$7:R$4000,2,0)</f>
        <v/>
      </c>
      <c r="P3514" s="22" t="n"/>
      <c r="Q3514" s="22" t="n"/>
    </row>
    <row r="3515" hidden="1" outlineLevel="1" ht="22.45" customFormat="1" customHeight="1" s="71" thickBot="1">
      <c r="B3515" s="165" t="inlineStr">
        <is>
          <t>16.09.2024 14:16:14</t>
        </is>
      </c>
      <c r="C3515" s="165" t="inlineStr">
        <is>
          <t>Внутреннее перемещение ОМТС 222-204 от 16.09.2024 14:16:14</t>
        </is>
      </c>
      <c r="D3515" s="152" t="inlineStr">
        <is>
          <t>Внутренее перемещение ТМЦ</t>
        </is>
      </c>
      <c r="E3515" s="163" t="n">
        <v>1750</v>
      </c>
      <c r="F3515" s="164" t="n"/>
      <c r="G3515" s="163" t="n">
        <v>1750</v>
      </c>
      <c r="H3515" s="164" t="n"/>
      <c r="I3515" s="7" t="n">
        <v>18000</v>
      </c>
      <c r="J3515" s="8" t="inlineStr">
        <is>
          <t>Склад МОЛ №14 АХО (Мамажунусова М/Маматова С.)</t>
        </is>
      </c>
      <c r="K3515" s="8" t="inlineStr">
        <is>
          <t>Склад Бозымчак №12 ОФ (/Касымов А. Адылбек у Э.)</t>
        </is>
      </c>
      <c r="L3515" s="98" t="n"/>
      <c r="M3515">
        <f>VLOOKUP(J3515,P$7:Q$4000,2,0)</f>
        <v/>
      </c>
      <c r="N3515">
        <f>VLOOKUP(K3515,P$7:R$4000,2,0)</f>
        <v/>
      </c>
      <c r="P3515" s="22" t="n"/>
      <c r="Q3515" s="22" t="n"/>
    </row>
    <row r="3516" hidden="1" outlineLevel="1" ht="22.45" customFormat="1" customHeight="1" s="71">
      <c r="B3516" s="166" t="n"/>
      <c r="C3516" s="166" t="n"/>
      <c r="D3516" s="153" t="n"/>
      <c r="E3516" s="10" t="n"/>
      <c r="F3516" s="11" t="n"/>
      <c r="G3516" s="10" t="n"/>
      <c r="H3516" s="11" t="n"/>
      <c r="I3516" s="12" t="n"/>
      <c r="J3516" s="13" t="inlineStr">
        <is>
          <t>100-010-6432 Веник</t>
        </is>
      </c>
      <c r="K3516" s="13" t="inlineStr">
        <is>
          <t>100-010-6432 Веник</t>
        </is>
      </c>
      <c r="L3516" s="98" t="n"/>
      <c r="M3516">
        <f>VLOOKUP(J3516,P$7:Q$4000,2,0)</f>
        <v/>
      </c>
      <c r="N3516">
        <f>VLOOKUP(K3516,P$7:R$4000,2,0)</f>
        <v/>
      </c>
      <c r="P3516" s="22" t="n"/>
      <c r="Q3516" s="23" t="n"/>
    </row>
    <row r="3517" hidden="1" outlineLevel="1" ht="22.45" customHeight="1" s="171" thickBot="1">
      <c r="B3517" s="167" t="n"/>
      <c r="C3517" s="167" t="n"/>
      <c r="D3517" s="14" t="inlineStr">
        <is>
          <t>Количество</t>
        </is>
      </c>
      <c r="E3517" s="15" t="n"/>
      <c r="F3517" s="175" t="n">
        <v>100</v>
      </c>
      <c r="G3517" s="15" t="n"/>
      <c r="H3517" s="175" t="n">
        <v>100</v>
      </c>
      <c r="I3517" s="135" t="n"/>
      <c r="J3517" s="154" t="inlineStr">
        <is>
          <t>Поступление ТМЦ и услуг 0003316 от 26.08.2024 10:00:00</t>
        </is>
      </c>
      <c r="K3517" s="154" t="inlineStr">
        <is>
          <t>Поступление ТМЦ и услуг 0003316 от 26.08.2024 10:00:00</t>
        </is>
      </c>
      <c r="L3517" s="98" t="n"/>
      <c r="M3517">
        <f>VLOOKUP(J3517,P$7:Q$4000,2,0)</f>
        <v/>
      </c>
      <c r="N3517">
        <f>VLOOKUP(K3517,P$7:R$4000,2,0)</f>
        <v/>
      </c>
      <c r="P3517" s="22" t="n"/>
      <c r="Q3517" s="22" t="n"/>
    </row>
    <row r="3518" hidden="1" outlineLevel="1" ht="22.45" customFormat="1" customHeight="1" s="71" thickBot="1">
      <c r="B3518" s="165" t="inlineStr">
        <is>
          <t>16.09.2024 14:16:14</t>
        </is>
      </c>
      <c r="C3518" s="165" t="inlineStr">
        <is>
          <t>Внутреннее перемещение ОМТС 222-204 от 16.09.2024 14:16:14</t>
        </is>
      </c>
      <c r="D3518" s="152" t="inlineStr">
        <is>
          <t>Внутренее перемещение ТМЦ</t>
        </is>
      </c>
      <c r="E3518" s="163" t="n">
        <v>1750</v>
      </c>
      <c r="F3518" s="164" t="n"/>
      <c r="G3518" s="163" t="n">
        <v>1750</v>
      </c>
      <c r="H3518" s="164" t="n"/>
      <c r="I3518" s="7" t="n">
        <v>95448</v>
      </c>
      <c r="J3518" s="8" t="inlineStr">
        <is>
          <t>Склад МОЛ №14 АХО (Мамажунусова М/Маматова С.)</t>
        </is>
      </c>
      <c r="K3518" s="8" t="inlineStr">
        <is>
          <t>Склад Бозымчак №12 ОФ (/Касымов А. Адылбек у Э.)</t>
        </is>
      </c>
      <c r="L3518" s="98" t="n"/>
      <c r="M3518">
        <f>VLOOKUP(J3518,P$7:Q$4000,2,0)</f>
        <v/>
      </c>
      <c r="N3518">
        <f>VLOOKUP(K3518,P$7:R$4000,2,0)</f>
        <v/>
      </c>
      <c r="P3518" s="22" t="n"/>
      <c r="Q3518" s="22" t="n"/>
    </row>
    <row r="3519" hidden="1" outlineLevel="1" ht="11.95" customFormat="1" customHeight="1" s="71">
      <c r="B3519" s="166" t="n"/>
      <c r="C3519" s="166" t="n"/>
      <c r="D3519" s="153" t="n"/>
      <c r="E3519" s="10" t="n"/>
      <c r="F3519" s="11" t="n"/>
      <c r="G3519" s="10" t="n"/>
      <c r="H3519" s="11" t="n"/>
      <c r="I3519" s="12" t="n"/>
      <c r="J3519" s="13" t="inlineStr">
        <is>
          <t>001-003-0048 Матрас 2000*800*160 (пруж.блок: Боннель, ткань: Жакард, наргр.120кг)</t>
        </is>
      </c>
      <c r="K3519" s="13" t="inlineStr">
        <is>
          <t>001-003-0048 Матрас 2000*800*160 (пруж.блок: Боннель, ткань: Жакард, наргр.120кг)</t>
        </is>
      </c>
      <c r="L3519" s="98" t="n"/>
      <c r="M3519">
        <f>VLOOKUP(J3519,P$7:Q$4000,2,0)</f>
        <v/>
      </c>
      <c r="N3519">
        <f>VLOOKUP(K3519,P$7:R$4000,2,0)</f>
        <v/>
      </c>
      <c r="P3519" s="22" t="n"/>
      <c r="Q3519" s="22" t="n"/>
    </row>
    <row r="3520" hidden="1" outlineLevel="1" ht="22.45" customHeight="1" s="171" thickBot="1">
      <c r="B3520" s="167" t="n"/>
      <c r="C3520" s="167" t="n"/>
      <c r="D3520" s="14" t="inlineStr">
        <is>
          <t>Количество</t>
        </is>
      </c>
      <c r="E3520" s="15" t="n"/>
      <c r="F3520" s="175" t="n">
        <v>12</v>
      </c>
      <c r="G3520" s="15" t="n"/>
      <c r="H3520" s="175" t="n">
        <v>12</v>
      </c>
      <c r="I3520" s="135" t="n"/>
      <c r="J3520" s="154" t="inlineStr">
        <is>
          <t>Поступление ТМЦ и услуг 0001017 от 22.03.2023 10:00:00</t>
        </is>
      </c>
      <c r="K3520" s="154" t="inlineStr">
        <is>
          <t>Поступление ТМЦ и услуг 0001017 от 22.03.2023 10:00:00</t>
        </is>
      </c>
      <c r="L3520" s="98" t="n"/>
      <c r="M3520">
        <f>VLOOKUP(J3520,P$7:Q$4000,2,0)</f>
        <v/>
      </c>
      <c r="N3520">
        <f>VLOOKUP(K3520,P$7:R$4000,2,0)</f>
        <v/>
      </c>
      <c r="P3520" s="22" t="n"/>
      <c r="Q3520" s="22" t="n"/>
    </row>
    <row r="3521" hidden="1" outlineLevel="1" ht="22.45" customFormat="1" customHeight="1" s="71" thickBot="1">
      <c r="B3521" s="165" t="inlineStr">
        <is>
          <t>16.09.2024 14:16:14</t>
        </is>
      </c>
      <c r="C3521" s="165" t="inlineStr">
        <is>
          <t>Внутреннее перемещение ОМТС 222-204 от 16.09.2024 14:16:14</t>
        </is>
      </c>
      <c r="D3521" s="152" t="inlineStr">
        <is>
          <t>Внутренее перемещение ТМЦ</t>
        </is>
      </c>
      <c r="E3521" s="163" t="n">
        <v>1750</v>
      </c>
      <c r="F3521" s="164" t="n"/>
      <c r="G3521" s="163" t="n">
        <v>1750</v>
      </c>
      <c r="H3521" s="164" t="n"/>
      <c r="I3521" s="7" t="n">
        <v>729910</v>
      </c>
      <c r="J3521" s="8" t="inlineStr">
        <is>
          <t>Склад МОЛ №14 АХО (Мамажунусова М/Маматова С.)</t>
        </is>
      </c>
      <c r="K3521" s="8" t="inlineStr">
        <is>
          <t>Склад Бозымчак №12 ОФ (/Касымов А. Адылбек у Э.)</t>
        </is>
      </c>
      <c r="L3521" s="98" t="n"/>
      <c r="M3521">
        <f>VLOOKUP(J3521,P$7:Q$4000,2,0)</f>
        <v/>
      </c>
      <c r="N3521">
        <f>VLOOKUP(K3521,P$7:R$4000,2,0)</f>
        <v/>
      </c>
      <c r="P3521" s="22" t="n"/>
      <c r="Q3521" s="22" t="n"/>
    </row>
    <row r="3522" hidden="1" outlineLevel="1" ht="11.95" customFormat="1" customHeight="1" s="71">
      <c r="B3522" s="166" t="n"/>
      <c r="C3522" s="166" t="n"/>
      <c r="D3522" s="153" t="n"/>
      <c r="E3522" s="10" t="n"/>
      <c r="F3522" s="11" t="n"/>
      <c r="G3522" s="10" t="n"/>
      <c r="H3522" s="11" t="n"/>
      <c r="I3522" s="12" t="n"/>
      <c r="J3522" s="13" t="inlineStr">
        <is>
          <t>001-003-0055 Матрас 2000*800*180мм (пруж.блок: Боннель, ткань: Жакард, наргр.120кг)</t>
        </is>
      </c>
      <c r="K3522" s="13" t="inlineStr">
        <is>
          <t>001-003-0055 Матрас 2000*800*180мм (пруж.блок: Боннель, ткань: Жакард, наргр.120кг)</t>
        </is>
      </c>
      <c r="L3522" s="98" t="n"/>
      <c r="M3522">
        <f>VLOOKUP(J3522,P$7:Q$4000,2,0)</f>
        <v/>
      </c>
      <c r="N3522">
        <f>VLOOKUP(K3522,P$7:R$4000,2,0)</f>
        <v/>
      </c>
      <c r="P3522" s="22" t="n"/>
      <c r="Q3522" s="22" t="n"/>
    </row>
    <row r="3523" hidden="1" outlineLevel="1" ht="22.45" customHeight="1" s="171" thickBot="1">
      <c r="B3523" s="167" t="n"/>
      <c r="C3523" s="167" t="n"/>
      <c r="D3523" s="14" t="inlineStr">
        <is>
          <t>Количество</t>
        </is>
      </c>
      <c r="E3523" s="15" t="n"/>
      <c r="F3523" s="175" t="n">
        <v>94</v>
      </c>
      <c r="G3523" s="15" t="n"/>
      <c r="H3523" s="175" t="n">
        <v>94</v>
      </c>
      <c r="I3523" s="135" t="n"/>
      <c r="J3523" s="154" t="inlineStr">
        <is>
          <t>Поступление ТМЦ и услуг 0002186 от 03.06.2024 10:00:00</t>
        </is>
      </c>
      <c r="K3523" s="154" t="inlineStr">
        <is>
          <t>Поступление ТМЦ и услуг 0002186 от 03.06.2024 10:00:00</t>
        </is>
      </c>
      <c r="L3523" s="98" t="n"/>
      <c r="M3523">
        <f>VLOOKUP(J3523,P$7:Q$4000,2,0)</f>
        <v/>
      </c>
      <c r="N3523">
        <f>VLOOKUP(K3523,P$7:R$4000,2,0)</f>
        <v/>
      </c>
      <c r="P3523" s="22" t="n"/>
      <c r="Q3523" s="22" t="n"/>
    </row>
    <row r="3524" hidden="1" outlineLevel="1" ht="22.45" customFormat="1" customHeight="1" s="71" thickBot="1">
      <c r="B3524" s="165" t="inlineStr">
        <is>
          <t>16.09.2024 14:16:14</t>
        </is>
      </c>
      <c r="C3524" s="165" t="inlineStr">
        <is>
          <t>Внутреннее перемещение ОМТС 222-204 от 16.09.2024 14:16:14</t>
        </is>
      </c>
      <c r="D3524" s="152" t="inlineStr">
        <is>
          <t>Внутренее перемещение ТМЦ</t>
        </is>
      </c>
      <c r="E3524" s="163" t="n">
        <v>1750</v>
      </c>
      <c r="F3524" s="164" t="n"/>
      <c r="G3524" s="163" t="n">
        <v>1750</v>
      </c>
      <c r="H3524" s="164" t="n"/>
      <c r="I3524" s="7" t="n">
        <v>43860</v>
      </c>
      <c r="J3524" s="8" t="inlineStr">
        <is>
          <t>Склад МОЛ №14 АХО (Мамажунусова М/Маматова С.)</t>
        </is>
      </c>
      <c r="K3524" s="8" t="inlineStr">
        <is>
          <t>Склад Бозымчак №12 ОФ (/Касымов А. Адылбек у Э.)</t>
        </is>
      </c>
      <c r="L3524" s="98" t="n"/>
      <c r="M3524">
        <f>VLOOKUP(J3524,P$7:Q$4000,2,0)</f>
        <v/>
      </c>
      <c r="N3524">
        <f>VLOOKUP(K3524,P$7:R$4000,2,0)</f>
        <v/>
      </c>
      <c r="P3524" s="22" t="n"/>
      <c r="Q3524" s="23" t="n"/>
    </row>
    <row r="3525" hidden="1" outlineLevel="1" ht="22.45" customFormat="1" customHeight="1" s="71">
      <c r="B3525" s="166" t="n"/>
      <c r="C3525" s="166" t="n"/>
      <c r="D3525" s="153" t="n"/>
      <c r="E3525" s="10" t="n"/>
      <c r="F3525" s="11" t="n"/>
      <c r="G3525" s="10" t="n"/>
      <c r="H3525" s="11" t="n"/>
      <c r="I3525" s="12" t="n"/>
      <c r="J3525" s="13" t="inlineStr">
        <is>
          <t>001-003-0056 Матрас 2000*1200*220мм (пруж.блок: Боннель, ткань: Жакард, наргр.120кг)</t>
        </is>
      </c>
      <c r="K3525" s="13" t="inlineStr">
        <is>
          <t>001-003-0056 Матрас 2000*1200*220мм (пруж.блок: Боннель, ткань: Жакард, наргр.120кг)</t>
        </is>
      </c>
      <c r="L3525" s="98" t="n"/>
      <c r="M3525">
        <f>VLOOKUP(J3525,P$7:Q$4000,2,0)</f>
        <v/>
      </c>
      <c r="N3525">
        <f>VLOOKUP(K3525,P$7:R$4000,2,0)</f>
        <v/>
      </c>
      <c r="P3525" s="22" t="n"/>
      <c r="Q3525" s="22" t="n"/>
    </row>
    <row r="3526" hidden="1" outlineLevel="1" ht="22.45" customHeight="1" s="171" thickBot="1">
      <c r="B3526" s="167" t="n"/>
      <c r="C3526" s="167" t="n"/>
      <c r="D3526" s="14" t="inlineStr">
        <is>
          <t>Количество</t>
        </is>
      </c>
      <c r="E3526" s="15" t="n"/>
      <c r="F3526" s="175" t="n">
        <v>4</v>
      </c>
      <c r="G3526" s="15" t="n"/>
      <c r="H3526" s="175" t="n">
        <v>4</v>
      </c>
      <c r="I3526" s="135" t="n"/>
      <c r="J3526" s="154" t="inlineStr">
        <is>
          <t>Поступление ТМЦ и услуг 0002186 от 03.06.2024 10:00:00</t>
        </is>
      </c>
      <c r="K3526" s="154" t="inlineStr">
        <is>
          <t>Поступление ТМЦ и услуг 0002186 от 03.06.2024 10:00:00</t>
        </is>
      </c>
      <c r="L3526" s="98" t="n"/>
      <c r="M3526">
        <f>VLOOKUP(J3526,P$7:Q$4000,2,0)</f>
        <v/>
      </c>
      <c r="N3526">
        <f>VLOOKUP(K3526,P$7:R$4000,2,0)</f>
        <v/>
      </c>
      <c r="P3526" s="22" t="n"/>
      <c r="Q3526" s="22" t="n"/>
    </row>
    <row r="3527" hidden="1" outlineLevel="1" ht="22.45" customFormat="1" customHeight="1" s="71" thickBot="1">
      <c r="B3527" s="165" t="inlineStr">
        <is>
          <t>16.09.2024 14:16:14</t>
        </is>
      </c>
      <c r="C3527" s="165" t="inlineStr">
        <is>
          <t>Внутреннее перемещение ОМТС 222-204 от 16.09.2024 14:16:14</t>
        </is>
      </c>
      <c r="D3527" s="152" t="inlineStr">
        <is>
          <t>Внутренее перемещение ТМЦ</t>
        </is>
      </c>
      <c r="E3527" s="163" t="n">
        <v>1750</v>
      </c>
      <c r="F3527" s="164" t="n"/>
      <c r="G3527" s="163" t="n">
        <v>1750</v>
      </c>
      <c r="H3527" s="164" t="n"/>
      <c r="I3527" s="7" t="n">
        <v>7120</v>
      </c>
      <c r="J3527" s="8" t="inlineStr">
        <is>
          <t>Склад МОЛ №14 АХО (Мамажунусова М/Маматова С.)</t>
        </is>
      </c>
      <c r="K3527" s="8" t="inlineStr">
        <is>
          <t>Склад Бозымчак №12 ОФ (/Касымов А. Адылбек у Э.)</t>
        </is>
      </c>
      <c r="L3527" s="98" t="n"/>
      <c r="M3527">
        <f>VLOOKUP(J3527,P$7:Q$4000,2,0)</f>
        <v/>
      </c>
      <c r="N3527">
        <f>VLOOKUP(K3527,P$7:R$4000,2,0)</f>
        <v/>
      </c>
    </row>
    <row r="3528" hidden="1" outlineLevel="1" ht="11.95" customFormat="1" customHeight="1" s="71">
      <c r="B3528" s="166" t="n"/>
      <c r="C3528" s="166" t="n"/>
      <c r="D3528" s="153" t="n"/>
      <c r="E3528" s="10" t="n"/>
      <c r="F3528" s="11" t="n"/>
      <c r="G3528" s="10" t="n"/>
      <c r="H3528" s="11" t="n"/>
      <c r="I3528" s="12" t="n"/>
      <c r="J3528" s="13" t="inlineStr">
        <is>
          <t>073-002-4083 Совок и щетка (Китай)</t>
        </is>
      </c>
      <c r="K3528" s="13" t="inlineStr">
        <is>
          <t>073-002-4083 Совок и щетка (Китай)</t>
        </is>
      </c>
      <c r="L3528" s="98" t="n"/>
      <c r="M3528">
        <f>VLOOKUP(J3528,P$7:Q$4000,2,0)</f>
        <v/>
      </c>
      <c r="N3528">
        <f>VLOOKUP(K3528,P$7:R$4000,2,0)</f>
        <v/>
      </c>
    </row>
    <row r="3529" hidden="1" outlineLevel="1" ht="22.45" customHeight="1" s="171" thickBot="1">
      <c r="B3529" s="167" t="n"/>
      <c r="C3529" s="167" t="n"/>
      <c r="D3529" s="14" t="inlineStr">
        <is>
          <t>Количество</t>
        </is>
      </c>
      <c r="E3529" s="15" t="n"/>
      <c r="F3529" s="175" t="n">
        <v>10</v>
      </c>
      <c r="G3529" s="15" t="n"/>
      <c r="H3529" s="175" t="n">
        <v>10</v>
      </c>
      <c r="I3529" s="135" t="n"/>
      <c r="J3529" s="154" t="inlineStr">
        <is>
          <t>Поступление ТМЦ и услуг 0003316 от 26.08.2024 10:00:00</t>
        </is>
      </c>
      <c r="K3529" s="154" t="inlineStr">
        <is>
          <t>Поступление ТМЦ и услуг 0003316 от 26.08.2024 10:00:00</t>
        </is>
      </c>
      <c r="L3529" s="98" t="n"/>
      <c r="M3529">
        <f>VLOOKUP(J3529,P$7:Q$4000,2,0)</f>
        <v/>
      </c>
      <c r="N3529">
        <f>VLOOKUP(K3529,P$7:R$4000,2,0)</f>
        <v/>
      </c>
    </row>
    <row r="3530" hidden="1" outlineLevel="1" ht="22.45" customFormat="1" customHeight="1" s="71" thickBot="1">
      <c r="B3530" s="165" t="inlineStr">
        <is>
          <t>16.09.2024 14:16:14</t>
        </is>
      </c>
      <c r="C3530" s="165" t="inlineStr">
        <is>
          <t>Внутреннее перемещение ОМТС 222-204 от 16.09.2024 14:16:14</t>
        </is>
      </c>
      <c r="D3530" s="152" t="inlineStr">
        <is>
          <t>Внутренее перемещение ТМЦ</t>
        </is>
      </c>
      <c r="E3530" s="163" t="n">
        <v>1750</v>
      </c>
      <c r="F3530" s="164" t="n"/>
      <c r="G3530" s="163" t="n">
        <v>1750</v>
      </c>
      <c r="H3530" s="164" t="n"/>
      <c r="I3530" s="7" t="n">
        <v>3504</v>
      </c>
      <c r="J3530" s="8" t="inlineStr">
        <is>
          <t>Склад МОЛ №14 АХО (Мамажунусова М/Маматова С.)</t>
        </is>
      </c>
      <c r="K3530" s="8" t="inlineStr">
        <is>
          <t>Склад Бозымчак №12 ОФ (/Касымов А. Адылбек у Э.)</t>
        </is>
      </c>
      <c r="L3530" s="98" t="n"/>
      <c r="M3530">
        <f>VLOOKUP(J3530,P$7:Q$4000,2,0)</f>
        <v/>
      </c>
      <c r="N3530">
        <f>VLOOKUP(K3530,P$7:R$4000,2,0)</f>
        <v/>
      </c>
    </row>
    <row r="3531" hidden="1" outlineLevel="1" ht="22.45" customFormat="1" customHeight="1" s="71">
      <c r="B3531" s="166" t="n"/>
      <c r="C3531" s="166" t="n"/>
      <c r="D3531" s="153" t="n"/>
      <c r="E3531" s="10" t="n"/>
      <c r="F3531" s="11" t="n"/>
      <c r="G3531" s="10" t="n"/>
      <c r="H3531" s="11" t="n"/>
      <c r="I3531" s="12" t="n"/>
      <c r="J3531" s="13" t="inlineStr">
        <is>
          <t>005-003-0054 Ведро оцинкованное, 12л</t>
        </is>
      </c>
      <c r="K3531" s="13" t="inlineStr">
        <is>
          <t>005-003-0054 Ведро оцинкованное, 12л</t>
        </is>
      </c>
      <c r="L3531" s="98" t="n"/>
      <c r="M3531">
        <f>VLOOKUP(J3531,P$7:Q$4000,2,0)</f>
        <v/>
      </c>
      <c r="N3531">
        <f>VLOOKUP(K3531,P$7:R$4000,2,0)</f>
        <v/>
      </c>
    </row>
    <row r="3532" hidden="1" outlineLevel="1" ht="22.45" customHeight="1" s="171" thickBot="1">
      <c r="B3532" s="167" t="n"/>
      <c r="C3532" s="167" t="n"/>
      <c r="D3532" s="14" t="inlineStr">
        <is>
          <t>Количество</t>
        </is>
      </c>
      <c r="E3532" s="15" t="n"/>
      <c r="F3532" s="175" t="n">
        <v>12</v>
      </c>
      <c r="G3532" s="15" t="n"/>
      <c r="H3532" s="175" t="n">
        <v>12</v>
      </c>
      <c r="I3532" s="135" t="n"/>
      <c r="J3532" s="154" t="inlineStr">
        <is>
          <t>Поступление ТМЦ и услуг 0003523 от 03.09.2024 10:00:00</t>
        </is>
      </c>
      <c r="K3532" s="154" t="inlineStr">
        <is>
          <t>Поступление ТМЦ и услуг 0003523 от 03.09.2024 10:00:00</t>
        </is>
      </c>
      <c r="L3532" s="98" t="n"/>
      <c r="M3532">
        <f>VLOOKUP(J3532,P$7:Q$4000,2,0)</f>
        <v/>
      </c>
      <c r="N3532">
        <f>VLOOKUP(K3532,P$7:R$4000,2,0)</f>
        <v/>
      </c>
    </row>
    <row r="3533" hidden="1" outlineLevel="1" ht="22.45" customFormat="1" customHeight="1" s="71" thickBot="1">
      <c r="B3533" s="165" t="inlineStr">
        <is>
          <t>16.09.2024 14:16:14</t>
        </is>
      </c>
      <c r="C3533" s="165" t="inlineStr">
        <is>
          <t>Внутреннее перемещение ОМТС 222-204 от 16.09.2024 14:16:14</t>
        </is>
      </c>
      <c r="D3533" s="152" t="inlineStr">
        <is>
          <t>Внутренее перемещение ТМЦ</t>
        </is>
      </c>
      <c r="E3533" s="163" t="n">
        <v>1750</v>
      </c>
      <c r="F3533" s="164" t="n"/>
      <c r="G3533" s="163" t="n">
        <v>1750</v>
      </c>
      <c r="H3533" s="164" t="n"/>
      <c r="I3533" s="7" t="n">
        <v>9880</v>
      </c>
      <c r="J3533" s="8" t="inlineStr">
        <is>
          <t>Склад МОЛ №14 АХО (Мамажунусова М/Маматова С.)</t>
        </is>
      </c>
      <c r="K3533" s="8" t="inlineStr">
        <is>
          <t>Склад Бозымчак №12 ОФ (/Касымов А. Адылбек у Э.)</t>
        </is>
      </c>
      <c r="L3533" s="98" t="n"/>
      <c r="M3533">
        <f>VLOOKUP(J3533,P$7:Q$4000,2,0)</f>
        <v/>
      </c>
      <c r="N3533">
        <f>VLOOKUP(K3533,P$7:R$4000,2,0)</f>
        <v/>
      </c>
    </row>
    <row r="3534" hidden="1" outlineLevel="1" ht="32.9" customFormat="1" customHeight="1" s="71">
      <c r="B3534" s="166" t="n"/>
      <c r="C3534" s="166" t="n"/>
      <c r="D3534" s="153" t="n"/>
      <c r="E3534" s="10" t="n"/>
      <c r="F3534" s="11" t="n"/>
      <c r="G3534" s="10" t="n"/>
      <c r="H3534" s="11" t="n"/>
      <c r="I3534" s="12" t="n"/>
      <c r="J3534" s="13" t="inlineStr">
        <is>
          <t>051-004-0057 Урна для туалетной бумаги (металлическая)</t>
        </is>
      </c>
      <c r="K3534" s="13" t="inlineStr">
        <is>
          <t>051-004-0057 Урна для туалетной бумаги (металлическая)</t>
        </is>
      </c>
      <c r="L3534" s="98" t="n"/>
      <c r="M3534">
        <f>VLOOKUP(J3534,P$7:Q$4000,2,0)</f>
        <v/>
      </c>
      <c r="N3534">
        <f>VLOOKUP(K3534,P$7:R$4000,2,0)</f>
        <v/>
      </c>
    </row>
    <row r="3535" hidden="1" outlineLevel="1" ht="22.45" customHeight="1" s="171" thickBot="1">
      <c r="B3535" s="167" t="n"/>
      <c r="C3535" s="167" t="n"/>
      <c r="D3535" s="14" t="inlineStr">
        <is>
          <t>Количество</t>
        </is>
      </c>
      <c r="E3535" s="15" t="n"/>
      <c r="F3535" s="175" t="n">
        <v>20</v>
      </c>
      <c r="G3535" s="15" t="n"/>
      <c r="H3535" s="175" t="n">
        <v>20</v>
      </c>
      <c r="I3535" s="135" t="n"/>
      <c r="J3535" s="154" t="inlineStr">
        <is>
          <t>Поступление ТМЦ и услуг 0003523 от 03.09.2024 10:00:00</t>
        </is>
      </c>
      <c r="K3535" s="154" t="inlineStr">
        <is>
          <t>Поступление ТМЦ и услуг 0003523 от 03.09.2024 10:00:00</t>
        </is>
      </c>
      <c r="L3535" s="98" t="n"/>
      <c r="M3535">
        <f>VLOOKUP(J3535,P$7:Q$4000,2,0)</f>
        <v/>
      </c>
      <c r="N3535">
        <f>VLOOKUP(K3535,P$7:R$4000,2,0)</f>
        <v/>
      </c>
    </row>
    <row r="3536" hidden="1" outlineLevel="1" ht="22.45" customFormat="1" customHeight="1" s="71" thickBot="1">
      <c r="B3536" s="165" t="inlineStr">
        <is>
          <t>16.09.2024 14:16:14</t>
        </is>
      </c>
      <c r="C3536" s="165" t="inlineStr">
        <is>
          <t>Внутреннее перемещение ОМТС 222-204 от 16.09.2024 14:16:14</t>
        </is>
      </c>
      <c r="D3536" s="152" t="inlineStr">
        <is>
          <t>Внутренее перемещение ТМЦ</t>
        </is>
      </c>
      <c r="E3536" s="163" t="n">
        <v>1750</v>
      </c>
      <c r="F3536" s="164" t="n"/>
      <c r="G3536" s="163" t="n">
        <v>1750</v>
      </c>
      <c r="H3536" s="164" t="n"/>
      <c r="I3536" s="7" t="n">
        <v>38240</v>
      </c>
      <c r="J3536" s="8" t="inlineStr">
        <is>
          <t>Склад МОЛ №14 АХО (Мамажунусова М/Маматова С.)</t>
        </is>
      </c>
      <c r="K3536" s="8" t="inlineStr">
        <is>
          <t>Склад Бозымчак №12 ОФ (/Касымов А. Адылбек у Э.)</t>
        </is>
      </c>
      <c r="L3536" s="98" t="n"/>
      <c r="M3536">
        <f>VLOOKUP(J3536,P$7:Q$4000,2,0)</f>
        <v/>
      </c>
      <c r="N3536">
        <f>VLOOKUP(K3536,P$7:R$4000,2,0)</f>
        <v/>
      </c>
    </row>
    <row r="3537" hidden="1" outlineLevel="1" ht="22.45" customFormat="1" customHeight="1" s="71">
      <c r="B3537" s="166" t="n"/>
      <c r="C3537" s="166" t="n"/>
      <c r="D3537" s="153" t="n"/>
      <c r="E3537" s="10" t="n"/>
      <c r="F3537" s="11" t="n"/>
      <c r="G3537" s="10" t="n"/>
      <c r="H3537" s="11" t="n"/>
      <c r="I3537" s="12" t="n"/>
      <c r="J3537" s="13" t="inlineStr">
        <is>
          <t>005-001-0196 Полка-решетка металлическая для душевой комнаты (КНР)</t>
        </is>
      </c>
      <c r="K3537" s="13" t="inlineStr">
        <is>
          <t>005-001-0196 Полка-решетка металлическая для душевой комнаты (КНР)</t>
        </is>
      </c>
      <c r="L3537" s="98" t="n"/>
      <c r="M3537">
        <f>VLOOKUP(J3537,P$7:Q$4000,2,0)</f>
        <v/>
      </c>
      <c r="N3537">
        <f>VLOOKUP(K3537,P$7:R$4000,2,0)</f>
        <v/>
      </c>
    </row>
    <row r="3538" hidden="1" outlineLevel="1" ht="22.45" customHeight="1" s="171" thickBot="1">
      <c r="B3538" s="167" t="n"/>
      <c r="C3538" s="167" t="n"/>
      <c r="D3538" s="14" t="inlineStr">
        <is>
          <t>Количество</t>
        </is>
      </c>
      <c r="E3538" s="15" t="n"/>
      <c r="F3538" s="175" t="n">
        <v>40</v>
      </c>
      <c r="G3538" s="15" t="n"/>
      <c r="H3538" s="175" t="n">
        <v>40</v>
      </c>
      <c r="I3538" s="135" t="n"/>
      <c r="J3538" s="154" t="inlineStr">
        <is>
          <t>Поступление ТМЦ и услуг 0001606 от 22.04.2024 10:00:00</t>
        </is>
      </c>
      <c r="K3538" s="154" t="inlineStr">
        <is>
          <t>Поступление ТМЦ и услуг 0001606 от 22.04.2024 10:00:00</t>
        </is>
      </c>
      <c r="L3538" s="98" t="n"/>
      <c r="M3538">
        <f>VLOOKUP(J3538,P$7:Q$4000,2,0)</f>
        <v/>
      </c>
      <c r="N3538">
        <f>VLOOKUP(K3538,P$7:R$4000,2,0)</f>
        <v/>
      </c>
    </row>
    <row r="3539" hidden="1" outlineLevel="1" ht="22.45" customFormat="1" customHeight="1" s="71" thickBot="1">
      <c r="B3539" s="165" t="inlineStr">
        <is>
          <t>16.09.2024 14:16:14</t>
        </is>
      </c>
      <c r="C3539" s="165" t="inlineStr">
        <is>
          <t>Внутреннее перемещение ОМТС 222-204 от 16.09.2024 14:16:14</t>
        </is>
      </c>
      <c r="D3539" s="152" t="inlineStr">
        <is>
          <t>Внутренее перемещение ТМЦ</t>
        </is>
      </c>
      <c r="E3539" s="163" t="n">
        <v>1750</v>
      </c>
      <c r="F3539" s="164" t="n"/>
      <c r="G3539" s="163" t="n">
        <v>1750</v>
      </c>
      <c r="H3539" s="164" t="n"/>
      <c r="I3539" s="7" t="n">
        <v>55800</v>
      </c>
      <c r="J3539" s="8" t="inlineStr">
        <is>
          <t>Склад МОЛ №14 АХО (Мамажунусова М/Маматова С.)</t>
        </is>
      </c>
      <c r="K3539" s="8" t="inlineStr">
        <is>
          <t>Склад Бозымчак №12 ОФ (/Касымов А. Адылбек у Э.)</t>
        </is>
      </c>
      <c r="L3539" s="98" t="n"/>
      <c r="M3539">
        <f>VLOOKUP(J3539,P$7:Q$4000,2,0)</f>
        <v/>
      </c>
      <c r="N3539">
        <f>VLOOKUP(K3539,P$7:R$4000,2,0)</f>
        <v/>
      </c>
    </row>
    <row r="3540" hidden="1" outlineLevel="1" ht="22.45" customFormat="1" customHeight="1" s="71">
      <c r="B3540" s="166" t="n"/>
      <c r="C3540" s="166" t="n"/>
      <c r="D3540" s="153" t="n"/>
      <c r="E3540" s="10" t="n"/>
      <c r="F3540" s="11" t="n"/>
      <c r="G3540" s="10" t="n"/>
      <c r="H3540" s="11" t="n"/>
      <c r="I3540" s="12" t="n"/>
      <c r="J3540" s="13" t="inlineStr">
        <is>
          <t>005-001-0196 Полка-решетка металлическая для душевой комнаты (КНР)</t>
        </is>
      </c>
      <c r="K3540" s="13" t="inlineStr">
        <is>
          <t>005-001-0196 Полка-решетка металлическая для душевой комнаты (КНР)</t>
        </is>
      </c>
      <c r="L3540" s="98" t="n"/>
      <c r="M3540">
        <f>VLOOKUP(J3540,P$7:Q$4000,2,0)</f>
        <v/>
      </c>
      <c r="N3540">
        <f>VLOOKUP(K3540,P$7:R$4000,2,0)</f>
        <v/>
      </c>
    </row>
    <row r="3541" hidden="1" outlineLevel="1" ht="22.45" customHeight="1" s="171" thickBot="1">
      <c r="B3541" s="167" t="n"/>
      <c r="C3541" s="167" t="n"/>
      <c r="D3541" s="14" t="inlineStr">
        <is>
          <t>Количество</t>
        </is>
      </c>
      <c r="E3541" s="15" t="n"/>
      <c r="F3541" s="175" t="n">
        <v>60</v>
      </c>
      <c r="G3541" s="15" t="n"/>
      <c r="H3541" s="175" t="n">
        <v>60</v>
      </c>
      <c r="I3541" s="135" t="n"/>
      <c r="J3541" s="154" t="inlineStr">
        <is>
          <t>Поступление ТМЦ и услуг 0003303 от 29.08.2024 10:00:00</t>
        </is>
      </c>
      <c r="K3541" s="154" t="inlineStr">
        <is>
          <t>Поступление ТМЦ и услуг 0003303 от 29.08.2024 10:00:00</t>
        </is>
      </c>
      <c r="L3541" s="98" t="n"/>
      <c r="M3541">
        <f>VLOOKUP(J3541,P$7:Q$4000,2,0)</f>
        <v/>
      </c>
      <c r="N3541">
        <f>VLOOKUP(K3541,P$7:R$4000,2,0)</f>
        <v/>
      </c>
    </row>
    <row r="3542" hidden="1" outlineLevel="1" ht="22.45" customFormat="1" customHeight="1" s="71" thickBot="1">
      <c r="B3542" s="165" t="inlineStr">
        <is>
          <t>16.09.2024 14:16:14</t>
        </is>
      </c>
      <c r="C3542" s="165" t="inlineStr">
        <is>
          <t>Внутреннее перемещение ОМТС 222-204 от 16.09.2024 14:16:14</t>
        </is>
      </c>
      <c r="D3542" s="152" t="inlineStr">
        <is>
          <t>Внутренее перемещение ТМЦ</t>
        </is>
      </c>
      <c r="E3542" s="163" t="n">
        <v>1750</v>
      </c>
      <c r="F3542" s="164" t="n"/>
      <c r="G3542" s="163" t="n">
        <v>1750</v>
      </c>
      <c r="H3542" s="164" t="n"/>
      <c r="I3542" s="7" t="n">
        <v>72688</v>
      </c>
      <c r="J3542" s="8" t="inlineStr">
        <is>
          <t>Склад МОЛ №14 АХО (Мамажунусова М/Маматова С.)</t>
        </is>
      </c>
      <c r="K3542" s="8" t="inlineStr">
        <is>
          <t>Склад Бозымчак №12 ОФ (/Касымов А. Адылбек у Э.)</t>
        </is>
      </c>
      <c r="L3542" s="98" t="n"/>
      <c r="M3542">
        <f>VLOOKUP(J3542,P$7:Q$4000,2,0)</f>
        <v/>
      </c>
      <c r="N3542">
        <f>VLOOKUP(K3542,P$7:R$4000,2,0)</f>
        <v/>
      </c>
    </row>
    <row r="3543" hidden="1" outlineLevel="1" ht="32.9" customFormat="1" customHeight="1" s="71">
      <c r="B3543" s="166" t="n"/>
      <c r="C3543" s="166" t="n"/>
      <c r="D3543" s="153" t="n"/>
      <c r="E3543" s="10" t="n"/>
      <c r="F3543" s="11" t="n"/>
      <c r="G3543" s="10" t="n"/>
      <c r="H3543" s="11" t="n"/>
      <c r="I3543" s="12" t="n"/>
      <c r="J3543" s="13" t="inlineStr">
        <is>
          <t>051-001-5504 Вешалка на 8-е крючка из нержавеющего металла</t>
        </is>
      </c>
      <c r="K3543" s="13" t="inlineStr">
        <is>
          <t>051-001-5504 Вешалка на 8-е крючка из нержавеющего металла</t>
        </is>
      </c>
      <c r="L3543" s="98" t="n"/>
      <c r="M3543">
        <f>VLOOKUP(J3543,P$7:Q$4000,2,0)</f>
        <v/>
      </c>
      <c r="N3543">
        <f>VLOOKUP(K3543,P$7:R$4000,2,0)</f>
        <v/>
      </c>
    </row>
    <row r="3544" hidden="1" outlineLevel="1" ht="22.45" customHeight="1" s="171" thickBot="1">
      <c r="B3544" s="167" t="n"/>
      <c r="C3544" s="167" t="n"/>
      <c r="D3544" s="14" t="inlineStr">
        <is>
          <t>Количество</t>
        </is>
      </c>
      <c r="E3544" s="15" t="n"/>
      <c r="F3544" s="175" t="n">
        <v>59</v>
      </c>
      <c r="G3544" s="15" t="n"/>
      <c r="H3544" s="175" t="n">
        <v>59</v>
      </c>
      <c r="I3544" s="135" t="n"/>
      <c r="J3544" s="154" t="inlineStr">
        <is>
          <t>Поступление ТМЦ и услуг 0001606 от 22.04.2024 10:00:00</t>
        </is>
      </c>
      <c r="K3544" s="154" t="inlineStr">
        <is>
          <t>Поступление ТМЦ и услуг 0001606 от 22.04.2024 10:00:00</t>
        </is>
      </c>
      <c r="L3544" s="98" t="n"/>
      <c r="M3544">
        <f>VLOOKUP(J3544,P$7:Q$4000,2,0)</f>
        <v/>
      </c>
      <c r="N3544">
        <f>VLOOKUP(K3544,P$7:R$4000,2,0)</f>
        <v/>
      </c>
    </row>
    <row r="3545" hidden="1" outlineLevel="1" ht="22.45" customFormat="1" customHeight="1" s="71" thickBot="1">
      <c r="B3545" s="165" t="inlineStr">
        <is>
          <t>16.09.2024 14:16:14</t>
        </is>
      </c>
      <c r="C3545" s="165" t="inlineStr">
        <is>
          <t>Внутреннее перемещение ОМТС 222-204 от 16.09.2024 14:16:14</t>
        </is>
      </c>
      <c r="D3545" s="152" t="inlineStr">
        <is>
          <t>Внутренее перемещение ТМЦ</t>
        </is>
      </c>
      <c r="E3545" s="163" t="n">
        <v>1750</v>
      </c>
      <c r="F3545" s="164" t="n"/>
      <c r="G3545" s="163" t="n">
        <v>1750</v>
      </c>
      <c r="H3545" s="164" t="n"/>
      <c r="I3545" s="7" t="n">
        <v>35940</v>
      </c>
      <c r="J3545" s="8" t="inlineStr">
        <is>
          <t>Склад МОЛ №14 АХО (Мамажунусова М/Маматова С.)</t>
        </is>
      </c>
      <c r="K3545" s="8" t="inlineStr">
        <is>
          <t>Склад Бозымчак №12 ОФ (/Касымов А. Адылбек у Э.)</t>
        </is>
      </c>
      <c r="L3545" s="98" t="n"/>
      <c r="M3545">
        <f>VLOOKUP(J3545,P$7:Q$4000,2,0)</f>
        <v/>
      </c>
      <c r="N3545">
        <f>VLOOKUP(K3545,P$7:R$4000,2,0)</f>
        <v/>
      </c>
    </row>
    <row r="3546" hidden="1" outlineLevel="1" ht="32.9" customFormat="1" customHeight="1" s="71">
      <c r="B3546" s="166" t="n"/>
      <c r="C3546" s="166" t="n"/>
      <c r="D3546" s="153" t="n"/>
      <c r="E3546" s="10" t="n"/>
      <c r="F3546" s="11" t="n"/>
      <c r="G3546" s="10" t="n"/>
      <c r="H3546" s="11" t="n"/>
      <c r="I3546" s="12" t="n"/>
      <c r="J3546" s="13" t="inlineStr">
        <is>
          <t>051-001-5504 Вешалка на 8-е крючка из нержавеющего металла</t>
        </is>
      </c>
      <c r="K3546" s="13" t="inlineStr">
        <is>
          <t>051-001-5504 Вешалка на 8-е крючка из нержавеющего металла</t>
        </is>
      </c>
      <c r="L3546" s="98" t="n"/>
      <c r="M3546">
        <f>VLOOKUP(J3546,P$7:Q$4000,2,0)</f>
        <v/>
      </c>
      <c r="N3546">
        <f>VLOOKUP(K3546,P$7:R$4000,2,0)</f>
        <v/>
      </c>
    </row>
    <row r="3547" hidden="1" outlineLevel="1" ht="22.45" customHeight="1" s="171" thickBot="1">
      <c r="B3547" s="167" t="n"/>
      <c r="C3547" s="167" t="n"/>
      <c r="D3547" s="14" t="inlineStr">
        <is>
          <t>Количество</t>
        </is>
      </c>
      <c r="E3547" s="15" t="n"/>
      <c r="F3547" s="175" t="n">
        <v>30</v>
      </c>
      <c r="G3547" s="15" t="n"/>
      <c r="H3547" s="175" t="n">
        <v>30</v>
      </c>
      <c r="I3547" s="135" t="n"/>
      <c r="J3547" s="154" t="inlineStr">
        <is>
          <t>Поступление ТМЦ и услуг 0003303 от 29.08.2024 10:00:00</t>
        </is>
      </c>
      <c r="K3547" s="154" t="inlineStr">
        <is>
          <t>Поступление ТМЦ и услуг 0003303 от 29.08.2024 10:00:00</t>
        </is>
      </c>
      <c r="L3547" s="98" t="n"/>
      <c r="M3547">
        <f>VLOOKUP(J3547,P$7:Q$4000,2,0)</f>
        <v/>
      </c>
      <c r="N3547">
        <f>VLOOKUP(K3547,P$7:R$4000,2,0)</f>
        <v/>
      </c>
    </row>
    <row r="3548" hidden="1" outlineLevel="1" ht="22.45" customFormat="1" customHeight="1" s="71" thickBot="1">
      <c r="B3548" s="165" t="inlineStr">
        <is>
          <t>16.09.2024 14:16:14</t>
        </is>
      </c>
      <c r="C3548" s="165" t="inlineStr">
        <is>
          <t>Внутреннее перемещение ОМТС 222-204 от 16.09.2024 14:16:14</t>
        </is>
      </c>
      <c r="D3548" s="152" t="inlineStr">
        <is>
          <t>Внутренее перемещение ТМЦ</t>
        </is>
      </c>
      <c r="E3548" s="163" t="n">
        <v>1750</v>
      </c>
      <c r="F3548" s="164" t="n"/>
      <c r="G3548" s="163" t="n">
        <v>1750</v>
      </c>
      <c r="H3548" s="164" t="n"/>
      <c r="I3548" s="7" t="n">
        <v>33600</v>
      </c>
      <c r="J3548" s="8" t="inlineStr">
        <is>
          <t>Склад МОЛ №14 АХО (Мамажунусова М/Маматова С.)</t>
        </is>
      </c>
      <c r="K3548" s="8" t="inlineStr">
        <is>
          <t>Склад Бозымчак №12 ОФ (/Касымов А. Адылбек у Э.)</t>
        </is>
      </c>
      <c r="L3548" s="98" t="n"/>
      <c r="M3548">
        <f>VLOOKUP(J3548,P$7:Q$4000,2,0)</f>
        <v/>
      </c>
      <c r="N3548">
        <f>VLOOKUP(K3548,P$7:R$4000,2,0)</f>
        <v/>
      </c>
    </row>
    <row r="3549" hidden="1" outlineLevel="1" ht="32.9" customFormat="1" customHeight="1" s="71">
      <c r="B3549" s="166" t="n"/>
      <c r="C3549" s="166" t="n"/>
      <c r="D3549" s="153" t="n"/>
      <c r="E3549" s="10" t="n"/>
      <c r="F3549" s="11" t="n"/>
      <c r="G3549" s="10" t="n"/>
      <c r="H3549" s="11" t="n"/>
      <c r="I3549" s="12" t="n"/>
      <c r="J3549" s="13" t="inlineStr">
        <is>
          <t>001-003-0046 Подушка (50см*70см*10см) наполнитель - холлофайбер/силикон/ бамбуковое волокно</t>
        </is>
      </c>
      <c r="K3549" s="13" t="inlineStr">
        <is>
          <t>001-003-0046 Подушка (50см*70см*10см) наполнитель - холлофайбер/силикон/ бамбуковое волокно</t>
        </is>
      </c>
      <c r="L3549" s="98" t="n"/>
      <c r="M3549">
        <f>VLOOKUP(J3549,P$7:Q$4000,2,0)</f>
        <v/>
      </c>
      <c r="N3549">
        <f>VLOOKUP(K3549,P$7:R$4000,2,0)</f>
        <v/>
      </c>
    </row>
    <row r="3550" hidden="1" outlineLevel="1" ht="22.45" customHeight="1" s="171" thickBot="1">
      <c r="B3550" s="167" t="n"/>
      <c r="C3550" s="167" t="n"/>
      <c r="D3550" s="14" t="inlineStr">
        <is>
          <t>Количество</t>
        </is>
      </c>
      <c r="E3550" s="15" t="n"/>
      <c r="F3550" s="175" t="n">
        <v>80</v>
      </c>
      <c r="G3550" s="15" t="n"/>
      <c r="H3550" s="175" t="n">
        <v>80</v>
      </c>
      <c r="I3550" s="135" t="n"/>
      <c r="J3550" s="154" t="inlineStr">
        <is>
          <t>Поступление ТМЦ и услуг 0004570 от 01.11.2023 10:00:00</t>
        </is>
      </c>
      <c r="K3550" s="154" t="inlineStr">
        <is>
          <t>Поступление ТМЦ и услуг 0004570 от 01.11.2023 10:00:00</t>
        </is>
      </c>
      <c r="L3550" s="98" t="n"/>
      <c r="M3550">
        <f>VLOOKUP(J3550,P$7:Q$4000,2,0)</f>
        <v/>
      </c>
      <c r="N3550">
        <f>VLOOKUP(K3550,P$7:R$4000,2,0)</f>
        <v/>
      </c>
    </row>
    <row r="3551" hidden="1" outlineLevel="1" ht="22.45" customFormat="1" customHeight="1" s="71" thickBot="1">
      <c r="B3551" s="165" t="inlineStr">
        <is>
          <t>16.09.2024 14:16:14</t>
        </is>
      </c>
      <c r="C3551" s="165" t="inlineStr">
        <is>
          <t>Внутреннее перемещение ОМТС 222-204 от 16.09.2024 14:16:14</t>
        </is>
      </c>
      <c r="D3551" s="152" t="inlineStr">
        <is>
          <t>Внутренее перемещение ТМЦ</t>
        </is>
      </c>
      <c r="E3551" s="163" t="n">
        <v>1750</v>
      </c>
      <c r="F3551" s="164" t="n"/>
      <c r="G3551" s="163" t="n">
        <v>1750</v>
      </c>
      <c r="H3551" s="164" t="n"/>
      <c r="I3551" s="7" t="n">
        <v>38700</v>
      </c>
      <c r="J3551" s="8" t="inlineStr">
        <is>
          <t>Склад МОЛ №14 АХО (Мамажунусова М/Маматова С.)</t>
        </is>
      </c>
      <c r="K3551" s="8" t="inlineStr">
        <is>
          <t>Склад Бозымчак №12 ОФ (/Касымов А. Адылбек у Э.)</t>
        </is>
      </c>
      <c r="L3551" s="98" t="n"/>
      <c r="M3551">
        <f>VLOOKUP(J3551,P$7:Q$4000,2,0)</f>
        <v/>
      </c>
      <c r="N3551">
        <f>VLOOKUP(K3551,P$7:R$4000,2,0)</f>
        <v/>
      </c>
    </row>
    <row r="3552" hidden="1" outlineLevel="1" ht="22.45" customFormat="1" customHeight="1" s="71">
      <c r="B3552" s="166" t="n"/>
      <c r="C3552" s="166" t="n"/>
      <c r="D3552" s="153" t="n"/>
      <c r="E3552" s="10" t="n"/>
      <c r="F3552" s="11" t="n"/>
      <c r="G3552" s="10" t="n"/>
      <c r="H3552" s="11" t="n"/>
      <c r="I3552" s="12" t="n"/>
      <c r="J3552" s="13" t="inlineStr">
        <is>
          <t>001-003-0045 Одеяло стеганное (140*205*3см)  наполнитель - холлофайбер/силикон/ бамбуковое волокно</t>
        </is>
      </c>
      <c r="K3552" s="13" t="inlineStr">
        <is>
          <t>001-003-0045 Одеяло стеганное (140*205*3см)  наполнитель - холлофайбер/силикон/ бамбуковое волокно</t>
        </is>
      </c>
      <c r="L3552" s="98" t="n"/>
      <c r="M3552">
        <f>VLOOKUP(J3552,P$7:Q$4000,2,0)</f>
        <v/>
      </c>
      <c r="N3552">
        <f>VLOOKUP(K3552,P$7:R$4000,2,0)</f>
        <v/>
      </c>
    </row>
    <row r="3553" hidden="1" outlineLevel="1" ht="22.45" customHeight="1" s="171" thickBot="1">
      <c r="B3553" s="167" t="n"/>
      <c r="C3553" s="167" t="n"/>
      <c r="D3553" s="14" t="inlineStr">
        <is>
          <t>Количество</t>
        </is>
      </c>
      <c r="E3553" s="15" t="n"/>
      <c r="F3553" s="175" t="n">
        <v>43</v>
      </c>
      <c r="G3553" s="15" t="n"/>
      <c r="H3553" s="175" t="n">
        <v>43</v>
      </c>
      <c r="I3553" s="135" t="n"/>
      <c r="J3553" s="154" t="inlineStr">
        <is>
          <t>Поступление ТМЦ и услуг 0002215 от 09.06.2023 10:00:00</t>
        </is>
      </c>
      <c r="K3553" s="154" t="inlineStr">
        <is>
          <t>Поступление ТМЦ и услуг 0002215 от 09.06.2023 10:00:00</t>
        </is>
      </c>
      <c r="L3553" s="98" t="n"/>
      <c r="M3553">
        <f>VLOOKUP(J3553,P$7:Q$4000,2,0)</f>
        <v/>
      </c>
      <c r="N3553">
        <f>VLOOKUP(K3553,P$7:R$4000,2,0)</f>
        <v/>
      </c>
    </row>
    <row r="3554" hidden="1" outlineLevel="1" ht="22.45" customFormat="1" customHeight="1" s="71" thickBot="1">
      <c r="B3554" s="165" t="inlineStr">
        <is>
          <t>16.09.2024 14:16:14</t>
        </is>
      </c>
      <c r="C3554" s="165" t="inlineStr">
        <is>
          <t>Внутреннее перемещение ОМТС 222-204 от 16.09.2024 14:16:14</t>
        </is>
      </c>
      <c r="D3554" s="152" t="inlineStr">
        <is>
          <t>Внутренее перемещение ТМЦ</t>
        </is>
      </c>
      <c r="E3554" s="163" t="n">
        <v>1750</v>
      </c>
      <c r="F3554" s="164" t="n"/>
      <c r="G3554" s="163" t="n">
        <v>1750</v>
      </c>
      <c r="H3554" s="164" t="n"/>
      <c r="I3554" s="7" t="n">
        <v>18000</v>
      </c>
      <c r="J3554" s="8" t="inlineStr">
        <is>
          <t>Склад МОЛ №14 АХО (Мамажунусова М/Маматова С.)</t>
        </is>
      </c>
      <c r="K3554" s="8" t="inlineStr">
        <is>
          <t>Склад Бозымчак №12 ОФ (/Касымов А. Адылбек у Э.)</t>
        </is>
      </c>
      <c r="L3554" s="98" t="n"/>
      <c r="M3554">
        <f>VLOOKUP(J3554,P$7:Q$4000,2,0)</f>
        <v/>
      </c>
      <c r="N3554">
        <f>VLOOKUP(K3554,P$7:R$4000,2,0)</f>
        <v/>
      </c>
    </row>
    <row r="3555" hidden="1" outlineLevel="1" ht="22.45" customFormat="1" customHeight="1" s="71">
      <c r="B3555" s="166" t="n"/>
      <c r="C3555" s="166" t="n"/>
      <c r="D3555" s="153" t="n"/>
      <c r="E3555" s="10" t="n"/>
      <c r="F3555" s="11" t="n"/>
      <c r="G3555" s="10" t="n"/>
      <c r="H3555" s="11" t="n"/>
      <c r="I3555" s="12" t="n"/>
      <c r="J3555" s="13" t="inlineStr">
        <is>
          <t>001-003-0045 Одеяло стеганное (140*205*3см)  наполнитель - холлофайбер/силикон/ бамбуковое волокно</t>
        </is>
      </c>
      <c r="K3555" s="13" t="inlineStr">
        <is>
          <t>001-003-0045 Одеяло стеганное (140*205*3см)  наполнитель - холлофайбер/силикон/ бамбуковое волокно</t>
        </is>
      </c>
      <c r="L3555" s="98" t="n"/>
      <c r="M3555">
        <f>VLOOKUP(J3555,P$7:Q$4000,2,0)</f>
        <v/>
      </c>
      <c r="N3555">
        <f>VLOOKUP(K3555,P$7:R$4000,2,0)</f>
        <v/>
      </c>
    </row>
    <row r="3556" hidden="1" outlineLevel="1" ht="22.45" customHeight="1" s="171" thickBot="1">
      <c r="B3556" s="167" t="n"/>
      <c r="C3556" s="167" t="n"/>
      <c r="D3556" s="14" t="inlineStr">
        <is>
          <t>Количество</t>
        </is>
      </c>
      <c r="E3556" s="15" t="n"/>
      <c r="F3556" s="175" t="n">
        <v>20</v>
      </c>
      <c r="G3556" s="15" t="n"/>
      <c r="H3556" s="175" t="n">
        <v>20</v>
      </c>
      <c r="I3556" s="135" t="n"/>
      <c r="J3556" s="154" t="inlineStr">
        <is>
          <t>Поступление ТМЦ и услуг 0003038 от 20.07.2023 10:00:00</t>
        </is>
      </c>
      <c r="K3556" s="154" t="inlineStr">
        <is>
          <t>Поступление ТМЦ и услуг 0003038 от 20.07.2023 10:00:00</t>
        </is>
      </c>
      <c r="L3556" s="98" t="n"/>
      <c r="M3556">
        <f>VLOOKUP(J3556,P$7:Q$4000,2,0)</f>
        <v/>
      </c>
      <c r="N3556">
        <f>VLOOKUP(K3556,P$7:R$4000,2,0)</f>
        <v/>
      </c>
    </row>
    <row r="3557" hidden="1" outlineLevel="1" ht="22.45" customFormat="1" customHeight="1" s="71" thickBot="1">
      <c r="B3557" s="165" t="inlineStr">
        <is>
          <t>16.09.2024 14:16:14</t>
        </is>
      </c>
      <c r="C3557" s="165" t="inlineStr">
        <is>
          <t>Внутреннее перемещение ОМТС 222-204 от 16.09.2024 14:16:14</t>
        </is>
      </c>
      <c r="D3557" s="152" t="inlineStr">
        <is>
          <t>Внутренее перемещение ТМЦ</t>
        </is>
      </c>
      <c r="E3557" s="163" t="n">
        <v>1750</v>
      </c>
      <c r="F3557" s="164" t="n"/>
      <c r="G3557" s="163" t="n">
        <v>1750</v>
      </c>
      <c r="H3557" s="164" t="n"/>
      <c r="I3557" s="7" t="n">
        <v>58360</v>
      </c>
      <c r="J3557" s="8" t="inlineStr">
        <is>
          <t>Склад МОЛ №14 АХО (Мамажунусова М/Маматова С.)</t>
        </is>
      </c>
      <c r="K3557" s="8" t="inlineStr">
        <is>
          <t>Склад Бозымчак №12 ОФ (/Касымов А. Адылбек у Э.)</t>
        </is>
      </c>
      <c r="L3557" s="98" t="n"/>
      <c r="M3557">
        <f>VLOOKUP(J3557,P$7:Q$4000,2,0)</f>
        <v/>
      </c>
      <c r="N3557">
        <f>VLOOKUP(K3557,P$7:R$4000,2,0)</f>
        <v/>
      </c>
    </row>
    <row r="3558" hidden="1" outlineLevel="1" ht="22.45" customFormat="1" customHeight="1" s="71">
      <c r="B3558" s="166" t="n"/>
      <c r="C3558" s="166" t="n"/>
      <c r="D3558" s="153" t="n"/>
      <c r="E3558" s="10" t="n"/>
      <c r="F3558" s="11" t="n"/>
      <c r="G3558" s="10" t="n"/>
      <c r="H3558" s="11" t="n"/>
      <c r="I3558" s="12" t="n"/>
      <c r="J3558" s="13" t="inlineStr">
        <is>
          <t>005-001-9777 Противоскользящий резиновый коврик для бассейнов и бань (шир. 90 см.)</t>
        </is>
      </c>
      <c r="K3558" s="13" t="inlineStr">
        <is>
          <t>005-001-9777 Противоскользящий резиновый коврик для бассейнов и бань (шир. 90 см.)</t>
        </is>
      </c>
      <c r="L3558" s="98" t="n"/>
      <c r="M3558">
        <f>VLOOKUP(J3558,P$7:Q$4000,2,0)</f>
        <v/>
      </c>
      <c r="N3558">
        <f>VLOOKUP(K3558,P$7:R$4000,2,0)</f>
        <v/>
      </c>
    </row>
    <row r="3559" hidden="1" outlineLevel="1" ht="22.45" customHeight="1" s="171" thickBot="1">
      <c r="B3559" s="167" t="n"/>
      <c r="C3559" s="167" t="n"/>
      <c r="D3559" s="14" t="inlineStr">
        <is>
          <t>Количество</t>
        </is>
      </c>
      <c r="E3559" s="15" t="n"/>
      <c r="F3559" s="175" t="n">
        <v>40</v>
      </c>
      <c r="G3559" s="15" t="n"/>
      <c r="H3559" s="175" t="n">
        <v>40</v>
      </c>
      <c r="I3559" s="135" t="n"/>
      <c r="J3559" s="154" t="inlineStr">
        <is>
          <t>Поступление ТМЦ и услуг 0003606 от 12.09.2024 10:00:00</t>
        </is>
      </c>
      <c r="K3559" s="154" t="inlineStr">
        <is>
          <t>Поступление ТМЦ и услуг 0003606 от 12.09.2024 10:00:00</t>
        </is>
      </c>
      <c r="L3559" s="98" t="n"/>
      <c r="M3559">
        <f>VLOOKUP(J3559,P$7:Q$4000,2,0)</f>
        <v/>
      </c>
      <c r="N3559">
        <f>VLOOKUP(K3559,P$7:R$4000,2,0)</f>
        <v/>
      </c>
    </row>
    <row r="3560" hidden="1" outlineLevel="1" ht="22.45" customFormat="1" customHeight="1" s="71" thickBot="1">
      <c r="B3560" s="165" t="inlineStr">
        <is>
          <t>16.09.2024 14:47:33</t>
        </is>
      </c>
      <c r="C3560" s="165" t="inlineStr">
        <is>
          <t>Внутреннее перемещение ОМТС 222-278 от 16.09.2024 14:47:33</t>
        </is>
      </c>
      <c r="D3560" s="152" t="inlineStr">
        <is>
          <t>Внутренее перемещение ТМЦ</t>
        </is>
      </c>
      <c r="E3560" s="163" t="n">
        <v>1750</v>
      </c>
      <c r="F3560" s="164" t="n"/>
      <c r="G3560" s="163" t="n">
        <v>1750</v>
      </c>
      <c r="H3560" s="164" t="n"/>
      <c r="I3560" s="7" t="n">
        <v>23680</v>
      </c>
      <c r="J3560" s="8" t="inlineStr">
        <is>
          <t>Склад МОЛ №15 РПП ГАТЦ (Жороев  и ШаниметовХ)</t>
        </is>
      </c>
      <c r="K3560" s="8" t="inlineStr">
        <is>
          <t>Склад Бозымчак № 9 ГОК (Нурмамбетов Н\Караев Ж.)</t>
        </is>
      </c>
      <c r="L3560" s="98" t="n"/>
      <c r="M3560">
        <f>VLOOKUP(J3560,P$7:Q$4000,2,0)</f>
        <v/>
      </c>
      <c r="N3560">
        <f>VLOOKUP(K3560,P$7:R$4000,2,0)</f>
        <v/>
      </c>
    </row>
    <row r="3561" hidden="1" outlineLevel="1" ht="22.45" customFormat="1" customHeight="1" s="71">
      <c r="B3561" s="166" t="n"/>
      <c r="C3561" s="166" t="n"/>
      <c r="D3561" s="153" t="n"/>
      <c r="E3561" s="10" t="n"/>
      <c r="F3561" s="11" t="n"/>
      <c r="G3561" s="10" t="n"/>
      <c r="H3561" s="11" t="n"/>
      <c r="I3561" s="12" t="n"/>
      <c r="J3561" s="13" t="inlineStr">
        <is>
          <t>100-010-6534 Пресс-клещи КВТ ПК-35м 78867</t>
        </is>
      </c>
      <c r="K3561" s="13" t="inlineStr">
        <is>
          <t>100-010-6534 Пресс-клещи КВТ ПК-35м 78867</t>
        </is>
      </c>
      <c r="L3561" s="98" t="n"/>
      <c r="M3561">
        <f>VLOOKUP(J3561,P$7:Q$4000,2,0)</f>
        <v/>
      </c>
      <c r="N3561">
        <f>VLOOKUP(K3561,P$7:R$4000,2,0)</f>
        <v/>
      </c>
    </row>
    <row r="3562" hidden="1" outlineLevel="1" ht="22.45" customHeight="1" s="171" thickBot="1">
      <c r="B3562" s="167" t="n"/>
      <c r="C3562" s="167" t="n"/>
      <c r="D3562" s="14" t="inlineStr">
        <is>
          <t>Количество</t>
        </is>
      </c>
      <c r="E3562" s="15" t="n"/>
      <c r="F3562" s="175" t="n">
        <v>4</v>
      </c>
      <c r="G3562" s="15" t="n"/>
      <c r="H3562" s="175" t="n">
        <v>4</v>
      </c>
      <c r="I3562" s="135" t="n"/>
      <c r="J3562" s="154" t="inlineStr">
        <is>
          <t>Поступление ТМЦ и услуг 0003019 от 31.07.2024 10:00:00</t>
        </is>
      </c>
      <c r="K3562" s="154" t="inlineStr">
        <is>
          <t>Поступление ТМЦ и услуг 0003019 от 31.07.2024 10:00:00</t>
        </is>
      </c>
      <c r="L3562" s="98" t="n"/>
      <c r="M3562">
        <f>VLOOKUP(J3562,P$7:Q$4000,2,0)</f>
        <v/>
      </c>
      <c r="N3562">
        <f>VLOOKUP(K3562,P$7:R$4000,2,0)</f>
        <v/>
      </c>
    </row>
    <row r="3563" hidden="1" outlineLevel="1" ht="32.9" customFormat="1" customHeight="1" s="71" thickBot="1">
      <c r="B3563" s="165" t="inlineStr">
        <is>
          <t>16.09.2024 14:47:33</t>
        </is>
      </c>
      <c r="C3563" s="165" t="inlineStr">
        <is>
          <t>Внутреннее перемещение ОМТС 222-278 от 16.09.2024 14:47:33</t>
        </is>
      </c>
      <c r="D3563" s="152" t="inlineStr">
        <is>
          <t>Внутренее перемещение ТМЦ</t>
        </is>
      </c>
      <c r="E3563" s="163" t="n">
        <v>1750</v>
      </c>
      <c r="F3563" s="164" t="n"/>
      <c r="G3563" s="163" t="n">
        <v>1750</v>
      </c>
      <c r="H3563" s="164" t="n"/>
      <c r="I3563" s="7" t="n">
        <v>11600</v>
      </c>
      <c r="J3563" s="8" t="inlineStr">
        <is>
          <t>Склад МОЛ №15 РПП ГАТЦ (Жороев  и ШаниметовХ)</t>
        </is>
      </c>
      <c r="K3563" s="8" t="inlineStr">
        <is>
          <t>Склад Бозымчак № 9 ГОК (Нурмамбетов Н\Караев Ж.)</t>
        </is>
      </c>
      <c r="L3563" s="98" t="n"/>
      <c r="M3563">
        <f>VLOOKUP(J3563,P$7:Q$4000,2,0)</f>
        <v/>
      </c>
      <c r="N3563">
        <f>VLOOKUP(K3563,P$7:R$4000,2,0)</f>
        <v/>
      </c>
    </row>
    <row r="3564" hidden="1" outlineLevel="1" ht="22.45" customFormat="1" customHeight="1" s="71">
      <c r="B3564" s="166" t="n"/>
      <c r="C3564" s="166" t="n"/>
      <c r="D3564" s="153" t="n"/>
      <c r="E3564" s="10" t="n"/>
      <c r="F3564" s="11" t="n"/>
      <c r="G3564" s="10" t="n"/>
      <c r="H3564" s="11" t="n"/>
      <c r="I3564" s="12" t="n"/>
      <c r="J3564" s="13" t="inlineStr">
        <is>
          <t>100-010-6145 Набор отверток Stanley</t>
        </is>
      </c>
      <c r="K3564" s="13" t="inlineStr">
        <is>
          <t>100-010-6145 Набор отверток Stanley</t>
        </is>
      </c>
      <c r="L3564" s="98" t="n"/>
      <c r="M3564">
        <f>VLOOKUP(J3564,P$7:Q$4000,2,0)</f>
        <v/>
      </c>
      <c r="N3564">
        <f>VLOOKUP(K3564,P$7:R$4000,2,0)</f>
        <v/>
      </c>
    </row>
    <row r="3565" hidden="1" outlineLevel="1" ht="22.45" customHeight="1" s="171" thickBot="1">
      <c r="B3565" s="167" t="n"/>
      <c r="C3565" s="167" t="n"/>
      <c r="D3565" s="14" t="inlineStr">
        <is>
          <t>Количество</t>
        </is>
      </c>
      <c r="E3565" s="15" t="n"/>
      <c r="F3565" s="175" t="n">
        <v>2</v>
      </c>
      <c r="G3565" s="15" t="n"/>
      <c r="H3565" s="175" t="n">
        <v>2</v>
      </c>
      <c r="I3565" s="135" t="n"/>
      <c r="J3565" s="154" t="inlineStr">
        <is>
          <t>Поступление ТМЦ и услуг 0003019 от 31.07.2024 10:00:00</t>
        </is>
      </c>
      <c r="K3565" s="154" t="inlineStr">
        <is>
          <t>Поступление ТМЦ и услуг 0003019 от 31.07.2024 10:00:00</t>
        </is>
      </c>
      <c r="L3565" s="98" t="n"/>
      <c r="M3565">
        <f>VLOOKUP(J3565,P$7:Q$4000,2,0)</f>
        <v/>
      </c>
      <c r="N3565">
        <f>VLOOKUP(K3565,P$7:R$4000,2,0)</f>
        <v/>
      </c>
    </row>
    <row r="3566" hidden="1" outlineLevel="1" ht="22.45" customFormat="1" customHeight="1" s="71" thickBot="1">
      <c r="B3566" s="165" t="inlineStr">
        <is>
          <t>16.09.2024 14:47:33</t>
        </is>
      </c>
      <c r="C3566" s="165" t="inlineStr">
        <is>
          <t>Внутреннее перемещение ОМТС 222-278 от 16.09.2024 14:47:33</t>
        </is>
      </c>
      <c r="D3566" s="152" t="inlineStr">
        <is>
          <t>Внутренее перемещение ТМЦ</t>
        </is>
      </c>
      <c r="E3566" s="163" t="n">
        <v>1750</v>
      </c>
      <c r="F3566" s="164" t="n"/>
      <c r="G3566" s="163" t="n">
        <v>1750</v>
      </c>
      <c r="H3566" s="164" t="n"/>
      <c r="I3566" s="7" t="n">
        <v>42110</v>
      </c>
      <c r="J3566" s="8" t="inlineStr">
        <is>
          <t>Склад МОЛ №15 РПП ГАТЦ (Жороев  и ШаниметовХ)</t>
        </is>
      </c>
      <c r="K3566" s="8" t="inlineStr">
        <is>
          <t>Склад Бозымчак № 9 ГОК (Нурмамбетов Н\Караев Ж.)</t>
        </is>
      </c>
      <c r="L3566" s="98" t="n"/>
      <c r="M3566">
        <f>VLOOKUP(J3566,P$7:Q$4000,2,0)</f>
        <v/>
      </c>
      <c r="N3566">
        <f>VLOOKUP(K3566,P$7:R$4000,2,0)</f>
        <v/>
      </c>
    </row>
    <row r="3567" hidden="1" outlineLevel="1" ht="22.45" customFormat="1" customHeight="1" s="71">
      <c r="B3567" s="166" t="n"/>
      <c r="C3567" s="166" t="n"/>
      <c r="D3567" s="153" t="n"/>
      <c r="E3567" s="10" t="n"/>
      <c r="F3567" s="11" t="n"/>
      <c r="G3567" s="10" t="n"/>
      <c r="H3567" s="11" t="n"/>
      <c r="I3567" s="12" t="n"/>
      <c r="J3567" s="13" t="inlineStr">
        <is>
          <t>100-010-6535 Набор съемников стопорных колец Force</t>
        </is>
      </c>
      <c r="K3567" s="13" t="inlineStr">
        <is>
          <t>100-010-6535 Набор съемников стопорных колец Force</t>
        </is>
      </c>
      <c r="L3567" s="98" t="n"/>
      <c r="M3567">
        <f>VLOOKUP(J3567,P$7:Q$4000,2,0)</f>
        <v/>
      </c>
      <c r="N3567">
        <f>VLOOKUP(K3567,P$7:R$4000,2,0)</f>
        <v/>
      </c>
    </row>
    <row r="3568" hidden="1" outlineLevel="1" ht="22.45" customHeight="1" s="171" thickBot="1">
      <c r="B3568" s="167" t="n"/>
      <c r="C3568" s="167" t="n"/>
      <c r="D3568" s="14" t="inlineStr">
        <is>
          <t>Количество</t>
        </is>
      </c>
      <c r="E3568" s="15" t="n"/>
      <c r="F3568" s="175" t="n">
        <v>2</v>
      </c>
      <c r="G3568" s="15" t="n"/>
      <c r="H3568" s="175" t="n">
        <v>2</v>
      </c>
      <c r="I3568" s="135" t="n"/>
      <c r="J3568" s="154" t="inlineStr">
        <is>
          <t>Поступление ТМЦ и услуг 0003019 от 31.07.2024 10:00:00</t>
        </is>
      </c>
      <c r="K3568" s="154" t="inlineStr">
        <is>
          <t>Поступление ТМЦ и услуг 0003019 от 31.07.2024 10:00:00</t>
        </is>
      </c>
      <c r="L3568" s="98" t="n"/>
      <c r="M3568">
        <f>VLOOKUP(J3568,P$7:Q$4000,2,0)</f>
        <v/>
      </c>
      <c r="N3568">
        <f>VLOOKUP(K3568,P$7:R$4000,2,0)</f>
        <v/>
      </c>
    </row>
    <row r="3569" hidden="1" outlineLevel="1" ht="22.45" customFormat="1" customHeight="1" s="71" thickBot="1">
      <c r="B3569" s="165" t="inlineStr">
        <is>
          <t>16.09.2024 14:47:33</t>
        </is>
      </c>
      <c r="C3569" s="165" t="inlineStr">
        <is>
          <t>Внутреннее перемещение ОМТС 222-278 от 16.09.2024 14:47:33</t>
        </is>
      </c>
      <c r="D3569" s="152" t="inlineStr">
        <is>
          <t>Внутренее перемещение ТМЦ</t>
        </is>
      </c>
      <c r="E3569" s="163" t="n">
        <v>1750</v>
      </c>
      <c r="F3569" s="164" t="n"/>
      <c r="G3569" s="163" t="n">
        <v>1750</v>
      </c>
      <c r="H3569" s="164" t="n"/>
      <c r="I3569" s="7" t="n">
        <v>12128</v>
      </c>
      <c r="J3569" s="8" t="inlineStr">
        <is>
          <t>Склад МОЛ №15 РПП ГАТЦ (Жороев  и ШаниметовХ)</t>
        </is>
      </c>
      <c r="K3569" s="8" t="inlineStr">
        <is>
          <t>Склад Бозымчак № 9 ГОК (Нурмамбетов Н\Караев Ж.)</t>
        </is>
      </c>
      <c r="L3569" s="98" t="n"/>
      <c r="M3569">
        <f>VLOOKUP(J3569,P$7:Q$4000,2,0)</f>
        <v/>
      </c>
      <c r="N3569">
        <f>VLOOKUP(K3569,P$7:R$4000,2,0)</f>
        <v/>
      </c>
    </row>
    <row r="3570" hidden="1" outlineLevel="1" ht="22.45" customFormat="1" customHeight="1" s="71">
      <c r="B3570" s="166" t="n"/>
      <c r="C3570" s="166" t="n"/>
      <c r="D3570" s="153" t="n"/>
      <c r="E3570" s="10" t="n"/>
      <c r="F3570" s="11" t="n"/>
      <c r="G3570" s="10" t="n"/>
      <c r="H3570" s="11" t="n"/>
      <c r="I3570" s="12" t="n"/>
      <c r="J3570" s="13" t="inlineStr">
        <is>
          <t>100-001-0252 Сверло центровочное KAMBlade d=4.00 мм</t>
        </is>
      </c>
      <c r="K3570" s="13" t="inlineStr">
        <is>
          <t>100-001-0252 Сверло центровочное KAMBlade d=4.00 мм</t>
        </is>
      </c>
      <c r="L3570" s="98" t="n"/>
      <c r="M3570">
        <f>VLOOKUP(J3570,P$7:Q$4000,2,0)</f>
        <v/>
      </c>
      <c r="N3570">
        <f>VLOOKUP(K3570,P$7:R$4000,2,0)</f>
        <v/>
      </c>
    </row>
    <row r="3571" hidden="1" outlineLevel="1" ht="22.45" customHeight="1" s="171" thickBot="1">
      <c r="B3571" s="167" t="n"/>
      <c r="C3571" s="167" t="n"/>
      <c r="D3571" s="14" t="inlineStr">
        <is>
          <t>Количество</t>
        </is>
      </c>
      <c r="E3571" s="15" t="n"/>
      <c r="F3571" s="175" t="n">
        <v>8</v>
      </c>
      <c r="G3571" s="15" t="n"/>
      <c r="H3571" s="175" t="n">
        <v>8</v>
      </c>
      <c r="I3571" s="135" t="n"/>
      <c r="J3571" s="154" t="inlineStr">
        <is>
          <t>Поступление ТМЦ и услуг 0003619 от 06.09.2024 10:00:00</t>
        </is>
      </c>
      <c r="K3571" s="154" t="inlineStr">
        <is>
          <t>Поступление ТМЦ и услуг 0003619 от 06.09.2024 10:00:00</t>
        </is>
      </c>
      <c r="L3571" s="98" t="n"/>
      <c r="M3571">
        <f>VLOOKUP(J3571,P$7:Q$4000,2,0)</f>
        <v/>
      </c>
      <c r="N3571">
        <f>VLOOKUP(K3571,P$7:R$4000,2,0)</f>
        <v/>
      </c>
    </row>
    <row r="3572" hidden="1" outlineLevel="1" ht="22.45" customFormat="1" customHeight="1" s="71" thickBot="1">
      <c r="B3572" s="165" t="inlineStr">
        <is>
          <t>16.09.2024 14:47:33</t>
        </is>
      </c>
      <c r="C3572" s="165" t="inlineStr">
        <is>
          <t>Внутреннее перемещение ОМТС 222-278 от 16.09.2024 14:47:33</t>
        </is>
      </c>
      <c r="D3572" s="152" t="inlineStr">
        <is>
          <t>Внутренее перемещение ТМЦ</t>
        </is>
      </c>
      <c r="E3572" s="163" t="n">
        <v>1750</v>
      </c>
      <c r="F3572" s="164" t="n"/>
      <c r="G3572" s="163" t="n">
        <v>1750</v>
      </c>
      <c r="H3572" s="164" t="n"/>
      <c r="I3572" s="7" t="n">
        <v>19530</v>
      </c>
      <c r="J3572" s="8" t="inlineStr">
        <is>
          <t>Склад МОЛ №15 РПП ГАТЦ (Жороев  и ШаниметовХ)</t>
        </is>
      </c>
      <c r="K3572" s="8" t="inlineStr">
        <is>
          <t>Склад Бозымчак № 9 ГОК (Нурмамбетов Н\Караев Ж.)</t>
        </is>
      </c>
      <c r="L3572" s="98" t="n"/>
      <c r="M3572">
        <f>VLOOKUP(J3572,P$7:Q$4000,2,0)</f>
        <v/>
      </c>
      <c r="N3572">
        <f>VLOOKUP(K3572,P$7:R$4000,2,0)</f>
        <v/>
      </c>
    </row>
    <row r="3573" hidden="1" outlineLevel="1" ht="22.45" customFormat="1" customHeight="1" s="71">
      <c r="B3573" s="166" t="n"/>
      <c r="C3573" s="166" t="n"/>
      <c r="D3573" s="153" t="n"/>
      <c r="E3573" s="10" t="n"/>
      <c r="F3573" s="11" t="n"/>
      <c r="G3573" s="10" t="n"/>
      <c r="H3573" s="11" t="n"/>
      <c r="I3573" s="12" t="n"/>
      <c r="J3573" s="13" t="inlineStr">
        <is>
          <t>100-023-0320 Набор токарных резцов по металлу 12 шт, 12x12 мм ООО ПЕТРО-ИНСТРУМЕНТ НРМ002x7396801 X7396801</t>
        </is>
      </c>
      <c r="K3573" s="13" t="inlineStr">
        <is>
          <t>100-023-0320 Набор токарных резцов по металлу 12 шт, 12x12 мм ООО ПЕТРО-ИНСТРУМЕНТ НРМ002x7396801 X7396801</t>
        </is>
      </c>
      <c r="L3573" s="98" t="n"/>
      <c r="M3573">
        <f>VLOOKUP(J3573,P$7:Q$4000,2,0)</f>
        <v/>
      </c>
      <c r="N3573">
        <f>VLOOKUP(K3573,P$7:R$4000,2,0)</f>
        <v/>
      </c>
    </row>
    <row r="3574" hidden="1" outlineLevel="1" ht="22.45" customHeight="1" s="171" thickBot="1">
      <c r="B3574" s="167" t="n"/>
      <c r="C3574" s="167" t="n"/>
      <c r="D3574" s="14" t="inlineStr">
        <is>
          <t>Количество</t>
        </is>
      </c>
      <c r="E3574" s="15" t="n"/>
      <c r="F3574" s="175" t="n">
        <v>2</v>
      </c>
      <c r="G3574" s="15" t="n"/>
      <c r="H3574" s="175" t="n">
        <v>2</v>
      </c>
      <c r="I3574" s="135" t="n"/>
      <c r="J3574" s="154" t="inlineStr">
        <is>
          <t>Поступление ТМЦ и услуг 0003619 от 06.09.2024 10:00:00</t>
        </is>
      </c>
      <c r="K3574" s="154" t="inlineStr">
        <is>
          <t>Поступление ТМЦ и услуг 0003619 от 06.09.2024 10:00:00</t>
        </is>
      </c>
      <c r="L3574" s="98" t="n"/>
      <c r="M3574">
        <f>VLOOKUP(J3574,P$7:Q$4000,2,0)</f>
        <v/>
      </c>
      <c r="N3574">
        <f>VLOOKUP(K3574,P$7:R$4000,2,0)</f>
        <v/>
      </c>
    </row>
    <row r="3575" hidden="1" outlineLevel="1" ht="22.45" customFormat="1" customHeight="1" s="71" thickBot="1">
      <c r="B3575" s="165" t="inlineStr">
        <is>
          <t>16.09.2024 14:47:33</t>
        </is>
      </c>
      <c r="C3575" s="165" t="inlineStr">
        <is>
          <t>Внутреннее перемещение ОМТС 222-278 от 16.09.2024 14:47:33</t>
        </is>
      </c>
      <c r="D3575" s="152" t="inlineStr">
        <is>
          <t>Внутренее перемещение ТМЦ</t>
        </is>
      </c>
      <c r="E3575" s="163" t="n">
        <v>1750</v>
      </c>
      <c r="F3575" s="164" t="n"/>
      <c r="G3575" s="163" t="n">
        <v>1750</v>
      </c>
      <c r="H3575" s="164" t="n"/>
      <c r="I3575" s="7" t="n">
        <v>10740</v>
      </c>
      <c r="J3575" s="8" t="inlineStr">
        <is>
          <t>Склад МОЛ №15 РПП ГАТЦ (Жороев  и ШаниметовХ)</t>
        </is>
      </c>
      <c r="K3575" s="8" t="inlineStr">
        <is>
          <t>Склад Бозымчак № 9 ГОК (Нурмамбетов Н\Караев Ж.)</t>
        </is>
      </c>
      <c r="L3575" s="98" t="n"/>
      <c r="M3575">
        <f>VLOOKUP(J3575,P$7:Q$4000,2,0)</f>
        <v/>
      </c>
      <c r="N3575">
        <f>VLOOKUP(K3575,P$7:R$4000,2,0)</f>
        <v/>
      </c>
    </row>
    <row r="3576" hidden="1" outlineLevel="1" ht="22.45" customFormat="1" customHeight="1" s="71">
      <c r="B3576" s="166" t="n"/>
      <c r="C3576" s="166" t="n"/>
      <c r="D3576" s="153" t="n"/>
      <c r="E3576" s="10" t="n"/>
      <c r="F3576" s="11" t="n"/>
      <c r="G3576" s="10" t="n"/>
      <c r="H3576" s="11" t="n"/>
      <c r="I3576" s="12" t="n"/>
      <c r="J3576" s="13" t="inlineStr">
        <is>
          <t>100-023-0326 Резец мех. Kam Blade SER2525M16 в комплекте 5 пластин</t>
        </is>
      </c>
      <c r="K3576" s="13" t="inlineStr">
        <is>
          <t>100-023-0326 Резец мех. Kam Blade SER2525M16 в комплекте 5 пластин</t>
        </is>
      </c>
      <c r="L3576" s="98" t="n"/>
      <c r="M3576">
        <f>VLOOKUP(J3576,P$7:Q$4000,2,0)</f>
        <v/>
      </c>
      <c r="N3576">
        <f>VLOOKUP(K3576,P$7:R$4000,2,0)</f>
        <v/>
      </c>
    </row>
    <row r="3577" hidden="1" outlineLevel="1" ht="22.45" customHeight="1" s="171" thickBot="1">
      <c r="B3577" s="167" t="n"/>
      <c r="C3577" s="167" t="n"/>
      <c r="D3577" s="14" t="inlineStr">
        <is>
          <t>Количество</t>
        </is>
      </c>
      <c r="E3577" s="15" t="n"/>
      <c r="F3577" s="175" t="n">
        <v>3</v>
      </c>
      <c r="G3577" s="15" t="n"/>
      <c r="H3577" s="175" t="n">
        <v>3</v>
      </c>
      <c r="I3577" s="135" t="n"/>
      <c r="J3577" s="154" t="inlineStr">
        <is>
          <t>Поступление ТМЦ и услуг 0003619 от 06.09.2024 10:00:00</t>
        </is>
      </c>
      <c r="K3577" s="154" t="inlineStr">
        <is>
          <t>Поступление ТМЦ и услуг 0003619 от 06.09.2024 10:00:00</t>
        </is>
      </c>
      <c r="L3577" s="98" t="n"/>
      <c r="M3577">
        <f>VLOOKUP(J3577,P$7:Q$4000,2,0)</f>
        <v/>
      </c>
      <c r="N3577">
        <f>VLOOKUP(K3577,P$7:R$4000,2,0)</f>
        <v/>
      </c>
    </row>
    <row r="3578" hidden="1" outlineLevel="1" ht="22.45" customFormat="1" customHeight="1" s="71" thickBot="1">
      <c r="B3578" s="165" t="inlineStr">
        <is>
          <t>16.09.2024 14:47:33</t>
        </is>
      </c>
      <c r="C3578" s="165" t="inlineStr">
        <is>
          <t>Внутреннее перемещение ОМТС 222-278 от 16.09.2024 14:47:33</t>
        </is>
      </c>
      <c r="D3578" s="152" t="inlineStr">
        <is>
          <t>Внутренее перемещение ТМЦ</t>
        </is>
      </c>
      <c r="E3578" s="163" t="n">
        <v>1750</v>
      </c>
      <c r="F3578" s="164" t="n"/>
      <c r="G3578" s="163" t="n">
        <v>1750</v>
      </c>
      <c r="H3578" s="164" t="n"/>
      <c r="I3578" s="7" t="n">
        <v>10520</v>
      </c>
      <c r="J3578" s="8" t="inlineStr">
        <is>
          <t>Склад МОЛ №15 РПП ГАТЦ (Жороев  и ШаниметовХ)</t>
        </is>
      </c>
      <c r="K3578" s="8" t="inlineStr">
        <is>
          <t>Склад Бозымчак № 9 ГОК (Нурмамбетов Н\Караев Ж.)</t>
        </is>
      </c>
      <c r="L3578" s="98" t="n"/>
      <c r="M3578">
        <f>VLOOKUP(J3578,P$7:Q$4000,2,0)</f>
        <v/>
      </c>
      <c r="N3578">
        <f>VLOOKUP(K3578,P$7:R$4000,2,0)</f>
        <v/>
      </c>
    </row>
    <row r="3579" hidden="1" outlineLevel="1" ht="22.45" customFormat="1" customHeight="1" s="71">
      <c r="B3579" s="166" t="n"/>
      <c r="C3579" s="166" t="n"/>
      <c r="D3579" s="153" t="n"/>
      <c r="E3579" s="10" t="n"/>
      <c r="F3579" s="11" t="n"/>
      <c r="G3579" s="10" t="n"/>
      <c r="H3579" s="11" t="n"/>
      <c r="I3579" s="12" t="n"/>
      <c r="J3579" s="13" t="inlineStr">
        <is>
          <t>105-001-4405 Штангенциркуль ШЦ-150мм</t>
        </is>
      </c>
      <c r="K3579" s="13" t="inlineStr">
        <is>
          <t>105-001-4405 Штангенциркуль ШЦ-150мм</t>
        </is>
      </c>
      <c r="L3579" s="98" t="n"/>
      <c r="M3579">
        <f>VLOOKUP(J3579,P$7:Q$4000,2,0)</f>
        <v/>
      </c>
      <c r="N3579">
        <f>VLOOKUP(K3579,P$7:R$4000,2,0)</f>
        <v/>
      </c>
    </row>
    <row r="3580" hidden="1" outlineLevel="1" ht="22.45" customHeight="1" s="171" thickBot="1">
      <c r="B3580" s="167" t="n"/>
      <c r="C3580" s="167" t="n"/>
      <c r="D3580" s="14" t="inlineStr">
        <is>
          <t>Количество</t>
        </is>
      </c>
      <c r="E3580" s="15" t="n"/>
      <c r="F3580" s="175" t="n">
        <v>4</v>
      </c>
      <c r="G3580" s="15" t="n"/>
      <c r="H3580" s="175" t="n">
        <v>4</v>
      </c>
      <c r="I3580" s="135" t="n"/>
      <c r="J3580" s="154" t="inlineStr">
        <is>
          <t>Поступление ТМЦ и услуг 0003619 от 06.09.2024 10:00:00</t>
        </is>
      </c>
      <c r="K3580" s="154" t="inlineStr">
        <is>
          <t>Поступление ТМЦ и услуг 0003619 от 06.09.2024 10:00:00</t>
        </is>
      </c>
      <c r="L3580" s="98" t="n"/>
      <c r="M3580">
        <f>VLOOKUP(J3580,P$7:Q$4000,2,0)</f>
        <v/>
      </c>
      <c r="N3580">
        <f>VLOOKUP(K3580,P$7:R$4000,2,0)</f>
        <v/>
      </c>
    </row>
    <row r="3581" hidden="1" outlineLevel="1" ht="22.45" customFormat="1" customHeight="1" s="71" thickBot="1">
      <c r="B3581" s="165" t="inlineStr">
        <is>
          <t>16.09.2024 14:47:33</t>
        </is>
      </c>
      <c r="C3581" s="165" t="inlineStr">
        <is>
          <t>Внутреннее перемещение ОМТС 222-278 от 16.09.2024 14:47:33</t>
        </is>
      </c>
      <c r="D3581" s="152" t="inlineStr">
        <is>
          <t>Внутренее перемещение ТМЦ</t>
        </is>
      </c>
      <c r="E3581" s="163" t="n">
        <v>1750</v>
      </c>
      <c r="F3581" s="164" t="n"/>
      <c r="G3581" s="163" t="n">
        <v>1750</v>
      </c>
      <c r="H3581" s="164" t="n"/>
      <c r="I3581" s="7" t="n">
        <v>33750</v>
      </c>
      <c r="J3581" s="8" t="inlineStr">
        <is>
          <t>Склад МОЛ №15 РПП ГАТЦ (Жороев  и ШаниметовХ)</t>
        </is>
      </c>
      <c r="K3581" s="8" t="inlineStr">
        <is>
          <t>Склад Бозымчак № 9 ГОК (Нурмамбетов Н\Караев Ж.)</t>
        </is>
      </c>
      <c r="L3581" s="98" t="n"/>
      <c r="M3581">
        <f>VLOOKUP(J3581,P$7:Q$4000,2,0)</f>
        <v/>
      </c>
      <c r="N3581">
        <f>VLOOKUP(K3581,P$7:R$4000,2,0)</f>
        <v/>
      </c>
    </row>
    <row r="3582" hidden="1" outlineLevel="1" ht="22.45" customFormat="1" customHeight="1" s="71">
      <c r="B3582" s="166" t="n"/>
      <c r="C3582" s="166" t="n"/>
      <c r="D3582" s="153" t="n"/>
      <c r="E3582" s="10" t="n"/>
      <c r="F3582" s="11" t="n"/>
      <c r="G3582" s="10" t="n"/>
      <c r="H3582" s="11" t="n"/>
      <c r="I3582" s="12" t="n"/>
      <c r="J3582" s="13" t="inlineStr">
        <is>
          <t>041-002-0046 Резак комбинированный Krass РЗП/2А</t>
        </is>
      </c>
      <c r="K3582" s="13" t="inlineStr">
        <is>
          <t>041-002-0046 Резак комбинированный Krass РЗП/2А</t>
        </is>
      </c>
      <c r="L3582" s="98" t="n"/>
      <c r="M3582">
        <f>VLOOKUP(J3582,P$7:Q$4000,2,0)</f>
        <v/>
      </c>
      <c r="N3582">
        <f>VLOOKUP(K3582,P$7:R$4000,2,0)</f>
        <v/>
      </c>
    </row>
    <row r="3583" hidden="1" outlineLevel="1" ht="22.45" customHeight="1" s="171" thickBot="1">
      <c r="B3583" s="167" t="n"/>
      <c r="C3583" s="167" t="n"/>
      <c r="D3583" s="14" t="inlineStr">
        <is>
          <t>Количество</t>
        </is>
      </c>
      <c r="E3583" s="15" t="n"/>
      <c r="F3583" s="175" t="n">
        <v>5</v>
      </c>
      <c r="G3583" s="15" t="n"/>
      <c r="H3583" s="175" t="n">
        <v>5</v>
      </c>
      <c r="I3583" s="135" t="n"/>
      <c r="J3583" s="154" t="inlineStr">
        <is>
          <t>Поступление ТМЦ и услуг 0003189 от 13.08.2024 10:00:00</t>
        </is>
      </c>
      <c r="K3583" s="154" t="inlineStr">
        <is>
          <t>Поступление ТМЦ и услуг 0003189 от 13.08.2024 10:00:00</t>
        </is>
      </c>
      <c r="L3583" s="98" t="n"/>
      <c r="M3583">
        <f>VLOOKUP(J3583,P$7:Q$4000,2,0)</f>
        <v/>
      </c>
      <c r="N3583">
        <f>VLOOKUP(K3583,P$7:R$4000,2,0)</f>
        <v/>
      </c>
    </row>
    <row r="3584" hidden="1" outlineLevel="1" ht="22.45" customFormat="1" customHeight="1" s="71" thickBot="1">
      <c r="B3584" s="165" t="inlineStr">
        <is>
          <t>16.09.2024 14:54:22</t>
        </is>
      </c>
      <c r="C3584" s="165" t="inlineStr">
        <is>
          <t>Внутреннее перемещение ОМТС 222-280 от 16.09.2024 14:54:22</t>
        </is>
      </c>
      <c r="D3584" s="152" t="inlineStr">
        <is>
          <t>Внутренее перемещение ТМЦ</t>
        </is>
      </c>
      <c r="E3584" s="163" t="n">
        <v>1750</v>
      </c>
      <c r="F3584" s="164" t="n"/>
      <c r="G3584" s="163" t="n">
        <v>1750</v>
      </c>
      <c r="H3584" s="164" t="n"/>
      <c r="I3584" s="7" t="n">
        <v>18140</v>
      </c>
      <c r="J3584" s="8" t="inlineStr">
        <is>
          <t>Склад МОЛ №16 РПП ГАТЦ (Тойматов Н./Турдугожоев А)</t>
        </is>
      </c>
      <c r="K3584" s="8" t="inlineStr">
        <is>
          <t>Склад Бозымчак № 9 ГОК (Нурмамбетов Н\Караев Ж.)</t>
        </is>
      </c>
      <c r="L3584" s="98" t="n"/>
      <c r="M3584">
        <f>VLOOKUP(J3584,P$7:Q$4000,2,0)</f>
        <v/>
      </c>
      <c r="N3584">
        <f>VLOOKUP(K3584,P$7:R$4000,2,0)</f>
        <v/>
      </c>
    </row>
    <row r="3585" hidden="1" outlineLevel="1" ht="22.45" customFormat="1" customHeight="1" s="71">
      <c r="B3585" s="166" t="n"/>
      <c r="C3585" s="166" t="n"/>
      <c r="D3585" s="153" t="n"/>
      <c r="E3585" s="10" t="n"/>
      <c r="F3585" s="11" t="n"/>
      <c r="G3585" s="10" t="n"/>
      <c r="H3585" s="11" t="n"/>
      <c r="I3585" s="12" t="n"/>
      <c r="J3585" s="13" t="inlineStr">
        <is>
          <t>100-023-0327 Резец резьбовой 20х20х200 Т5К10 Могилев</t>
        </is>
      </c>
      <c r="K3585" s="13" t="inlineStr">
        <is>
          <t>100-023-0327 Резец резьбовой 20х20х200 Т5К10 Могилев</t>
        </is>
      </c>
      <c r="L3585" s="98" t="n"/>
      <c r="M3585">
        <f>VLOOKUP(J3585,P$7:Q$4000,2,0)</f>
        <v/>
      </c>
      <c r="N3585">
        <f>VLOOKUP(K3585,P$7:R$4000,2,0)</f>
        <v/>
      </c>
    </row>
    <row r="3586" hidden="1" outlineLevel="1" ht="22.45" customHeight="1" s="171" thickBot="1">
      <c r="B3586" s="167" t="n"/>
      <c r="C3586" s="167" t="n"/>
      <c r="D3586" s="14" t="inlineStr">
        <is>
          <t>Количество</t>
        </is>
      </c>
      <c r="E3586" s="15" t="n"/>
      <c r="F3586" s="175" t="n">
        <v>20</v>
      </c>
      <c r="G3586" s="15" t="n"/>
      <c r="H3586" s="175" t="n">
        <v>20</v>
      </c>
      <c r="I3586" s="135" t="n"/>
      <c r="J3586" s="154" t="inlineStr">
        <is>
          <t>Поступление ТМЦ и услуг 0003619 от 06.09.2024 10:00:00</t>
        </is>
      </c>
      <c r="K3586" s="154" t="inlineStr">
        <is>
          <t>Поступление ТМЦ и услуг 0003619 от 06.09.2024 10:00:00</t>
        </is>
      </c>
      <c r="L3586" s="98" t="n"/>
      <c r="M3586">
        <f>VLOOKUP(J3586,P$7:Q$4000,2,0)</f>
        <v/>
      </c>
      <c r="N3586">
        <f>VLOOKUP(K3586,P$7:R$4000,2,0)</f>
        <v/>
      </c>
    </row>
    <row r="3587" hidden="1" outlineLevel="1" ht="32.9" customFormat="1" customHeight="1" s="71" thickBot="1">
      <c r="B3587" s="165" t="inlineStr">
        <is>
          <t>16.09.2024 14:54:22</t>
        </is>
      </c>
      <c r="C3587" s="165" t="inlineStr">
        <is>
          <t>Внутреннее перемещение ОМТС 222-280 от 16.09.2024 14:54:22</t>
        </is>
      </c>
      <c r="D3587" s="152" t="inlineStr">
        <is>
          <t>Внутренее перемещение ТМЦ</t>
        </is>
      </c>
      <c r="E3587" s="163" t="n">
        <v>1750</v>
      </c>
      <c r="F3587" s="164" t="n"/>
      <c r="G3587" s="163" t="n">
        <v>1750</v>
      </c>
      <c r="H3587" s="164" t="n"/>
      <c r="I3587" s="7" t="n">
        <v>17520</v>
      </c>
      <c r="J3587" s="8" t="inlineStr">
        <is>
          <t>Склад МОЛ №16 РПП ГАТЦ (Тойматов Н./Турдугожоев А)</t>
        </is>
      </c>
      <c r="K3587" s="8" t="inlineStr">
        <is>
          <t>Склад Бозымчак № 9 ГОК (Нурмамбетов Н\Караев Ж.)</t>
        </is>
      </c>
      <c r="L3587" s="98" t="n"/>
      <c r="M3587">
        <f>VLOOKUP(J3587,P$7:Q$4000,2,0)</f>
        <v/>
      </c>
      <c r="N3587">
        <f>VLOOKUP(K3587,P$7:R$4000,2,0)</f>
        <v/>
      </c>
    </row>
    <row r="3588" hidden="1" outlineLevel="1" ht="22.45" customFormat="1" customHeight="1" s="71">
      <c r="B3588" s="166" t="n"/>
      <c r="C3588" s="166" t="n"/>
      <c r="D3588" s="153" t="n"/>
      <c r="E3588" s="10" t="n"/>
      <c r="F3588" s="11" t="n"/>
      <c r="G3588" s="10" t="n"/>
      <c r="H3588" s="11" t="n"/>
      <c r="I3588" s="12" t="n"/>
      <c r="J3588" s="13" t="inlineStr">
        <is>
          <t>005-003-0204 СКАТЕРТЬ БЕЛАЯ(СТОЛОВАЯ)     2,2мх1,5м</t>
        </is>
      </c>
      <c r="K3588" s="13" t="inlineStr">
        <is>
          <t>005-003-0204 СКАТЕРТЬ БЕЛАЯ(СТОЛОВАЯ)     2,2мх1,5м</t>
        </is>
      </c>
      <c r="L3588" s="98" t="n"/>
      <c r="M3588">
        <f>VLOOKUP(J3588,P$7:Q$4000,2,0)</f>
        <v/>
      </c>
      <c r="N3588">
        <f>VLOOKUP(K3588,P$7:R$4000,2,0)</f>
        <v/>
      </c>
    </row>
    <row r="3589" hidden="1" outlineLevel="1" ht="22.45" customHeight="1" s="171" thickBot="1">
      <c r="B3589" s="167" t="n"/>
      <c r="C3589" s="167" t="n"/>
      <c r="D3589" s="14" t="inlineStr">
        <is>
          <t>Количество</t>
        </is>
      </c>
      <c r="E3589" s="15" t="n"/>
      <c r="F3589" s="175" t="n">
        <v>4</v>
      </c>
      <c r="G3589" s="15" t="n"/>
      <c r="H3589" s="175" t="n">
        <v>4</v>
      </c>
      <c r="I3589" s="135" t="n"/>
      <c r="J3589" s="154" t="inlineStr">
        <is>
          <t>Поступление ТМЦ и услуг 0003608 от 05.09.2024 10:00:00</t>
        </is>
      </c>
      <c r="K3589" s="154" t="inlineStr">
        <is>
          <t>Поступление ТМЦ и услуг 0003608 от 05.09.2024 10:00:00</t>
        </is>
      </c>
      <c r="L3589" s="98" t="n"/>
      <c r="M3589">
        <f>VLOOKUP(J3589,P$7:Q$4000,2,0)</f>
        <v/>
      </c>
      <c r="N3589">
        <f>VLOOKUP(K3589,P$7:R$4000,2,0)</f>
        <v/>
      </c>
    </row>
    <row r="3590" hidden="1" outlineLevel="1" ht="22.45" customFormat="1" customHeight="1" s="71" thickBot="1">
      <c r="B3590" s="165" t="inlineStr">
        <is>
          <t>16.09.2024 15:56:51</t>
        </is>
      </c>
      <c r="C3590" s="165" t="inlineStr">
        <is>
          <t>Внутреннее перемещение ОМТС 222-283 от 16.09.2024 15:56:51</t>
        </is>
      </c>
      <c r="D3590" s="152" t="inlineStr">
        <is>
          <t>Внутренее перемещение ТМЦ</t>
        </is>
      </c>
      <c r="E3590" s="163" t="n">
        <v>1750</v>
      </c>
      <c r="F3590" s="164" t="n"/>
      <c r="G3590" s="163" t="n">
        <v>1750</v>
      </c>
      <c r="H3590" s="164" t="n"/>
      <c r="I3590" s="7" t="n">
        <v>4558.41</v>
      </c>
      <c r="J3590" s="8" t="inlineStr">
        <is>
          <t>Кемелов Азат Бактыбекович</t>
        </is>
      </c>
      <c r="K3590" s="8" t="inlineStr">
        <is>
          <t>Склад Бозымчак № 7 СИЗ (/Касымов А,Адылбек у Э.</t>
        </is>
      </c>
      <c r="L3590" s="98" t="n"/>
      <c r="M3590">
        <f>VLOOKUP(J3590,P$7:Q$4000,2,0)</f>
        <v/>
      </c>
      <c r="N3590">
        <f>VLOOKUP(K3590,P$7:R$4000,2,0)</f>
        <v/>
      </c>
    </row>
    <row r="3591" hidden="1" outlineLevel="1" ht="22.45" customFormat="1" customHeight="1" s="71">
      <c r="B3591" s="166" t="n"/>
      <c r="C3591" s="166" t="n"/>
      <c r="D3591" s="153" t="n"/>
      <c r="E3591" s="10" t="n"/>
      <c r="F3591" s="11" t="n"/>
      <c r="G3591" s="10" t="n"/>
      <c r="H3591" s="11" t="n"/>
      <c r="I3591" s="12" t="n"/>
      <c r="J3591" s="13" t="inlineStr">
        <is>
          <t>001-002-0061 Ботинки Kynox Nomad 417E-064 (Италия)</t>
        </is>
      </c>
      <c r="K3591" s="13" t="inlineStr">
        <is>
          <t>001-002-0061 Ботинки Kynox Nomad 417E-064 (Италия)</t>
        </is>
      </c>
      <c r="L3591" s="98" t="n"/>
      <c r="M3591">
        <f>VLOOKUP(J3591,P$7:Q$4000,2,0)</f>
        <v/>
      </c>
      <c r="N3591">
        <f>VLOOKUP(K3591,P$7:R$4000,2,0)</f>
        <v/>
      </c>
    </row>
    <row r="3592" hidden="1" outlineLevel="1" ht="22.45" customHeight="1" s="171" thickBot="1">
      <c r="B3592" s="167" t="n"/>
      <c r="C3592" s="167" t="n"/>
      <c r="D3592" s="14" t="inlineStr">
        <is>
          <t>Количество</t>
        </is>
      </c>
      <c r="E3592" s="15" t="n"/>
      <c r="F3592" s="175" t="n">
        <v>1</v>
      </c>
      <c r="G3592" s="15" t="n"/>
      <c r="H3592" s="175" t="n">
        <v>1</v>
      </c>
      <c r="I3592" s="135" t="n"/>
      <c r="J3592" s="154" t="inlineStr">
        <is>
          <t>Поступление ТМЦ и услуг 0001148 от 27.03.2024 10:00:00</t>
        </is>
      </c>
      <c r="K3592" s="154" t="inlineStr">
        <is>
          <t>Поступление ТМЦ и услуг 0001148 от 27.03.2024 10:00:00</t>
        </is>
      </c>
      <c r="L3592" s="98" t="n"/>
      <c r="M3592">
        <f>VLOOKUP(J3592,P$7:Q$4000,2,0)</f>
        <v/>
      </c>
      <c r="N3592">
        <f>VLOOKUP(K3592,P$7:R$4000,2,0)</f>
        <v/>
      </c>
    </row>
    <row r="3593" hidden="1" outlineLevel="1" ht="22.45" customFormat="1" customHeight="1" s="71" thickBot="1">
      <c r="B3593" s="165" t="inlineStr">
        <is>
          <t>16.09.2024 15:56:51</t>
        </is>
      </c>
      <c r="C3593" s="165" t="inlineStr">
        <is>
          <t>Внутреннее перемещение ОМТС 222-283 от 16.09.2024 15:56:51</t>
        </is>
      </c>
      <c r="D3593" s="152" t="inlineStr">
        <is>
          <t>Внутренее перемещение ТМЦ</t>
        </is>
      </c>
      <c r="E3593" s="163" t="n">
        <v>1750</v>
      </c>
      <c r="F3593" s="164" t="n"/>
      <c r="G3593" s="163" t="n">
        <v>1750</v>
      </c>
      <c r="H3593" s="164" t="n"/>
      <c r="I3593" s="7" t="n">
        <v>5500</v>
      </c>
      <c r="J3593" s="8" t="inlineStr">
        <is>
          <t>Кемелов Азат Бактыбекович</t>
        </is>
      </c>
      <c r="K3593" s="8" t="inlineStr">
        <is>
          <t>Склад Бозымчак № 7 СИЗ (/Касымов А,Адылбек у Э.</t>
        </is>
      </c>
      <c r="L3593" s="98" t="n"/>
      <c r="M3593">
        <f>VLOOKUP(J3593,P$7:Q$4000,2,0)</f>
        <v/>
      </c>
      <c r="N3593">
        <f>VLOOKUP(K3593,P$7:R$4000,2,0)</f>
        <v/>
      </c>
    </row>
    <row r="3594" hidden="1" outlineLevel="1" ht="22.45" customFormat="1" customHeight="1" s="71">
      <c r="B3594" s="166" t="n"/>
      <c r="C3594" s="166" t="n"/>
      <c r="D3594" s="153" t="n"/>
      <c r="E3594" s="10" t="n"/>
      <c r="F3594" s="11" t="n"/>
      <c r="G3594" s="10" t="n"/>
      <c r="H3594" s="11" t="n"/>
      <c r="I3594" s="12" t="n"/>
      <c r="J3594" s="13" t="inlineStr">
        <is>
          <t>001-001-0177 Куртка летняя "KAZ Minerals Bozymchak" (ткань 65%ПЭ/35%ХБ, плотность 250 гр/м2, разм.48-50)</t>
        </is>
      </c>
      <c r="K3594" s="13" t="inlineStr">
        <is>
          <t>001-001-0177 Куртка летняя "KAZ Minerals Bozymchak" (ткань 65%ПЭ/35%ХБ, плотность 250 гр/м2, разм.48-50)</t>
        </is>
      </c>
      <c r="L3594" s="98" t="n"/>
      <c r="M3594">
        <f>VLOOKUP(J3594,P$7:Q$4000,2,0)</f>
        <v/>
      </c>
      <c r="N3594">
        <f>VLOOKUP(K3594,P$7:R$4000,2,0)</f>
        <v/>
      </c>
    </row>
    <row r="3595" hidden="1" outlineLevel="1" ht="22.45" customHeight="1" s="171" thickBot="1">
      <c r="B3595" s="167" t="n"/>
      <c r="C3595" s="167" t="n"/>
      <c r="D3595" s="14" t="inlineStr">
        <is>
          <t>Количество</t>
        </is>
      </c>
      <c r="E3595" s="15" t="n"/>
      <c r="F3595" s="175" t="n">
        <v>1</v>
      </c>
      <c r="G3595" s="15" t="n"/>
      <c r="H3595" s="175" t="n">
        <v>1</v>
      </c>
      <c r="I3595" s="135" t="n"/>
      <c r="J3595" s="154" t="inlineStr">
        <is>
          <t>Поступление ТМЦ и услуг 0003521 от 04.09.2024 10:00:00</t>
        </is>
      </c>
      <c r="K3595" s="154" t="inlineStr">
        <is>
          <t>Поступление ТМЦ и услуг 0003521 от 04.09.2024 10:00:00</t>
        </is>
      </c>
      <c r="L3595" s="98" t="n"/>
      <c r="M3595">
        <f>VLOOKUP(J3595,P$7:Q$4000,2,0)</f>
        <v/>
      </c>
      <c r="N3595">
        <f>VLOOKUP(K3595,P$7:R$4000,2,0)</f>
        <v/>
      </c>
    </row>
    <row r="3596" hidden="1" outlineLevel="1" ht="22.45" customFormat="1" customHeight="1" s="71" thickBot="1">
      <c r="B3596" s="165" t="inlineStr">
        <is>
          <t>16.09.2024 15:56:51</t>
        </is>
      </c>
      <c r="C3596" s="165" t="inlineStr">
        <is>
          <t>Внутреннее перемещение ОМТС 222-283 от 16.09.2024 15:56:51</t>
        </is>
      </c>
      <c r="D3596" s="152" t="inlineStr">
        <is>
          <t>Внутренее перемещение ТМЦ</t>
        </is>
      </c>
      <c r="E3596" s="163" t="n">
        <v>1750</v>
      </c>
      <c r="F3596" s="164" t="n"/>
      <c r="G3596" s="163" t="n">
        <v>1750</v>
      </c>
      <c r="H3596" s="164" t="n"/>
      <c r="I3596" s="7" t="n">
        <v>3000</v>
      </c>
      <c r="J3596" s="8" t="inlineStr">
        <is>
          <t>Кемелов Азат Бактыбекович</t>
        </is>
      </c>
      <c r="K3596" s="8" t="inlineStr">
        <is>
          <t>Склад Бозымчак № 7 СИЗ (/Касымов А,Адылбек у Э.</t>
        </is>
      </c>
      <c r="L3596" s="98" t="n"/>
      <c r="M3596">
        <f>VLOOKUP(J3596,P$7:Q$4000,2,0)</f>
        <v/>
      </c>
      <c r="N3596">
        <f>VLOOKUP(K3596,P$7:R$4000,2,0)</f>
        <v/>
      </c>
    </row>
    <row r="3597" hidden="1" outlineLevel="1" ht="22.45" customFormat="1" customHeight="1" s="71">
      <c r="B3597" s="166" t="n"/>
      <c r="C3597" s="166" t="n"/>
      <c r="D3597" s="153" t="n"/>
      <c r="E3597" s="10" t="n"/>
      <c r="F3597" s="11" t="n"/>
      <c r="G3597" s="10" t="n"/>
      <c r="H3597" s="11" t="n"/>
      <c r="I3597" s="12" t="n"/>
      <c r="J3597" s="13" t="inlineStr">
        <is>
          <t>001-001-0181 Брюки летние "KAZ Minerals Bozymchak" (ткань 65%ПЭ/35%ХБ, плотность 250 гр/м2, разм.44-46)</t>
        </is>
      </c>
      <c r="K3597" s="13" t="inlineStr">
        <is>
          <t>001-001-0181 Брюки летние "KAZ Minerals Bozymchak" (ткань 65%ПЭ/35%ХБ, плотность 250 гр/м2, разм.44-46)</t>
        </is>
      </c>
      <c r="L3597" s="98" t="n"/>
      <c r="M3597">
        <f>VLOOKUP(J3597,P$7:Q$4000,2,0)</f>
        <v/>
      </c>
      <c r="N3597">
        <f>VLOOKUP(K3597,P$7:R$4000,2,0)</f>
        <v/>
      </c>
    </row>
    <row r="3598" hidden="1" outlineLevel="1" ht="22.45" customHeight="1" s="171" thickBot="1">
      <c r="B3598" s="167" t="n"/>
      <c r="C3598" s="167" t="n"/>
      <c r="D3598" s="14" t="inlineStr">
        <is>
          <t>Количество</t>
        </is>
      </c>
      <c r="E3598" s="15" t="n"/>
      <c r="F3598" s="175" t="n">
        <v>1</v>
      </c>
      <c r="G3598" s="15" t="n"/>
      <c r="H3598" s="175" t="n">
        <v>1</v>
      </c>
      <c r="I3598" s="135" t="n"/>
      <c r="J3598" s="154" t="inlineStr">
        <is>
          <t>Поступление ТМЦ и услуг 0001342 от 04.04.2024 10:00:00</t>
        </is>
      </c>
      <c r="K3598" s="154" t="inlineStr">
        <is>
          <t>Поступление ТМЦ и услуг 0001342 от 04.04.2024 10:00:00</t>
        </is>
      </c>
      <c r="L3598" s="98" t="n"/>
      <c r="M3598">
        <f>VLOOKUP(J3598,P$7:Q$4000,2,0)</f>
        <v/>
      </c>
      <c r="N3598">
        <f>VLOOKUP(K3598,P$7:R$4000,2,0)</f>
        <v/>
      </c>
    </row>
    <row r="3599" hidden="1" outlineLevel="1" ht="22.45" customFormat="1" customHeight="1" s="71" thickBot="1">
      <c r="B3599" s="165" t="inlineStr">
        <is>
          <t>16.09.2024 15:56:51</t>
        </is>
      </c>
      <c r="C3599" s="165" t="inlineStr">
        <is>
          <t>Внутреннее перемещение ОМТС 222-283 от 16.09.2024 15:56:51</t>
        </is>
      </c>
      <c r="D3599" s="152" t="inlineStr">
        <is>
          <t>Внутренее перемещение ТМЦ</t>
        </is>
      </c>
      <c r="E3599" s="163" t="n">
        <v>1750</v>
      </c>
      <c r="F3599" s="164" t="n"/>
      <c r="G3599" s="163" t="n">
        <v>1750</v>
      </c>
      <c r="H3599" s="164" t="n"/>
      <c r="I3599" s="7" t="n">
        <v>7000</v>
      </c>
      <c r="J3599" s="8" t="inlineStr">
        <is>
          <t>Кемелов Азат Бактыбекович</t>
        </is>
      </c>
      <c r="K3599" s="8" t="inlineStr">
        <is>
          <t>Склад Бозымчак № 7 СИЗ (/Касымов А,Адылбек у Э.</t>
        </is>
      </c>
      <c r="L3599" s="98" t="n"/>
      <c r="M3599">
        <f>VLOOKUP(J3599,P$7:Q$4000,2,0)</f>
        <v/>
      </c>
      <c r="N3599">
        <f>VLOOKUP(K3599,P$7:R$4000,2,0)</f>
        <v/>
      </c>
    </row>
    <row r="3600" hidden="1" outlineLevel="1" ht="22.45" customFormat="1" customHeight="1" s="71">
      <c r="B3600" s="166" t="n"/>
      <c r="C3600" s="166" t="n"/>
      <c r="D3600" s="153" t="n"/>
      <c r="E3600" s="10" t="n"/>
      <c r="F3600" s="11" t="n"/>
      <c r="G3600" s="10" t="n"/>
      <c r="H3600" s="11" t="n"/>
      <c r="I3600" s="12" t="n"/>
      <c r="J3600" s="13" t="inlineStr">
        <is>
          <t>001-001-0196 Куртка демисезонная "KAZ Minerals Bozymchak" (ткань 65%ПЭ/35%ХБ, плотность 250 гр/м2, подкл.флис. 44-46)</t>
        </is>
      </c>
      <c r="K3600" s="13" t="inlineStr">
        <is>
          <t>001-001-0196 Куртка демисезонная "KAZ Minerals Bozymchak" (ткань 65%ПЭ/35%ХБ, плотность 250 гр/м2, подкл.флис. 44-46)</t>
        </is>
      </c>
      <c r="L3600" s="98" t="n"/>
      <c r="M3600">
        <f>VLOOKUP(J3600,P$7:Q$4000,2,0)</f>
        <v/>
      </c>
      <c r="N3600">
        <f>VLOOKUP(K3600,P$7:R$4000,2,0)</f>
        <v/>
      </c>
    </row>
    <row r="3601" hidden="1" outlineLevel="1" ht="22.45" customHeight="1" s="171" thickBot="1">
      <c r="B3601" s="167" t="n"/>
      <c r="C3601" s="167" t="n"/>
      <c r="D3601" s="14" t="inlineStr">
        <is>
          <t>Количество</t>
        </is>
      </c>
      <c r="E3601" s="15" t="n"/>
      <c r="F3601" s="175" t="n">
        <v>1</v>
      </c>
      <c r="G3601" s="15" t="n"/>
      <c r="H3601" s="175" t="n">
        <v>1</v>
      </c>
      <c r="I3601" s="135" t="n"/>
      <c r="J3601" s="154" t="inlineStr">
        <is>
          <t>Поступление ТМЦ и услуг 0003520 от 04.09.2024 10:00:00</t>
        </is>
      </c>
      <c r="K3601" s="154" t="inlineStr">
        <is>
          <t>Поступление ТМЦ и услуг 0003520 от 04.09.2024 10:00:00</t>
        </is>
      </c>
      <c r="L3601" s="98" t="n"/>
      <c r="M3601">
        <f>VLOOKUP(J3601,P$7:Q$4000,2,0)</f>
        <v/>
      </c>
      <c r="N3601">
        <f>VLOOKUP(K3601,P$7:R$4000,2,0)</f>
        <v/>
      </c>
    </row>
    <row r="3602" hidden="1" outlineLevel="1" ht="22.45" customFormat="1" customHeight="1" s="71">
      <c r="B3602" s="165" t="inlineStr">
        <is>
          <t>16.09.2024 16:00:56</t>
        </is>
      </c>
      <c r="C3602" s="165" t="inlineStr">
        <is>
          <t>Внутреннее перемещение ОМТС 222-286 от 16.09.2024 16:00:56</t>
        </is>
      </c>
      <c r="D3602" s="152" t="inlineStr">
        <is>
          <t>Внутренее перемещение ТМЦ</t>
        </is>
      </c>
      <c r="E3602" s="163" t="n">
        <v>1750</v>
      </c>
      <c r="F3602" s="164" t="n"/>
      <c r="G3602" s="163" t="n">
        <v>1750</v>
      </c>
      <c r="H3602" s="164" t="n"/>
      <c r="I3602" s="7" t="n">
        <v>8035.71</v>
      </c>
      <c r="J3602" s="8" t="inlineStr">
        <is>
          <t>Склад Бозымчак № 7/1 СИЗ БУ</t>
        </is>
      </c>
      <c r="K3602" s="8" t="inlineStr">
        <is>
          <t>Олжобаев Алмазбек Кадышевич (кладовщик ГП)</t>
        </is>
      </c>
      <c r="L3602" s="98" t="n"/>
      <c r="M3602">
        <f>VLOOKUP(J3602,P$7:Q$4000,2,0)</f>
        <v/>
      </c>
      <c r="N3602">
        <f>VLOOKUP(K3602,P$7:R$4000,2,0)</f>
        <v/>
      </c>
    </row>
    <row r="3603" hidden="1" outlineLevel="1" ht="22.45" customFormat="1" customHeight="1" s="71">
      <c r="B3603" s="166" t="n"/>
      <c r="C3603" s="166" t="n"/>
      <c r="D3603" s="153" t="n"/>
      <c r="E3603" s="10" t="n"/>
      <c r="F3603" s="11" t="n"/>
      <c r="G3603" s="10" t="n"/>
      <c r="H3603" s="11" t="n"/>
      <c r="I3603" s="12" t="n"/>
      <c r="J3603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3603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3603" s="98" t="n"/>
      <c r="M3603">
        <f>VLOOKUP(J3603,P$7:Q$4000,2,0)</f>
        <v/>
      </c>
      <c r="N3603">
        <f>VLOOKUP(K3603,P$7:R$4000,2,0)</f>
        <v/>
      </c>
    </row>
    <row r="3604" hidden="1" outlineLevel="1" ht="22.45" customHeight="1" s="171" thickBot="1">
      <c r="B3604" s="167" t="n"/>
      <c r="C3604" s="167" t="n"/>
      <c r="D3604" s="14" t="inlineStr">
        <is>
          <t>Количество</t>
        </is>
      </c>
      <c r="E3604" s="15" t="n"/>
      <c r="F3604" s="175" t="n">
        <v>1</v>
      </c>
      <c r="G3604" s="15" t="n"/>
      <c r="H3604" s="175" t="n">
        <v>1</v>
      </c>
      <c r="I3604" s="135" t="n"/>
      <c r="J3604" s="154" t="inlineStr">
        <is>
          <t>Поступление ТМЦ и услуг 0004428 от 22.11.2021 10:00:00</t>
        </is>
      </c>
      <c r="K3604" s="154" t="inlineStr">
        <is>
          <t>Поступление ТМЦ и услуг 0004428 от 22.11.2021 10:00:00</t>
        </is>
      </c>
      <c r="L3604" s="98" t="n"/>
      <c r="M3604">
        <f>VLOOKUP(J3604,P$7:Q$4000,2,0)</f>
        <v/>
      </c>
      <c r="N3604">
        <f>VLOOKUP(K3604,P$7:R$4000,2,0)</f>
        <v/>
      </c>
    </row>
    <row r="3605" hidden="1" outlineLevel="1" ht="22.45" customFormat="1" customHeight="1" s="71">
      <c r="B3605" s="165" t="inlineStr">
        <is>
          <t>16.09.2024 16:00:56</t>
        </is>
      </c>
      <c r="C3605" s="165" t="inlineStr">
        <is>
          <t>Внутреннее перемещение ОМТС 222-286 от 16.09.2024 16:00:56</t>
        </is>
      </c>
      <c r="D3605" s="152" t="inlineStr">
        <is>
          <t>Внутренее перемещение ТМЦ</t>
        </is>
      </c>
      <c r="E3605" s="163" t="n">
        <v>1750</v>
      </c>
      <c r="F3605" s="164" t="n"/>
      <c r="G3605" s="163" t="n">
        <v>1750</v>
      </c>
      <c r="H3605" s="164" t="n"/>
      <c r="I3605" s="7" t="n">
        <v>1000</v>
      </c>
      <c r="J3605" s="8" t="inlineStr">
        <is>
          <t>Склад Бозымчак № 7/1 СИЗ БУ</t>
        </is>
      </c>
      <c r="K3605" s="8" t="inlineStr">
        <is>
          <t>Олжобаев Алмазбек Кадышевич (кладовщик ГП)</t>
        </is>
      </c>
      <c r="L3605" s="98" t="n"/>
      <c r="M3605">
        <f>VLOOKUP(J3605,P$7:Q$4000,2,0)</f>
        <v/>
      </c>
      <c r="N3605">
        <f>VLOOKUP(K3605,P$7:R$4000,2,0)</f>
        <v/>
      </c>
    </row>
    <row r="3606" hidden="1" outlineLevel="1" ht="22.45" customFormat="1" customHeight="1" s="71">
      <c r="B3606" s="166" t="n"/>
      <c r="C3606" s="166" t="n"/>
      <c r="D3606" s="153" t="n"/>
      <c r="E3606" s="10" t="n"/>
      <c r="F3606" s="11" t="n"/>
      <c r="G3606" s="10" t="n"/>
      <c r="H3606" s="11" t="n"/>
      <c r="I3606" s="12" t="n"/>
      <c r="J3606" s="13" t="inlineStr">
        <is>
          <t>001-003-0047 Постельное белье 100% Х/Б сатин/бязь (простынь 150*215см, пододеяльник 150*215см, наволочка 70*50 см</t>
        </is>
      </c>
      <c r="K3606" s="13" t="inlineStr">
        <is>
          <t>001-003-0047 Постельное белье 100% Х/Б сатин/бязь (простынь 150*215см, пододеяльник 150*215см, наволочка 70*50 см</t>
        </is>
      </c>
      <c r="L3606" s="98" t="n"/>
      <c r="M3606">
        <f>VLOOKUP(J3606,P$7:Q$4000,2,0)</f>
        <v/>
      </c>
      <c r="N3606">
        <f>VLOOKUP(K3606,P$7:R$4000,2,0)</f>
        <v/>
      </c>
    </row>
    <row r="3607" hidden="1" outlineLevel="1" ht="22.45" customHeight="1" s="171" thickBot="1">
      <c r="B3607" s="167" t="n"/>
      <c r="C3607" s="167" t="n"/>
      <c r="D3607" s="14" t="inlineStr">
        <is>
          <t>Количество</t>
        </is>
      </c>
      <c r="E3607" s="15" t="n"/>
      <c r="F3607" s="175" t="n">
        <v>1</v>
      </c>
      <c r="G3607" s="15" t="n"/>
      <c r="H3607" s="175" t="n">
        <v>1</v>
      </c>
      <c r="I3607" s="135" t="n"/>
      <c r="J3607" s="154" t="inlineStr">
        <is>
          <t>Поступление ТМЦ и услуг 0000484 от 15.02.2023 10:00:00</t>
        </is>
      </c>
      <c r="K3607" s="154" t="inlineStr">
        <is>
          <t>Поступление ТМЦ и услуг 0000484 от 15.02.2023 10:00:00</t>
        </is>
      </c>
      <c r="L3607" s="98" t="n"/>
      <c r="M3607">
        <f>VLOOKUP(J3607,P$7:Q$4000,2,0)</f>
        <v/>
      </c>
      <c r="N3607">
        <f>VLOOKUP(K3607,P$7:R$4000,2,0)</f>
        <v/>
      </c>
    </row>
    <row r="3608" hidden="1" outlineLevel="1" ht="22.45" customFormat="1" customHeight="1" s="71" thickBot="1">
      <c r="B3608" s="165" t="inlineStr">
        <is>
          <t>16.09.2024 16:06:38</t>
        </is>
      </c>
      <c r="C3608" s="165" t="inlineStr">
        <is>
          <t>Внутреннее перемещение ОМТС 222-287 от 16.09.2024 16:06:38</t>
        </is>
      </c>
      <c r="D3608" s="152" t="inlineStr">
        <is>
          <t>Внутренее перемещение ТМЦ</t>
        </is>
      </c>
      <c r="E3608" s="163" t="n">
        <v>1750</v>
      </c>
      <c r="F3608" s="164" t="n"/>
      <c r="G3608" s="163" t="n">
        <v>1750</v>
      </c>
      <c r="H3608" s="164" t="n"/>
      <c r="I3608" s="7" t="n">
        <v>2520</v>
      </c>
      <c r="J3608" s="8" t="inlineStr">
        <is>
          <t>Олжобаев Алмазбек Кадышевич (кладовщик ГП)</t>
        </is>
      </c>
      <c r="K3608" s="8" t="inlineStr">
        <is>
          <t>Склад Бозымчак № 7 СИЗ (/Касымов А,Адылбек у Э.</t>
        </is>
      </c>
      <c r="L3608" s="98" t="n"/>
      <c r="M3608">
        <f>VLOOKUP(J3608,P$7:Q$4000,2,0)</f>
        <v/>
      </c>
      <c r="N3608">
        <f>VLOOKUP(K3608,P$7:R$4000,2,0)</f>
        <v/>
      </c>
    </row>
    <row r="3609" hidden="1" outlineLevel="1" ht="22.45" customFormat="1" customHeight="1" s="71">
      <c r="B3609" s="166" t="n"/>
      <c r="C3609" s="166" t="n"/>
      <c r="D3609" s="153" t="n"/>
      <c r="E3609" s="10" t="n"/>
      <c r="F3609" s="11" t="n"/>
      <c r="G3609" s="10" t="n"/>
      <c r="H3609" s="11" t="n"/>
      <c r="I3609" s="12" t="n"/>
      <c r="J3609" s="13" t="inlineStr">
        <is>
          <t>010-002-0066 Респиратор фильтрующий Benehal FFP2 NR</t>
        </is>
      </c>
      <c r="K3609" s="13" t="inlineStr">
        <is>
          <t>010-002-0066 Респиратор фильтрующий Benehal FFP2 NR</t>
        </is>
      </c>
      <c r="L3609" s="98" t="n"/>
      <c r="M3609">
        <f>VLOOKUP(J3609,P$7:Q$4000,2,0)</f>
        <v/>
      </c>
      <c r="N3609">
        <f>VLOOKUP(K3609,P$7:R$4000,2,0)</f>
        <v/>
      </c>
    </row>
    <row r="3610" hidden="1" outlineLevel="1" ht="22.45" customHeight="1" s="171" thickBot="1">
      <c r="B3610" s="167" t="n"/>
      <c r="C3610" s="167" t="n"/>
      <c r="D3610" s="14" t="inlineStr">
        <is>
          <t>Количество</t>
        </is>
      </c>
      <c r="E3610" s="15" t="n"/>
      <c r="F3610" s="175" t="n">
        <v>30</v>
      </c>
      <c r="G3610" s="15" t="n"/>
      <c r="H3610" s="175" t="n">
        <v>30</v>
      </c>
      <c r="I3610" s="135" t="n"/>
      <c r="J3610" s="154" t="inlineStr">
        <is>
          <t>Поступление ТМЦ и услуг 0003131 от 06.08.2024 10:00:00</t>
        </is>
      </c>
      <c r="K3610" s="154" t="inlineStr">
        <is>
          <t>Поступление ТМЦ и услуг 0003131 от 06.08.2024 10:00:00</t>
        </is>
      </c>
      <c r="L3610" s="98" t="n"/>
      <c r="M3610">
        <f>VLOOKUP(J3610,P$7:Q$4000,2,0)</f>
        <v/>
      </c>
      <c r="N3610">
        <f>VLOOKUP(K3610,P$7:R$4000,2,0)</f>
        <v/>
      </c>
    </row>
    <row r="3611" hidden="1" outlineLevel="1" ht="22.45" customFormat="1" customHeight="1" s="71" thickBot="1">
      <c r="B3611" s="165" t="inlineStr">
        <is>
          <t>16.09.2024 16:06:38</t>
        </is>
      </c>
      <c r="C3611" s="165" t="inlineStr">
        <is>
          <t>Внутреннее перемещение ОМТС 222-287 от 16.09.2024 16:06:38</t>
        </is>
      </c>
      <c r="D3611" s="152" t="inlineStr">
        <is>
          <t>Внутренее перемещение ТМЦ</t>
        </is>
      </c>
      <c r="E3611" s="163" t="n">
        <v>1750</v>
      </c>
      <c r="F3611" s="164" t="n"/>
      <c r="G3611" s="163" t="n">
        <v>1750</v>
      </c>
      <c r="H3611" s="164" t="n"/>
      <c r="I3611" s="7" t="n">
        <v>5500</v>
      </c>
      <c r="J3611" s="8" t="inlineStr">
        <is>
          <t>Олжобаев Алмазбек Кадышевич (кладовщик ГП)</t>
        </is>
      </c>
      <c r="K3611" s="8" t="inlineStr">
        <is>
          <t>Склад Бозымчак № 7 СИЗ (/Касымов А,Адылбек у Э.</t>
        </is>
      </c>
      <c r="L3611" s="98" t="n"/>
      <c r="M3611">
        <f>VLOOKUP(J3611,P$7:Q$4000,2,0)</f>
        <v/>
      </c>
      <c r="N3611">
        <f>VLOOKUP(K3611,P$7:R$4000,2,0)</f>
        <v/>
      </c>
    </row>
    <row r="3612" hidden="1" outlineLevel="1" ht="22.45" customFormat="1" customHeight="1" s="71">
      <c r="B3612" s="166" t="n"/>
      <c r="C3612" s="166" t="n"/>
      <c r="D3612" s="153" t="n"/>
      <c r="E3612" s="10" t="n"/>
      <c r="F3612" s="11" t="n"/>
      <c r="G3612" s="10" t="n"/>
      <c r="H3612" s="11" t="n"/>
      <c r="I3612" s="12" t="n"/>
      <c r="J3612" s="13" t="inlineStr">
        <is>
          <t>001-001-0177 Куртка летняя "KAZ Minerals Bozymchak" (ткань 65%ПЭ/35%ХБ, плотность 250 гр/м2, разм.48-50)</t>
        </is>
      </c>
      <c r="K3612" s="13" t="inlineStr">
        <is>
          <t>001-001-0177 Куртка летняя "KAZ Minerals Bozymchak" (ткань 65%ПЭ/35%ХБ, плотность 250 гр/м2, разм.48-50)</t>
        </is>
      </c>
      <c r="L3612" s="98" t="n"/>
      <c r="M3612">
        <f>VLOOKUP(J3612,P$7:Q$4000,2,0)</f>
        <v/>
      </c>
      <c r="N3612">
        <f>VLOOKUP(K3612,P$7:R$4000,2,0)</f>
        <v/>
      </c>
    </row>
    <row r="3613" hidden="1" outlineLevel="1" ht="22.45" customHeight="1" s="171" thickBot="1">
      <c r="B3613" s="167" t="n"/>
      <c r="C3613" s="167" t="n"/>
      <c r="D3613" s="14" t="inlineStr">
        <is>
          <t>Количество</t>
        </is>
      </c>
      <c r="E3613" s="15" t="n"/>
      <c r="F3613" s="175" t="n">
        <v>1</v>
      </c>
      <c r="G3613" s="15" t="n"/>
      <c r="H3613" s="175" t="n">
        <v>1</v>
      </c>
      <c r="I3613" s="135" t="n"/>
      <c r="J3613" s="154" t="inlineStr">
        <is>
          <t>Поступление ТМЦ и услуг 0003521 от 04.09.2024 10:00:00</t>
        </is>
      </c>
      <c r="K3613" s="154" t="inlineStr">
        <is>
          <t>Поступление ТМЦ и услуг 0003521 от 04.09.2024 10:00:00</t>
        </is>
      </c>
      <c r="L3613" s="98" t="n"/>
      <c r="M3613">
        <f>VLOOKUP(J3613,P$7:Q$4000,2,0)</f>
        <v/>
      </c>
      <c r="N3613">
        <f>VLOOKUP(K3613,P$7:R$4000,2,0)</f>
        <v/>
      </c>
    </row>
    <row r="3614" hidden="1" outlineLevel="1" ht="22.45" customFormat="1" customHeight="1" s="71" thickBot="1">
      <c r="B3614" s="165" t="inlineStr">
        <is>
          <t>16.09.2024 16:06:38</t>
        </is>
      </c>
      <c r="C3614" s="165" t="inlineStr">
        <is>
          <t>Внутреннее перемещение ОМТС 222-287 от 16.09.2024 16:06:38</t>
        </is>
      </c>
      <c r="D3614" s="152" t="inlineStr">
        <is>
          <t>Внутренее перемещение ТМЦ</t>
        </is>
      </c>
      <c r="E3614" s="163" t="n">
        <v>1750</v>
      </c>
      <c r="F3614" s="164" t="n"/>
      <c r="G3614" s="163" t="n">
        <v>1750</v>
      </c>
      <c r="H3614" s="164" t="n"/>
      <c r="I3614" s="7" t="n">
        <v>3000</v>
      </c>
      <c r="J3614" s="8" t="inlineStr">
        <is>
          <t>Олжобаев Алмазбек Кадышевич (кладовщик ГП)</t>
        </is>
      </c>
      <c r="K3614" s="8" t="inlineStr">
        <is>
          <t>Склад Бозымчак № 7 СИЗ (/Касымов А,Адылбек у Э.</t>
        </is>
      </c>
      <c r="L3614" s="98" t="n"/>
      <c r="M3614">
        <f>VLOOKUP(J3614,P$7:Q$4000,2,0)</f>
        <v/>
      </c>
      <c r="N3614">
        <f>VLOOKUP(K3614,P$7:R$4000,2,0)</f>
        <v/>
      </c>
    </row>
    <row r="3615" hidden="1" outlineLevel="1" ht="22.45" customFormat="1" customHeight="1" s="71">
      <c r="B3615" s="166" t="n"/>
      <c r="C3615" s="166" t="n"/>
      <c r="D3615" s="153" t="n"/>
      <c r="E3615" s="10" t="n"/>
      <c r="F3615" s="11" t="n"/>
      <c r="G3615" s="10" t="n"/>
      <c r="H3615" s="11" t="n"/>
      <c r="I3615" s="12" t="n"/>
      <c r="J3615" s="13" t="inlineStr">
        <is>
          <t>001-001-0182 Брюки летние "KAZ Minerals Bozymchak" (ткань 65%ПЭ/35%ХБ, плотность 250 гр/м2, разм.48-50)</t>
        </is>
      </c>
      <c r="K3615" s="13" t="inlineStr">
        <is>
          <t>001-001-0182 Брюки летние "KAZ Minerals Bozymchak" (ткань 65%ПЭ/35%ХБ, плотность 250 гр/м2, разм.48-50)</t>
        </is>
      </c>
      <c r="L3615" s="98" t="n"/>
      <c r="M3615">
        <f>VLOOKUP(J3615,P$7:Q$4000,2,0)</f>
        <v/>
      </c>
      <c r="N3615">
        <f>VLOOKUP(K3615,P$7:R$4000,2,0)</f>
        <v/>
      </c>
    </row>
    <row r="3616" hidden="1" outlineLevel="1" ht="22.45" customHeight="1" s="171" thickBot="1">
      <c r="B3616" s="167" t="n"/>
      <c r="C3616" s="167" t="n"/>
      <c r="D3616" s="14" t="inlineStr">
        <is>
          <t>Количество</t>
        </is>
      </c>
      <c r="E3616" s="15" t="n"/>
      <c r="F3616" s="175" t="n">
        <v>1</v>
      </c>
      <c r="G3616" s="15" t="n"/>
      <c r="H3616" s="175" t="n">
        <v>1</v>
      </c>
      <c r="I3616" s="135" t="n"/>
      <c r="J3616" s="154" t="inlineStr">
        <is>
          <t>Поступление ТМЦ и услуг 0002838 от 24.07.2024 10:00:00</t>
        </is>
      </c>
      <c r="K3616" s="154" t="inlineStr">
        <is>
          <t>Поступление ТМЦ и услуг 0002838 от 24.07.2024 10:00:00</t>
        </is>
      </c>
      <c r="L3616" s="98" t="n"/>
      <c r="M3616">
        <f>VLOOKUP(J3616,P$7:Q$4000,2,0)</f>
        <v/>
      </c>
      <c r="N3616">
        <f>VLOOKUP(K3616,P$7:R$4000,2,0)</f>
        <v/>
      </c>
    </row>
    <row r="3617" hidden="1" outlineLevel="1" ht="22.45" customFormat="1" customHeight="1" s="71" thickBot="1">
      <c r="B3617" s="165" t="inlineStr">
        <is>
          <t>16.09.2024 16:06:38</t>
        </is>
      </c>
      <c r="C3617" s="165" t="inlineStr">
        <is>
          <t>Внутреннее перемещение ОМТС 222-287 от 16.09.2024 16:06:38</t>
        </is>
      </c>
      <c r="D3617" s="152" t="inlineStr">
        <is>
          <t>Внутренее перемещение ТМЦ</t>
        </is>
      </c>
      <c r="E3617" s="163" t="n">
        <v>1750</v>
      </c>
      <c r="F3617" s="164" t="n"/>
      <c r="G3617" s="163" t="n">
        <v>1750</v>
      </c>
      <c r="H3617" s="164" t="n"/>
      <c r="I3617" s="7" t="n">
        <v>1650</v>
      </c>
      <c r="J3617" s="8" t="inlineStr">
        <is>
          <t>Олжобаев Алмазбек Кадышевич (кладовщик ГП)</t>
        </is>
      </c>
      <c r="K3617" s="8" t="inlineStr">
        <is>
          <t>Склад Бозымчак № 7 СИЗ (/Касымов А,Адылбек у Э.</t>
        </is>
      </c>
      <c r="L3617" s="98" t="n"/>
      <c r="M3617">
        <f>VLOOKUP(J3617,P$7:Q$4000,2,0)</f>
        <v/>
      </c>
      <c r="N3617">
        <f>VLOOKUP(K3617,P$7:R$4000,2,0)</f>
        <v/>
      </c>
    </row>
    <row r="3618" hidden="1" outlineLevel="1" ht="22.45" customFormat="1" customHeight="1" s="71">
      <c r="B3618" s="166" t="n"/>
      <c r="C3618" s="166" t="n"/>
      <c r="D3618" s="153" t="n"/>
      <c r="E3618" s="10" t="n"/>
      <c r="F3618" s="11" t="n"/>
      <c r="G3618" s="10" t="n"/>
      <c r="H3618" s="11" t="n"/>
      <c r="I3618" s="12" t="n"/>
      <c r="J3618" s="13" t="inlineStr">
        <is>
          <t>001-001-0032 Плащ-дождевик</t>
        </is>
      </c>
      <c r="K3618" s="13" t="inlineStr">
        <is>
          <t>001-001-0032 Плащ-дождевик</t>
        </is>
      </c>
      <c r="L3618" s="98" t="n"/>
      <c r="M3618">
        <f>VLOOKUP(J3618,P$7:Q$4000,2,0)</f>
        <v/>
      </c>
      <c r="N3618">
        <f>VLOOKUP(K3618,P$7:R$4000,2,0)</f>
        <v/>
      </c>
    </row>
    <row r="3619" hidden="1" outlineLevel="1" ht="22.45" customHeight="1" s="171" thickBot="1">
      <c r="B3619" s="167" t="n"/>
      <c r="C3619" s="167" t="n"/>
      <c r="D3619" s="14" t="inlineStr">
        <is>
          <t>Количество</t>
        </is>
      </c>
      <c r="E3619" s="15" t="n"/>
      <c r="F3619" s="175" t="n">
        <v>1</v>
      </c>
      <c r="G3619" s="15" t="n"/>
      <c r="H3619" s="175" t="n">
        <v>1</v>
      </c>
      <c r="I3619" s="135" t="n"/>
      <c r="J3619" s="154" t="inlineStr">
        <is>
          <t>Поступление ТМЦ и услуг 0002669 от 10.07.2024 10:00:00</t>
        </is>
      </c>
      <c r="K3619" s="154" t="inlineStr">
        <is>
          <t>Поступление ТМЦ и услуг 0002669 от 10.07.2024 10:00:00</t>
        </is>
      </c>
      <c r="L3619" s="98" t="n"/>
      <c r="M3619">
        <f>VLOOKUP(J3619,P$7:Q$4000,2,0)</f>
        <v/>
      </c>
      <c r="N3619">
        <f>VLOOKUP(K3619,P$7:R$4000,2,0)</f>
        <v/>
      </c>
    </row>
    <row r="3620" hidden="1" outlineLevel="1" ht="32.9" customFormat="1" customHeight="1" s="71" thickBot="1">
      <c r="B3620" s="165" t="inlineStr">
        <is>
          <t>16.09.2024 16:13:26</t>
        </is>
      </c>
      <c r="C3620" s="165" t="inlineStr">
        <is>
          <t>Внутреннее перемещение ОМТС 222-288 от 16.09.2024 16:13:26</t>
        </is>
      </c>
      <c r="D3620" s="152" t="inlineStr">
        <is>
          <t>Внутренее перемещение ТМЦ</t>
        </is>
      </c>
      <c r="E3620" s="163" t="n">
        <v>1750</v>
      </c>
      <c r="F3620" s="164" t="n"/>
      <c r="G3620" s="163" t="n">
        <v>1750</v>
      </c>
      <c r="H3620" s="164" t="n"/>
      <c r="I3620" s="7" t="n">
        <v>5500</v>
      </c>
      <c r="J3620" s="8" t="inlineStr">
        <is>
          <t>Сагынбаев Эдил Тайырбекович</t>
        </is>
      </c>
      <c r="K3620" s="8" t="inlineStr">
        <is>
          <t>Склад Бозымчак № 7 СИЗ (/Касымов А,Адылбек у Э.</t>
        </is>
      </c>
      <c r="L3620" s="98" t="n"/>
      <c r="M3620">
        <f>VLOOKUP(J3620,P$7:Q$4000,2,0)</f>
        <v/>
      </c>
      <c r="N3620">
        <f>VLOOKUP(K3620,P$7:R$4000,2,0)</f>
        <v/>
      </c>
    </row>
    <row r="3621" hidden="1" outlineLevel="1" ht="22.45" customFormat="1" customHeight="1" s="71">
      <c r="B3621" s="166" t="n"/>
      <c r="C3621" s="166" t="n"/>
      <c r="D3621" s="153" t="n"/>
      <c r="E3621" s="10" t="n"/>
      <c r="F3621" s="11" t="n"/>
      <c r="G3621" s="10" t="n"/>
      <c r="H3621" s="11" t="n"/>
      <c r="I3621" s="12" t="n"/>
      <c r="J3621" s="13" t="inlineStr">
        <is>
          <t>001-001-0177 Куртка летняя "KAZ Minerals Bozymchak" (ткань 65%ПЭ/35%ХБ, плотность 250 гр/м2, разм.48-50)</t>
        </is>
      </c>
      <c r="K3621" s="13" t="inlineStr">
        <is>
          <t>001-001-0177 Куртка летняя "KAZ Minerals Bozymchak" (ткань 65%ПЭ/35%ХБ, плотность 250 гр/м2, разм.48-50)</t>
        </is>
      </c>
      <c r="L3621" s="98" t="n"/>
      <c r="M3621">
        <f>VLOOKUP(J3621,P$7:Q$4000,2,0)</f>
        <v/>
      </c>
      <c r="N3621">
        <f>VLOOKUP(K3621,P$7:R$4000,2,0)</f>
        <v/>
      </c>
    </row>
    <row r="3622" hidden="1" outlineLevel="1" ht="22.45" customHeight="1" s="171" thickBot="1">
      <c r="B3622" s="167" t="n"/>
      <c r="C3622" s="167" t="n"/>
      <c r="D3622" s="14" t="inlineStr">
        <is>
          <t>Количество</t>
        </is>
      </c>
      <c r="E3622" s="15" t="n"/>
      <c r="F3622" s="175" t="n">
        <v>1</v>
      </c>
      <c r="G3622" s="15" t="n"/>
      <c r="H3622" s="175" t="n">
        <v>1</v>
      </c>
      <c r="I3622" s="135" t="n"/>
      <c r="J3622" s="154" t="inlineStr">
        <is>
          <t>Поступление ТМЦ и услуг 0003521 от 04.09.2024 10:00:00</t>
        </is>
      </c>
      <c r="K3622" s="154" t="inlineStr">
        <is>
          <t>Поступление ТМЦ и услуг 0003521 от 04.09.2024 10:00:00</t>
        </is>
      </c>
      <c r="L3622" s="98" t="n"/>
      <c r="M3622">
        <f>VLOOKUP(J3622,P$7:Q$4000,2,0)</f>
        <v/>
      </c>
      <c r="N3622">
        <f>VLOOKUP(K3622,P$7:R$4000,2,0)</f>
        <v/>
      </c>
    </row>
    <row r="3623" hidden="1" outlineLevel="1" ht="32.9" customFormat="1" customHeight="1" s="71" thickBot="1">
      <c r="B3623" s="165" t="inlineStr">
        <is>
          <t>16.09.2024 16:13:26</t>
        </is>
      </c>
      <c r="C3623" s="165" t="inlineStr">
        <is>
          <t>Внутреннее перемещение ОМТС 222-288 от 16.09.2024 16:13:26</t>
        </is>
      </c>
      <c r="D3623" s="152" t="inlineStr">
        <is>
          <t>Внутренее перемещение ТМЦ</t>
        </is>
      </c>
      <c r="E3623" s="163" t="n">
        <v>1750</v>
      </c>
      <c r="F3623" s="164" t="n"/>
      <c r="G3623" s="163" t="n">
        <v>1750</v>
      </c>
      <c r="H3623" s="164" t="n"/>
      <c r="I3623" s="7" t="n">
        <v>3000</v>
      </c>
      <c r="J3623" s="8" t="inlineStr">
        <is>
          <t>Сагынбаев Эдил Тайырбекович</t>
        </is>
      </c>
      <c r="K3623" s="8" t="inlineStr">
        <is>
          <t>Склад Бозымчак № 7 СИЗ (/Касымов А,Адылбек у Э.</t>
        </is>
      </c>
      <c r="L3623" s="98" t="n"/>
      <c r="M3623">
        <f>VLOOKUP(J3623,P$7:Q$4000,2,0)</f>
        <v/>
      </c>
      <c r="N3623">
        <f>VLOOKUP(K3623,P$7:R$4000,2,0)</f>
        <v/>
      </c>
    </row>
    <row r="3624" hidden="1" outlineLevel="1" ht="22.45" customFormat="1" customHeight="1" s="71">
      <c r="B3624" s="166" t="n"/>
      <c r="C3624" s="166" t="n"/>
      <c r="D3624" s="153" t="n"/>
      <c r="E3624" s="10" t="n"/>
      <c r="F3624" s="11" t="n"/>
      <c r="G3624" s="10" t="n"/>
      <c r="H3624" s="11" t="n"/>
      <c r="I3624" s="12" t="n"/>
      <c r="J3624" s="13" t="inlineStr">
        <is>
          <t>001-001-0182 Брюки летние "KAZ Minerals Bozymchak" (ткань 65%ПЭ/35%ХБ, плотность 250 гр/м2, разм.48-50)</t>
        </is>
      </c>
      <c r="K3624" s="13" t="inlineStr">
        <is>
          <t>001-001-0182 Брюки летние "KAZ Minerals Bozymchak" (ткань 65%ПЭ/35%ХБ, плотность 250 гр/м2, разм.48-50)</t>
        </is>
      </c>
      <c r="L3624" s="98" t="n"/>
      <c r="M3624">
        <f>VLOOKUP(J3624,P$7:Q$4000,2,0)</f>
        <v/>
      </c>
      <c r="N3624">
        <f>VLOOKUP(K3624,P$7:R$4000,2,0)</f>
        <v/>
      </c>
    </row>
    <row r="3625" hidden="1" outlineLevel="1" ht="22.45" customHeight="1" s="171" thickBot="1">
      <c r="B3625" s="167" t="n"/>
      <c r="C3625" s="167" t="n"/>
      <c r="D3625" s="14" t="inlineStr">
        <is>
          <t>Количество</t>
        </is>
      </c>
      <c r="E3625" s="15" t="n"/>
      <c r="F3625" s="175" t="n">
        <v>1</v>
      </c>
      <c r="G3625" s="15" t="n"/>
      <c r="H3625" s="175" t="n">
        <v>1</v>
      </c>
      <c r="I3625" s="135" t="n"/>
      <c r="J3625" s="154" t="inlineStr">
        <is>
          <t>Поступление ТМЦ и услуг 0002838 от 24.07.2024 10:00:00</t>
        </is>
      </c>
      <c r="K3625" s="154" t="inlineStr">
        <is>
          <t>Поступление ТМЦ и услуг 0002838 от 24.07.2024 10:00:00</t>
        </is>
      </c>
      <c r="L3625" s="98" t="n"/>
      <c r="M3625">
        <f>VLOOKUP(J3625,P$7:Q$4000,2,0)</f>
        <v/>
      </c>
      <c r="N3625">
        <f>VLOOKUP(K3625,P$7:R$4000,2,0)</f>
        <v/>
      </c>
    </row>
    <row r="3626" hidden="1" outlineLevel="1" ht="22.45" customFormat="1" customHeight="1" s="71" thickBot="1">
      <c r="B3626" s="165" t="inlineStr">
        <is>
          <t>16.09.2024 16:13:26</t>
        </is>
      </c>
      <c r="C3626" s="165" t="inlineStr">
        <is>
          <t>Внутреннее перемещение ОМТС 222-288 от 16.09.2024 16:13:26</t>
        </is>
      </c>
      <c r="D3626" s="152" t="inlineStr">
        <is>
          <t>Внутренее перемещение ТМЦ</t>
        </is>
      </c>
      <c r="E3626" s="163" t="n">
        <v>1750</v>
      </c>
      <c r="F3626" s="164" t="n"/>
      <c r="G3626" s="163" t="n">
        <v>1750</v>
      </c>
      <c r="H3626" s="164" t="n"/>
      <c r="I3626" s="7" t="n">
        <v>7000</v>
      </c>
      <c r="J3626" s="8" t="inlineStr">
        <is>
          <t>Сагынбаев Эдил Тайырбекович</t>
        </is>
      </c>
      <c r="K3626" s="8" t="inlineStr">
        <is>
          <t>Склад Бозымчак № 7 СИЗ (/Касымов А,Адылбек у Э.</t>
        </is>
      </c>
      <c r="L3626" s="98" t="n"/>
      <c r="M3626">
        <f>VLOOKUP(J3626,P$7:Q$4000,2,0)</f>
        <v/>
      </c>
      <c r="N3626">
        <f>VLOOKUP(K3626,P$7:R$4000,2,0)</f>
        <v/>
      </c>
    </row>
    <row r="3627" hidden="1" outlineLevel="1" ht="22.45" customFormat="1" customHeight="1" s="71">
      <c r="B3627" s="166" t="n"/>
      <c r="C3627" s="166" t="n"/>
      <c r="D3627" s="153" t="n"/>
      <c r="E3627" s="10" t="n"/>
      <c r="F3627" s="11" t="n"/>
      <c r="G3627" s="10" t="n"/>
      <c r="H3627" s="11" t="n"/>
      <c r="I3627" s="12" t="n"/>
      <c r="J3627" s="13" t="inlineStr">
        <is>
          <t>001-001-0197 Куртка демисезонная "KAZ Minerals Bozymchak" (ткань 65%ПЭ/35%ХБ, плотность 250 гр/м2, подкл.флис. 48-50)</t>
        </is>
      </c>
      <c r="K3627" s="13" t="inlineStr">
        <is>
          <t>001-001-0197 Куртка демисезонная "KAZ Minerals Bozymchak" (ткань 65%ПЭ/35%ХБ, плотность 250 гр/м2, подкл.флис. 48-50)</t>
        </is>
      </c>
      <c r="L3627" s="98" t="n"/>
      <c r="M3627">
        <f>VLOOKUP(J3627,P$7:Q$4000,2,0)</f>
        <v/>
      </c>
      <c r="N3627">
        <f>VLOOKUP(K3627,P$7:R$4000,2,0)</f>
        <v/>
      </c>
    </row>
    <row r="3628" hidden="1" outlineLevel="1" ht="22.45" customHeight="1" s="171" thickBot="1">
      <c r="B3628" s="167" t="n"/>
      <c r="C3628" s="167" t="n"/>
      <c r="D3628" s="14" t="inlineStr">
        <is>
          <t>Количество</t>
        </is>
      </c>
      <c r="E3628" s="15" t="n"/>
      <c r="F3628" s="175" t="n">
        <v>1</v>
      </c>
      <c r="G3628" s="15" t="n"/>
      <c r="H3628" s="175" t="n">
        <v>1</v>
      </c>
      <c r="I3628" s="135" t="n"/>
      <c r="J3628" s="154" t="inlineStr">
        <is>
          <t>Поступление ТМЦ и услуг 0003520 от 04.09.2024 10:00:00</t>
        </is>
      </c>
      <c r="K3628" s="154" t="inlineStr">
        <is>
          <t>Поступление ТМЦ и услуг 0003520 от 04.09.2024 10:00:00</t>
        </is>
      </c>
      <c r="L3628" s="98" t="n"/>
      <c r="M3628">
        <f>VLOOKUP(J3628,P$7:Q$4000,2,0)</f>
        <v/>
      </c>
      <c r="N3628">
        <f>VLOOKUP(K3628,P$7:R$4000,2,0)</f>
        <v/>
      </c>
    </row>
    <row r="3629" hidden="1" outlineLevel="1" ht="22.45" customFormat="1" customHeight="1" s="71">
      <c r="B3629" s="165" t="inlineStr">
        <is>
          <t>16.09.2024 16:16:04</t>
        </is>
      </c>
      <c r="C3629" s="165" t="inlineStr">
        <is>
          <t>Внутреннее перемещение ОМТС 222-289 от 16.09.2024 16:16:04</t>
        </is>
      </c>
      <c r="D3629" s="152" t="inlineStr">
        <is>
          <t>Внутренее перемещение ТМЦ</t>
        </is>
      </c>
      <c r="E3629" s="163" t="n">
        <v>1750</v>
      </c>
      <c r="F3629" s="164" t="n"/>
      <c r="G3629" s="163" t="n">
        <v>1750</v>
      </c>
      <c r="H3629" s="164" t="n"/>
      <c r="I3629" s="7" t="n">
        <v>4375</v>
      </c>
      <c r="J3629" s="8" t="inlineStr">
        <is>
          <t>Склад Бозымчак № 7/1 СИЗ БУ</t>
        </is>
      </c>
      <c r="K3629" s="8" t="inlineStr">
        <is>
          <t>Сагынбаев Эдил Тайырбекович</t>
        </is>
      </c>
      <c r="L3629" s="98" t="n"/>
      <c r="M3629">
        <f>VLOOKUP(J3629,P$7:Q$4000,2,0)</f>
        <v/>
      </c>
      <c r="N3629">
        <f>VLOOKUP(K3629,P$7:R$4000,2,0)</f>
        <v/>
      </c>
    </row>
    <row r="3630" hidden="1" outlineLevel="1" ht="22.45" customFormat="1" customHeight="1" s="71">
      <c r="B3630" s="166" t="n"/>
      <c r="C3630" s="166" t="n"/>
      <c r="D3630" s="153" t="n"/>
      <c r="E3630" s="10" t="n"/>
      <c r="F3630" s="11" t="n"/>
      <c r="G3630" s="10" t="n"/>
      <c r="H3630" s="11" t="n"/>
      <c r="I3630" s="12" t="n"/>
      <c r="J3630" s="13" t="inlineStr">
        <is>
          <t>001-001-0128 Костюм летний "KAZ Minerals Bozymchak" (100% ХБ, плотность 250-260гр/м2, логотип вышивка, 52р.)</t>
        </is>
      </c>
      <c r="K3630" s="13" t="inlineStr">
        <is>
          <t>001-001-0128 Костюм летний "KAZ Minerals Bozymchak" (100% ХБ, плотность 250-260гр/м2, логотип вышивка, 52р.)</t>
        </is>
      </c>
      <c r="L3630" s="98" t="n"/>
      <c r="M3630">
        <f>VLOOKUP(J3630,P$7:Q$4000,2,0)</f>
        <v/>
      </c>
      <c r="N3630">
        <f>VLOOKUP(K3630,P$7:R$4000,2,0)</f>
        <v/>
      </c>
    </row>
    <row r="3631" hidden="1" outlineLevel="1" ht="22.45" customHeight="1" s="171" thickBot="1">
      <c r="B3631" s="167" t="n"/>
      <c r="C3631" s="167" t="n"/>
      <c r="D3631" s="14" t="inlineStr">
        <is>
          <t>Количество</t>
        </is>
      </c>
      <c r="E3631" s="15" t="n"/>
      <c r="F3631" s="175" t="n">
        <v>1</v>
      </c>
      <c r="G3631" s="15" t="n"/>
      <c r="H3631" s="175" t="n">
        <v>1</v>
      </c>
      <c r="I3631" s="135" t="n"/>
      <c r="J3631" s="154" t="inlineStr">
        <is>
          <t>Поступление ТМЦ и услуг 0001175 от 30.03.2022 10:00:00</t>
        </is>
      </c>
      <c r="K3631" s="154" t="inlineStr">
        <is>
          <t>Поступление ТМЦ и услуг 0001175 от 30.03.2022 10:00:00</t>
        </is>
      </c>
      <c r="L3631" s="98" t="n"/>
      <c r="M3631">
        <f>VLOOKUP(J3631,P$7:Q$4000,2,0)</f>
        <v/>
      </c>
      <c r="N3631">
        <f>VLOOKUP(K3631,P$7:R$4000,2,0)</f>
        <v/>
      </c>
    </row>
    <row r="3632" hidden="1" outlineLevel="1" ht="22.45" customFormat="1" customHeight="1" s="71">
      <c r="B3632" s="165" t="inlineStr">
        <is>
          <t>16.09.2024 16:16:04</t>
        </is>
      </c>
      <c r="C3632" s="165" t="inlineStr">
        <is>
          <t>Внутреннее перемещение ОМТС 222-289 от 16.09.2024 16:16:04</t>
        </is>
      </c>
      <c r="D3632" s="152" t="inlineStr">
        <is>
          <t>Внутренее перемещение ТМЦ</t>
        </is>
      </c>
      <c r="E3632" s="163" t="n">
        <v>1750</v>
      </c>
      <c r="F3632" s="164" t="n"/>
      <c r="G3632" s="163" t="n">
        <v>1750</v>
      </c>
      <c r="H3632" s="164" t="n"/>
      <c r="I3632" s="7" t="n">
        <v>4017.86</v>
      </c>
      <c r="J3632" s="8" t="inlineStr">
        <is>
          <t>Склад Бозымчак № 7/1 СИЗ БУ</t>
        </is>
      </c>
      <c r="K3632" s="8" t="inlineStr">
        <is>
          <t>Сагынбаев Эдил Тайырбекович</t>
        </is>
      </c>
      <c r="L3632" s="98" t="n"/>
      <c r="M3632">
        <f>VLOOKUP(J3632,P$7:Q$4000,2,0)</f>
        <v/>
      </c>
      <c r="N3632">
        <f>VLOOKUP(K3632,P$7:R$4000,2,0)</f>
        <v/>
      </c>
    </row>
    <row r="3633" hidden="1" outlineLevel="1" ht="22.45" customFormat="1" customHeight="1" s="71">
      <c r="B3633" s="166" t="n"/>
      <c r="C3633" s="166" t="n"/>
      <c r="D3633" s="153" t="n"/>
      <c r="E3633" s="10" t="n"/>
      <c r="F3633" s="11" t="n"/>
      <c r="G3633" s="10" t="n"/>
      <c r="H3633" s="11" t="n"/>
      <c r="I3633" s="12" t="n"/>
      <c r="J3633" s="13" t="inlineStr">
        <is>
          <t>001-001-0129 Костюм летний "KAZ Minerals Bozymchak" (100% ХБ, плотность 250-260гр/м2, логотип вышивка, 54р.)</t>
        </is>
      </c>
      <c r="K3633" s="13" t="inlineStr">
        <is>
          <t>001-001-0129 Костюм летний "KAZ Minerals Bozymchak" (100% ХБ, плотность 250-260гр/м2, логотип вышивка, 54р.)</t>
        </is>
      </c>
      <c r="L3633" s="98" t="n"/>
      <c r="M3633">
        <f>VLOOKUP(J3633,P$7:Q$4000,2,0)</f>
        <v/>
      </c>
      <c r="N3633">
        <f>VLOOKUP(K3633,P$7:R$4000,2,0)</f>
        <v/>
      </c>
    </row>
    <row r="3634" hidden="1" outlineLevel="1" ht="22.45" customHeight="1" s="171" thickBot="1">
      <c r="B3634" s="167" t="n"/>
      <c r="C3634" s="167" t="n"/>
      <c r="D3634" s="14" t="inlineStr">
        <is>
          <t>Количество</t>
        </is>
      </c>
      <c r="E3634" s="15" t="n"/>
      <c r="F3634" s="175" t="n">
        <v>1</v>
      </c>
      <c r="G3634" s="15" t="n"/>
      <c r="H3634" s="175" t="n">
        <v>1</v>
      </c>
      <c r="I3634" s="135" t="n"/>
      <c r="J3634" s="154" t="inlineStr">
        <is>
          <t>Поступление ТМЦ и услуг 0002220 от 30.06.2021 10:00:00</t>
        </is>
      </c>
      <c r="K3634" s="154" t="inlineStr">
        <is>
          <t>Поступление ТМЦ и услуг 0002220 от 30.06.2021 10:00:00</t>
        </is>
      </c>
      <c r="L3634" s="98" t="n"/>
      <c r="M3634">
        <f>VLOOKUP(J3634,P$7:Q$4000,2,0)</f>
        <v/>
      </c>
      <c r="N3634">
        <f>VLOOKUP(K3634,P$7:R$4000,2,0)</f>
        <v/>
      </c>
    </row>
    <row r="3635" hidden="1" outlineLevel="1" ht="32.9" customFormat="1" customHeight="1" s="71">
      <c r="B3635" s="165" t="inlineStr">
        <is>
          <t>16.09.2024 16:16:04</t>
        </is>
      </c>
      <c r="C3635" s="165" t="inlineStr">
        <is>
          <t>Внутреннее перемещение ОМТС 222-289 от 16.09.2024 16:16:04</t>
        </is>
      </c>
      <c r="D3635" s="152" t="inlineStr">
        <is>
          <t>Внутренее перемещение ТМЦ</t>
        </is>
      </c>
      <c r="E3635" s="163" t="n">
        <v>1750</v>
      </c>
      <c r="F3635" s="164" t="n"/>
      <c r="G3635" s="163" t="n">
        <v>1750</v>
      </c>
      <c r="H3635" s="164" t="n"/>
      <c r="I3635" s="7" t="n">
        <v>7140</v>
      </c>
      <c r="J3635" s="8" t="inlineStr">
        <is>
          <t>Склад Бозымчак № 7/1 СИЗ БУ</t>
        </is>
      </c>
      <c r="K3635" s="8" t="inlineStr">
        <is>
          <t>Сагынбаев Эдил Тайырбекович</t>
        </is>
      </c>
      <c r="L3635" s="98" t="n"/>
      <c r="M3635">
        <f>VLOOKUP(J3635,P$7:Q$4000,2,0)</f>
        <v/>
      </c>
      <c r="N3635">
        <f>VLOOKUP(K3635,P$7:R$4000,2,0)</f>
        <v/>
      </c>
    </row>
    <row r="3636" hidden="1" outlineLevel="1" ht="22.45" customFormat="1" customHeight="1" s="71">
      <c r="B3636" s="166" t="n"/>
      <c r="C3636" s="166" t="n"/>
      <c r="D3636" s="153" t="n"/>
      <c r="E3636" s="10" t="n"/>
      <c r="F3636" s="11" t="n"/>
      <c r="G3636" s="10" t="n"/>
      <c r="H3636" s="11" t="n"/>
      <c r="I3636" s="12" t="n"/>
      <c r="J3636" s="13" t="inlineStr">
        <is>
          <t>001-001-0129 Костюм летний "KAZ Minerals Bozymchak" (100% ХБ, плотность 250-260гр/м2, логотип вышивка, 54р.)</t>
        </is>
      </c>
      <c r="K3636" s="13" t="inlineStr">
        <is>
          <t>001-001-0129 Костюм летний "KAZ Minerals Bozymchak" (100% ХБ, плотность 250-260гр/м2, логотип вышивка, 54р.)</t>
        </is>
      </c>
      <c r="L3636" s="98" t="n"/>
      <c r="M3636">
        <f>VLOOKUP(J3636,P$7:Q$4000,2,0)</f>
        <v/>
      </c>
      <c r="N3636">
        <f>VLOOKUP(K3636,P$7:R$4000,2,0)</f>
        <v/>
      </c>
    </row>
    <row r="3637" hidden="1" outlineLevel="1" ht="22.45" customHeight="1" s="171" thickBot="1">
      <c r="B3637" s="167" t="n"/>
      <c r="C3637" s="167" t="n"/>
      <c r="D3637" s="14" t="inlineStr">
        <is>
          <t>Количество</t>
        </is>
      </c>
      <c r="E3637" s="15" t="n"/>
      <c r="F3637" s="175" t="n">
        <v>1</v>
      </c>
      <c r="G3637" s="15" t="n"/>
      <c r="H3637" s="175" t="n">
        <v>1</v>
      </c>
      <c r="I3637" s="135" t="n"/>
      <c r="J3637" s="154" t="inlineStr">
        <is>
          <t>Поступление ТМЦ и услуг 0001294 от 12.04.2023 10:00:00</t>
        </is>
      </c>
      <c r="K3637" s="154" t="inlineStr">
        <is>
          <t>Поступление ТМЦ и услуг 0001294 от 12.04.2023 10:00:00</t>
        </is>
      </c>
      <c r="L3637" s="98" t="n"/>
      <c r="M3637">
        <f>VLOOKUP(J3637,P$7:Q$4000,2,0)</f>
        <v/>
      </c>
      <c r="N3637">
        <f>VLOOKUP(K3637,P$7:R$4000,2,0)</f>
        <v/>
      </c>
    </row>
    <row r="3638" hidden="1" outlineLevel="1" ht="22.45" customFormat="1" customHeight="1" s="71" thickBot="1">
      <c r="B3638" s="165" t="inlineStr">
        <is>
          <t>16.09.2024 16:19:35</t>
        </is>
      </c>
      <c r="C3638" s="165" t="inlineStr">
        <is>
          <t>Внутреннее перемещение ОМТС 222-290 от 16.09.2024 16:19:35</t>
        </is>
      </c>
      <c r="D3638" s="152" t="inlineStr">
        <is>
          <t>Внутренее перемещение ТМЦ</t>
        </is>
      </c>
      <c r="E3638" s="163" t="n">
        <v>1750</v>
      </c>
      <c r="F3638" s="164" t="n"/>
      <c r="G3638" s="163" t="n">
        <v>1750</v>
      </c>
      <c r="H3638" s="164" t="n"/>
      <c r="I3638" s="7" t="n">
        <v>7000</v>
      </c>
      <c r="J3638" s="8" t="inlineStr">
        <is>
          <t>Кулматов Кадырбек Кутубекович( водит.Хайлюкс)</t>
        </is>
      </c>
      <c r="K3638" s="8" t="inlineStr">
        <is>
          <t>Склад Бозымчак № 7 СИЗ (/Касымов А,Адылбек у Э.</t>
        </is>
      </c>
      <c r="L3638" s="98" t="n"/>
      <c r="M3638">
        <f>VLOOKUP(J3638,P$7:Q$4000,2,0)</f>
        <v/>
      </c>
      <c r="N3638">
        <f>VLOOKUP(K3638,P$7:R$4000,2,0)</f>
        <v/>
      </c>
    </row>
    <row r="3639" hidden="1" outlineLevel="1" ht="22.45" customFormat="1" customHeight="1" s="71">
      <c r="B3639" s="166" t="n"/>
      <c r="C3639" s="166" t="n"/>
      <c r="D3639" s="153" t="n"/>
      <c r="E3639" s="10" t="n"/>
      <c r="F3639" s="11" t="n"/>
      <c r="G3639" s="10" t="n"/>
      <c r="H3639" s="11" t="n"/>
      <c r="I3639" s="12" t="n"/>
      <c r="J3639" s="13" t="inlineStr">
        <is>
          <t>001-001-0197 Куртка демисезонная "KAZ Minerals Bozymchak" (ткань 65%ПЭ/35%ХБ, плотность 250 гр/м2, подкл.флис. 48-50)</t>
        </is>
      </c>
      <c r="K3639" s="13" t="inlineStr">
        <is>
          <t>001-001-0197 Куртка демисезонная "KAZ Minerals Bozymchak" (ткань 65%ПЭ/35%ХБ, плотность 250 гр/м2, подкл.флис. 48-50)</t>
        </is>
      </c>
      <c r="L3639" s="98" t="n"/>
      <c r="M3639">
        <f>VLOOKUP(J3639,P$7:Q$4000,2,0)</f>
        <v/>
      </c>
      <c r="N3639">
        <f>VLOOKUP(K3639,P$7:R$4000,2,0)</f>
        <v/>
      </c>
    </row>
    <row r="3640" hidden="1" outlineLevel="1" ht="22.45" customHeight="1" s="171" thickBot="1">
      <c r="B3640" s="167" t="n"/>
      <c r="C3640" s="167" t="n"/>
      <c r="D3640" s="14" t="inlineStr">
        <is>
          <t>Количество</t>
        </is>
      </c>
      <c r="E3640" s="15" t="n"/>
      <c r="F3640" s="175" t="n">
        <v>1</v>
      </c>
      <c r="G3640" s="15" t="n"/>
      <c r="H3640" s="175" t="n">
        <v>1</v>
      </c>
      <c r="I3640" s="135" t="n"/>
      <c r="J3640" s="154" t="inlineStr">
        <is>
          <t>Поступление ТМЦ и услуг 0003520 от 04.09.2024 10:00:00</t>
        </is>
      </c>
      <c r="K3640" s="154" t="inlineStr">
        <is>
          <t>Поступление ТМЦ и услуг 0003520 от 04.09.2024 10:00:00</t>
        </is>
      </c>
      <c r="L3640" s="98" t="n"/>
      <c r="M3640">
        <f>VLOOKUP(J3640,P$7:Q$4000,2,0)</f>
        <v/>
      </c>
      <c r="N3640">
        <f>VLOOKUP(K3640,P$7:R$4000,2,0)</f>
        <v/>
      </c>
    </row>
    <row r="3641" hidden="1" outlineLevel="1" ht="32.9" customFormat="1" customHeight="1" s="71">
      <c r="B3641" s="165" t="inlineStr">
        <is>
          <t>16.09.2024 20:00:00</t>
        </is>
      </c>
      <c r="C3641" s="165" t="inlineStr">
        <is>
          <t>Внутреннее перемещение ТМЦ 0002783 от 16.09.2024 20:00:00</t>
        </is>
      </c>
      <c r="D3641" s="152" t="inlineStr">
        <is>
          <t>Продажа ТМЦ</t>
        </is>
      </c>
      <c r="E3641" s="163" t="n">
        <v>1750</v>
      </c>
      <c r="F3641" s="164" t="n"/>
      <c r="G3641" s="163" t="n">
        <v>1750</v>
      </c>
      <c r="H3641" s="164" t="n"/>
      <c r="I3641" s="7" t="n">
        <v>15178.57</v>
      </c>
      <c r="J3641" s="8" t="inlineStr">
        <is>
          <t>Пальцев Владимир Александрович</t>
        </is>
      </c>
      <c r="K3641" s="8" t="inlineStr">
        <is>
          <t>Тургуналиев Азамат Калилович Инженер - гидротехник</t>
        </is>
      </c>
      <c r="L3641" s="98" t="n"/>
      <c r="M3641">
        <f>VLOOKUP(J3641,P$7:Q$4000,2,0)</f>
        <v/>
      </c>
      <c r="N3641">
        <f>VLOOKUP(K3641,P$7:R$4000,2,0)</f>
        <v/>
      </c>
    </row>
    <row r="3642" hidden="1" outlineLevel="1" ht="22.45" customFormat="1" customHeight="1" s="71">
      <c r="B3642" s="166" t="n"/>
      <c r="C3642" s="166" t="n"/>
      <c r="D3642" s="153" t="n"/>
      <c r="E3642" s="10" t="n"/>
      <c r="F3642" s="11" t="n"/>
      <c r="G3642" s="10" t="n"/>
      <c r="H3642" s="11" t="n"/>
      <c r="I3642" s="12" t="n"/>
      <c r="J3642" s="13" t="inlineStr">
        <is>
          <t>010-100-0001 Огнетушитель ОП-5</t>
        </is>
      </c>
      <c r="K3642" s="13" t="inlineStr">
        <is>
          <t>010-100-0001 Огнетушитель ОП-5</t>
        </is>
      </c>
      <c r="L3642" s="98" t="n"/>
      <c r="M3642">
        <f>VLOOKUP(J3642,P$7:Q$4000,2,0)</f>
        <v/>
      </c>
      <c r="N3642">
        <f>VLOOKUP(K3642,P$7:R$4000,2,0)</f>
        <v/>
      </c>
    </row>
    <row r="3643" hidden="1" outlineLevel="1" ht="22.45" customHeight="1" s="171" thickBot="1">
      <c r="B3643" s="167" t="n"/>
      <c r="C3643" s="167" t="n"/>
      <c r="D3643" s="14" t="inlineStr">
        <is>
          <t>Количество</t>
        </is>
      </c>
      <c r="E3643" s="15" t="n"/>
      <c r="F3643" s="175" t="n">
        <v>17</v>
      </c>
      <c r="G3643" s="15" t="n"/>
      <c r="H3643" s="175" t="n">
        <v>17</v>
      </c>
      <c r="I3643" s="135" t="n"/>
      <c r="J3643" s="154" t="inlineStr">
        <is>
          <t>Поступление ТМЦ и услуг 0002664 от 21.07.2022 10:00:00</t>
        </is>
      </c>
      <c r="K3643" s="154" t="inlineStr">
        <is>
          <t>Поступление ТМЦ и услуг 0002664 от 21.07.2022 10:00:00</t>
        </is>
      </c>
      <c r="L3643" s="98" t="n"/>
      <c r="M3643">
        <f>VLOOKUP(J3643,P$7:Q$4000,2,0)</f>
        <v/>
      </c>
      <c r="N3643">
        <f>VLOOKUP(K3643,P$7:R$4000,2,0)</f>
        <v/>
      </c>
    </row>
    <row r="3644" hidden="1" outlineLevel="1" ht="22.45" customFormat="1" customHeight="1" s="71">
      <c r="B3644" s="165" t="inlineStr">
        <is>
          <t>16.09.2024 20:00:00</t>
        </is>
      </c>
      <c r="C3644" s="165" t="inlineStr">
        <is>
          <t>Внутреннее перемещение ТМЦ 0002783 от 16.09.2024 20:00:00</t>
        </is>
      </c>
      <c r="D3644" s="152" t="inlineStr">
        <is>
          <t>Продажа ТМЦ</t>
        </is>
      </c>
      <c r="E3644" s="163" t="n">
        <v>1750</v>
      </c>
      <c r="F3644" s="164" t="n"/>
      <c r="G3644" s="163" t="n">
        <v>1750</v>
      </c>
      <c r="H3644" s="164" t="n"/>
      <c r="I3644" s="7" t="n">
        <v>11383.93</v>
      </c>
      <c r="J3644" s="8" t="inlineStr">
        <is>
          <t>Пальцев Владимир Александрович</t>
        </is>
      </c>
      <c r="K3644" s="8" t="inlineStr">
        <is>
          <t>Тургуналиев Азамат Калилович Инженер - гидротехник</t>
        </is>
      </c>
      <c r="L3644" s="98" t="n"/>
      <c r="M3644">
        <f>VLOOKUP(J3644,P$7:Q$4000,2,0)</f>
        <v/>
      </c>
      <c r="N3644">
        <f>VLOOKUP(K3644,P$7:R$4000,2,0)</f>
        <v/>
      </c>
    </row>
    <row r="3645" hidden="1" outlineLevel="1" ht="22.45" customFormat="1" customHeight="1" s="71">
      <c r="B3645" s="166" t="n"/>
      <c r="C3645" s="166" t="n"/>
      <c r="D3645" s="153" t="n"/>
      <c r="E3645" s="10" t="n"/>
      <c r="F3645" s="11" t="n"/>
      <c r="G3645" s="10" t="n"/>
      <c r="H3645" s="11" t="n"/>
      <c r="I3645" s="12" t="n"/>
      <c r="J3645" s="13" t="inlineStr">
        <is>
          <t>010-100-0002 Огнетушитель ОУ-5</t>
        </is>
      </c>
      <c r="K3645" s="13" t="inlineStr">
        <is>
          <t>010-100-0002 Огнетушитель ОУ-5</t>
        </is>
      </c>
      <c r="L3645" s="98" t="n"/>
      <c r="M3645">
        <f>VLOOKUP(J3645,P$7:Q$4000,2,0)</f>
        <v/>
      </c>
      <c r="N3645">
        <f>VLOOKUP(K3645,P$7:R$4000,2,0)</f>
        <v/>
      </c>
    </row>
    <row r="3646" hidden="1" outlineLevel="1" ht="22.45" customHeight="1" s="171" thickBot="1">
      <c r="B3646" s="167" t="n"/>
      <c r="C3646" s="167" t="n"/>
      <c r="D3646" s="14" t="inlineStr">
        <is>
          <t>Количество</t>
        </is>
      </c>
      <c r="E3646" s="15" t="n"/>
      <c r="F3646" s="175" t="n">
        <v>5</v>
      </c>
      <c r="G3646" s="15" t="n"/>
      <c r="H3646" s="175" t="n">
        <v>5</v>
      </c>
      <c r="I3646" s="135" t="n"/>
      <c r="J3646" s="154" t="inlineStr">
        <is>
          <t>Поступление ТМЦ и услуг 0002664 от 21.07.2022 10:00:00</t>
        </is>
      </c>
      <c r="K3646" s="154" t="inlineStr">
        <is>
          <t>Поступление ТМЦ и услуг 0002664 от 21.07.2022 10:00:00</t>
        </is>
      </c>
      <c r="L3646" s="98" t="n"/>
      <c r="M3646">
        <f>VLOOKUP(J3646,P$7:Q$4000,2,0)</f>
        <v/>
      </c>
      <c r="N3646">
        <f>VLOOKUP(K3646,P$7:R$4000,2,0)</f>
        <v/>
      </c>
    </row>
    <row r="3647" hidden="1" outlineLevel="1" ht="22.45" customFormat="1" customHeight="1" s="71">
      <c r="B3647" s="165" t="inlineStr">
        <is>
          <t>17.09.2024 10:00:00</t>
        </is>
      </c>
      <c r="C3647" s="165" t="inlineStr">
        <is>
          <t>Внутреннее перемещение ТМЦ 0002803 от 17.09.2024 10:00:00</t>
        </is>
      </c>
      <c r="D3647" s="152" t="inlineStr">
        <is>
          <t>Продажа ТМЦ</t>
        </is>
      </c>
      <c r="E3647" s="163" t="n">
        <v>1750</v>
      </c>
      <c r="F3647" s="164" t="n"/>
      <c r="G3647" s="163" t="n">
        <v>1750</v>
      </c>
      <c r="H3647" s="164" t="n"/>
      <c r="I3647" s="176" t="n">
        <v>685</v>
      </c>
      <c r="J3647" s="8" t="inlineStr">
        <is>
          <t>Мамасабыров Миралы Мамасабырович</t>
        </is>
      </c>
      <c r="K3647" s="8" t="inlineStr">
        <is>
          <t>Склад Шамалдысай №1 ТМЦ (Киветбаев М. О.)</t>
        </is>
      </c>
      <c r="L3647" s="98" t="n"/>
      <c r="M3647">
        <f>VLOOKUP(J3647,P$7:Q$4000,2,0)</f>
        <v/>
      </c>
      <c r="N3647">
        <f>VLOOKUP(K3647,P$7:R$4000,2,0)</f>
        <v/>
      </c>
    </row>
    <row r="3648" hidden="1" outlineLevel="1" ht="22.45" customFormat="1" customHeight="1" s="71">
      <c r="B3648" s="166" t="n"/>
      <c r="C3648" s="166" t="n"/>
      <c r="D3648" s="153" t="n"/>
      <c r="E3648" s="10" t="n"/>
      <c r="F3648" s="11" t="n"/>
      <c r="G3648" s="10" t="n"/>
      <c r="H3648" s="11" t="n"/>
      <c r="I3648" s="12" t="n"/>
      <c r="J3648" s="13" t="inlineStr">
        <is>
          <t>100-010-0021 Пломбиратор</t>
        </is>
      </c>
      <c r="K3648" s="13" t="inlineStr">
        <is>
          <t>100-010-0021 Пломбиратор</t>
        </is>
      </c>
      <c r="L3648" s="98" t="n"/>
      <c r="M3648">
        <f>VLOOKUP(J3648,P$7:Q$4000,2,0)</f>
        <v/>
      </c>
      <c r="N3648">
        <f>VLOOKUP(K3648,P$7:R$4000,2,0)</f>
        <v/>
      </c>
    </row>
    <row r="3649" hidden="1" outlineLevel="1" ht="22.45" customHeight="1" s="171" thickBot="1">
      <c r="B3649" s="167" t="n"/>
      <c r="C3649" s="167" t="n"/>
      <c r="D3649" s="14" t="inlineStr">
        <is>
          <t>Количество</t>
        </is>
      </c>
      <c r="E3649" s="15" t="n"/>
      <c r="F3649" s="175" t="n">
        <v>1</v>
      </c>
      <c r="G3649" s="15" t="n"/>
      <c r="H3649" s="175" t="n">
        <v>1</v>
      </c>
      <c r="I3649" s="135" t="n"/>
      <c r="J3649" s="154" t="inlineStr">
        <is>
          <t>Поступление ТМЦ и услуг 0003179 от 14.08.2024 10:00:00</t>
        </is>
      </c>
      <c r="K3649" s="154" t="inlineStr">
        <is>
          <t>Поступление ТМЦ и услуг 0003179 от 14.08.2024 10:00:00</t>
        </is>
      </c>
      <c r="L3649" s="98" t="n"/>
      <c r="M3649">
        <f>VLOOKUP(J3649,P$7:Q$4000,2,0)</f>
        <v/>
      </c>
      <c r="N3649">
        <f>VLOOKUP(K3649,P$7:R$4000,2,0)</f>
        <v/>
      </c>
    </row>
    <row r="3650" hidden="1" outlineLevel="1" ht="22.45" customFormat="1" customHeight="1" s="71">
      <c r="B3650" s="165" t="inlineStr">
        <is>
          <t>17.09.2024 10:00:00</t>
        </is>
      </c>
      <c r="C3650" s="165" t="inlineStr">
        <is>
          <t>Внутреннее перемещение ТМЦ 0002822 от 17.09.2024 10:00:00</t>
        </is>
      </c>
      <c r="D3650" s="152" t="inlineStr">
        <is>
          <t>Продажа ТМЦ</t>
        </is>
      </c>
      <c r="E3650" s="163" t="n">
        <v>1750</v>
      </c>
      <c r="F3650" s="164" t="n"/>
      <c r="G3650" s="163" t="n">
        <v>1750</v>
      </c>
      <c r="H3650" s="164" t="n"/>
      <c r="I3650" s="7" t="n">
        <v>10600</v>
      </c>
      <c r="J3650" s="8" t="inlineStr">
        <is>
          <t>Киветбаев Мунарбек Олимбекович (Кладовщик)</t>
        </is>
      </c>
      <c r="K3650" s="8" t="inlineStr">
        <is>
          <t>Склад Шамалдысай №1 ТМЦ (Киветбаев М. О.)</t>
        </is>
      </c>
      <c r="L3650" s="98" t="n"/>
      <c r="M3650">
        <f>VLOOKUP(J3650,P$7:Q$4000,2,0)</f>
        <v/>
      </c>
      <c r="N3650">
        <f>VLOOKUP(K3650,P$7:R$4000,2,0)</f>
        <v/>
      </c>
    </row>
    <row r="3651" hidden="1" outlineLevel="1" ht="22.45" customFormat="1" customHeight="1" s="71">
      <c r="B3651" s="166" t="n"/>
      <c r="C3651" s="166" t="n"/>
      <c r="D3651" s="153" t="n"/>
      <c r="E3651" s="10" t="n"/>
      <c r="F3651" s="11" t="n"/>
      <c r="G3651" s="10" t="n"/>
      <c r="H3651" s="11" t="n"/>
      <c r="I3651" s="12" t="n"/>
      <c r="J3651" s="13" t="inlineStr">
        <is>
          <t>001-001-0187 Куртка зимняя "KAZ Minerals Bozymchak" (ткань 65%ПЭ/35%ХБ, плотность 250 гр/м2, 48-50)</t>
        </is>
      </c>
      <c r="K3651" s="13" t="inlineStr">
        <is>
          <t>001-001-0187 Куртка зимняя "KAZ Minerals Bozymchak" (ткань 65%ПЭ/35%ХБ, плотность 250 гр/м2, 48-50)</t>
        </is>
      </c>
      <c r="L3651" s="98" t="n"/>
      <c r="M3651">
        <f>VLOOKUP(J3651,P$7:Q$4000,2,0)</f>
        <v/>
      </c>
      <c r="N3651">
        <f>VLOOKUP(K3651,P$7:R$4000,2,0)</f>
        <v/>
      </c>
    </row>
    <row r="3652" hidden="1" outlineLevel="1" ht="22.45" customHeight="1" s="171" thickBot="1">
      <c r="B3652" s="167" t="n"/>
      <c r="C3652" s="167" t="n"/>
      <c r="D3652" s="14" t="inlineStr">
        <is>
          <t>Количество</t>
        </is>
      </c>
      <c r="E3652" s="15" t="n"/>
      <c r="F3652" s="175" t="n">
        <v>1</v>
      </c>
      <c r="G3652" s="15" t="n"/>
      <c r="H3652" s="175" t="n">
        <v>1</v>
      </c>
      <c r="I3652" s="135" t="n"/>
      <c r="J3652" s="154" t="inlineStr">
        <is>
          <t>Поступление ТМЦ и услуг 0003680 от 12.09.2024 10:00:00</t>
        </is>
      </c>
      <c r="K3652" s="154" t="inlineStr">
        <is>
          <t>Поступление ТМЦ и услуг 0003680 от 12.09.2024 10:00:00</t>
        </is>
      </c>
      <c r="L3652" s="98" t="n"/>
      <c r="M3652">
        <f>VLOOKUP(J3652,P$7:Q$4000,2,0)</f>
        <v/>
      </c>
      <c r="N3652">
        <f>VLOOKUP(K3652,P$7:R$4000,2,0)</f>
        <v/>
      </c>
    </row>
    <row r="3653" hidden="1" outlineLevel="1" ht="22.45" customFormat="1" customHeight="1" s="71">
      <c r="B3653" s="165" t="inlineStr">
        <is>
          <t>17.09.2024 10:00:00</t>
        </is>
      </c>
      <c r="C3653" s="165" t="inlineStr">
        <is>
          <t>Внутреннее перемещение ТМЦ 0002822 от 17.09.2024 10:00:00</t>
        </is>
      </c>
      <c r="D3653" s="152" t="inlineStr">
        <is>
          <t>Продажа ТМЦ</t>
        </is>
      </c>
      <c r="E3653" s="163" t="n">
        <v>1750</v>
      </c>
      <c r="F3653" s="164" t="n"/>
      <c r="G3653" s="163" t="n">
        <v>1750</v>
      </c>
      <c r="H3653" s="164" t="n"/>
      <c r="I3653" s="7" t="n">
        <v>3900</v>
      </c>
      <c r="J3653" s="8" t="inlineStr">
        <is>
          <t>Киветбаев Мунарбек Олимбекович (Кладовщик)</t>
        </is>
      </c>
      <c r="K3653" s="8" t="inlineStr">
        <is>
          <t>Склад Шамалдысай №1 ТМЦ (Киветбаев М. О.)</t>
        </is>
      </c>
      <c r="L3653" s="98" t="n"/>
      <c r="M3653">
        <f>VLOOKUP(J3653,P$7:Q$4000,2,0)</f>
        <v/>
      </c>
      <c r="N3653">
        <f>VLOOKUP(K3653,P$7:R$4000,2,0)</f>
        <v/>
      </c>
    </row>
    <row r="3654" hidden="1" outlineLevel="1" ht="22.45" customFormat="1" customHeight="1" s="71">
      <c r="B3654" s="166" t="n"/>
      <c r="C3654" s="166" t="n"/>
      <c r="D3654" s="153" t="n"/>
      <c r="E3654" s="10" t="n"/>
      <c r="F3654" s="11" t="n"/>
      <c r="G3654" s="10" t="n"/>
      <c r="H3654" s="11" t="n"/>
      <c r="I3654" s="12" t="n"/>
      <c r="J3654" s="13" t="inlineStr">
        <is>
          <t>001-001-0192 Брюки зимние "KAZ Minerals Bozymchak" (ткань 65%ПЭ/35%ХБ, плотность 250 гр/м2, утепл.синтеп, разм.48-50)</t>
        </is>
      </c>
      <c r="K3654" s="13" t="inlineStr">
        <is>
          <t>001-001-0192 Брюки зимние "KAZ Minerals Bozymchak" (ткань 65%ПЭ/35%ХБ, плотность 250 гр/м2, утепл.синтеп, разм.48-50)</t>
        </is>
      </c>
      <c r="L3654" s="98" t="n"/>
      <c r="M3654">
        <f>VLOOKUP(J3654,P$7:Q$4000,2,0)</f>
        <v/>
      </c>
      <c r="N3654">
        <f>VLOOKUP(K3654,P$7:R$4000,2,0)</f>
        <v/>
      </c>
    </row>
    <row r="3655" hidden="1" outlineLevel="1" ht="22.45" customHeight="1" s="171" thickBot="1">
      <c r="B3655" s="167" t="n"/>
      <c r="C3655" s="167" t="n"/>
      <c r="D3655" s="14" t="inlineStr">
        <is>
          <t>Количество</t>
        </is>
      </c>
      <c r="E3655" s="15" t="n"/>
      <c r="F3655" s="175" t="n">
        <v>1</v>
      </c>
      <c r="G3655" s="15" t="n"/>
      <c r="H3655" s="175" t="n">
        <v>1</v>
      </c>
      <c r="I3655" s="135" t="n"/>
      <c r="J3655" s="154" t="inlineStr">
        <is>
          <t>Поступление ТМЦ и услуг 0003680 от 12.09.2024 10:00:00</t>
        </is>
      </c>
      <c r="K3655" s="154" t="inlineStr">
        <is>
          <t>Поступление ТМЦ и услуг 0003680 от 12.09.2024 10:00:00</t>
        </is>
      </c>
      <c r="L3655" s="98" t="n"/>
      <c r="M3655">
        <f>VLOOKUP(J3655,P$7:Q$4000,2,0)</f>
        <v/>
      </c>
      <c r="N3655">
        <f>VLOOKUP(K3655,P$7:R$4000,2,0)</f>
        <v/>
      </c>
    </row>
    <row r="3656" hidden="1" outlineLevel="1" ht="22.45" customFormat="1" customHeight="1" s="71">
      <c r="B3656" s="165" t="inlineStr">
        <is>
          <t>17.09.2024 10:00:00</t>
        </is>
      </c>
      <c r="C3656" s="165" t="inlineStr">
        <is>
          <t>Внутреннее перемещение ТМЦ 0002823 от 17.09.2024 10:00:00</t>
        </is>
      </c>
      <c r="D3656" s="152" t="inlineStr">
        <is>
          <t>Продажа ТМЦ</t>
        </is>
      </c>
      <c r="E3656" s="163" t="n">
        <v>1750</v>
      </c>
      <c r="F3656" s="164" t="n"/>
      <c r="G3656" s="163" t="n">
        <v>1750</v>
      </c>
      <c r="H3656" s="164" t="n"/>
      <c r="I3656" s="7" t="n">
        <v>10600</v>
      </c>
      <c r="J3656" s="8" t="inlineStr">
        <is>
          <t>Мансуров Бектурсун Абдуллабекович бухгалтер матер</t>
        </is>
      </c>
      <c r="K3656" s="8" t="inlineStr">
        <is>
          <t>Склад Шамалдысай №1 ТМЦ (Киветбаев М. О.)</t>
        </is>
      </c>
      <c r="L3656" s="98" t="n"/>
      <c r="M3656">
        <f>VLOOKUP(J3656,P$7:Q$4000,2,0)</f>
        <v/>
      </c>
      <c r="N3656">
        <f>VLOOKUP(K3656,P$7:R$4000,2,0)</f>
        <v/>
      </c>
    </row>
    <row r="3657" hidden="1" outlineLevel="1" ht="22.45" customFormat="1" customHeight="1" s="71">
      <c r="B3657" s="166" t="n"/>
      <c r="C3657" s="166" t="n"/>
      <c r="D3657" s="153" t="n"/>
      <c r="E3657" s="10" t="n"/>
      <c r="F3657" s="11" t="n"/>
      <c r="G3657" s="10" t="n"/>
      <c r="H3657" s="11" t="n"/>
      <c r="I3657" s="12" t="n"/>
      <c r="J3657" s="13" t="inlineStr">
        <is>
          <t>001-001-0187 Куртка зимняя "KAZ Minerals Bozymchak" (ткань 65%ПЭ/35%ХБ, плотность 250 гр/м2, 48-50)</t>
        </is>
      </c>
      <c r="K3657" s="13" t="inlineStr">
        <is>
          <t>001-001-0187 Куртка зимняя "KAZ Minerals Bozymchak" (ткань 65%ПЭ/35%ХБ, плотность 250 гр/м2, 48-50)</t>
        </is>
      </c>
      <c r="L3657" s="98" t="n"/>
      <c r="M3657">
        <f>VLOOKUP(J3657,P$7:Q$4000,2,0)</f>
        <v/>
      </c>
      <c r="N3657">
        <f>VLOOKUP(K3657,P$7:R$4000,2,0)</f>
        <v/>
      </c>
    </row>
    <row r="3658" hidden="1" outlineLevel="1" ht="22.45" customHeight="1" s="171" thickBot="1">
      <c r="B3658" s="167" t="n"/>
      <c r="C3658" s="167" t="n"/>
      <c r="D3658" s="14" t="inlineStr">
        <is>
          <t>Количество</t>
        </is>
      </c>
      <c r="E3658" s="15" t="n"/>
      <c r="F3658" s="175" t="n">
        <v>1</v>
      </c>
      <c r="G3658" s="15" t="n"/>
      <c r="H3658" s="175" t="n">
        <v>1</v>
      </c>
      <c r="I3658" s="135" t="n"/>
      <c r="J3658" s="154" t="inlineStr">
        <is>
          <t>Поступление ТМЦ и услуг 0003680 от 12.09.2024 10:00:00</t>
        </is>
      </c>
      <c r="K3658" s="154" t="inlineStr">
        <is>
          <t>Поступление ТМЦ и услуг 0003680 от 12.09.2024 10:00:00</t>
        </is>
      </c>
      <c r="L3658" s="98" t="n"/>
      <c r="M3658">
        <f>VLOOKUP(J3658,P$7:Q$4000,2,0)</f>
        <v/>
      </c>
      <c r="N3658">
        <f>VLOOKUP(K3658,P$7:R$4000,2,0)</f>
        <v/>
      </c>
    </row>
    <row r="3659" hidden="1" outlineLevel="1" ht="22.45" customFormat="1" customHeight="1" s="71">
      <c r="B3659" s="165" t="inlineStr">
        <is>
          <t>17.09.2024 10:00:00</t>
        </is>
      </c>
      <c r="C3659" s="165" t="inlineStr">
        <is>
          <t>Внутреннее перемещение ТМЦ 0002823 от 17.09.2024 10:00:00</t>
        </is>
      </c>
      <c r="D3659" s="152" t="inlineStr">
        <is>
          <t>Продажа ТМЦ</t>
        </is>
      </c>
      <c r="E3659" s="163" t="n">
        <v>1750</v>
      </c>
      <c r="F3659" s="164" t="n"/>
      <c r="G3659" s="163" t="n">
        <v>1750</v>
      </c>
      <c r="H3659" s="164" t="n"/>
      <c r="I3659" s="7" t="n">
        <v>3900</v>
      </c>
      <c r="J3659" s="8" t="inlineStr">
        <is>
          <t>Мансуров Бектурсун Абдуллабекович бухгалтер матер</t>
        </is>
      </c>
      <c r="K3659" s="8" t="inlineStr">
        <is>
          <t>Склад Шамалдысай №1 ТМЦ (Киветбаев М. О.)</t>
        </is>
      </c>
      <c r="L3659" s="98" t="n"/>
      <c r="M3659">
        <f>VLOOKUP(J3659,P$7:Q$4000,2,0)</f>
        <v/>
      </c>
      <c r="N3659">
        <f>VLOOKUP(K3659,P$7:R$4000,2,0)</f>
        <v/>
      </c>
    </row>
    <row r="3660" hidden="1" outlineLevel="1" ht="22.45" customFormat="1" customHeight="1" s="71">
      <c r="B3660" s="166" t="n"/>
      <c r="C3660" s="166" t="n"/>
      <c r="D3660" s="153" t="n"/>
      <c r="E3660" s="10" t="n"/>
      <c r="F3660" s="11" t="n"/>
      <c r="G3660" s="10" t="n"/>
      <c r="H3660" s="11" t="n"/>
      <c r="I3660" s="12" t="n"/>
      <c r="J3660" s="13" t="inlineStr">
        <is>
          <t>001-001-0192 Брюки зимние "KAZ Minerals Bozymchak" (ткань 65%ПЭ/35%ХБ, плотность 250 гр/м2, утепл.синтеп, разм.48-50)</t>
        </is>
      </c>
      <c r="K3660" s="13" t="inlineStr">
        <is>
          <t>001-001-0192 Брюки зимние "KAZ Minerals Bozymchak" (ткань 65%ПЭ/35%ХБ, плотность 250 гр/м2, утепл.синтеп, разм.48-50)</t>
        </is>
      </c>
      <c r="L3660" s="98" t="n"/>
      <c r="M3660">
        <f>VLOOKUP(J3660,P$7:Q$4000,2,0)</f>
        <v/>
      </c>
      <c r="N3660">
        <f>VLOOKUP(K3660,P$7:R$4000,2,0)</f>
        <v/>
      </c>
    </row>
    <row r="3661" hidden="1" outlineLevel="1" ht="22.45" customHeight="1" s="171" thickBot="1">
      <c r="B3661" s="167" t="n"/>
      <c r="C3661" s="167" t="n"/>
      <c r="D3661" s="14" t="inlineStr">
        <is>
          <t>Количество</t>
        </is>
      </c>
      <c r="E3661" s="15" t="n"/>
      <c r="F3661" s="175" t="n">
        <v>1</v>
      </c>
      <c r="G3661" s="15" t="n"/>
      <c r="H3661" s="175" t="n">
        <v>1</v>
      </c>
      <c r="I3661" s="135" t="n"/>
      <c r="J3661" s="154" t="inlineStr">
        <is>
          <t>Поступление ТМЦ и услуг 0003680 от 12.09.2024 10:00:00</t>
        </is>
      </c>
      <c r="K3661" s="154" t="inlineStr">
        <is>
          <t>Поступление ТМЦ и услуг 0003680 от 12.09.2024 10:00:00</t>
        </is>
      </c>
      <c r="L3661" s="98" t="n"/>
      <c r="M3661">
        <f>VLOOKUP(J3661,P$7:Q$4000,2,0)</f>
        <v/>
      </c>
      <c r="N3661">
        <f>VLOOKUP(K3661,P$7:R$4000,2,0)</f>
        <v/>
      </c>
    </row>
    <row r="3662" hidden="1" outlineLevel="1" ht="22.45" customFormat="1" customHeight="1" s="71">
      <c r="B3662" s="165" t="inlineStr">
        <is>
          <t>17.09.2024 14:42:20</t>
        </is>
      </c>
      <c r="C3662" s="165" t="inlineStr">
        <is>
          <t>Внутреннее перемещение ОМТС 222-297 от 17.09.2024 14:42:20</t>
        </is>
      </c>
      <c r="D3662" s="152" t="inlineStr">
        <is>
          <t>Внутренее перемещение ТМЦ</t>
        </is>
      </c>
      <c r="E3662" s="163" t="n">
        <v>1750</v>
      </c>
      <c r="F3662" s="164" t="n"/>
      <c r="G3662" s="163" t="n">
        <v>1750</v>
      </c>
      <c r="H3662" s="164" t="n"/>
      <c r="I3662" s="7" t="n">
        <v>7140</v>
      </c>
      <c r="J3662" s="8" t="inlineStr">
        <is>
          <t>Склад Бозымчак № 7/1 СИЗ БУ</t>
        </is>
      </c>
      <c r="K3662" s="8" t="inlineStr">
        <is>
          <t>Курманбеков Кошой Курманбекович</t>
        </is>
      </c>
      <c r="L3662" s="98" t="n"/>
      <c r="M3662">
        <f>VLOOKUP(J3662,P$7:Q$4000,2,0)</f>
        <v/>
      </c>
      <c r="N3662">
        <f>VLOOKUP(K3662,P$7:R$4000,2,0)</f>
        <v/>
      </c>
    </row>
    <row r="3663" hidden="1" outlineLevel="1" ht="22.45" customFormat="1" customHeight="1" s="71">
      <c r="B3663" s="166" t="n"/>
      <c r="C3663" s="166" t="n"/>
      <c r="D3663" s="153" t="n"/>
      <c r="E3663" s="10" t="n"/>
      <c r="F3663" s="11" t="n"/>
      <c r="G3663" s="10" t="n"/>
      <c r="H3663" s="11" t="n"/>
      <c r="I3663" s="12" t="n"/>
      <c r="J3663" s="13" t="inlineStr">
        <is>
          <t>001-001-0128 Костюм летний "KAZ Minerals Bozymchak" (100% ХБ, плотность 250-260гр/м2, логотип вышивка, 52р.)</t>
        </is>
      </c>
      <c r="K3663" s="13" t="inlineStr">
        <is>
          <t>001-001-0128 Костюм летний "KAZ Minerals Bozymchak" (100% ХБ, плотность 250-260гр/м2, логотип вышивка, 52р.)</t>
        </is>
      </c>
      <c r="L3663" s="98" t="n"/>
      <c r="M3663">
        <f>VLOOKUP(J3663,P$7:Q$4000,2,0)</f>
        <v/>
      </c>
      <c r="N3663">
        <f>VLOOKUP(K3663,P$7:R$4000,2,0)</f>
        <v/>
      </c>
    </row>
    <row r="3664" hidden="1" outlineLevel="1" ht="22.45" customHeight="1" s="171" thickBot="1">
      <c r="B3664" s="167" t="n"/>
      <c r="C3664" s="167" t="n"/>
      <c r="D3664" s="14" t="inlineStr">
        <is>
          <t>Количество</t>
        </is>
      </c>
      <c r="E3664" s="15" t="n"/>
      <c r="F3664" s="175" t="n">
        <v>1</v>
      </c>
      <c r="G3664" s="15" t="n"/>
      <c r="H3664" s="175" t="n">
        <v>1</v>
      </c>
      <c r="I3664" s="135" t="n"/>
      <c r="J3664" s="154" t="inlineStr">
        <is>
          <t>Поступление ТМЦ и услуг 0003902 от 25.09.2023 10:00:00</t>
        </is>
      </c>
      <c r="K3664" s="154" t="inlineStr">
        <is>
          <t>Поступление ТМЦ и услуг 0003902 от 25.09.2023 10:00:00</t>
        </is>
      </c>
      <c r="L3664" s="98" t="n"/>
      <c r="M3664">
        <f>VLOOKUP(J3664,P$7:Q$4000,2,0)</f>
        <v/>
      </c>
      <c r="N3664">
        <f>VLOOKUP(K3664,P$7:R$4000,2,0)</f>
        <v/>
      </c>
    </row>
    <row r="3665" hidden="1" outlineLevel="1" ht="32.9" customFormat="1" customHeight="1" s="71">
      <c r="B3665" s="165" t="inlineStr">
        <is>
          <t>17.09.2024 14:42:20</t>
        </is>
      </c>
      <c r="C3665" s="165" t="inlineStr">
        <is>
          <t>Внутреннее перемещение ОМТС 222-297 от 17.09.2024 14:42:20</t>
        </is>
      </c>
      <c r="D3665" s="152" t="inlineStr">
        <is>
          <t>Внутренее перемещение ТМЦ</t>
        </is>
      </c>
      <c r="E3665" s="163" t="n">
        <v>1750</v>
      </c>
      <c r="F3665" s="164" t="n"/>
      <c r="G3665" s="163" t="n">
        <v>1750</v>
      </c>
      <c r="H3665" s="164" t="n"/>
      <c r="I3665" s="7" t="n">
        <v>5500</v>
      </c>
      <c r="J3665" s="8" t="inlineStr">
        <is>
          <t>Склад Бозымчак № 7/1 СИЗ БУ</t>
        </is>
      </c>
      <c r="K3665" s="8" t="inlineStr">
        <is>
          <t>Курманбеков Кошой Курманбекович</t>
        </is>
      </c>
      <c r="L3665" s="98" t="n"/>
      <c r="M3665">
        <f>VLOOKUP(J3665,P$7:Q$4000,2,0)</f>
        <v/>
      </c>
      <c r="N3665">
        <f>VLOOKUP(K3665,P$7:R$4000,2,0)</f>
        <v/>
      </c>
    </row>
    <row r="3666" hidden="1" outlineLevel="1" ht="22.45" customFormat="1" customHeight="1" s="71">
      <c r="B3666" s="166" t="n"/>
      <c r="C3666" s="166" t="n"/>
      <c r="D3666" s="153" t="n"/>
      <c r="E3666" s="10" t="n"/>
      <c r="F3666" s="11" t="n"/>
      <c r="G3666" s="10" t="n"/>
      <c r="H3666" s="11" t="n"/>
      <c r="I3666" s="12" t="n"/>
      <c r="J3666" s="13" t="inlineStr">
        <is>
          <t>001-001-0179 Куртка летняя "KAZ Minerals Bozymchak" (ткань 65%ПЭ/35%ХБ, плотность 250 гр/м2, разм.56-58)</t>
        </is>
      </c>
      <c r="K3666" s="13" t="inlineStr">
        <is>
          <t>001-001-0179 Куртка летняя "KAZ Minerals Bozymchak" (ткань 65%ПЭ/35%ХБ, плотность 250 гр/м2, разм.56-58)</t>
        </is>
      </c>
      <c r="L3666" s="98" t="n"/>
      <c r="M3666">
        <f>VLOOKUP(J3666,P$7:Q$4000,2,0)</f>
        <v/>
      </c>
      <c r="N3666">
        <f>VLOOKUP(K3666,P$7:R$4000,2,0)</f>
        <v/>
      </c>
    </row>
    <row r="3667" hidden="1" outlineLevel="1" ht="22.45" customHeight="1" s="171" thickBot="1">
      <c r="B3667" s="167" t="n"/>
      <c r="C3667" s="167" t="n"/>
      <c r="D3667" s="14" t="inlineStr">
        <is>
          <t>Количество</t>
        </is>
      </c>
      <c r="E3667" s="15" t="n"/>
      <c r="F3667" s="175" t="n">
        <v>1</v>
      </c>
      <c r="G3667" s="15" t="n"/>
      <c r="H3667" s="175" t="n">
        <v>1</v>
      </c>
      <c r="I3667" s="135" t="n"/>
      <c r="J3667" s="154" t="inlineStr">
        <is>
          <t>Поступление ТМЦ и услуг 0001858 от 13.05.2024 10:00:00</t>
        </is>
      </c>
      <c r="K3667" s="154" t="inlineStr">
        <is>
          <t>Поступление ТМЦ и услуг 0001858 от 13.05.2024 10:00:00</t>
        </is>
      </c>
      <c r="L3667" s="98" t="n"/>
      <c r="M3667">
        <f>VLOOKUP(J3667,P$7:Q$4000,2,0)</f>
        <v/>
      </c>
      <c r="N3667">
        <f>VLOOKUP(K3667,P$7:R$4000,2,0)</f>
        <v/>
      </c>
    </row>
    <row r="3668" hidden="1" outlineLevel="1" ht="22.45" customFormat="1" customHeight="1" s="71">
      <c r="B3668" s="165" t="inlineStr">
        <is>
          <t>17.09.2024 14:42:20</t>
        </is>
      </c>
      <c r="C3668" s="165" t="inlineStr">
        <is>
          <t>Внутреннее перемещение ОМТС 222-297 от 17.09.2024 14:42:20</t>
        </is>
      </c>
      <c r="D3668" s="152" t="inlineStr">
        <is>
          <t>Внутренее перемещение ТМЦ</t>
        </is>
      </c>
      <c r="E3668" s="163" t="n">
        <v>1750</v>
      </c>
      <c r="F3668" s="164" t="n"/>
      <c r="G3668" s="163" t="n">
        <v>1750</v>
      </c>
      <c r="H3668" s="164" t="n"/>
      <c r="I3668" s="7" t="n">
        <v>3000</v>
      </c>
      <c r="J3668" s="8" t="inlineStr">
        <is>
          <t>Склад Бозымчак № 7/1 СИЗ БУ</t>
        </is>
      </c>
      <c r="K3668" s="8" t="inlineStr">
        <is>
          <t>Курманбеков Кошой Курманбекович</t>
        </is>
      </c>
      <c r="L3668" s="98" t="n"/>
      <c r="M3668">
        <f>VLOOKUP(J3668,P$7:Q$4000,2,0)</f>
        <v/>
      </c>
      <c r="N3668">
        <f>VLOOKUP(K3668,P$7:R$4000,2,0)</f>
        <v/>
      </c>
    </row>
    <row r="3669" hidden="1" outlineLevel="1" ht="22.45" customFormat="1" customHeight="1" s="71">
      <c r="B3669" s="166" t="n"/>
      <c r="C3669" s="166" t="n"/>
      <c r="D3669" s="153" t="n"/>
      <c r="E3669" s="10" t="n"/>
      <c r="F3669" s="11" t="n"/>
      <c r="G3669" s="10" t="n"/>
      <c r="H3669" s="11" t="n"/>
      <c r="I3669" s="12" t="n"/>
      <c r="J3669" s="13" t="inlineStr">
        <is>
          <t>001-001-0181 Брюки летние "KAZ Minerals Bozymchak" (ткань 65%ПЭ/35%ХБ, плотность 250 гр/м2, разм.44-46)</t>
        </is>
      </c>
      <c r="K3669" s="13" t="inlineStr">
        <is>
          <t>001-001-0181 Брюки летние "KAZ Minerals Bozymchak" (ткань 65%ПЭ/35%ХБ, плотность 250 гр/м2, разм.44-46)</t>
        </is>
      </c>
      <c r="L3669" s="98" t="n"/>
      <c r="M3669">
        <f>VLOOKUP(J3669,P$7:Q$4000,2,0)</f>
        <v/>
      </c>
      <c r="N3669">
        <f>VLOOKUP(K3669,P$7:R$4000,2,0)</f>
        <v/>
      </c>
    </row>
    <row r="3670" hidden="1" outlineLevel="1" ht="22.45" customHeight="1" s="171" thickBot="1">
      <c r="B3670" s="167" t="n"/>
      <c r="C3670" s="167" t="n"/>
      <c r="D3670" s="14" t="inlineStr">
        <is>
          <t>Количество</t>
        </is>
      </c>
      <c r="E3670" s="15" t="n"/>
      <c r="F3670" s="175" t="n">
        <v>1</v>
      </c>
      <c r="G3670" s="15" t="n"/>
      <c r="H3670" s="175" t="n">
        <v>1</v>
      </c>
      <c r="I3670" s="135" t="n"/>
      <c r="J3670" s="154" t="inlineStr">
        <is>
          <t>Поступление ТМЦ и услуг 0001342 от 04.04.2024 10:00:00</t>
        </is>
      </c>
      <c r="K3670" s="154" t="inlineStr">
        <is>
          <t>Поступление ТМЦ и услуг 0001342 от 04.04.2024 10:00:00</t>
        </is>
      </c>
      <c r="L3670" s="98" t="n"/>
      <c r="M3670">
        <f>VLOOKUP(J3670,P$7:Q$4000,2,0)</f>
        <v/>
      </c>
      <c r="N3670">
        <f>VLOOKUP(K3670,P$7:R$4000,2,0)</f>
        <v/>
      </c>
    </row>
    <row r="3671" hidden="1" outlineLevel="1" ht="32.9" customFormat="1" customHeight="1" s="71">
      <c r="B3671" s="165" t="inlineStr">
        <is>
          <t>17.09.2024 14:42:20</t>
        </is>
      </c>
      <c r="C3671" s="165" t="inlineStr">
        <is>
          <t>Внутреннее перемещение ОМТС 222-297 от 17.09.2024 14:42:20</t>
        </is>
      </c>
      <c r="D3671" s="152" t="inlineStr">
        <is>
          <t>Внутренее перемещение ТМЦ</t>
        </is>
      </c>
      <c r="E3671" s="163" t="n">
        <v>1750</v>
      </c>
      <c r="F3671" s="164" t="n"/>
      <c r="G3671" s="163" t="n">
        <v>1750</v>
      </c>
      <c r="H3671" s="164" t="n"/>
      <c r="I3671" s="7" t="n">
        <v>4147.32</v>
      </c>
      <c r="J3671" s="8" t="inlineStr">
        <is>
          <t>Склад Бозымчак № 7/1 СИЗ БУ</t>
        </is>
      </c>
      <c r="K3671" s="8" t="inlineStr">
        <is>
          <t>Курманбеков Кошой Курманбекович</t>
        </is>
      </c>
      <c r="L3671" s="98" t="n"/>
      <c r="M3671">
        <f>VLOOKUP(J3671,P$7:Q$4000,2,0)</f>
        <v/>
      </c>
      <c r="N3671">
        <f>VLOOKUP(K3671,P$7:R$4000,2,0)</f>
        <v/>
      </c>
    </row>
    <row r="3672" hidden="1" outlineLevel="1" ht="22.45" customFormat="1" customHeight="1" s="71">
      <c r="B3672" s="166" t="n"/>
      <c r="C3672" s="166" t="n"/>
      <c r="D3672" s="153" t="n"/>
      <c r="E3672" s="10" t="n"/>
      <c r="F3672" s="11" t="n"/>
      <c r="G3672" s="10" t="n"/>
      <c r="H3672" s="11" t="n"/>
      <c r="I3672" s="12" t="n"/>
      <c r="J3672" s="13" t="inlineStr">
        <is>
          <t>001-002-0061 Ботинки Kynox Nomad 417E-064 (Италия)</t>
        </is>
      </c>
      <c r="K3672" s="13" t="inlineStr">
        <is>
          <t>001-002-0061 Ботинки Kynox Nomad 417E-064 (Италия)</t>
        </is>
      </c>
      <c r="L3672" s="98" t="n"/>
      <c r="M3672">
        <f>VLOOKUP(J3672,P$7:Q$4000,2,0)</f>
        <v/>
      </c>
      <c r="N3672">
        <f>VLOOKUP(K3672,P$7:R$4000,2,0)</f>
        <v/>
      </c>
    </row>
    <row r="3673" hidden="1" outlineLevel="1" ht="22.45" customHeight="1" s="171" thickBot="1">
      <c r="B3673" s="167" t="n"/>
      <c r="C3673" s="167" t="n"/>
      <c r="D3673" s="14" t="inlineStr">
        <is>
          <t>Количество</t>
        </is>
      </c>
      <c r="E3673" s="15" t="n"/>
      <c r="F3673" s="175" t="n">
        <v>1</v>
      </c>
      <c r="G3673" s="15" t="n"/>
      <c r="H3673" s="175" t="n">
        <v>1</v>
      </c>
      <c r="I3673" s="135" t="n"/>
      <c r="J3673" s="154" t="inlineStr">
        <is>
          <t>Поступление ТМЦ и услуг 0004957 от 29.12.2022 10:00:00</t>
        </is>
      </c>
      <c r="K3673" s="154" t="inlineStr">
        <is>
          <t>Поступление ТМЦ и услуг 0004957 от 29.12.2022 10:00:00</t>
        </is>
      </c>
      <c r="L3673" s="98" t="n"/>
      <c r="M3673">
        <f>VLOOKUP(J3673,P$7:Q$4000,2,0)</f>
        <v/>
      </c>
      <c r="N3673">
        <f>VLOOKUP(K3673,P$7:R$4000,2,0)</f>
        <v/>
      </c>
    </row>
    <row r="3674" hidden="1" outlineLevel="1" ht="22.45" customFormat="1" customHeight="1" s="71">
      <c r="B3674" s="165" t="inlineStr">
        <is>
          <t>17.09.2024 14:42:20</t>
        </is>
      </c>
      <c r="C3674" s="165" t="inlineStr">
        <is>
          <t>Внутреннее перемещение ОМТС 222-297 от 17.09.2024 14:42:20</t>
        </is>
      </c>
      <c r="D3674" s="152" t="inlineStr">
        <is>
          <t>Внутренее перемещение ТМЦ</t>
        </is>
      </c>
      <c r="E3674" s="163" t="n">
        <v>1750</v>
      </c>
      <c r="F3674" s="164" t="n"/>
      <c r="G3674" s="163" t="n">
        <v>1750</v>
      </c>
      <c r="H3674" s="164" t="n"/>
      <c r="I3674" s="7" t="n">
        <v>1020</v>
      </c>
      <c r="J3674" s="8" t="inlineStr">
        <is>
          <t>Склад Бозымчак № 7/1 СИЗ БУ</t>
        </is>
      </c>
      <c r="K3674" s="8" t="inlineStr">
        <is>
          <t>Курманбеков Кошой Курманбекович</t>
        </is>
      </c>
      <c r="L3674" s="98" t="n"/>
      <c r="M3674">
        <f>VLOOKUP(J3674,P$7:Q$4000,2,0)</f>
        <v/>
      </c>
      <c r="N3674">
        <f>VLOOKUP(K3674,P$7:R$4000,2,0)</f>
        <v/>
      </c>
    </row>
    <row r="3675" hidden="1" outlineLevel="1" ht="22.45" customFormat="1" customHeight="1" s="71">
      <c r="B3675" s="166" t="n"/>
      <c r="C3675" s="166" t="n"/>
      <c r="D3675" s="153" t="n"/>
      <c r="E3675" s="10" t="n"/>
      <c r="F3675" s="11" t="n"/>
      <c r="G3675" s="10" t="n"/>
      <c r="H3675" s="11" t="n"/>
      <c r="I3675" s="12" t="n"/>
      <c r="J3675" s="13" t="inlineStr">
        <is>
          <t>001-001-0007 Жилет сигнальный</t>
        </is>
      </c>
      <c r="K3675" s="13" t="inlineStr">
        <is>
          <t>001-001-0007 Жилет сигнальный</t>
        </is>
      </c>
      <c r="L3675" s="98" t="n"/>
      <c r="M3675">
        <f>VLOOKUP(J3675,P$7:Q$4000,2,0)</f>
        <v/>
      </c>
      <c r="N3675">
        <f>VLOOKUP(K3675,P$7:R$4000,2,0)</f>
        <v/>
      </c>
    </row>
    <row r="3676" hidden="1" outlineLevel="1" ht="22.45" customHeight="1" s="171" thickBot="1">
      <c r="B3676" s="167" t="n"/>
      <c r="C3676" s="167" t="n"/>
      <c r="D3676" s="14" t="inlineStr">
        <is>
          <t>Количество</t>
        </is>
      </c>
      <c r="E3676" s="15" t="n"/>
      <c r="F3676" s="175" t="n">
        <v>1</v>
      </c>
      <c r="G3676" s="15" t="n"/>
      <c r="H3676" s="175" t="n">
        <v>1</v>
      </c>
      <c r="I3676" s="135" t="n"/>
      <c r="J3676" s="154" t="inlineStr">
        <is>
          <t>Поступление ТМЦ и услуг 0004734 от 17.11.2023 10:00:00</t>
        </is>
      </c>
      <c r="K3676" s="154" t="inlineStr">
        <is>
          <t>Поступление ТМЦ и услуг 0004734 от 17.11.2023 10:00:00</t>
        </is>
      </c>
      <c r="L3676" s="98" t="n"/>
      <c r="M3676">
        <f>VLOOKUP(J3676,P$7:Q$4000,2,0)</f>
        <v/>
      </c>
      <c r="N3676">
        <f>VLOOKUP(K3676,P$7:R$4000,2,0)</f>
        <v/>
      </c>
    </row>
    <row r="3677" hidden="1" outlineLevel="1" ht="22.45" customFormat="1" customHeight="1" s="71">
      <c r="B3677" s="165" t="inlineStr">
        <is>
          <t>17.09.2024 14:42:20</t>
        </is>
      </c>
      <c r="C3677" s="165" t="inlineStr">
        <is>
          <t>Внутреннее перемещение ОМТС 222-297 от 17.09.2024 14:42:20</t>
        </is>
      </c>
      <c r="D3677" s="152" t="inlineStr">
        <is>
          <t>Внутренее перемещение ТМЦ</t>
        </is>
      </c>
      <c r="E3677" s="163" t="n">
        <v>1750</v>
      </c>
      <c r="F3677" s="164" t="n"/>
      <c r="G3677" s="163" t="n">
        <v>1750</v>
      </c>
      <c r="H3677" s="164" t="n"/>
      <c r="I3677" s="7" t="n">
        <v>1200</v>
      </c>
      <c r="J3677" s="8" t="inlineStr">
        <is>
          <t>Склад Бозымчак № 7/1 СИЗ БУ</t>
        </is>
      </c>
      <c r="K3677" s="8" t="inlineStr">
        <is>
          <t>Курманбеков Кошой Курманбекович</t>
        </is>
      </c>
      <c r="L3677" s="98" t="n"/>
      <c r="M3677">
        <f>VLOOKUP(J3677,P$7:Q$4000,2,0)</f>
        <v/>
      </c>
      <c r="N3677">
        <f>VLOOKUP(K3677,P$7:R$4000,2,0)</f>
        <v/>
      </c>
    </row>
    <row r="3678" hidden="1" outlineLevel="1" ht="22.45" customFormat="1" customHeight="1" s="71">
      <c r="B3678" s="166" t="n"/>
      <c r="C3678" s="166" t="n"/>
      <c r="D3678" s="153" t="n"/>
      <c r="E3678" s="10" t="n"/>
      <c r="F3678" s="11" t="n"/>
      <c r="G3678" s="10" t="n"/>
      <c r="H3678" s="11" t="n"/>
      <c r="I3678" s="12" t="n"/>
      <c r="J3678" s="13" t="inlineStr">
        <is>
          <t>001-001-0007 Жилет сигнальный</t>
        </is>
      </c>
      <c r="K3678" s="13" t="inlineStr">
        <is>
          <t>001-001-0007 Жилет сигнальный</t>
        </is>
      </c>
      <c r="L3678" s="98" t="n"/>
      <c r="M3678">
        <f>VLOOKUP(J3678,P$7:Q$4000,2,0)</f>
        <v/>
      </c>
      <c r="N3678">
        <f>VLOOKUP(K3678,P$7:R$4000,2,0)</f>
        <v/>
      </c>
    </row>
    <row r="3679" hidden="1" outlineLevel="1" ht="22.45" customHeight="1" s="171" thickBot="1">
      <c r="B3679" s="167" t="n"/>
      <c r="C3679" s="167" t="n"/>
      <c r="D3679" s="14" t="inlineStr">
        <is>
          <t>Количество</t>
        </is>
      </c>
      <c r="E3679" s="15" t="n"/>
      <c r="F3679" s="175" t="n">
        <v>1</v>
      </c>
      <c r="G3679" s="15" t="n"/>
      <c r="H3679" s="175" t="n">
        <v>1</v>
      </c>
      <c r="I3679" s="135" t="n"/>
      <c r="J3679" s="154" t="inlineStr">
        <is>
          <t>Поступление ТМЦ и услуг 0002138 от 30.05.2024 10:00:00</t>
        </is>
      </c>
      <c r="K3679" s="154" t="inlineStr">
        <is>
          <t>Поступление ТМЦ и услуг 0002138 от 30.05.2024 10:00:00</t>
        </is>
      </c>
      <c r="L3679" s="98" t="n"/>
      <c r="M3679">
        <f>VLOOKUP(J3679,P$7:Q$4000,2,0)</f>
        <v/>
      </c>
      <c r="N3679">
        <f>VLOOKUP(K3679,P$7:R$4000,2,0)</f>
        <v/>
      </c>
    </row>
    <row r="3680" hidden="1" outlineLevel="1" ht="22.45" customFormat="1" customHeight="1" s="71" thickBot="1">
      <c r="B3680" s="165" t="inlineStr">
        <is>
          <t>17.09.2024 14:44:43</t>
        </is>
      </c>
      <c r="C3680" s="165" t="inlineStr">
        <is>
          <t>Внутреннее перемещение ОМТС 222-298 от 17.09.2024 14:44:43</t>
        </is>
      </c>
      <c r="D3680" s="152" t="inlineStr">
        <is>
          <t>Внутренее перемещение ТМЦ</t>
        </is>
      </c>
      <c r="E3680" s="163" t="n">
        <v>1750</v>
      </c>
      <c r="F3680" s="164" t="n"/>
      <c r="G3680" s="163" t="n">
        <v>1750</v>
      </c>
      <c r="H3680" s="164" t="n"/>
      <c r="I3680" s="7" t="n">
        <v>3000</v>
      </c>
      <c r="J3680" s="8" t="inlineStr">
        <is>
          <t>Кудайбердиев Сапаралы Калдарович(Машинист автомаши</t>
        </is>
      </c>
      <c r="K3680" s="8" t="inlineStr">
        <is>
          <t>Склад Бозымчак № 7 СИЗ (/Касымов А,Адылбек у Э.</t>
        </is>
      </c>
      <c r="L3680" s="98" t="n"/>
      <c r="M3680">
        <f>VLOOKUP(J3680,P$7:Q$4000,2,0)</f>
        <v/>
      </c>
      <c r="N3680">
        <f>VLOOKUP(K3680,P$7:R$4000,2,0)</f>
        <v/>
      </c>
    </row>
    <row r="3681" hidden="1" outlineLevel="1" ht="22.45" customFormat="1" customHeight="1" s="71">
      <c r="B3681" s="166" t="n"/>
      <c r="C3681" s="166" t="n"/>
      <c r="D3681" s="153" t="n"/>
      <c r="E3681" s="10" t="n"/>
      <c r="F3681" s="11" t="n"/>
      <c r="G3681" s="10" t="n"/>
      <c r="H3681" s="11" t="n"/>
      <c r="I3681" s="12" t="n"/>
      <c r="J3681" s="13" t="inlineStr">
        <is>
          <t>001-001-0183 Брюки летние "KAZ Minerals Bozymchak" (ткань 65%ПЭ/35%ХБ, плотность 250 гр/м2, разм.52-54)</t>
        </is>
      </c>
      <c r="K3681" s="13" t="inlineStr">
        <is>
          <t>001-001-0183 Брюки летние "KAZ Minerals Bozymchak" (ткань 65%ПЭ/35%ХБ, плотность 250 гр/м2, разм.52-54)</t>
        </is>
      </c>
      <c r="L3681" s="98" t="n"/>
      <c r="M3681">
        <f>VLOOKUP(J3681,P$7:Q$4000,2,0)</f>
        <v/>
      </c>
      <c r="N3681">
        <f>VLOOKUP(K3681,P$7:R$4000,2,0)</f>
        <v/>
      </c>
    </row>
    <row r="3682" hidden="1" outlineLevel="1" ht="22.45" customHeight="1" s="171" thickBot="1">
      <c r="B3682" s="167" t="n"/>
      <c r="C3682" s="167" t="n"/>
      <c r="D3682" s="14" t="inlineStr">
        <is>
          <t>Количество</t>
        </is>
      </c>
      <c r="E3682" s="15" t="n"/>
      <c r="F3682" s="175" t="n">
        <v>1</v>
      </c>
      <c r="G3682" s="15" t="n"/>
      <c r="H3682" s="175" t="n">
        <v>1</v>
      </c>
      <c r="I3682" s="135" t="n"/>
      <c r="J3682" s="154" t="inlineStr">
        <is>
          <t>Поступление ТМЦ и услуг 0001494 от 19.04.2024 10:00:00</t>
        </is>
      </c>
      <c r="K3682" s="154" t="inlineStr">
        <is>
          <t>Поступление ТМЦ и услуг 0001494 от 19.04.2024 10:00:00</t>
        </is>
      </c>
      <c r="L3682" s="98" t="n"/>
      <c r="M3682">
        <f>VLOOKUP(J3682,P$7:Q$4000,2,0)</f>
        <v/>
      </c>
      <c r="N3682">
        <f>VLOOKUP(K3682,P$7:R$4000,2,0)</f>
        <v/>
      </c>
    </row>
    <row r="3683" hidden="1" outlineLevel="1" ht="22.45" customFormat="1" customHeight="1" s="71" thickBot="1">
      <c r="B3683" s="165" t="inlineStr">
        <is>
          <t>17.09.2024 14:44:43</t>
        </is>
      </c>
      <c r="C3683" s="165" t="inlineStr">
        <is>
          <t>Внутреннее перемещение ОМТС 222-298 от 17.09.2024 14:44:43</t>
        </is>
      </c>
      <c r="D3683" s="152" t="inlineStr">
        <is>
          <t>Внутренее перемещение ТМЦ</t>
        </is>
      </c>
      <c r="E3683" s="163" t="n">
        <v>1750</v>
      </c>
      <c r="F3683" s="164" t="n"/>
      <c r="G3683" s="163" t="n">
        <v>1750</v>
      </c>
      <c r="H3683" s="164" t="n"/>
      <c r="I3683" s="7" t="n">
        <v>5500</v>
      </c>
      <c r="J3683" s="8" t="inlineStr">
        <is>
          <t>Кудайбердиев Сапаралы Калдарович(Машинист автомаши</t>
        </is>
      </c>
      <c r="K3683" s="8" t="inlineStr">
        <is>
          <t>Склад Бозымчак № 7 СИЗ (/Касымов А,Адылбек у Э.</t>
        </is>
      </c>
      <c r="L3683" s="98" t="n"/>
      <c r="M3683">
        <f>VLOOKUP(J3683,P$7:Q$4000,2,0)</f>
        <v/>
      </c>
      <c r="N3683">
        <f>VLOOKUP(K3683,P$7:R$4000,2,0)</f>
        <v/>
      </c>
    </row>
    <row r="3684" hidden="1" outlineLevel="1" ht="22.45" customFormat="1" customHeight="1" s="71">
      <c r="B3684" s="166" t="n"/>
      <c r="C3684" s="166" t="n"/>
      <c r="D3684" s="153" t="n"/>
      <c r="E3684" s="10" t="n"/>
      <c r="F3684" s="11" t="n"/>
      <c r="G3684" s="10" t="n"/>
      <c r="H3684" s="11" t="n"/>
      <c r="I3684" s="12" t="n"/>
      <c r="J3684" s="13" t="inlineStr">
        <is>
          <t>001-001-0178 Куртка летняя "KAZ Minerals Bozymchak" (ткань 65%ПЭ/35%ХБ, плотность 250 гр/м2, разм.52-54)</t>
        </is>
      </c>
      <c r="K3684" s="13" t="inlineStr">
        <is>
          <t>001-001-0178 Куртка летняя "KAZ Minerals Bozymchak" (ткань 65%ПЭ/35%ХБ, плотность 250 гр/м2, разм.52-54)</t>
        </is>
      </c>
      <c r="L3684" s="98" t="n"/>
      <c r="M3684">
        <f>VLOOKUP(J3684,P$7:Q$4000,2,0)</f>
        <v/>
      </c>
      <c r="N3684">
        <f>VLOOKUP(K3684,P$7:R$4000,2,0)</f>
        <v/>
      </c>
    </row>
    <row r="3685" hidden="1" outlineLevel="1" ht="22.45" customHeight="1" s="171" thickBot="1">
      <c r="B3685" s="167" t="n"/>
      <c r="C3685" s="167" t="n"/>
      <c r="D3685" s="14" t="inlineStr">
        <is>
          <t>Количество</t>
        </is>
      </c>
      <c r="E3685" s="15" t="n"/>
      <c r="F3685" s="175" t="n">
        <v>1</v>
      </c>
      <c r="G3685" s="15" t="n"/>
      <c r="H3685" s="175" t="n">
        <v>1</v>
      </c>
      <c r="I3685" s="135" t="n"/>
      <c r="J3685" s="154" t="inlineStr">
        <is>
          <t>Поступление ТМЦ и услуг 0003521 от 04.09.2024 10:00:00</t>
        </is>
      </c>
      <c r="K3685" s="154" t="inlineStr">
        <is>
          <t>Поступление ТМЦ и услуг 0003521 от 04.09.2024 10:00:00</t>
        </is>
      </c>
      <c r="L3685" s="98" t="n"/>
      <c r="M3685">
        <f>VLOOKUP(J3685,P$7:Q$4000,2,0)</f>
        <v/>
      </c>
      <c r="N3685">
        <f>VLOOKUP(K3685,P$7:R$4000,2,0)</f>
        <v/>
      </c>
    </row>
    <row r="3686" hidden="1" outlineLevel="1" ht="32.9" customFormat="1" customHeight="1" s="71" thickBot="1">
      <c r="B3686" s="165" t="inlineStr">
        <is>
          <t>17.09.2024 14:49:16</t>
        </is>
      </c>
      <c r="C3686" s="165" t="inlineStr">
        <is>
          <t>Внутреннее перемещение ОМТС 222-299 от 17.09.2024 14:49:16</t>
        </is>
      </c>
      <c r="D3686" s="152" t="inlineStr">
        <is>
          <t>Внутренее перемещение ТМЦ</t>
        </is>
      </c>
      <c r="E3686" s="163" t="n">
        <v>1750</v>
      </c>
      <c r="F3686" s="164" t="n"/>
      <c r="G3686" s="163" t="n">
        <v>1750</v>
      </c>
      <c r="H3686" s="164" t="n"/>
      <c r="I3686" s="7" t="n">
        <v>7000</v>
      </c>
      <c r="J3686" s="8" t="inlineStr">
        <is>
          <t>Асаналы уулу Бекназар ( инженер конструктор)</t>
        </is>
      </c>
      <c r="K3686" s="8" t="inlineStr">
        <is>
          <t>Склад Бозымчак № 7 СИЗ (/Касымов А,Адылбек у Э.</t>
        </is>
      </c>
      <c r="L3686" s="98" t="n"/>
      <c r="M3686">
        <f>VLOOKUP(J3686,P$7:Q$4000,2,0)</f>
        <v/>
      </c>
      <c r="N3686">
        <f>VLOOKUP(K3686,P$7:R$4000,2,0)</f>
        <v/>
      </c>
    </row>
    <row r="3687" hidden="1" outlineLevel="1" ht="22.45" customFormat="1" customHeight="1" s="71">
      <c r="B3687" s="166" t="n"/>
      <c r="C3687" s="166" t="n"/>
      <c r="D3687" s="153" t="n"/>
      <c r="E3687" s="10" t="n"/>
      <c r="F3687" s="11" t="n"/>
      <c r="G3687" s="10" t="n"/>
      <c r="H3687" s="11" t="n"/>
      <c r="I3687" s="12" t="n"/>
      <c r="J3687" s="13" t="inlineStr">
        <is>
          <t>001-001-0199 Куртка демисезонная "KAZ Minerals Bozymchak" (ткань 65%ПЭ/35%ХБ, плотность 250 гр/м2, подкл.флис. 56-58)</t>
        </is>
      </c>
      <c r="K3687" s="13" t="inlineStr">
        <is>
          <t>001-001-0199 Куртка демисезонная "KAZ Minerals Bozymchak" (ткань 65%ПЭ/35%ХБ, плотность 250 гр/м2, подкл.флис. 56-58)</t>
        </is>
      </c>
      <c r="L3687" s="98" t="n"/>
      <c r="M3687">
        <f>VLOOKUP(J3687,P$7:Q$4000,2,0)</f>
        <v/>
      </c>
      <c r="N3687">
        <f>VLOOKUP(K3687,P$7:R$4000,2,0)</f>
        <v/>
      </c>
    </row>
    <row r="3688" hidden="1" outlineLevel="1" ht="22.45" customHeight="1" s="171" thickBot="1">
      <c r="B3688" s="167" t="n"/>
      <c r="C3688" s="167" t="n"/>
      <c r="D3688" s="14" t="inlineStr">
        <is>
          <t>Количество</t>
        </is>
      </c>
      <c r="E3688" s="15" t="n"/>
      <c r="F3688" s="175" t="n">
        <v>1</v>
      </c>
      <c r="G3688" s="15" t="n"/>
      <c r="H3688" s="175" t="n">
        <v>1</v>
      </c>
      <c r="I3688" s="135" t="n"/>
      <c r="J3688" s="154" t="inlineStr">
        <is>
          <t>Поступление ТМЦ и услуг 0002734 от 16.07.2024 10:00:00</t>
        </is>
      </c>
      <c r="K3688" s="154" t="inlineStr">
        <is>
          <t>Поступление ТМЦ и услуг 0002734 от 16.07.2024 10:00:00</t>
        </is>
      </c>
      <c r="L3688" s="98" t="n"/>
      <c r="M3688">
        <f>VLOOKUP(J3688,P$7:Q$4000,2,0)</f>
        <v/>
      </c>
      <c r="N3688">
        <f>VLOOKUP(K3688,P$7:R$4000,2,0)</f>
        <v/>
      </c>
    </row>
    <row r="3689" hidden="1" outlineLevel="1" ht="32.9" customFormat="1" customHeight="1" s="71" thickBot="1">
      <c r="B3689" s="165" t="inlineStr">
        <is>
          <t>17.09.2024 14:49:35</t>
        </is>
      </c>
      <c r="C3689" s="165" t="inlineStr">
        <is>
          <t>Внутреннее перемещение ОМТС 222-267 от 17.09.2024 14:49:35</t>
        </is>
      </c>
      <c r="D3689" s="152" t="inlineStr">
        <is>
          <t>Внутренее перемещение ТМЦ</t>
        </is>
      </c>
      <c r="E3689" s="163" t="n">
        <v>1750</v>
      </c>
      <c r="F3689" s="164" t="n"/>
      <c r="G3689" s="163" t="n">
        <v>1750</v>
      </c>
      <c r="H3689" s="164" t="n"/>
      <c r="I3689" s="7" t="n">
        <v>35712</v>
      </c>
      <c r="J3689" s="8" t="inlineStr">
        <is>
          <t>Мамбеталиев Бакытбек Балтагулович</t>
        </is>
      </c>
      <c r="K3689" s="8" t="inlineStr">
        <is>
          <t>Склад Бозымчак № 9 ГОК (Нурмамбетов Н\Караев Ж.)</t>
        </is>
      </c>
      <c r="L3689" s="98" t="n"/>
      <c r="M3689">
        <f>VLOOKUP(J3689,P$7:Q$4000,2,0)</f>
        <v/>
      </c>
      <c r="N3689">
        <f>VLOOKUP(K3689,P$7:R$4000,2,0)</f>
        <v/>
      </c>
    </row>
    <row r="3690" hidden="1" outlineLevel="1" ht="22.45" customFormat="1" customHeight="1" s="71">
      <c r="B3690" s="166" t="n"/>
      <c r="C3690" s="166" t="n"/>
      <c r="D3690" s="153" t="n"/>
      <c r="E3690" s="10" t="n"/>
      <c r="F3690" s="11" t="n"/>
      <c r="G3690" s="10" t="n"/>
      <c r="H3690" s="11" t="n"/>
      <c r="I3690" s="12" t="n"/>
      <c r="J3690" s="13" t="inlineStr">
        <is>
          <t>040-014-5678 Клещи токоизмерительные цифровые с автодиапазоном UNI-T UT201+ ACA</t>
        </is>
      </c>
      <c r="K3690" s="13" t="inlineStr">
        <is>
          <t>040-014-5678 Клещи токоизмерительные цифровые с автодиапазоном UNI-T UT201+ ACA</t>
        </is>
      </c>
      <c r="L3690" s="98" t="n"/>
      <c r="M3690">
        <f>VLOOKUP(J3690,P$7:Q$4000,2,0)</f>
        <v/>
      </c>
      <c r="N3690">
        <f>VLOOKUP(K3690,P$7:R$4000,2,0)</f>
        <v/>
      </c>
    </row>
    <row r="3691" hidden="1" outlineLevel="1" ht="22.45" customHeight="1" s="171" thickBot="1">
      <c r="B3691" s="167" t="n"/>
      <c r="C3691" s="167" t="n"/>
      <c r="D3691" s="14" t="inlineStr">
        <is>
          <t>Количество</t>
        </is>
      </c>
      <c r="E3691" s="15" t="n"/>
      <c r="F3691" s="175" t="n">
        <v>3</v>
      </c>
      <c r="G3691" s="15" t="n"/>
      <c r="H3691" s="175" t="n">
        <v>3</v>
      </c>
      <c r="I3691" s="135" t="n"/>
      <c r="J3691" s="154" t="inlineStr">
        <is>
          <t>Поступление ТМЦ и услуг 0003534 от 05.09.2024 10:00:00</t>
        </is>
      </c>
      <c r="K3691" s="154" t="inlineStr">
        <is>
          <t>Поступление ТМЦ и услуг 0003534 от 05.09.2024 10:00:00</t>
        </is>
      </c>
      <c r="L3691" s="98" t="n"/>
      <c r="M3691">
        <f>VLOOKUP(J3691,P$7:Q$4000,2,0)</f>
        <v/>
      </c>
      <c r="N3691">
        <f>VLOOKUP(K3691,P$7:R$4000,2,0)</f>
        <v/>
      </c>
    </row>
    <row r="3692" hidden="1" outlineLevel="1" ht="32.9" customFormat="1" customHeight="1" s="71" thickBot="1">
      <c r="B3692" s="165" t="inlineStr">
        <is>
          <t>17.09.2024 14:49:42</t>
        </is>
      </c>
      <c r="C3692" s="165" t="inlineStr">
        <is>
          <t>Внутреннее перемещение ОМТС 222-296 от 17.09.2024 14:49:42</t>
        </is>
      </c>
      <c r="D3692" s="152" t="inlineStr">
        <is>
          <t>Внутренее перемещение ТМЦ</t>
        </is>
      </c>
      <c r="E3692" s="163" t="n">
        <v>1750</v>
      </c>
      <c r="F3692" s="164" t="n"/>
      <c r="G3692" s="163" t="n">
        <v>1750</v>
      </c>
      <c r="H3692" s="164" t="n"/>
      <c r="I3692" s="7" t="n">
        <v>4558.41</v>
      </c>
      <c r="J3692" s="8" t="inlineStr">
        <is>
          <t>Курманбеков Кошой Курманбекович</t>
        </is>
      </c>
      <c r="K3692" s="8" t="inlineStr">
        <is>
          <t>Склад Бозымчак № 7 СИЗ (/Касымов А,Адылбек у Э.</t>
        </is>
      </c>
      <c r="L3692" s="98" t="n"/>
      <c r="M3692">
        <f>VLOOKUP(J3692,P$7:Q$4000,2,0)</f>
        <v/>
      </c>
      <c r="N3692">
        <f>VLOOKUP(K3692,P$7:R$4000,2,0)</f>
        <v/>
      </c>
    </row>
    <row r="3693" hidden="1" outlineLevel="1" ht="22.45" customFormat="1" customHeight="1" s="71">
      <c r="B3693" s="166" t="n"/>
      <c r="C3693" s="166" t="n"/>
      <c r="D3693" s="153" t="n"/>
      <c r="E3693" s="10" t="n"/>
      <c r="F3693" s="11" t="n"/>
      <c r="G3693" s="10" t="n"/>
      <c r="H3693" s="11" t="n"/>
      <c r="I3693" s="12" t="n"/>
      <c r="J3693" s="13" t="inlineStr">
        <is>
          <t>001-002-0061 Ботинки Kynox Nomad 417E-064 (Италия)</t>
        </is>
      </c>
      <c r="K3693" s="13" t="inlineStr">
        <is>
          <t>001-002-0061 Ботинки Kynox Nomad 417E-064 (Италия)</t>
        </is>
      </c>
      <c r="L3693" s="98" t="n"/>
      <c r="M3693">
        <f>VLOOKUP(J3693,P$7:Q$4000,2,0)</f>
        <v/>
      </c>
      <c r="N3693">
        <f>VLOOKUP(K3693,P$7:R$4000,2,0)</f>
        <v/>
      </c>
    </row>
    <row r="3694" hidden="1" outlineLevel="1" ht="22.45" customHeight="1" s="171" thickBot="1">
      <c r="B3694" s="167" t="n"/>
      <c r="C3694" s="167" t="n"/>
      <c r="D3694" s="14" t="inlineStr">
        <is>
          <t>Количество</t>
        </is>
      </c>
      <c r="E3694" s="15" t="n"/>
      <c r="F3694" s="175" t="n">
        <v>1</v>
      </c>
      <c r="G3694" s="15" t="n"/>
      <c r="H3694" s="175" t="n">
        <v>1</v>
      </c>
      <c r="I3694" s="135" t="n"/>
      <c r="J3694" s="154" t="inlineStr">
        <is>
          <t>Поступление ТМЦ и услуг 0001148 от 27.03.2024 10:00:00</t>
        </is>
      </c>
      <c r="K3694" s="154" t="inlineStr">
        <is>
          <t>Поступление ТМЦ и услуг 0001148 от 27.03.2024 10:00:00</t>
        </is>
      </c>
      <c r="L3694" s="98" t="n"/>
      <c r="M3694">
        <f>VLOOKUP(J3694,P$7:Q$4000,2,0)</f>
        <v/>
      </c>
      <c r="N3694">
        <f>VLOOKUP(K3694,P$7:R$4000,2,0)</f>
        <v/>
      </c>
    </row>
    <row r="3695" hidden="1" outlineLevel="1" ht="22.45" customFormat="1" customHeight="1" s="71" thickBot="1">
      <c r="B3695" s="165" t="inlineStr">
        <is>
          <t>17.09.2024 14:49:42</t>
        </is>
      </c>
      <c r="C3695" s="165" t="inlineStr">
        <is>
          <t>Внутреннее перемещение ОМТС 222-296 от 17.09.2024 14:49:42</t>
        </is>
      </c>
      <c r="D3695" s="152" t="inlineStr">
        <is>
          <t>Внутренее перемещение ТМЦ</t>
        </is>
      </c>
      <c r="E3695" s="163" t="n">
        <v>1750</v>
      </c>
      <c r="F3695" s="164" t="n"/>
      <c r="G3695" s="163" t="n">
        <v>1750</v>
      </c>
      <c r="H3695" s="164" t="n"/>
      <c r="I3695" s="7" t="n">
        <v>5500</v>
      </c>
      <c r="J3695" s="8" t="inlineStr">
        <is>
          <t>Курманбеков Кошой Курманбекович</t>
        </is>
      </c>
      <c r="K3695" s="8" t="inlineStr">
        <is>
          <t>Склад Бозымчак № 7 СИЗ (/Касымов А,Адылбек у Э.</t>
        </is>
      </c>
      <c r="L3695" s="98" t="n"/>
      <c r="M3695">
        <f>VLOOKUP(J3695,P$7:Q$4000,2,0)</f>
        <v/>
      </c>
      <c r="N3695">
        <f>VLOOKUP(K3695,P$7:R$4000,2,0)</f>
        <v/>
      </c>
    </row>
    <row r="3696" hidden="1" outlineLevel="1" ht="22.45" customFormat="1" customHeight="1" s="71">
      <c r="B3696" s="166" t="n"/>
      <c r="C3696" s="166" t="n"/>
      <c r="D3696" s="153" t="n"/>
      <c r="E3696" s="10" t="n"/>
      <c r="F3696" s="11" t="n"/>
      <c r="G3696" s="10" t="n"/>
      <c r="H3696" s="11" t="n"/>
      <c r="I3696" s="12" t="n"/>
      <c r="J3696" s="13" t="inlineStr">
        <is>
          <t>001-001-0177 Куртка летняя "KAZ Minerals Bozymchak" (ткань 65%ПЭ/35%ХБ, плотность 250 гр/м2, разм.48-50)</t>
        </is>
      </c>
      <c r="K3696" s="13" t="inlineStr">
        <is>
          <t>001-001-0177 Куртка летняя "KAZ Minerals Bozymchak" (ткань 65%ПЭ/35%ХБ, плотность 250 гр/м2, разм.48-50)</t>
        </is>
      </c>
      <c r="L3696" s="98" t="n"/>
      <c r="M3696">
        <f>VLOOKUP(J3696,P$7:Q$4000,2,0)</f>
        <v/>
      </c>
      <c r="N3696">
        <f>VLOOKUP(K3696,P$7:R$4000,2,0)</f>
        <v/>
      </c>
    </row>
    <row r="3697" hidden="1" outlineLevel="1" ht="22.45" customHeight="1" s="171" thickBot="1">
      <c r="B3697" s="167" t="n"/>
      <c r="C3697" s="167" t="n"/>
      <c r="D3697" s="14" t="inlineStr">
        <is>
          <t>Количество</t>
        </is>
      </c>
      <c r="E3697" s="15" t="n"/>
      <c r="F3697" s="175" t="n">
        <v>1</v>
      </c>
      <c r="G3697" s="15" t="n"/>
      <c r="H3697" s="175" t="n">
        <v>1</v>
      </c>
      <c r="I3697" s="135" t="n"/>
      <c r="J3697" s="154" t="inlineStr">
        <is>
          <t>Поступление ТМЦ и услуг 0003521 от 04.09.2024 10:00:00</t>
        </is>
      </c>
      <c r="K3697" s="154" t="inlineStr">
        <is>
          <t>Поступление ТМЦ и услуг 0003521 от 04.09.2024 10:00:00</t>
        </is>
      </c>
      <c r="L3697" s="98" t="n"/>
      <c r="M3697">
        <f>VLOOKUP(J3697,P$7:Q$4000,2,0)</f>
        <v/>
      </c>
      <c r="N3697">
        <f>VLOOKUP(K3697,P$7:R$4000,2,0)</f>
        <v/>
      </c>
    </row>
    <row r="3698" hidden="1" outlineLevel="1" ht="22.45" customFormat="1" customHeight="1" s="71" thickBot="1">
      <c r="B3698" s="165" t="inlineStr">
        <is>
          <t>17.09.2024 14:49:42</t>
        </is>
      </c>
      <c r="C3698" s="165" t="inlineStr">
        <is>
          <t>Внутреннее перемещение ОМТС 222-296 от 17.09.2024 14:49:42</t>
        </is>
      </c>
      <c r="D3698" s="152" t="inlineStr">
        <is>
          <t>Внутренее перемещение ТМЦ</t>
        </is>
      </c>
      <c r="E3698" s="163" t="n">
        <v>1750</v>
      </c>
      <c r="F3698" s="164" t="n"/>
      <c r="G3698" s="163" t="n">
        <v>1750</v>
      </c>
      <c r="H3698" s="164" t="n"/>
      <c r="I3698" s="7" t="n">
        <v>3000</v>
      </c>
      <c r="J3698" s="8" t="inlineStr">
        <is>
          <t>Курманбеков Кошой Курманбекович</t>
        </is>
      </c>
      <c r="K3698" s="8" t="inlineStr">
        <is>
          <t>Склад Бозымчак № 7 СИЗ (/Касымов А,Адылбек у Э.</t>
        </is>
      </c>
      <c r="L3698" s="98" t="n"/>
      <c r="M3698">
        <f>VLOOKUP(J3698,P$7:Q$4000,2,0)</f>
        <v/>
      </c>
      <c r="N3698">
        <f>VLOOKUP(K3698,P$7:R$4000,2,0)</f>
        <v/>
      </c>
    </row>
    <row r="3699" hidden="1" outlineLevel="1" ht="32.9" customFormat="1" customHeight="1" s="71">
      <c r="B3699" s="166" t="n"/>
      <c r="C3699" s="166" t="n"/>
      <c r="D3699" s="153" t="n"/>
      <c r="E3699" s="10" t="n"/>
      <c r="F3699" s="11" t="n"/>
      <c r="G3699" s="10" t="n"/>
      <c r="H3699" s="11" t="n"/>
      <c r="I3699" s="12" t="n"/>
      <c r="J3699" s="13" t="inlineStr">
        <is>
          <t>001-001-0182 Брюки летние "KAZ Minerals Bozymchak" (ткань 65%ПЭ/35%ХБ, плотность 250 гр/м2, разм.48-50)</t>
        </is>
      </c>
      <c r="K3699" s="13" t="inlineStr">
        <is>
          <t>001-001-0182 Брюки летние "KAZ Minerals Bozymchak" (ткань 65%ПЭ/35%ХБ, плотность 250 гр/м2, разм.48-50)</t>
        </is>
      </c>
      <c r="L3699" s="98" t="n"/>
      <c r="M3699">
        <f>VLOOKUP(J3699,P$7:Q$4000,2,0)</f>
        <v/>
      </c>
      <c r="N3699">
        <f>VLOOKUP(K3699,P$7:R$4000,2,0)</f>
        <v/>
      </c>
    </row>
    <row r="3700" hidden="1" outlineLevel="1" ht="22.45" customHeight="1" s="171" thickBot="1">
      <c r="B3700" s="167" t="n"/>
      <c r="C3700" s="167" t="n"/>
      <c r="D3700" s="14" t="inlineStr">
        <is>
          <t>Количество</t>
        </is>
      </c>
      <c r="E3700" s="15" t="n"/>
      <c r="F3700" s="175" t="n">
        <v>1</v>
      </c>
      <c r="G3700" s="15" t="n"/>
      <c r="H3700" s="175" t="n">
        <v>1</v>
      </c>
      <c r="I3700" s="135" t="n"/>
      <c r="J3700" s="154" t="inlineStr">
        <is>
          <t>Поступление ТМЦ и услуг 0002838 от 24.07.2024 10:00:00</t>
        </is>
      </c>
      <c r="K3700" s="154" t="inlineStr">
        <is>
          <t>Поступление ТМЦ и услуг 0002838 от 24.07.2024 10:00:00</t>
        </is>
      </c>
      <c r="L3700" s="98" t="n"/>
      <c r="M3700">
        <f>VLOOKUP(J3700,P$7:Q$4000,2,0)</f>
        <v/>
      </c>
      <c r="N3700">
        <f>VLOOKUP(K3700,P$7:R$4000,2,0)</f>
        <v/>
      </c>
    </row>
    <row r="3701" hidden="1" outlineLevel="1" ht="22.45" customFormat="1" customHeight="1" s="71" thickBot="1">
      <c r="B3701" s="165" t="inlineStr">
        <is>
          <t>17.09.2024 14:49:42</t>
        </is>
      </c>
      <c r="C3701" s="165" t="inlineStr">
        <is>
          <t>Внутреннее перемещение ОМТС 222-296 от 17.09.2024 14:49:42</t>
        </is>
      </c>
      <c r="D3701" s="152" t="inlineStr">
        <is>
          <t>Внутренее перемещение ТМЦ</t>
        </is>
      </c>
      <c r="E3701" s="163" t="n">
        <v>1750</v>
      </c>
      <c r="F3701" s="164" t="n"/>
      <c r="G3701" s="163" t="n">
        <v>1750</v>
      </c>
      <c r="H3701" s="164" t="n"/>
      <c r="I3701" s="7" t="n">
        <v>7000</v>
      </c>
      <c r="J3701" s="8" t="inlineStr">
        <is>
          <t>Курманбеков Кошой Курманбекович</t>
        </is>
      </c>
      <c r="K3701" s="8" t="inlineStr">
        <is>
          <t>Склад Бозымчак № 7 СИЗ (/Касымов А,Адылбек у Э.</t>
        </is>
      </c>
      <c r="L3701" s="98" t="n"/>
      <c r="M3701">
        <f>VLOOKUP(J3701,P$7:Q$4000,2,0)</f>
        <v/>
      </c>
      <c r="N3701">
        <f>VLOOKUP(K3701,P$7:R$4000,2,0)</f>
        <v/>
      </c>
    </row>
    <row r="3702" hidden="1" outlineLevel="1" ht="43.4" customFormat="1" customHeight="1" s="71">
      <c r="B3702" s="166" t="n"/>
      <c r="C3702" s="166" t="n"/>
      <c r="D3702" s="153" t="n"/>
      <c r="E3702" s="10" t="n"/>
      <c r="F3702" s="11" t="n"/>
      <c r="G3702" s="10" t="n"/>
      <c r="H3702" s="11" t="n"/>
      <c r="I3702" s="12" t="n"/>
      <c r="J3702" s="13" t="inlineStr">
        <is>
          <t>001-001-0198 Куртка демисезонная "KAZ Minerals Bozymchak" (ткань 65%ПЭ/35%ХБ, плотность 250 гр/м2, подкл.флис. 52-54)</t>
        </is>
      </c>
      <c r="K3702" s="13" t="inlineStr">
        <is>
          <t>001-001-0198 Куртка демисезонная "KAZ Minerals Bozymchak" (ткань 65%ПЭ/35%ХБ, плотность 250 гр/м2, подкл.флис. 52-54)</t>
        </is>
      </c>
      <c r="L3702" s="98" t="n"/>
      <c r="M3702">
        <f>VLOOKUP(J3702,P$7:Q$4000,2,0)</f>
        <v/>
      </c>
      <c r="N3702">
        <f>VLOOKUP(K3702,P$7:R$4000,2,0)</f>
        <v/>
      </c>
    </row>
    <row r="3703" hidden="1" outlineLevel="1" ht="22.45" customHeight="1" s="171" thickBot="1">
      <c r="B3703" s="167" t="n"/>
      <c r="C3703" s="167" t="n"/>
      <c r="D3703" s="14" t="inlineStr">
        <is>
          <t>Количество</t>
        </is>
      </c>
      <c r="E3703" s="15" t="n"/>
      <c r="F3703" s="175" t="n">
        <v>1</v>
      </c>
      <c r="G3703" s="15" t="n"/>
      <c r="H3703" s="175" t="n">
        <v>1</v>
      </c>
      <c r="I3703" s="135" t="n"/>
      <c r="J3703" s="154" t="inlineStr">
        <is>
          <t>Поступление ТМЦ и услуг 0003520 от 04.09.2024 10:00:00</t>
        </is>
      </c>
      <c r="K3703" s="154" t="inlineStr">
        <is>
          <t>Поступление ТМЦ и услуг 0003520 от 04.09.2024 10:00:00</t>
        </is>
      </c>
      <c r="L3703" s="98" t="n"/>
      <c r="M3703">
        <f>VLOOKUP(J3703,P$7:Q$4000,2,0)</f>
        <v/>
      </c>
      <c r="N3703">
        <f>VLOOKUP(K3703,P$7:R$4000,2,0)</f>
        <v/>
      </c>
    </row>
    <row r="3704" hidden="1" outlineLevel="1" ht="22.45" customFormat="1" customHeight="1" s="71" thickBot="1">
      <c r="B3704" s="165" t="inlineStr">
        <is>
          <t>17.09.2024 15:25:58</t>
        </is>
      </c>
      <c r="C3704" s="165" t="inlineStr">
        <is>
          <t>Внутреннее перемещение ОМТС 222-300 от 17.09.2024 15:25:58</t>
        </is>
      </c>
      <c r="D3704" s="152" t="inlineStr">
        <is>
          <t>Внутренее перемещение ТМЦ</t>
        </is>
      </c>
      <c r="E3704" s="163" t="n">
        <v>1750</v>
      </c>
      <c r="F3704" s="164" t="n"/>
      <c r="G3704" s="163" t="n">
        <v>1750</v>
      </c>
      <c r="H3704" s="164" t="n"/>
      <c r="I3704" s="7" t="n">
        <v>4950</v>
      </c>
      <c r="J3704" s="8" t="inlineStr">
        <is>
          <t>Машаев Максут Рысбекович</t>
        </is>
      </c>
      <c r="K3704" s="8" t="inlineStr">
        <is>
          <t>Склад Бозымчак № 7 СИЗ (/Касымов А,Адылбек у Э.</t>
        </is>
      </c>
      <c r="L3704" s="98" t="n"/>
      <c r="M3704">
        <f>VLOOKUP(J3704,P$7:Q$4000,2,0)</f>
        <v/>
      </c>
      <c r="N3704">
        <f>VLOOKUP(K3704,P$7:R$4000,2,0)</f>
        <v/>
      </c>
    </row>
    <row r="3705" hidden="1" outlineLevel="1" ht="43.4" customFormat="1" customHeight="1" s="71">
      <c r="B3705" s="166" t="n"/>
      <c r="C3705" s="166" t="n"/>
      <c r="D3705" s="153" t="n"/>
      <c r="E3705" s="10" t="n"/>
      <c r="F3705" s="11" t="n"/>
      <c r="G3705" s="10" t="n"/>
      <c r="H3705" s="11" t="n"/>
      <c r="I3705" s="12" t="n"/>
      <c r="J3705" s="13" t="inlineStr">
        <is>
          <t>001-002-0091 Сапоги ПВХ Dunlop Protomastor (МП, МБС)</t>
        </is>
      </c>
      <c r="K3705" s="13" t="inlineStr">
        <is>
          <t>001-002-0091 Сапоги ПВХ Dunlop Protomastor (МП, МБС)</t>
        </is>
      </c>
      <c r="L3705" s="98" t="n"/>
      <c r="M3705">
        <f>VLOOKUP(J3705,P$7:Q$4000,2,0)</f>
        <v/>
      </c>
      <c r="N3705">
        <f>VLOOKUP(K3705,P$7:R$4000,2,0)</f>
        <v/>
      </c>
    </row>
    <row r="3706" hidden="1" outlineLevel="1" ht="22.45" customHeight="1" s="171" thickBot="1">
      <c r="B3706" s="167" t="n"/>
      <c r="C3706" s="167" t="n"/>
      <c r="D3706" s="14" t="inlineStr">
        <is>
          <t>Количество</t>
        </is>
      </c>
      <c r="E3706" s="15" t="n"/>
      <c r="F3706" s="175" t="n">
        <v>1</v>
      </c>
      <c r="G3706" s="15" t="n"/>
      <c r="H3706" s="175" t="n">
        <v>1</v>
      </c>
      <c r="I3706" s="135" t="n"/>
      <c r="J3706" s="154" t="inlineStr">
        <is>
          <t>Поступление ТМЦ и услуг 0001508 от 16.04.2024 10:00:00</t>
        </is>
      </c>
      <c r="K3706" s="154" t="inlineStr">
        <is>
          <t>Поступление ТМЦ и услуг 0001508 от 16.04.2024 10:00:00</t>
        </is>
      </c>
      <c r="L3706" s="98" t="n"/>
      <c r="M3706">
        <f>VLOOKUP(J3706,P$7:Q$4000,2,0)</f>
        <v/>
      </c>
      <c r="N3706">
        <f>VLOOKUP(K3706,P$7:R$4000,2,0)</f>
        <v/>
      </c>
    </row>
    <row r="3707" hidden="1" outlineLevel="1" ht="22.45" customFormat="1" customHeight="1" s="71">
      <c r="B3707" s="165" t="inlineStr">
        <is>
          <t>17.09.2024 15:26:44</t>
        </is>
      </c>
      <c r="C3707" s="165" t="inlineStr">
        <is>
          <t>Внутреннее перемещение ОМТС 222-301 от 17.09.2024 15:26:44</t>
        </is>
      </c>
      <c r="D3707" s="152" t="inlineStr">
        <is>
          <t>Внутренее перемещение ТМЦ</t>
        </is>
      </c>
      <c r="E3707" s="163" t="n">
        <v>1750</v>
      </c>
      <c r="F3707" s="164" t="n"/>
      <c r="G3707" s="163" t="n">
        <v>1750</v>
      </c>
      <c r="H3707" s="164" t="n"/>
      <c r="I3707" s="7" t="n">
        <v>4940</v>
      </c>
      <c r="J3707" s="8" t="inlineStr">
        <is>
          <t>Склад Бозымчак № 7/1 СИЗ БУ</t>
        </is>
      </c>
      <c r="K3707" s="8" t="inlineStr">
        <is>
          <t>Машаев Максут Рысбекович</t>
        </is>
      </c>
      <c r="L3707" s="98" t="n"/>
      <c r="M3707">
        <f>VLOOKUP(J3707,P$7:Q$4000,2,0)</f>
        <v/>
      </c>
      <c r="N3707">
        <f>VLOOKUP(K3707,P$7:R$4000,2,0)</f>
        <v/>
      </c>
    </row>
    <row r="3708" hidden="1" outlineLevel="1" ht="22.45" customFormat="1" customHeight="1" s="71">
      <c r="B3708" s="166" t="n"/>
      <c r="C3708" s="166" t="n"/>
      <c r="D3708" s="153" t="n"/>
      <c r="E3708" s="10" t="n"/>
      <c r="F3708" s="11" t="n"/>
      <c r="G3708" s="10" t="n"/>
      <c r="H3708" s="11" t="n"/>
      <c r="I3708" s="12" t="n"/>
      <c r="J3708" s="13" t="inlineStr">
        <is>
          <t>001-002-0087 Сапоги резиновые с металлическим подноском Step (Россия)</t>
        </is>
      </c>
      <c r="K3708" s="13" t="inlineStr">
        <is>
          <t>001-002-0087 Сапоги резиновые с металлическим подноском Step (Россия)</t>
        </is>
      </c>
      <c r="L3708" s="98" t="n"/>
      <c r="M3708">
        <f>VLOOKUP(J3708,P$7:Q$4000,2,0)</f>
        <v/>
      </c>
      <c r="N3708">
        <f>VLOOKUP(K3708,P$7:R$4000,2,0)</f>
        <v/>
      </c>
    </row>
    <row r="3709" hidden="1" outlineLevel="1" ht="22.45" customHeight="1" s="171" thickBot="1">
      <c r="B3709" s="167" t="n"/>
      <c r="C3709" s="167" t="n"/>
      <c r="D3709" s="14" t="inlineStr">
        <is>
          <t>Количество</t>
        </is>
      </c>
      <c r="E3709" s="15" t="n"/>
      <c r="F3709" s="175" t="n">
        <v>1</v>
      </c>
      <c r="G3709" s="15" t="n"/>
      <c r="H3709" s="175" t="n">
        <v>1</v>
      </c>
      <c r="I3709" s="135" t="n"/>
      <c r="J3709" s="154" t="inlineStr">
        <is>
          <t>Поступление ТМЦ и услуг 0004632 от 10.11.2023 10:00:00</t>
        </is>
      </c>
      <c r="K3709" s="154" t="inlineStr">
        <is>
          <t>Поступление ТМЦ и услуг 0004632 от 10.11.2023 10:00:00</t>
        </is>
      </c>
      <c r="L3709" s="98" t="n"/>
      <c r="M3709">
        <f>VLOOKUP(J3709,P$7:Q$4000,2,0)</f>
        <v/>
      </c>
      <c r="N3709">
        <f>VLOOKUP(K3709,P$7:R$4000,2,0)</f>
        <v/>
      </c>
    </row>
    <row r="3710" hidden="1" outlineLevel="1" ht="32.9" customFormat="1" customHeight="1" s="71" thickBot="1">
      <c r="B3710" s="165" t="inlineStr">
        <is>
          <t>17.09.2024 15:35:38</t>
        </is>
      </c>
      <c r="C3710" s="165" t="inlineStr">
        <is>
          <t>Внутреннее перемещение ОМТС 222-304 от 17.09.2024 15:35:38</t>
        </is>
      </c>
      <c r="D3710" s="152" t="inlineStr">
        <is>
          <t>Внутренее перемещение ТМЦ</t>
        </is>
      </c>
      <c r="E3710" s="163" t="n">
        <v>1750</v>
      </c>
      <c r="F3710" s="164" t="n"/>
      <c r="G3710" s="163" t="n">
        <v>1750</v>
      </c>
      <c r="H3710" s="164" t="n"/>
      <c r="I3710" s="7" t="n">
        <v>4950</v>
      </c>
      <c r="J3710" s="8" t="inlineStr">
        <is>
          <t>Токтболот уулу Бекболот карьер</t>
        </is>
      </c>
      <c r="K3710" s="8" t="inlineStr">
        <is>
          <t>Склад Бозымчак № 7 СИЗ (/Касымов А,Адылбек у Э.</t>
        </is>
      </c>
      <c r="L3710" s="98" t="n"/>
      <c r="M3710">
        <f>VLOOKUP(J3710,P$7:Q$4000,2,0)</f>
        <v/>
      </c>
      <c r="N3710">
        <f>VLOOKUP(K3710,P$7:R$4000,2,0)</f>
        <v/>
      </c>
    </row>
    <row r="3711" hidden="1" outlineLevel="1" ht="32.9" customFormat="1" customHeight="1" s="71">
      <c r="B3711" s="166" t="n"/>
      <c r="C3711" s="166" t="n"/>
      <c r="D3711" s="153" t="n"/>
      <c r="E3711" s="10" t="n"/>
      <c r="F3711" s="11" t="n"/>
      <c r="G3711" s="10" t="n"/>
      <c r="H3711" s="11" t="n"/>
      <c r="I3711" s="12" t="n"/>
      <c r="J3711" s="13" t="inlineStr">
        <is>
          <t>001-002-0091 Сапоги ПВХ Dunlop Protomastor (МП, МБС)</t>
        </is>
      </c>
      <c r="K3711" s="13" t="inlineStr">
        <is>
          <t>001-002-0091 Сапоги ПВХ Dunlop Protomastor (МП, МБС)</t>
        </is>
      </c>
      <c r="L3711" s="98" t="n"/>
      <c r="M3711">
        <f>VLOOKUP(J3711,P$7:Q$4000,2,0)</f>
        <v/>
      </c>
      <c r="N3711">
        <f>VLOOKUP(K3711,P$7:R$4000,2,0)</f>
        <v/>
      </c>
    </row>
    <row r="3712" hidden="1" outlineLevel="1" ht="22.45" customHeight="1" s="171" thickBot="1">
      <c r="B3712" s="167" t="n"/>
      <c r="C3712" s="167" t="n"/>
      <c r="D3712" s="14" t="inlineStr">
        <is>
          <t>Количество</t>
        </is>
      </c>
      <c r="E3712" s="15" t="n"/>
      <c r="F3712" s="175" t="n">
        <v>1</v>
      </c>
      <c r="G3712" s="15" t="n"/>
      <c r="H3712" s="175" t="n">
        <v>1</v>
      </c>
      <c r="I3712" s="135" t="n"/>
      <c r="J3712" s="154" t="inlineStr">
        <is>
          <t>Поступление ТМЦ и услуг 0001508 от 16.04.2024 10:00:00</t>
        </is>
      </c>
      <c r="K3712" s="154" t="inlineStr">
        <is>
          <t>Поступление ТМЦ и услуг 0001508 от 16.04.2024 10:00:00</t>
        </is>
      </c>
      <c r="L3712" s="98" t="n"/>
      <c r="M3712">
        <f>VLOOKUP(J3712,P$7:Q$4000,2,0)</f>
        <v/>
      </c>
      <c r="N3712">
        <f>VLOOKUP(K3712,P$7:R$4000,2,0)</f>
        <v/>
      </c>
    </row>
    <row r="3713" hidden="1" outlineLevel="1" ht="22.45" customFormat="1" customHeight="1" s="71">
      <c r="B3713" s="165" t="inlineStr">
        <is>
          <t>17.09.2024 15:36:20</t>
        </is>
      </c>
      <c r="C3713" s="165" t="inlineStr">
        <is>
          <t>Внутреннее перемещение ОМТС 222-305 от 17.09.2024 15:36:20</t>
        </is>
      </c>
      <c r="D3713" s="152" t="inlineStr">
        <is>
          <t>Внутренее перемещение ТМЦ</t>
        </is>
      </c>
      <c r="E3713" s="163" t="n">
        <v>1750</v>
      </c>
      <c r="F3713" s="164" t="n"/>
      <c r="G3713" s="163" t="n">
        <v>1750</v>
      </c>
      <c r="H3713" s="164" t="n"/>
      <c r="I3713" s="7" t="n">
        <v>4980</v>
      </c>
      <c r="J3713" s="8" t="inlineStr">
        <is>
          <t>Склад Бозымчак № 7/1 СИЗ БУ</t>
        </is>
      </c>
      <c r="K3713" s="8" t="inlineStr">
        <is>
          <t>Токтболот уулу Бекболот карьер</t>
        </is>
      </c>
      <c r="L3713" s="98" t="n"/>
      <c r="M3713">
        <f>VLOOKUP(J3713,P$7:Q$4000,2,0)</f>
        <v/>
      </c>
      <c r="N3713">
        <f>VLOOKUP(K3713,P$7:R$4000,2,0)</f>
        <v/>
      </c>
    </row>
    <row r="3714" hidden="1" outlineLevel="1" ht="32.9" customFormat="1" customHeight="1" s="71">
      <c r="B3714" s="166" t="n"/>
      <c r="C3714" s="166" t="n"/>
      <c r="D3714" s="153" t="n"/>
      <c r="E3714" s="10" t="n"/>
      <c r="F3714" s="11" t="n"/>
      <c r="G3714" s="10" t="n"/>
      <c r="H3714" s="11" t="n"/>
      <c r="I3714" s="12" t="n"/>
      <c r="J3714" s="13" t="inlineStr">
        <is>
          <t>001-002-0088 Сапоги резиновые КарбоН для шахтеров с МП (АРТ. С192-МТЗ)</t>
        </is>
      </c>
      <c r="K3714" s="13" t="inlineStr">
        <is>
          <t>001-002-0088 Сапоги резиновые КарбоН для шахтеров с МП (АРТ. С192-МТЗ)</t>
        </is>
      </c>
      <c r="L3714" s="98" t="n"/>
      <c r="M3714">
        <f>VLOOKUP(J3714,P$7:Q$4000,2,0)</f>
        <v/>
      </c>
      <c r="N3714">
        <f>VLOOKUP(K3714,P$7:R$4000,2,0)</f>
        <v/>
      </c>
    </row>
    <row r="3715" hidden="1" outlineLevel="1" ht="22.45" customHeight="1" s="171" thickBot="1">
      <c r="B3715" s="167" t="n"/>
      <c r="C3715" s="167" t="n"/>
      <c r="D3715" s="14" t="inlineStr">
        <is>
          <t>Количество</t>
        </is>
      </c>
      <c r="E3715" s="15" t="n"/>
      <c r="F3715" s="175" t="n">
        <v>1</v>
      </c>
      <c r="G3715" s="15" t="n"/>
      <c r="H3715" s="175" t="n">
        <v>1</v>
      </c>
      <c r="I3715" s="135" t="n"/>
      <c r="J3715" s="154" t="inlineStr">
        <is>
          <t>Поступление ТМЦ и услуг 0004724 от 16.11.2023 10:00:00</t>
        </is>
      </c>
      <c r="K3715" s="154" t="inlineStr">
        <is>
          <t>Поступление ТМЦ и услуг 0004724 от 16.11.2023 10:00:00</t>
        </is>
      </c>
      <c r="L3715" s="98" t="n"/>
      <c r="M3715">
        <f>VLOOKUP(J3715,P$7:Q$4000,2,0)</f>
        <v/>
      </c>
      <c r="N3715">
        <f>VLOOKUP(K3715,P$7:R$4000,2,0)</f>
        <v/>
      </c>
    </row>
    <row r="3716" hidden="1" outlineLevel="1" ht="22.45" customFormat="1" customHeight="1" s="71" thickBot="1">
      <c r="B3716" s="165" t="inlineStr">
        <is>
          <t>18.09.2024 7:56:42</t>
        </is>
      </c>
      <c r="C3716" s="165" t="inlineStr">
        <is>
          <t>Внутреннее перемещение ОМТС 222-306 от 18.09.2024 7:56:42</t>
        </is>
      </c>
      <c r="D3716" s="152" t="inlineStr">
        <is>
          <t>Внутренее перемещение ТМЦ</t>
        </is>
      </c>
      <c r="E3716" s="163" t="n">
        <v>1750</v>
      </c>
      <c r="F3716" s="164" t="n"/>
      <c r="G3716" s="163" t="n">
        <v>1750</v>
      </c>
      <c r="H3716" s="164" t="n"/>
      <c r="I3716" s="7" t="n">
        <v>7000</v>
      </c>
      <c r="J3716" s="8" t="inlineStr">
        <is>
          <t>Туйчиев Умурзок Мирзарахимович</t>
        </is>
      </c>
      <c r="K3716" s="8" t="inlineStr">
        <is>
          <t>Склад Бозымчак № 7 СИЗ (/Касымов А,Адылбек у Э.</t>
        </is>
      </c>
      <c r="L3716" s="98" t="n"/>
      <c r="M3716">
        <f>VLOOKUP(J3716,P$7:Q$4000,2,0)</f>
        <v/>
      </c>
      <c r="N3716">
        <f>VLOOKUP(K3716,P$7:R$4000,2,0)</f>
        <v/>
      </c>
    </row>
    <row r="3717" hidden="1" outlineLevel="1" ht="43.4" customFormat="1" customHeight="1" s="71">
      <c r="B3717" s="166" t="n"/>
      <c r="C3717" s="166" t="n"/>
      <c r="D3717" s="153" t="n"/>
      <c r="E3717" s="10" t="n"/>
      <c r="F3717" s="11" t="n"/>
      <c r="G3717" s="10" t="n"/>
      <c r="H3717" s="11" t="n"/>
      <c r="I3717" s="12" t="n"/>
      <c r="J3717" s="13" t="inlineStr">
        <is>
          <t>001-001-0198 Куртка демисезонная "KAZ Minerals Bozymchak" (ткань 65%ПЭ/35%ХБ, плотность 250 гр/м2, подкл.флис. 52-54)</t>
        </is>
      </c>
      <c r="K3717" s="13" t="inlineStr">
        <is>
          <t>001-001-0198 Куртка демисезонная "KAZ Minerals Bozymchak" (ткань 65%ПЭ/35%ХБ, плотность 250 гр/м2, подкл.флис. 52-54)</t>
        </is>
      </c>
      <c r="L3717" s="98" t="n"/>
      <c r="M3717">
        <f>VLOOKUP(J3717,P$7:Q$4000,2,0)</f>
        <v/>
      </c>
      <c r="N3717">
        <f>VLOOKUP(K3717,P$7:R$4000,2,0)</f>
        <v/>
      </c>
    </row>
    <row r="3718" hidden="1" outlineLevel="1" ht="22.45" customHeight="1" s="171" thickBot="1">
      <c r="B3718" s="167" t="n"/>
      <c r="C3718" s="167" t="n"/>
      <c r="D3718" s="14" t="inlineStr">
        <is>
          <t>Количество</t>
        </is>
      </c>
      <c r="E3718" s="15" t="n"/>
      <c r="F3718" s="175" t="n">
        <v>1</v>
      </c>
      <c r="G3718" s="15" t="n"/>
      <c r="H3718" s="175" t="n">
        <v>1</v>
      </c>
      <c r="I3718" s="135" t="n"/>
      <c r="J3718" s="154" t="inlineStr">
        <is>
          <t>Поступление ТМЦ и услуг 0003520 от 04.09.2024 10:00:00</t>
        </is>
      </c>
      <c r="K3718" s="154" t="inlineStr">
        <is>
          <t>Поступление ТМЦ и услуг 0003520 от 04.09.2024 10:00:00</t>
        </is>
      </c>
      <c r="L3718" s="98" t="n"/>
      <c r="M3718">
        <f>VLOOKUP(J3718,P$7:Q$4000,2,0)</f>
        <v/>
      </c>
      <c r="N3718">
        <f>VLOOKUP(K3718,P$7:R$4000,2,0)</f>
        <v/>
      </c>
    </row>
    <row r="3719" hidden="1" outlineLevel="1" ht="22.45" customFormat="1" customHeight="1" s="71" thickBot="1">
      <c r="B3719" s="165" t="inlineStr">
        <is>
          <t>18.09.2024 7:57:34</t>
        </is>
      </c>
      <c r="C3719" s="165" t="inlineStr">
        <is>
          <t>Внутреннее перемещение ОМТС 222-307 от 18.09.2024 7:57:34</t>
        </is>
      </c>
      <c r="D3719" s="152" t="inlineStr">
        <is>
          <t>Внутренее перемещение ТМЦ</t>
        </is>
      </c>
      <c r="E3719" s="163" t="n">
        <v>1750</v>
      </c>
      <c r="F3719" s="164" t="n"/>
      <c r="G3719" s="163" t="n">
        <v>1750</v>
      </c>
      <c r="H3719" s="164" t="n"/>
      <c r="I3719" s="7" t="n">
        <v>7000</v>
      </c>
      <c r="J3719" s="8" t="inlineStr">
        <is>
          <t>Туратбеков Байэл Туратбекович (ЛТТ)</t>
        </is>
      </c>
      <c r="K3719" s="8" t="inlineStr">
        <is>
          <t>Склад Бозымчак № 7 СИЗ (/Касымов А,Адылбек у Э.</t>
        </is>
      </c>
      <c r="L3719" s="98" t="n"/>
      <c r="M3719">
        <f>VLOOKUP(J3719,P$7:Q$4000,2,0)</f>
        <v/>
      </c>
      <c r="N3719">
        <f>VLOOKUP(K3719,P$7:R$4000,2,0)</f>
        <v/>
      </c>
    </row>
    <row r="3720" hidden="1" outlineLevel="1" ht="22.45" customFormat="1" customHeight="1" s="71">
      <c r="B3720" s="166" t="n"/>
      <c r="C3720" s="166" t="n"/>
      <c r="D3720" s="153" t="n"/>
      <c r="E3720" s="10" t="n"/>
      <c r="F3720" s="11" t="n"/>
      <c r="G3720" s="10" t="n"/>
      <c r="H3720" s="11" t="n"/>
      <c r="I3720" s="12" t="n"/>
      <c r="J3720" s="13" t="inlineStr">
        <is>
          <t>001-001-0197 Куртка демисезонная "KAZ Minerals Bozymchak" (ткань 65%ПЭ/35%ХБ, плотность 250 гр/м2, подкл.флис. 48-50)</t>
        </is>
      </c>
      <c r="K3720" s="13" t="inlineStr">
        <is>
          <t>001-001-0197 Куртка демисезонная "KAZ Minerals Bozymchak" (ткань 65%ПЭ/35%ХБ, плотность 250 гр/м2, подкл.флис. 48-50)</t>
        </is>
      </c>
      <c r="L3720" s="98" t="n"/>
      <c r="M3720">
        <f>VLOOKUP(J3720,P$7:Q$4000,2,0)</f>
        <v/>
      </c>
      <c r="N3720">
        <f>VLOOKUP(K3720,P$7:R$4000,2,0)</f>
        <v/>
      </c>
    </row>
    <row r="3721" hidden="1" outlineLevel="1" ht="22.45" customHeight="1" s="171" thickBot="1">
      <c r="B3721" s="167" t="n"/>
      <c r="C3721" s="167" t="n"/>
      <c r="D3721" s="14" t="inlineStr">
        <is>
          <t>Количество</t>
        </is>
      </c>
      <c r="E3721" s="15" t="n"/>
      <c r="F3721" s="175" t="n">
        <v>1</v>
      </c>
      <c r="G3721" s="15" t="n"/>
      <c r="H3721" s="175" t="n">
        <v>1</v>
      </c>
      <c r="I3721" s="135" t="n"/>
      <c r="J3721" s="154" t="inlineStr">
        <is>
          <t>Поступление ТМЦ и услуг 0003520 от 04.09.2024 10:00:00</t>
        </is>
      </c>
      <c r="K3721" s="154" t="inlineStr">
        <is>
          <t>Поступление ТМЦ и услуг 0003520 от 04.09.2024 10:00:00</t>
        </is>
      </c>
      <c r="L3721" s="98" t="n"/>
      <c r="M3721">
        <f>VLOOKUP(J3721,P$7:Q$4000,2,0)</f>
        <v/>
      </c>
      <c r="N3721">
        <f>VLOOKUP(K3721,P$7:R$4000,2,0)</f>
        <v/>
      </c>
    </row>
    <row r="3722" hidden="1" outlineLevel="1" ht="22.45" customFormat="1" customHeight="1" s="71" thickBot="1">
      <c r="B3722" s="165" t="inlineStr">
        <is>
          <t>18.09.2024 7:58:09</t>
        </is>
      </c>
      <c r="C3722" s="165" t="inlineStr">
        <is>
          <t>Внутреннее перемещение ОМТС 222-308 от 18.09.2024 7:58:09</t>
        </is>
      </c>
      <c r="D3722" s="152" t="inlineStr">
        <is>
          <t>Внутренее перемещение ТМЦ</t>
        </is>
      </c>
      <c r="E3722" s="163" t="n">
        <v>1750</v>
      </c>
      <c r="F3722" s="164" t="n"/>
      <c r="G3722" s="163" t="n">
        <v>1750</v>
      </c>
      <c r="H3722" s="164" t="n"/>
      <c r="I3722" s="7" t="n">
        <v>7000</v>
      </c>
      <c r="J3722" s="8" t="inlineStr">
        <is>
          <t>Жумагазиев Эрзат Эрнатович (Лаборант ЛТТ)</t>
        </is>
      </c>
      <c r="K3722" s="8" t="inlineStr">
        <is>
          <t>Склад Бозымчак № 7 СИЗ (/Касымов А,Адылбек у Э.</t>
        </is>
      </c>
      <c r="L3722" s="98" t="n"/>
      <c r="M3722">
        <f>VLOOKUP(J3722,P$7:Q$4000,2,0)</f>
        <v/>
      </c>
      <c r="N3722">
        <f>VLOOKUP(K3722,P$7:R$4000,2,0)</f>
        <v/>
      </c>
    </row>
    <row r="3723" hidden="1" outlineLevel="1" ht="22.45" customFormat="1" customHeight="1" s="71">
      <c r="B3723" s="166" t="n"/>
      <c r="C3723" s="166" t="n"/>
      <c r="D3723" s="153" t="n"/>
      <c r="E3723" s="10" t="n"/>
      <c r="F3723" s="11" t="n"/>
      <c r="G3723" s="10" t="n"/>
      <c r="H3723" s="11" t="n"/>
      <c r="I3723" s="12" t="n"/>
      <c r="J3723" s="13" t="inlineStr">
        <is>
          <t>001-001-0197 Куртка демисезонная "KAZ Minerals Bozymchak" (ткань 65%ПЭ/35%ХБ, плотность 250 гр/м2, подкл.флис. 48-50)</t>
        </is>
      </c>
      <c r="K3723" s="13" t="inlineStr">
        <is>
          <t>001-001-0197 Куртка демисезонная "KAZ Minerals Bozymchak" (ткань 65%ПЭ/35%ХБ, плотность 250 гр/м2, подкл.флис. 48-50)</t>
        </is>
      </c>
      <c r="L3723" s="98" t="n"/>
      <c r="M3723">
        <f>VLOOKUP(J3723,P$7:Q$4000,2,0)</f>
        <v/>
      </c>
      <c r="N3723">
        <f>VLOOKUP(K3723,P$7:R$4000,2,0)</f>
        <v/>
      </c>
    </row>
    <row r="3724" hidden="1" outlineLevel="1" ht="22.45" customHeight="1" s="171" thickBot="1">
      <c r="B3724" s="167" t="n"/>
      <c r="C3724" s="167" t="n"/>
      <c r="D3724" s="14" t="inlineStr">
        <is>
          <t>Количество</t>
        </is>
      </c>
      <c r="E3724" s="15" t="n"/>
      <c r="F3724" s="175" t="n">
        <v>1</v>
      </c>
      <c r="G3724" s="15" t="n"/>
      <c r="H3724" s="175" t="n">
        <v>1</v>
      </c>
      <c r="I3724" s="135" t="n"/>
      <c r="J3724" s="154" t="inlineStr">
        <is>
          <t>Поступление ТМЦ и услуг 0003520 от 04.09.2024 10:00:00</t>
        </is>
      </c>
      <c r="K3724" s="154" t="inlineStr">
        <is>
          <t>Поступление ТМЦ и услуг 0003520 от 04.09.2024 10:00:00</t>
        </is>
      </c>
      <c r="L3724" s="98" t="n"/>
      <c r="M3724">
        <f>VLOOKUP(J3724,P$7:Q$4000,2,0)</f>
        <v/>
      </c>
      <c r="N3724">
        <f>VLOOKUP(K3724,P$7:R$4000,2,0)</f>
        <v/>
      </c>
    </row>
    <row r="3725" hidden="1" outlineLevel="1" ht="22.45" customFormat="1" customHeight="1" s="71" thickBot="1">
      <c r="B3725" s="165" t="inlineStr">
        <is>
          <t>18.09.2024 8:00:28</t>
        </is>
      </c>
      <c r="C3725" s="165" t="inlineStr">
        <is>
          <t>Внутреннее перемещение ОМТС 222-309 от 18.09.2024 8:00:28</t>
        </is>
      </c>
      <c r="D3725" s="152" t="inlineStr">
        <is>
          <t>Внутренее перемещение ТМЦ</t>
        </is>
      </c>
      <c r="E3725" s="163" t="n">
        <v>1750</v>
      </c>
      <c r="F3725" s="164" t="n"/>
      <c r="G3725" s="163" t="n">
        <v>1750</v>
      </c>
      <c r="H3725" s="164" t="n"/>
      <c r="I3725" s="7" t="n">
        <v>7000</v>
      </c>
      <c r="J3725" s="8" t="inlineStr">
        <is>
          <t>Манасов Сагынбек Топчубекович(Оператор Бобкат)</t>
        </is>
      </c>
      <c r="K3725" s="8" t="inlineStr">
        <is>
          <t>Склад Бозымчак № 7 СИЗ (/Касымов А,Адылбек у Э.</t>
        </is>
      </c>
      <c r="L3725" s="98" t="n"/>
      <c r="M3725">
        <f>VLOOKUP(J3725,P$7:Q$4000,2,0)</f>
        <v/>
      </c>
      <c r="N3725">
        <f>VLOOKUP(K3725,P$7:R$4000,2,0)</f>
        <v/>
      </c>
    </row>
    <row r="3726" hidden="1" outlineLevel="1" ht="22.45" customFormat="1" customHeight="1" s="71">
      <c r="B3726" s="166" t="n"/>
      <c r="C3726" s="166" t="n"/>
      <c r="D3726" s="153" t="n"/>
      <c r="E3726" s="10" t="n"/>
      <c r="F3726" s="11" t="n"/>
      <c r="G3726" s="10" t="n"/>
      <c r="H3726" s="11" t="n"/>
      <c r="I3726" s="12" t="n"/>
      <c r="J3726" s="13" t="inlineStr">
        <is>
          <t>001-001-0198 Куртка демисезонная "KAZ Minerals Bozymchak" (ткань 65%ПЭ/35%ХБ, плотность 250 гр/м2, подкл.флис. 52-54)</t>
        </is>
      </c>
      <c r="K3726" s="13" t="inlineStr">
        <is>
          <t>001-001-0198 Куртка демисезонная "KAZ Minerals Bozymchak" (ткань 65%ПЭ/35%ХБ, плотность 250 гр/м2, подкл.флис. 52-54)</t>
        </is>
      </c>
      <c r="L3726" s="98" t="n"/>
      <c r="M3726">
        <f>VLOOKUP(J3726,P$7:Q$4000,2,0)</f>
        <v/>
      </c>
      <c r="N3726">
        <f>VLOOKUP(K3726,P$7:R$4000,2,0)</f>
        <v/>
      </c>
    </row>
    <row r="3727" hidden="1" outlineLevel="1" ht="22.45" customHeight="1" s="171" thickBot="1">
      <c r="B3727" s="167" t="n"/>
      <c r="C3727" s="167" t="n"/>
      <c r="D3727" s="14" t="inlineStr">
        <is>
          <t>Количество</t>
        </is>
      </c>
      <c r="E3727" s="15" t="n"/>
      <c r="F3727" s="175" t="n">
        <v>1</v>
      </c>
      <c r="G3727" s="15" t="n"/>
      <c r="H3727" s="175" t="n">
        <v>1</v>
      </c>
      <c r="I3727" s="135" t="n"/>
      <c r="J3727" s="154" t="inlineStr">
        <is>
          <t>Поступление ТМЦ и услуг 0003520 от 04.09.2024 10:00:00</t>
        </is>
      </c>
      <c r="K3727" s="154" t="inlineStr">
        <is>
          <t>Поступление ТМЦ и услуг 0003520 от 04.09.2024 10:00:00</t>
        </is>
      </c>
      <c r="L3727" s="98" t="n"/>
      <c r="M3727">
        <f>VLOOKUP(J3727,P$7:Q$4000,2,0)</f>
        <v/>
      </c>
      <c r="N3727">
        <f>VLOOKUP(K3727,P$7:R$4000,2,0)</f>
        <v/>
      </c>
    </row>
    <row r="3728" hidden="1" outlineLevel="1" ht="22.45" customFormat="1" customHeight="1" s="71" thickBot="1">
      <c r="B3728" s="165" t="inlineStr">
        <is>
          <t>18.09.2024 8:00:28</t>
        </is>
      </c>
      <c r="C3728" s="165" t="inlineStr">
        <is>
          <t>Внутреннее перемещение ОМТС 222-309 от 18.09.2024 8:00:28</t>
        </is>
      </c>
      <c r="D3728" s="152" t="inlineStr">
        <is>
          <t>Внутренее перемещение ТМЦ</t>
        </is>
      </c>
      <c r="E3728" s="163" t="n">
        <v>1750</v>
      </c>
      <c r="F3728" s="164" t="n"/>
      <c r="G3728" s="163" t="n">
        <v>1750</v>
      </c>
      <c r="H3728" s="164" t="n"/>
      <c r="I3728" s="7" t="n">
        <v>3000</v>
      </c>
      <c r="J3728" s="8" t="inlineStr">
        <is>
          <t>Манасов Сагынбек Топчубекович(Оператор Бобкат)</t>
        </is>
      </c>
      <c r="K3728" s="8" t="inlineStr">
        <is>
          <t>Склад Бозымчак № 7 СИЗ (/Касымов А,Адылбек у Э.</t>
        </is>
      </c>
      <c r="L3728" s="98" t="n"/>
      <c r="M3728">
        <f>VLOOKUP(J3728,P$7:Q$4000,2,0)</f>
        <v/>
      </c>
      <c r="N3728">
        <f>VLOOKUP(K3728,P$7:R$4000,2,0)</f>
        <v/>
      </c>
    </row>
    <row r="3729" hidden="1" outlineLevel="1" ht="22.45" customFormat="1" customHeight="1" s="71">
      <c r="B3729" s="166" t="n"/>
      <c r="C3729" s="166" t="n"/>
      <c r="D3729" s="153" t="n"/>
      <c r="E3729" s="10" t="n"/>
      <c r="F3729" s="11" t="n"/>
      <c r="G3729" s="10" t="n"/>
      <c r="H3729" s="11" t="n"/>
      <c r="I3729" s="12" t="n"/>
      <c r="J3729" s="13" t="inlineStr">
        <is>
          <t>001-001-0183 Брюки летние "KAZ Minerals Bozymchak" (ткань 65%ПЭ/35%ХБ, плотность 250 гр/м2, разм.52-54)</t>
        </is>
      </c>
      <c r="K3729" s="13" t="inlineStr">
        <is>
          <t>001-001-0183 Брюки летние "KAZ Minerals Bozymchak" (ткань 65%ПЭ/35%ХБ, плотность 250 гр/м2, разм.52-54)</t>
        </is>
      </c>
      <c r="L3729" s="98" t="n"/>
      <c r="M3729">
        <f>VLOOKUP(J3729,P$7:Q$4000,2,0)</f>
        <v/>
      </c>
      <c r="N3729">
        <f>VLOOKUP(K3729,P$7:R$4000,2,0)</f>
        <v/>
      </c>
    </row>
    <row r="3730" hidden="1" outlineLevel="1" ht="22.45" customHeight="1" s="171" thickBot="1">
      <c r="B3730" s="167" t="n"/>
      <c r="C3730" s="167" t="n"/>
      <c r="D3730" s="14" t="inlineStr">
        <is>
          <t>Количество</t>
        </is>
      </c>
      <c r="E3730" s="15" t="n"/>
      <c r="F3730" s="175" t="n">
        <v>1</v>
      </c>
      <c r="G3730" s="15" t="n"/>
      <c r="H3730" s="175" t="n">
        <v>1</v>
      </c>
      <c r="I3730" s="135" t="n"/>
      <c r="J3730" s="154" t="inlineStr">
        <is>
          <t>Поступление ТМЦ и услуг 0001494 от 19.04.2024 10:00:00</t>
        </is>
      </c>
      <c r="K3730" s="154" t="inlineStr">
        <is>
          <t>Поступление ТМЦ и услуг 0001494 от 19.04.2024 10:00:00</t>
        </is>
      </c>
      <c r="L3730" s="98" t="n"/>
      <c r="M3730">
        <f>VLOOKUP(J3730,P$7:Q$4000,2,0)</f>
        <v/>
      </c>
      <c r="N3730">
        <f>VLOOKUP(K3730,P$7:R$4000,2,0)</f>
        <v/>
      </c>
    </row>
    <row r="3731" hidden="1" outlineLevel="1" ht="22.45" customFormat="1" customHeight="1" s="71" thickBot="1">
      <c r="B3731" s="165" t="inlineStr">
        <is>
          <t>18.09.2024 8:00:28</t>
        </is>
      </c>
      <c r="C3731" s="165" t="inlineStr">
        <is>
          <t>Внутреннее перемещение ОМТС 222-309 от 18.09.2024 8:00:28</t>
        </is>
      </c>
      <c r="D3731" s="152" t="inlineStr">
        <is>
          <t>Внутренее перемещение ТМЦ</t>
        </is>
      </c>
      <c r="E3731" s="163" t="n">
        <v>1750</v>
      </c>
      <c r="F3731" s="164" t="n"/>
      <c r="G3731" s="163" t="n">
        <v>1750</v>
      </c>
      <c r="H3731" s="164" t="n"/>
      <c r="I3731" s="7" t="n">
        <v>5500</v>
      </c>
      <c r="J3731" s="8" t="inlineStr">
        <is>
          <t>Манасов Сагынбек Топчубекович(Оператор Бобкат)</t>
        </is>
      </c>
      <c r="K3731" s="8" t="inlineStr">
        <is>
          <t>Склад Бозымчак № 7 СИЗ (/Касымов А,Адылбек у Э.</t>
        </is>
      </c>
      <c r="L3731" s="98" t="n"/>
      <c r="M3731">
        <f>VLOOKUP(J3731,P$7:Q$4000,2,0)</f>
        <v/>
      </c>
      <c r="N3731">
        <f>VLOOKUP(K3731,P$7:R$4000,2,0)</f>
        <v/>
      </c>
    </row>
    <row r="3732" hidden="1" outlineLevel="1" ht="22.45" customFormat="1" customHeight="1" s="71">
      <c r="B3732" s="166" t="n"/>
      <c r="C3732" s="166" t="n"/>
      <c r="D3732" s="153" t="n"/>
      <c r="E3732" s="10" t="n"/>
      <c r="F3732" s="11" t="n"/>
      <c r="G3732" s="10" t="n"/>
      <c r="H3732" s="11" t="n"/>
      <c r="I3732" s="12" t="n"/>
      <c r="J3732" s="13" t="inlineStr">
        <is>
          <t>001-001-0177 Куртка летняя "KAZ Minerals Bozymchak" (ткань 65%ПЭ/35%ХБ, плотность 250 гр/м2, разм.48-50)</t>
        </is>
      </c>
      <c r="K3732" s="13" t="inlineStr">
        <is>
          <t>001-001-0177 Куртка летняя "KAZ Minerals Bozymchak" (ткань 65%ПЭ/35%ХБ, плотность 250 гр/м2, разм.48-50)</t>
        </is>
      </c>
      <c r="L3732" s="98" t="n"/>
      <c r="M3732">
        <f>VLOOKUP(J3732,P$7:Q$4000,2,0)</f>
        <v/>
      </c>
      <c r="N3732">
        <f>VLOOKUP(K3732,P$7:R$4000,2,0)</f>
        <v/>
      </c>
    </row>
    <row r="3733" hidden="1" outlineLevel="1" ht="22.45" customHeight="1" s="171" thickBot="1">
      <c r="B3733" s="167" t="n"/>
      <c r="C3733" s="167" t="n"/>
      <c r="D3733" s="14" t="inlineStr">
        <is>
          <t>Количество</t>
        </is>
      </c>
      <c r="E3733" s="15" t="n"/>
      <c r="F3733" s="175" t="n">
        <v>1</v>
      </c>
      <c r="G3733" s="15" t="n"/>
      <c r="H3733" s="175" t="n">
        <v>1</v>
      </c>
      <c r="I3733" s="135" t="n"/>
      <c r="J3733" s="154" t="inlineStr">
        <is>
          <t>Поступление ТМЦ и услуг 0003521 от 04.09.2024 10:00:00</t>
        </is>
      </c>
      <c r="K3733" s="154" t="inlineStr">
        <is>
          <t>Поступление ТМЦ и услуг 0003521 от 04.09.2024 10:00:00</t>
        </is>
      </c>
      <c r="L3733" s="98" t="n"/>
      <c r="M3733">
        <f>VLOOKUP(J3733,P$7:Q$4000,2,0)</f>
        <v/>
      </c>
      <c r="N3733">
        <f>VLOOKUP(K3733,P$7:R$4000,2,0)</f>
        <v/>
      </c>
    </row>
    <row r="3734" hidden="1" outlineLevel="1" ht="22.45" customFormat="1" customHeight="1" s="71" thickBot="1">
      <c r="B3734" s="165" t="inlineStr">
        <is>
          <t>18.09.2024 8:01:54</t>
        </is>
      </c>
      <c r="C3734" s="165" t="inlineStr">
        <is>
          <t>Внутреннее перемещение ОМТС 222-310 от 18.09.2024 8:01:54</t>
        </is>
      </c>
      <c r="D3734" s="152" t="inlineStr">
        <is>
          <t>Внутренее перемещение ТМЦ</t>
        </is>
      </c>
      <c r="E3734" s="163" t="n">
        <v>1750</v>
      </c>
      <c r="F3734" s="164" t="n"/>
      <c r="G3734" s="163" t="n">
        <v>1750</v>
      </c>
      <c r="H3734" s="164" t="n"/>
      <c r="I3734" s="7" t="n">
        <v>7000</v>
      </c>
      <c r="J3734" s="8" t="inlineStr">
        <is>
          <t>Ташболотов Бейшенкул Ибраимович</t>
        </is>
      </c>
      <c r="K3734" s="8" t="inlineStr">
        <is>
          <t>Склад Бозымчак № 7 СИЗ (/Касымов А,Адылбек у Э.</t>
        </is>
      </c>
      <c r="L3734" s="98" t="n"/>
      <c r="M3734">
        <f>VLOOKUP(J3734,P$7:Q$4000,2,0)</f>
        <v/>
      </c>
      <c r="N3734">
        <f>VLOOKUP(K3734,P$7:R$4000,2,0)</f>
        <v/>
      </c>
    </row>
    <row r="3735" hidden="1" outlineLevel="1" ht="22.45" customFormat="1" customHeight="1" s="71">
      <c r="B3735" s="166" t="n"/>
      <c r="C3735" s="166" t="n"/>
      <c r="D3735" s="153" t="n"/>
      <c r="E3735" s="10" t="n"/>
      <c r="F3735" s="11" t="n"/>
      <c r="G3735" s="10" t="n"/>
      <c r="H3735" s="11" t="n"/>
      <c r="I3735" s="12" t="n"/>
      <c r="J3735" s="13" t="inlineStr">
        <is>
          <t>001-001-0198 Куртка демисезонная "KAZ Minerals Bozymchak" (ткань 65%ПЭ/35%ХБ, плотность 250 гр/м2, подкл.флис. 52-54)</t>
        </is>
      </c>
      <c r="K3735" s="13" t="inlineStr">
        <is>
          <t>001-001-0198 Куртка демисезонная "KAZ Minerals Bozymchak" (ткань 65%ПЭ/35%ХБ, плотность 250 гр/м2, подкл.флис. 52-54)</t>
        </is>
      </c>
      <c r="L3735" s="98" t="n"/>
      <c r="M3735">
        <f>VLOOKUP(J3735,P$7:Q$4000,2,0)</f>
        <v/>
      </c>
      <c r="N3735">
        <f>VLOOKUP(K3735,P$7:R$4000,2,0)</f>
        <v/>
      </c>
    </row>
    <row r="3736" hidden="1" outlineLevel="1" ht="22.45" customHeight="1" s="171" thickBot="1">
      <c r="B3736" s="167" t="n"/>
      <c r="C3736" s="167" t="n"/>
      <c r="D3736" s="14" t="inlineStr">
        <is>
          <t>Количество</t>
        </is>
      </c>
      <c r="E3736" s="15" t="n"/>
      <c r="F3736" s="175" t="n">
        <v>1</v>
      </c>
      <c r="G3736" s="15" t="n"/>
      <c r="H3736" s="175" t="n">
        <v>1</v>
      </c>
      <c r="I3736" s="135" t="n"/>
      <c r="J3736" s="154" t="inlineStr">
        <is>
          <t>Поступление ТМЦ и услуг 0003520 от 04.09.2024 10:00:00</t>
        </is>
      </c>
      <c r="K3736" s="154" t="inlineStr">
        <is>
          <t>Поступление ТМЦ и услуг 0003520 от 04.09.2024 10:00:00</t>
        </is>
      </c>
      <c r="L3736" s="98" t="n"/>
      <c r="M3736">
        <f>VLOOKUP(J3736,P$7:Q$4000,2,0)</f>
        <v/>
      </c>
      <c r="N3736">
        <f>VLOOKUP(K3736,P$7:R$4000,2,0)</f>
        <v/>
      </c>
    </row>
    <row r="3737" hidden="1" outlineLevel="1" ht="22.45" customFormat="1" customHeight="1" s="71" thickBot="1">
      <c r="B3737" s="165" t="inlineStr">
        <is>
          <t>18.09.2024 8:03:12</t>
        </is>
      </c>
      <c r="C3737" s="165" t="inlineStr">
        <is>
          <t>Внутреннее перемещение ОМТС 222-311 от 18.09.2024 8:03:12</t>
        </is>
      </c>
      <c r="D3737" s="152" t="inlineStr">
        <is>
          <t>Внутренее перемещение ТМЦ</t>
        </is>
      </c>
      <c r="E3737" s="163" t="n">
        <v>1750</v>
      </c>
      <c r="F3737" s="164" t="n"/>
      <c r="G3737" s="163" t="n">
        <v>1750</v>
      </c>
      <c r="H3737" s="164" t="n"/>
      <c r="I3737" s="7" t="n">
        <v>7000</v>
      </c>
      <c r="J3737" s="8" t="inlineStr">
        <is>
          <t>Орозов Берк Советбекович</t>
        </is>
      </c>
      <c r="K3737" s="8" t="inlineStr">
        <is>
          <t>Склад Бозымчак № 7 СИЗ (/Касымов А,Адылбек у Э.</t>
        </is>
      </c>
      <c r="L3737" s="98" t="n"/>
      <c r="M3737">
        <f>VLOOKUP(J3737,P$7:Q$4000,2,0)</f>
        <v/>
      </c>
      <c r="N3737">
        <f>VLOOKUP(K3737,P$7:R$4000,2,0)</f>
        <v/>
      </c>
    </row>
    <row r="3738" hidden="1" outlineLevel="1" ht="22.45" customFormat="1" customHeight="1" s="71">
      <c r="B3738" s="166" t="n"/>
      <c r="C3738" s="166" t="n"/>
      <c r="D3738" s="153" t="n"/>
      <c r="E3738" s="10" t="n"/>
      <c r="F3738" s="11" t="n"/>
      <c r="G3738" s="10" t="n"/>
      <c r="H3738" s="11" t="n"/>
      <c r="I3738" s="12" t="n"/>
      <c r="J3738" s="13" t="inlineStr">
        <is>
          <t>001-001-0199 Куртка демисезонная "KAZ Minerals Bozymchak" (ткань 65%ПЭ/35%ХБ, плотность 250 гр/м2, подкл.флис. 56-58)</t>
        </is>
      </c>
      <c r="K3738" s="13" t="inlineStr">
        <is>
          <t>001-001-0199 Куртка демисезонная "KAZ Minerals Bozymchak" (ткань 65%ПЭ/35%ХБ, плотность 250 гр/м2, подкл.флис. 56-58)</t>
        </is>
      </c>
      <c r="L3738" s="98" t="n"/>
      <c r="M3738">
        <f>VLOOKUP(J3738,P$7:Q$4000,2,0)</f>
        <v/>
      </c>
      <c r="N3738">
        <f>VLOOKUP(K3738,P$7:R$4000,2,0)</f>
        <v/>
      </c>
    </row>
    <row r="3739" hidden="1" outlineLevel="1" ht="22.45" customHeight="1" s="171" thickBot="1">
      <c r="B3739" s="167" t="n"/>
      <c r="C3739" s="167" t="n"/>
      <c r="D3739" s="14" t="inlineStr">
        <is>
          <t>Количество</t>
        </is>
      </c>
      <c r="E3739" s="15" t="n"/>
      <c r="F3739" s="175" t="n">
        <v>1</v>
      </c>
      <c r="G3739" s="15" t="n"/>
      <c r="H3739" s="175" t="n">
        <v>1</v>
      </c>
      <c r="I3739" s="135" t="n"/>
      <c r="J3739" s="154" t="inlineStr">
        <is>
          <t>Поступление ТМЦ и услуг 0002734 от 16.07.2024 10:00:00</t>
        </is>
      </c>
      <c r="K3739" s="154" t="inlineStr">
        <is>
          <t>Поступление ТМЦ и услуг 0002734 от 16.07.2024 10:00:00</t>
        </is>
      </c>
      <c r="L3739" s="98" t="n"/>
      <c r="M3739">
        <f>VLOOKUP(J3739,P$7:Q$4000,2,0)</f>
        <v/>
      </c>
      <c r="N3739">
        <f>VLOOKUP(K3739,P$7:R$4000,2,0)</f>
        <v/>
      </c>
    </row>
    <row r="3740" hidden="1" outlineLevel="1" ht="22.45" customFormat="1" customHeight="1" s="71" thickBot="1">
      <c r="B3740" s="165" t="inlineStr">
        <is>
          <t>18.09.2024 8:10:02</t>
        </is>
      </c>
      <c r="C3740" s="165" t="inlineStr">
        <is>
          <t>Внутреннее перемещение ОМТС 222-313 от 18.09.2024 8:10:02</t>
        </is>
      </c>
      <c r="D3740" s="152" t="inlineStr">
        <is>
          <t>Внутренее перемещение ТМЦ</t>
        </is>
      </c>
      <c r="E3740" s="163" t="n">
        <v>1750</v>
      </c>
      <c r="F3740" s="164" t="n"/>
      <c r="G3740" s="163" t="n">
        <v>1750</v>
      </c>
      <c r="H3740" s="164" t="n"/>
      <c r="I3740" s="7" t="n">
        <v>7000</v>
      </c>
      <c r="J3740" s="8" t="inlineStr">
        <is>
          <t>Олжобай уулу Усон</t>
        </is>
      </c>
      <c r="K3740" s="8" t="inlineStr">
        <is>
          <t>Склад Бозымчак № 7 СИЗ (/Касымов А,Адылбек у Э.</t>
        </is>
      </c>
      <c r="L3740" s="98" t="n"/>
      <c r="M3740">
        <f>VLOOKUP(J3740,P$7:Q$4000,2,0)</f>
        <v/>
      </c>
      <c r="N3740">
        <f>VLOOKUP(K3740,P$7:R$4000,2,0)</f>
        <v/>
      </c>
    </row>
    <row r="3741" hidden="1" outlineLevel="1" ht="22.45" customFormat="1" customHeight="1" s="71">
      <c r="B3741" s="166" t="n"/>
      <c r="C3741" s="166" t="n"/>
      <c r="D3741" s="153" t="n"/>
      <c r="E3741" s="10" t="n"/>
      <c r="F3741" s="11" t="n"/>
      <c r="G3741" s="10" t="n"/>
      <c r="H3741" s="11" t="n"/>
      <c r="I3741" s="12" t="n"/>
      <c r="J3741" s="13" t="inlineStr">
        <is>
          <t>001-001-0199 Куртка демисезонная "KAZ Minerals Bozymchak" (ткань 65%ПЭ/35%ХБ, плотность 250 гр/м2, подкл.флис. 56-58)</t>
        </is>
      </c>
      <c r="K3741" s="13" t="inlineStr">
        <is>
          <t>001-001-0199 Куртка демисезонная "KAZ Minerals Bozymchak" (ткань 65%ПЭ/35%ХБ, плотность 250 гр/м2, подкл.флис. 56-58)</t>
        </is>
      </c>
      <c r="L3741" s="98" t="n"/>
      <c r="M3741">
        <f>VLOOKUP(J3741,P$7:Q$4000,2,0)</f>
        <v/>
      </c>
      <c r="N3741">
        <f>VLOOKUP(K3741,P$7:R$4000,2,0)</f>
        <v/>
      </c>
    </row>
    <row r="3742" hidden="1" outlineLevel="1" ht="22.45" customHeight="1" s="171" thickBot="1">
      <c r="B3742" s="167" t="n"/>
      <c r="C3742" s="167" t="n"/>
      <c r="D3742" s="14" t="inlineStr">
        <is>
          <t>Количество</t>
        </is>
      </c>
      <c r="E3742" s="15" t="n"/>
      <c r="F3742" s="175" t="n">
        <v>1</v>
      </c>
      <c r="G3742" s="15" t="n"/>
      <c r="H3742" s="175" t="n">
        <v>1</v>
      </c>
      <c r="I3742" s="135" t="n"/>
      <c r="J3742" s="154" t="inlineStr">
        <is>
          <t>Поступление ТМЦ и услуг 0003584 от 12.09.2024 10:00:00</t>
        </is>
      </c>
      <c r="K3742" s="154" t="inlineStr">
        <is>
          <t>Поступление ТМЦ и услуг 0003584 от 12.09.2024 10:00:00</t>
        </is>
      </c>
      <c r="L3742" s="98" t="n"/>
      <c r="M3742">
        <f>VLOOKUP(J3742,P$7:Q$4000,2,0)</f>
        <v/>
      </c>
      <c r="N3742">
        <f>VLOOKUP(K3742,P$7:R$4000,2,0)</f>
        <v/>
      </c>
    </row>
    <row r="3743" hidden="1" outlineLevel="1" ht="22.45" customFormat="1" customHeight="1" s="71" thickBot="1">
      <c r="B3743" s="165" t="inlineStr">
        <is>
          <t>18.09.2024 8:13:10</t>
        </is>
      </c>
      <c r="C3743" s="165" t="inlineStr">
        <is>
          <t>Внутреннее перемещение ОМТС 222-314 от 18.09.2024 8:13:10</t>
        </is>
      </c>
      <c r="D3743" s="152" t="inlineStr">
        <is>
          <t>Внутренее перемещение ТМЦ</t>
        </is>
      </c>
      <c r="E3743" s="163" t="n">
        <v>1750</v>
      </c>
      <c r="F3743" s="164" t="n"/>
      <c r="G3743" s="163" t="n">
        <v>1750</v>
      </c>
      <c r="H3743" s="164" t="n"/>
      <c r="I3743" s="7" t="n">
        <v>7000</v>
      </c>
      <c r="J3743" s="8" t="inlineStr">
        <is>
          <t>Кудайназаров Бакытбек Абдыкарович (дор. рабочий)</t>
        </is>
      </c>
      <c r="K3743" s="8" t="inlineStr">
        <is>
          <t>Склад Бозымчак № 7 СИЗ (/Касымов А,Адылбек у Э.</t>
        </is>
      </c>
      <c r="L3743" s="98" t="n"/>
      <c r="M3743">
        <f>VLOOKUP(J3743,P$7:Q$4000,2,0)</f>
        <v/>
      </c>
      <c r="N3743">
        <f>VLOOKUP(K3743,P$7:R$4000,2,0)</f>
        <v/>
      </c>
    </row>
    <row r="3744" hidden="1" outlineLevel="1" ht="22.45" customFormat="1" customHeight="1" s="71">
      <c r="B3744" s="166" t="n"/>
      <c r="C3744" s="166" t="n"/>
      <c r="D3744" s="153" t="n"/>
      <c r="E3744" s="10" t="n"/>
      <c r="F3744" s="11" t="n"/>
      <c r="G3744" s="10" t="n"/>
      <c r="H3744" s="11" t="n"/>
      <c r="I3744" s="12" t="n"/>
      <c r="J3744" s="13" t="inlineStr">
        <is>
          <t>001-001-0199 Куртка демисезонная "KAZ Minerals Bozymchak" (ткань 65%ПЭ/35%ХБ, плотность 250 гр/м2, подкл.флис. 56-58)</t>
        </is>
      </c>
      <c r="K3744" s="13" t="inlineStr">
        <is>
          <t>001-001-0199 Куртка демисезонная "KAZ Minerals Bozymchak" (ткань 65%ПЭ/35%ХБ, плотность 250 гр/м2, подкл.флис. 56-58)</t>
        </is>
      </c>
      <c r="L3744" s="98" t="n"/>
      <c r="M3744">
        <f>VLOOKUP(J3744,P$7:Q$4000,2,0)</f>
        <v/>
      </c>
      <c r="N3744">
        <f>VLOOKUP(K3744,P$7:R$4000,2,0)</f>
        <v/>
      </c>
    </row>
    <row r="3745" hidden="1" outlineLevel="1" ht="22.45" customHeight="1" s="171" thickBot="1">
      <c r="B3745" s="167" t="n"/>
      <c r="C3745" s="167" t="n"/>
      <c r="D3745" s="14" t="inlineStr">
        <is>
          <t>Количество</t>
        </is>
      </c>
      <c r="E3745" s="15" t="n"/>
      <c r="F3745" s="175" t="n">
        <v>1</v>
      </c>
      <c r="G3745" s="15" t="n"/>
      <c r="H3745" s="175" t="n">
        <v>1</v>
      </c>
      <c r="I3745" s="135" t="n"/>
      <c r="J3745" s="154" t="inlineStr">
        <is>
          <t>Поступление ТМЦ и услуг 0003584 от 12.09.2024 10:00:00</t>
        </is>
      </c>
      <c r="K3745" s="154" t="inlineStr">
        <is>
          <t>Поступление ТМЦ и услуг 0003584 от 12.09.2024 10:00:00</t>
        </is>
      </c>
      <c r="L3745" s="98" t="n"/>
      <c r="M3745">
        <f>VLOOKUP(J3745,P$7:Q$4000,2,0)</f>
        <v/>
      </c>
      <c r="N3745">
        <f>VLOOKUP(K3745,P$7:R$4000,2,0)</f>
        <v/>
      </c>
    </row>
    <row r="3746" hidden="1" outlineLevel="1" ht="22.45" customFormat="1" customHeight="1" s="71" thickBot="1">
      <c r="B3746" s="165" t="inlineStr">
        <is>
          <t>18.09.2024 8:13:10</t>
        </is>
      </c>
      <c r="C3746" s="165" t="inlineStr">
        <is>
          <t>Внутреннее перемещение ОМТС 222-314 от 18.09.2024 8:13:10</t>
        </is>
      </c>
      <c r="D3746" s="152" t="inlineStr">
        <is>
          <t>Внутренее перемещение ТМЦ</t>
        </is>
      </c>
      <c r="E3746" s="163" t="n">
        <v>1750</v>
      </c>
      <c r="F3746" s="164" t="n"/>
      <c r="G3746" s="163" t="n">
        <v>1750</v>
      </c>
      <c r="H3746" s="164" t="n"/>
      <c r="I3746" s="7" t="n">
        <v>5500</v>
      </c>
      <c r="J3746" s="8" t="inlineStr">
        <is>
          <t>Кудайназаров Бакытбек Абдыкарович (дор. рабочий)</t>
        </is>
      </c>
      <c r="K3746" s="8" t="inlineStr">
        <is>
          <t>Склад Бозымчак № 7 СИЗ (/Касымов А,Адылбек у Э.</t>
        </is>
      </c>
      <c r="L3746" s="98" t="n"/>
      <c r="M3746">
        <f>VLOOKUP(J3746,P$7:Q$4000,2,0)</f>
        <v/>
      </c>
      <c r="N3746">
        <f>VLOOKUP(K3746,P$7:R$4000,2,0)</f>
        <v/>
      </c>
    </row>
    <row r="3747" hidden="1" outlineLevel="1" ht="32.9" customFormat="1" customHeight="1" s="71">
      <c r="B3747" s="166" t="n"/>
      <c r="C3747" s="166" t="n"/>
      <c r="D3747" s="153" t="n"/>
      <c r="E3747" s="10" t="n"/>
      <c r="F3747" s="11" t="n"/>
      <c r="G3747" s="10" t="n"/>
      <c r="H3747" s="11" t="n"/>
      <c r="I3747" s="12" t="n"/>
      <c r="J3747" s="13" t="inlineStr">
        <is>
          <t>001-001-0179 Куртка летняя "KAZ Minerals Bozymchak" (ткань 65%ПЭ/35%ХБ, плотность 250 гр/м2, разм.56-58)</t>
        </is>
      </c>
      <c r="K3747" s="13" t="inlineStr">
        <is>
          <t>001-001-0179 Куртка летняя "KAZ Minerals Bozymchak" (ткань 65%ПЭ/35%ХБ, плотность 250 гр/м2, разм.56-58)</t>
        </is>
      </c>
      <c r="L3747" s="98" t="n"/>
      <c r="M3747">
        <f>VLOOKUP(J3747,P$7:Q$4000,2,0)</f>
        <v/>
      </c>
      <c r="N3747">
        <f>VLOOKUP(K3747,P$7:R$4000,2,0)</f>
        <v/>
      </c>
    </row>
    <row r="3748" hidden="1" outlineLevel="1" ht="22.45" customHeight="1" s="171" thickBot="1">
      <c r="B3748" s="167" t="n"/>
      <c r="C3748" s="167" t="n"/>
      <c r="D3748" s="14" t="inlineStr">
        <is>
          <t>Количество</t>
        </is>
      </c>
      <c r="E3748" s="15" t="n"/>
      <c r="F3748" s="175" t="n">
        <v>1</v>
      </c>
      <c r="G3748" s="15" t="n"/>
      <c r="H3748" s="175" t="n">
        <v>1</v>
      </c>
      <c r="I3748" s="135" t="n"/>
      <c r="J3748" s="154" t="inlineStr">
        <is>
          <t>Поступление ТМЦ и услуг 0001858 от 13.05.2024 10:00:00</t>
        </is>
      </c>
      <c r="K3748" s="154" t="inlineStr">
        <is>
          <t>Поступление ТМЦ и услуг 0001858 от 13.05.2024 10:00:00</t>
        </is>
      </c>
      <c r="L3748" s="98" t="n"/>
      <c r="M3748">
        <f>VLOOKUP(J3748,P$7:Q$4000,2,0)</f>
        <v/>
      </c>
      <c r="N3748">
        <f>VLOOKUP(K3748,P$7:R$4000,2,0)</f>
        <v/>
      </c>
    </row>
    <row r="3749" hidden="1" outlineLevel="1" ht="22.45" customFormat="1" customHeight="1" s="71" thickBot="1">
      <c r="B3749" s="165" t="inlineStr">
        <is>
          <t>18.09.2024 8:13:42</t>
        </is>
      </c>
      <c r="C3749" s="165" t="inlineStr">
        <is>
          <t>Внутреннее перемещение ОМТС 222-312 от 18.09.2024 8:13:42</t>
        </is>
      </c>
      <c r="D3749" s="152" t="inlineStr">
        <is>
          <t>Внутренее перемещение ТМЦ</t>
        </is>
      </c>
      <c r="E3749" s="163" t="n">
        <v>1750</v>
      </c>
      <c r="F3749" s="164" t="n"/>
      <c r="G3749" s="163" t="n">
        <v>1750</v>
      </c>
      <c r="H3749" s="164" t="n"/>
      <c r="I3749" s="7" t="n">
        <v>7000</v>
      </c>
      <c r="J3749" s="8" t="inlineStr">
        <is>
          <t>Назарматов Анарбек Осконович (водитель)</t>
        </is>
      </c>
      <c r="K3749" s="8" t="inlineStr">
        <is>
          <t>Склад Бозымчак № 7 СИЗ (/Касымов А,Адылбек у Э.</t>
        </is>
      </c>
      <c r="L3749" s="98" t="n"/>
      <c r="M3749">
        <f>VLOOKUP(J3749,P$7:Q$4000,2,0)</f>
        <v/>
      </c>
      <c r="N3749">
        <f>VLOOKUP(K3749,P$7:R$4000,2,0)</f>
        <v/>
      </c>
    </row>
    <row r="3750" hidden="1" outlineLevel="1" ht="22.45" customFormat="1" customHeight="1" s="71">
      <c r="B3750" s="166" t="n"/>
      <c r="C3750" s="166" t="n"/>
      <c r="D3750" s="153" t="n"/>
      <c r="E3750" s="10" t="n"/>
      <c r="F3750" s="11" t="n"/>
      <c r="G3750" s="10" t="n"/>
      <c r="H3750" s="11" t="n"/>
      <c r="I3750" s="12" t="n"/>
      <c r="J3750" s="13" t="inlineStr">
        <is>
          <t>001-001-0199 Куртка демисезонная "KAZ Minerals Bozymchak" (ткань 65%ПЭ/35%ХБ, плотность 250 гр/м2, подкл.флис. 56-58)</t>
        </is>
      </c>
      <c r="K3750" s="13" t="inlineStr">
        <is>
          <t>001-001-0199 Куртка демисезонная "KAZ Minerals Bozymchak" (ткань 65%ПЭ/35%ХБ, плотность 250 гр/м2, подкл.флис. 56-58)</t>
        </is>
      </c>
      <c r="L3750" s="98" t="n"/>
      <c r="M3750">
        <f>VLOOKUP(J3750,P$7:Q$4000,2,0)</f>
        <v/>
      </c>
      <c r="N3750">
        <f>VLOOKUP(K3750,P$7:R$4000,2,0)</f>
        <v/>
      </c>
    </row>
    <row r="3751" hidden="1" outlineLevel="1" ht="22.45" customHeight="1" s="171" thickBot="1">
      <c r="B3751" s="167" t="n"/>
      <c r="C3751" s="167" t="n"/>
      <c r="D3751" s="14" t="inlineStr">
        <is>
          <t>Количество</t>
        </is>
      </c>
      <c r="E3751" s="15" t="n"/>
      <c r="F3751" s="175" t="n">
        <v>1</v>
      </c>
      <c r="G3751" s="15" t="n"/>
      <c r="H3751" s="175" t="n">
        <v>1</v>
      </c>
      <c r="I3751" s="135" t="n"/>
      <c r="J3751" s="154" t="inlineStr">
        <is>
          <t>Поступление ТМЦ и услуг 0003584 от 12.09.2024 10:00:00</t>
        </is>
      </c>
      <c r="K3751" s="154" t="inlineStr">
        <is>
          <t>Поступление ТМЦ и услуг 0003584 от 12.09.2024 10:00:00</t>
        </is>
      </c>
      <c r="L3751" s="98" t="n"/>
      <c r="M3751">
        <f>VLOOKUP(J3751,P$7:Q$4000,2,0)</f>
        <v/>
      </c>
      <c r="N3751">
        <f>VLOOKUP(K3751,P$7:R$4000,2,0)</f>
        <v/>
      </c>
    </row>
    <row r="3752" hidden="1" outlineLevel="1" ht="22.45" customFormat="1" customHeight="1" s="71" thickBot="1">
      <c r="B3752" s="165" t="inlineStr">
        <is>
          <t>18.09.2024 8:13:42</t>
        </is>
      </c>
      <c r="C3752" s="165" t="inlineStr">
        <is>
          <t>Внутреннее перемещение ОМТС 222-312 от 18.09.2024 8:13:42</t>
        </is>
      </c>
      <c r="D3752" s="152" t="inlineStr">
        <is>
          <t>Внутренее перемещение ТМЦ</t>
        </is>
      </c>
      <c r="E3752" s="163" t="n">
        <v>1750</v>
      </c>
      <c r="F3752" s="164" t="n"/>
      <c r="G3752" s="163" t="n">
        <v>1750</v>
      </c>
      <c r="H3752" s="164" t="n"/>
      <c r="I3752" s="7" t="n">
        <v>3000</v>
      </c>
      <c r="J3752" s="8" t="inlineStr">
        <is>
          <t>Назарматов Анарбек Осконович (водитель)</t>
        </is>
      </c>
      <c r="K3752" s="8" t="inlineStr">
        <is>
          <t>Склад Бозымчак № 7 СИЗ (/Касымов А,Адылбек у Э.</t>
        </is>
      </c>
      <c r="L3752" s="98" t="n"/>
      <c r="M3752">
        <f>VLOOKUP(J3752,P$7:Q$4000,2,0)</f>
        <v/>
      </c>
      <c r="N3752">
        <f>VLOOKUP(K3752,P$7:R$4000,2,0)</f>
        <v/>
      </c>
    </row>
    <row r="3753" hidden="1" outlineLevel="1" ht="22.45" customFormat="1" customHeight="1" s="71">
      <c r="B3753" s="166" t="n"/>
      <c r="C3753" s="166" t="n"/>
      <c r="D3753" s="153" t="n"/>
      <c r="E3753" s="10" t="n"/>
      <c r="F3753" s="11" t="n"/>
      <c r="G3753" s="10" t="n"/>
      <c r="H3753" s="11" t="n"/>
      <c r="I3753" s="12" t="n"/>
      <c r="J3753" s="13" t="inlineStr">
        <is>
          <t>001-001-0183 Брюки летние "KAZ Minerals Bozymchak" (ткань 65%ПЭ/35%ХБ, плотность 250 гр/м2, разм.52-54)</t>
        </is>
      </c>
      <c r="K3753" s="13" t="inlineStr">
        <is>
          <t>001-001-0183 Брюки летние "KAZ Minerals Bozymchak" (ткань 65%ПЭ/35%ХБ, плотность 250 гр/м2, разм.52-54)</t>
        </is>
      </c>
      <c r="L3753" s="98" t="n"/>
      <c r="M3753">
        <f>VLOOKUP(J3753,P$7:Q$4000,2,0)</f>
        <v/>
      </c>
      <c r="N3753">
        <f>VLOOKUP(K3753,P$7:R$4000,2,0)</f>
        <v/>
      </c>
    </row>
    <row r="3754" hidden="1" outlineLevel="1" ht="22.45" customHeight="1" s="171" thickBot="1">
      <c r="B3754" s="167" t="n"/>
      <c r="C3754" s="167" t="n"/>
      <c r="D3754" s="14" t="inlineStr">
        <is>
          <t>Количество</t>
        </is>
      </c>
      <c r="E3754" s="15" t="n"/>
      <c r="F3754" s="175" t="n">
        <v>1</v>
      </c>
      <c r="G3754" s="15" t="n"/>
      <c r="H3754" s="175" t="n">
        <v>1</v>
      </c>
      <c r="I3754" s="135" t="n"/>
      <c r="J3754" s="154" t="inlineStr">
        <is>
          <t>Поступление ТМЦ и услуг 0001494 от 19.04.2024 10:00:00</t>
        </is>
      </c>
      <c r="K3754" s="154" t="inlineStr">
        <is>
          <t>Поступление ТМЦ и услуг 0001494 от 19.04.2024 10:00:00</t>
        </is>
      </c>
      <c r="L3754" s="98" t="n"/>
      <c r="M3754">
        <f>VLOOKUP(J3754,P$7:Q$4000,2,0)</f>
        <v/>
      </c>
      <c r="N3754">
        <f>VLOOKUP(K3754,P$7:R$4000,2,0)</f>
        <v/>
      </c>
    </row>
    <row r="3755" hidden="1" outlineLevel="1" ht="22.45" customFormat="1" customHeight="1" s="71" thickBot="1">
      <c r="B3755" s="165" t="inlineStr">
        <is>
          <t>18.09.2024 8:13:42</t>
        </is>
      </c>
      <c r="C3755" s="165" t="inlineStr">
        <is>
          <t>Внутреннее перемещение ОМТС 222-312 от 18.09.2024 8:13:42</t>
        </is>
      </c>
      <c r="D3755" s="152" t="inlineStr">
        <is>
          <t>Внутренее перемещение ТМЦ</t>
        </is>
      </c>
      <c r="E3755" s="163" t="n">
        <v>1750</v>
      </c>
      <c r="F3755" s="164" t="n"/>
      <c r="G3755" s="163" t="n">
        <v>1750</v>
      </c>
      <c r="H3755" s="164" t="n"/>
      <c r="I3755" s="7" t="n">
        <v>3900</v>
      </c>
      <c r="J3755" s="8" t="inlineStr">
        <is>
          <t>Назарматов Анарбек Осконович (водитель)</t>
        </is>
      </c>
      <c r="K3755" s="8" t="inlineStr">
        <is>
          <t>Склад Бозымчак № 7 СИЗ (/Касымов А,Адылбек у Э.</t>
        </is>
      </c>
      <c r="L3755" s="98" t="n"/>
      <c r="M3755">
        <f>VLOOKUP(J3755,P$7:Q$4000,2,0)</f>
        <v/>
      </c>
      <c r="N3755">
        <f>VLOOKUP(K3755,P$7:R$4000,2,0)</f>
        <v/>
      </c>
    </row>
    <row r="3756" hidden="1" outlineLevel="1" ht="22.45" customFormat="1" customHeight="1" s="71">
      <c r="B3756" s="166" t="n"/>
      <c r="C3756" s="166" t="n"/>
      <c r="D3756" s="153" t="n"/>
      <c r="E3756" s="10" t="n"/>
      <c r="F3756" s="11" t="n"/>
      <c r="G3756" s="10" t="n"/>
      <c r="H3756" s="11" t="n"/>
      <c r="I3756" s="12" t="n"/>
      <c r="J3756" s="13" t="inlineStr">
        <is>
          <t>001-001-0193 Брюки зимние "KAZ Minerals Bozymchak" (ткань 65%ПЭ/35%ХБ, плотность 250 гр/м2, утепл.синтеп, разм.52-54)</t>
        </is>
      </c>
      <c r="K3756" s="13" t="inlineStr">
        <is>
          <t>001-001-0193 Брюки зимние "KAZ Minerals Bozymchak" (ткань 65%ПЭ/35%ХБ, плотность 250 гр/м2, утепл.синтеп, разм.52-54)</t>
        </is>
      </c>
      <c r="L3756" s="98" t="n"/>
      <c r="M3756">
        <f>VLOOKUP(J3756,P$7:Q$4000,2,0)</f>
        <v/>
      </c>
      <c r="N3756">
        <f>VLOOKUP(K3756,P$7:R$4000,2,0)</f>
        <v/>
      </c>
    </row>
    <row r="3757" hidden="1" outlineLevel="1" ht="22.45" customHeight="1" s="171" thickBot="1">
      <c r="B3757" s="167" t="n"/>
      <c r="C3757" s="167" t="n"/>
      <c r="D3757" s="14" t="inlineStr">
        <is>
          <t>Количество</t>
        </is>
      </c>
      <c r="E3757" s="15" t="n"/>
      <c r="F3757" s="175" t="n">
        <v>1</v>
      </c>
      <c r="G3757" s="15" t="n"/>
      <c r="H3757" s="175" t="n">
        <v>1</v>
      </c>
      <c r="I3757" s="135" t="n"/>
      <c r="J3757" s="154" t="inlineStr">
        <is>
          <t>Поступление ТМЦ и услуг 0003124 от 08.08.2024 10:00:00</t>
        </is>
      </c>
      <c r="K3757" s="154" t="inlineStr">
        <is>
          <t>Поступление ТМЦ и услуг 0003124 от 08.08.2024 10:00:00</t>
        </is>
      </c>
      <c r="L3757" s="98" t="n"/>
      <c r="M3757">
        <f>VLOOKUP(J3757,P$7:Q$4000,2,0)</f>
        <v/>
      </c>
      <c r="N3757">
        <f>VLOOKUP(K3757,P$7:R$4000,2,0)</f>
        <v/>
      </c>
    </row>
    <row r="3758" hidden="1" outlineLevel="1" ht="22.45" customFormat="1" customHeight="1" s="71" thickBot="1">
      <c r="B3758" s="165" t="inlineStr">
        <is>
          <t>18.09.2024 8:13:42</t>
        </is>
      </c>
      <c r="C3758" s="165" t="inlineStr">
        <is>
          <t>Внутреннее перемещение ОМТС 222-312 от 18.09.2024 8:13:42</t>
        </is>
      </c>
      <c r="D3758" s="152" t="inlineStr">
        <is>
          <t>Внутренее перемещение ТМЦ</t>
        </is>
      </c>
      <c r="E3758" s="163" t="n">
        <v>1750</v>
      </c>
      <c r="F3758" s="164" t="n"/>
      <c r="G3758" s="163" t="n">
        <v>1750</v>
      </c>
      <c r="H3758" s="164" t="n"/>
      <c r="I3758" s="7" t="n">
        <v>10600</v>
      </c>
      <c r="J3758" s="8" t="inlineStr">
        <is>
          <t>Назарматов Анарбек Осконович (водитель)</t>
        </is>
      </c>
      <c r="K3758" s="8" t="inlineStr">
        <is>
          <t>Склад Бозымчак № 7 СИЗ (/Касымов А,Адылбек у Э.</t>
        </is>
      </c>
      <c r="L3758" s="98" t="n"/>
      <c r="M3758">
        <f>VLOOKUP(J3758,P$7:Q$4000,2,0)</f>
        <v/>
      </c>
      <c r="N3758">
        <f>VLOOKUP(K3758,P$7:R$4000,2,0)</f>
        <v/>
      </c>
    </row>
    <row r="3759" hidden="1" outlineLevel="1" ht="22.45" customFormat="1" customHeight="1" s="71">
      <c r="B3759" s="166" t="n"/>
      <c r="C3759" s="166" t="n"/>
      <c r="D3759" s="153" t="n"/>
      <c r="E3759" s="10" t="n"/>
      <c r="F3759" s="11" t="n"/>
      <c r="G3759" s="10" t="n"/>
      <c r="H3759" s="11" t="n"/>
      <c r="I3759" s="12" t="n"/>
      <c r="J3759" s="13" t="inlineStr">
        <is>
          <t>001-001-0188 Куртка зимняя "KAZ Minerals Bozymchak" (ткань 65%ПЭ/35%ХБ, плотность 250 гр/м2, 52-54)</t>
        </is>
      </c>
      <c r="K3759" s="13" t="inlineStr">
        <is>
          <t>001-001-0188 Куртка зимняя "KAZ Minerals Bozymchak" (ткань 65%ПЭ/35%ХБ, плотность 250 гр/м2, 52-54)</t>
        </is>
      </c>
      <c r="L3759" s="98" t="n"/>
      <c r="M3759">
        <f>VLOOKUP(J3759,P$7:Q$4000,2,0)</f>
        <v/>
      </c>
      <c r="N3759">
        <f>VLOOKUP(K3759,P$7:R$4000,2,0)</f>
        <v/>
      </c>
    </row>
    <row r="3760" hidden="1" outlineLevel="1" ht="22.45" customHeight="1" s="171" thickBot="1">
      <c r="B3760" s="167" t="n"/>
      <c r="C3760" s="167" t="n"/>
      <c r="D3760" s="14" t="inlineStr">
        <is>
          <t>Количество</t>
        </is>
      </c>
      <c r="E3760" s="15" t="n"/>
      <c r="F3760" s="175" t="n">
        <v>1</v>
      </c>
      <c r="G3760" s="15" t="n"/>
      <c r="H3760" s="175" t="n">
        <v>1</v>
      </c>
      <c r="I3760" s="135" t="n"/>
      <c r="J3760" s="154" t="inlineStr">
        <is>
          <t>Поступление ТМЦ и услуг 0003124 от 08.08.2024 10:00:00</t>
        </is>
      </c>
      <c r="K3760" s="154" t="inlineStr">
        <is>
          <t>Поступление ТМЦ и услуг 0003124 от 08.08.2024 10:00:00</t>
        </is>
      </c>
      <c r="L3760" s="98" t="n"/>
      <c r="M3760">
        <f>VLOOKUP(J3760,P$7:Q$4000,2,0)</f>
        <v/>
      </c>
      <c r="N3760">
        <f>VLOOKUP(K3760,P$7:R$4000,2,0)</f>
        <v/>
      </c>
    </row>
    <row r="3761" hidden="1" outlineLevel="1" ht="22.45" customFormat="1" customHeight="1" s="71" thickBot="1">
      <c r="B3761" s="165" t="inlineStr">
        <is>
          <t>18.09.2024 8:13:42</t>
        </is>
      </c>
      <c r="C3761" s="165" t="inlineStr">
        <is>
          <t>Внутреннее перемещение ОМТС 222-312 от 18.09.2024 8:13:42</t>
        </is>
      </c>
      <c r="D3761" s="152" t="inlineStr">
        <is>
          <t>Внутренее перемещение ТМЦ</t>
        </is>
      </c>
      <c r="E3761" s="163" t="n">
        <v>1750</v>
      </c>
      <c r="F3761" s="164" t="n"/>
      <c r="G3761" s="163" t="n">
        <v>1750</v>
      </c>
      <c r="H3761" s="164" t="n"/>
      <c r="I3761" s="7" t="n">
        <v>4558.41</v>
      </c>
      <c r="J3761" s="8" t="inlineStr">
        <is>
          <t>Назарматов Анарбек Осконович (водитель)</t>
        </is>
      </c>
      <c r="K3761" s="8" t="inlineStr">
        <is>
          <t>Склад Бозымчак № 7 СИЗ (/Касымов А,Адылбек у Э.</t>
        </is>
      </c>
      <c r="L3761" s="98" t="n"/>
      <c r="M3761">
        <f>VLOOKUP(J3761,P$7:Q$4000,2,0)</f>
        <v/>
      </c>
      <c r="N3761">
        <f>VLOOKUP(K3761,P$7:R$4000,2,0)</f>
        <v/>
      </c>
    </row>
    <row r="3762" hidden="1" outlineLevel="1" ht="22.45" customFormat="1" customHeight="1" s="71">
      <c r="B3762" s="166" t="n"/>
      <c r="C3762" s="166" t="n"/>
      <c r="D3762" s="153" t="n"/>
      <c r="E3762" s="10" t="n"/>
      <c r="F3762" s="11" t="n"/>
      <c r="G3762" s="10" t="n"/>
      <c r="H3762" s="11" t="n"/>
      <c r="I3762" s="12" t="n"/>
      <c r="J3762" s="13" t="inlineStr">
        <is>
          <t>001-002-0061 Ботинки Kynox Nomad 417E-064 (Италия)</t>
        </is>
      </c>
      <c r="K3762" s="13" t="inlineStr">
        <is>
          <t>001-002-0061 Ботинки Kynox Nomad 417E-064 (Италия)</t>
        </is>
      </c>
      <c r="L3762" s="98" t="n"/>
      <c r="M3762">
        <f>VLOOKUP(J3762,P$7:Q$4000,2,0)</f>
        <v/>
      </c>
      <c r="N3762">
        <f>VLOOKUP(K3762,P$7:R$4000,2,0)</f>
        <v/>
      </c>
    </row>
    <row r="3763" hidden="1" outlineLevel="1" ht="22.45" customHeight="1" s="171" thickBot="1">
      <c r="B3763" s="167" t="n"/>
      <c r="C3763" s="167" t="n"/>
      <c r="D3763" s="14" t="inlineStr">
        <is>
          <t>Количество</t>
        </is>
      </c>
      <c r="E3763" s="15" t="n"/>
      <c r="F3763" s="175" t="n">
        <v>1</v>
      </c>
      <c r="G3763" s="15" t="n"/>
      <c r="H3763" s="175" t="n">
        <v>1</v>
      </c>
      <c r="I3763" s="135" t="n"/>
      <c r="J3763" s="154" t="inlineStr">
        <is>
          <t>Поступление ТМЦ и услуг 0001148 от 27.03.2024 10:00:00</t>
        </is>
      </c>
      <c r="K3763" s="154" t="inlineStr">
        <is>
          <t>Поступление ТМЦ и услуг 0001148 от 27.03.2024 10:00:00</t>
        </is>
      </c>
      <c r="L3763" s="98" t="n"/>
      <c r="M3763">
        <f>VLOOKUP(J3763,P$7:Q$4000,2,0)</f>
        <v/>
      </c>
      <c r="N3763">
        <f>VLOOKUP(K3763,P$7:R$4000,2,0)</f>
        <v/>
      </c>
    </row>
    <row r="3764" hidden="1" outlineLevel="1" ht="22.45" customFormat="1" customHeight="1" s="71" thickBot="1">
      <c r="B3764" s="165" t="inlineStr">
        <is>
          <t>18.09.2024 8:13:42</t>
        </is>
      </c>
      <c r="C3764" s="165" t="inlineStr">
        <is>
          <t>Внутреннее перемещение ОМТС 222-312 от 18.09.2024 8:13:42</t>
        </is>
      </c>
      <c r="D3764" s="152" t="inlineStr">
        <is>
          <t>Внутренее перемещение ТМЦ</t>
        </is>
      </c>
      <c r="E3764" s="163" t="n">
        <v>1750</v>
      </c>
      <c r="F3764" s="164" t="n"/>
      <c r="G3764" s="163" t="n">
        <v>1750</v>
      </c>
      <c r="H3764" s="164" t="n"/>
      <c r="I3764" s="7" t="n">
        <v>4950</v>
      </c>
      <c r="J3764" s="8" t="inlineStr">
        <is>
          <t>Назарматов Анарбек Осконович (водитель)</t>
        </is>
      </c>
      <c r="K3764" s="8" t="inlineStr">
        <is>
          <t>Склад Бозымчак № 7 СИЗ (/Касымов А,Адылбек у Э.</t>
        </is>
      </c>
      <c r="L3764" s="98" t="n"/>
      <c r="M3764">
        <f>VLOOKUP(J3764,P$7:Q$4000,2,0)</f>
        <v/>
      </c>
      <c r="N3764">
        <f>VLOOKUP(K3764,P$7:R$4000,2,0)</f>
        <v/>
      </c>
    </row>
    <row r="3765" hidden="1" outlineLevel="1" ht="32.9" customFormat="1" customHeight="1" s="71">
      <c r="B3765" s="166" t="n"/>
      <c r="C3765" s="166" t="n"/>
      <c r="D3765" s="153" t="n"/>
      <c r="E3765" s="10" t="n"/>
      <c r="F3765" s="11" t="n"/>
      <c r="G3765" s="10" t="n"/>
      <c r="H3765" s="11" t="n"/>
      <c r="I3765" s="12" t="n"/>
      <c r="J3765" s="13" t="inlineStr">
        <is>
          <t>001-002-0091 Сапоги ПВХ Dunlop Protomastor (МП, МБС)</t>
        </is>
      </c>
      <c r="K3765" s="13" t="inlineStr">
        <is>
          <t>001-002-0091 Сапоги ПВХ Dunlop Protomastor (МП, МБС)</t>
        </is>
      </c>
      <c r="L3765" s="98" t="n"/>
      <c r="M3765">
        <f>VLOOKUP(J3765,P$7:Q$4000,2,0)</f>
        <v/>
      </c>
      <c r="N3765">
        <f>VLOOKUP(K3765,P$7:R$4000,2,0)</f>
        <v/>
      </c>
    </row>
    <row r="3766" hidden="1" outlineLevel="1" ht="22.45" customHeight="1" s="171" thickBot="1">
      <c r="B3766" s="167" t="n"/>
      <c r="C3766" s="167" t="n"/>
      <c r="D3766" s="14" t="inlineStr">
        <is>
          <t>Количество</t>
        </is>
      </c>
      <c r="E3766" s="15" t="n"/>
      <c r="F3766" s="175" t="n">
        <v>1</v>
      </c>
      <c r="G3766" s="15" t="n"/>
      <c r="H3766" s="175" t="n">
        <v>1</v>
      </c>
      <c r="I3766" s="135" t="n"/>
      <c r="J3766" s="154" t="inlineStr">
        <is>
          <t>Поступление ТМЦ и услуг 0001508 от 16.04.2024 10:00:00</t>
        </is>
      </c>
      <c r="K3766" s="154" t="inlineStr">
        <is>
          <t>Поступление ТМЦ и услуг 0001508 от 16.04.2024 10:00:00</t>
        </is>
      </c>
      <c r="L3766" s="98" t="n"/>
      <c r="M3766">
        <f>VLOOKUP(J3766,P$7:Q$4000,2,0)</f>
        <v/>
      </c>
      <c r="N3766">
        <f>VLOOKUP(K3766,P$7:R$4000,2,0)</f>
        <v/>
      </c>
    </row>
    <row r="3767" hidden="1" outlineLevel="1" ht="22.45" customFormat="1" customHeight="1" s="71" thickBot="1">
      <c r="B3767" s="165" t="inlineStr">
        <is>
          <t>18.09.2024 8:13:42</t>
        </is>
      </c>
      <c r="C3767" s="165" t="inlineStr">
        <is>
          <t>Внутреннее перемещение ОМТС 222-312 от 18.09.2024 8:13:42</t>
        </is>
      </c>
      <c r="D3767" s="152" t="inlineStr">
        <is>
          <t>Внутренее перемещение ТМЦ</t>
        </is>
      </c>
      <c r="E3767" s="163" t="n">
        <v>1750</v>
      </c>
      <c r="F3767" s="164" t="n"/>
      <c r="G3767" s="163" t="n">
        <v>1750</v>
      </c>
      <c r="H3767" s="164" t="n"/>
      <c r="I3767" s="7" t="n">
        <v>5500</v>
      </c>
      <c r="J3767" s="8" t="inlineStr">
        <is>
          <t>Назарматов Анарбек Осконович (водитель)</t>
        </is>
      </c>
      <c r="K3767" s="8" t="inlineStr">
        <is>
          <t>Склад Бозымчак № 7 СИЗ (/Касымов А,Адылбек у Э.</t>
        </is>
      </c>
      <c r="L3767" s="98" t="n"/>
      <c r="M3767">
        <f>VLOOKUP(J3767,P$7:Q$4000,2,0)</f>
        <v/>
      </c>
      <c r="N3767">
        <f>VLOOKUP(K3767,P$7:R$4000,2,0)</f>
        <v/>
      </c>
    </row>
    <row r="3768" hidden="1" outlineLevel="1" ht="22.45" customFormat="1" customHeight="1" s="71">
      <c r="B3768" s="166" t="n"/>
      <c r="C3768" s="166" t="n"/>
      <c r="D3768" s="153" t="n"/>
      <c r="E3768" s="10" t="n"/>
      <c r="F3768" s="11" t="n"/>
      <c r="G3768" s="10" t="n"/>
      <c r="H3768" s="11" t="n"/>
      <c r="I3768" s="12" t="n"/>
      <c r="J3768" s="13" t="inlineStr">
        <is>
          <t>001-001-0179 Куртка летняя "KAZ Minerals Bozymchak" (ткань 65%ПЭ/35%ХБ, плотность 250 гр/м2, разм.56-58)</t>
        </is>
      </c>
      <c r="K3768" s="13" t="inlineStr">
        <is>
          <t>001-001-0179 Куртка летняя "KAZ Minerals Bozymchak" (ткань 65%ПЭ/35%ХБ, плотность 250 гр/м2, разм.56-58)</t>
        </is>
      </c>
      <c r="L3768" s="98" t="n"/>
      <c r="M3768">
        <f>VLOOKUP(J3768,P$7:Q$4000,2,0)</f>
        <v/>
      </c>
      <c r="N3768">
        <f>VLOOKUP(K3768,P$7:R$4000,2,0)</f>
        <v/>
      </c>
    </row>
    <row r="3769" hidden="1" outlineLevel="1" ht="22.45" customHeight="1" s="171" thickBot="1">
      <c r="B3769" s="167" t="n"/>
      <c r="C3769" s="167" t="n"/>
      <c r="D3769" s="14" t="inlineStr">
        <is>
          <t>Количество</t>
        </is>
      </c>
      <c r="E3769" s="15" t="n"/>
      <c r="F3769" s="175" t="n">
        <v>1</v>
      </c>
      <c r="G3769" s="15" t="n"/>
      <c r="H3769" s="175" t="n">
        <v>1</v>
      </c>
      <c r="I3769" s="135" t="n"/>
      <c r="J3769" s="154" t="inlineStr">
        <is>
          <t>Поступление ТМЦ и услуг 0001858 от 13.05.2024 10:00:00</t>
        </is>
      </c>
      <c r="K3769" s="154" t="inlineStr">
        <is>
          <t>Поступление ТМЦ и услуг 0001858 от 13.05.2024 10:00:00</t>
        </is>
      </c>
      <c r="L3769" s="98" t="n"/>
      <c r="M3769">
        <f>VLOOKUP(J3769,P$7:Q$4000,2,0)</f>
        <v/>
      </c>
      <c r="N3769">
        <f>VLOOKUP(K3769,P$7:R$4000,2,0)</f>
        <v/>
      </c>
    </row>
    <row r="3770" hidden="1" outlineLevel="1" ht="11.95" customFormat="1" customHeight="1" s="71" thickBot="1">
      <c r="B3770" s="165" t="inlineStr">
        <is>
          <t>18.09.2024 8:16:09</t>
        </is>
      </c>
      <c r="C3770" s="165" t="inlineStr">
        <is>
          <t>Внутреннее перемещение ОМТС 222-315 от 18.09.2024 8:16:09</t>
        </is>
      </c>
      <c r="D3770" s="152" t="inlineStr">
        <is>
          <t>Внутренее перемещение ТМЦ</t>
        </is>
      </c>
      <c r="E3770" s="163" t="n">
        <v>1750</v>
      </c>
      <c r="F3770" s="164" t="n"/>
      <c r="G3770" s="163" t="n">
        <v>1750</v>
      </c>
      <c r="H3770" s="164" t="n"/>
      <c r="I3770" s="7" t="n">
        <v>3000</v>
      </c>
      <c r="J3770" s="8" t="inlineStr">
        <is>
          <t>Полотов Айталы Сааталыевич(Водитель Тоота)</t>
        </is>
      </c>
      <c r="K3770" s="8" t="inlineStr">
        <is>
          <t>Склад Бозымчак № 7 СИЗ (/Касымов А,Адылбек у Э.</t>
        </is>
      </c>
      <c r="L3770" s="98" t="n"/>
      <c r="M3770">
        <f>VLOOKUP(J3770,P$7:Q$4000,2,0)</f>
        <v/>
      </c>
      <c r="N3770">
        <f>VLOOKUP(K3770,P$7:R$4000,2,0)</f>
        <v/>
      </c>
    </row>
    <row r="3771" hidden="1" outlineLevel="1" ht="32.9" customFormat="1" customHeight="1" s="71">
      <c r="B3771" s="166" t="n"/>
      <c r="C3771" s="166" t="n"/>
      <c r="D3771" s="153" t="n"/>
      <c r="E3771" s="10" t="n"/>
      <c r="F3771" s="11" t="n"/>
      <c r="G3771" s="10" t="n"/>
      <c r="H3771" s="11" t="n"/>
      <c r="I3771" s="12" t="n"/>
      <c r="J3771" s="13" t="inlineStr">
        <is>
          <t>001-001-0181 Брюки летние "KAZ Minerals Bozymchak" (ткань 65%ПЭ/35%ХБ, плотность 250 гр/м2, разм.44-46)</t>
        </is>
      </c>
      <c r="K3771" s="13" t="inlineStr">
        <is>
          <t>001-001-0181 Брюки летние "KAZ Minerals Bozymchak" (ткань 65%ПЭ/35%ХБ, плотность 250 гр/м2, разм.44-46)</t>
        </is>
      </c>
      <c r="L3771" s="98" t="n"/>
      <c r="M3771">
        <f>VLOOKUP(J3771,P$7:Q$4000,2,0)</f>
        <v/>
      </c>
      <c r="N3771">
        <f>VLOOKUP(K3771,P$7:R$4000,2,0)</f>
        <v/>
      </c>
    </row>
    <row r="3772" hidden="1" outlineLevel="1" ht="22.45" customHeight="1" s="171" thickBot="1">
      <c r="B3772" s="167" t="n"/>
      <c r="C3772" s="167" t="n"/>
      <c r="D3772" s="14" t="inlineStr">
        <is>
          <t>Количество</t>
        </is>
      </c>
      <c r="E3772" s="15" t="n"/>
      <c r="F3772" s="175" t="n">
        <v>1</v>
      </c>
      <c r="G3772" s="15" t="n"/>
      <c r="H3772" s="175" t="n">
        <v>1</v>
      </c>
      <c r="I3772" s="135" t="n"/>
      <c r="J3772" s="154" t="inlineStr">
        <is>
          <t>Поступление ТМЦ и услуг 0001342 от 04.04.2024 10:00:00</t>
        </is>
      </c>
      <c r="K3772" s="154" t="inlineStr">
        <is>
          <t>Поступление ТМЦ и услуг 0001342 от 04.04.2024 10:00:00</t>
        </is>
      </c>
      <c r="L3772" s="98" t="n"/>
      <c r="M3772">
        <f>VLOOKUP(J3772,P$7:Q$4000,2,0)</f>
        <v/>
      </c>
      <c r="N3772">
        <f>VLOOKUP(K3772,P$7:R$4000,2,0)</f>
        <v/>
      </c>
    </row>
    <row r="3773" hidden="1" outlineLevel="1" ht="22.45" customFormat="1" customHeight="1" s="71" thickBot="1">
      <c r="B3773" s="165" t="inlineStr">
        <is>
          <t>18.09.2024 8:17:30</t>
        </is>
      </c>
      <c r="C3773" s="165" t="inlineStr">
        <is>
          <t>Внутреннее перемещение ОМТС 222-316 от 18.09.2024 8:17:30</t>
        </is>
      </c>
      <c r="D3773" s="152" t="inlineStr">
        <is>
          <t>Внутренее перемещение ТМЦ</t>
        </is>
      </c>
      <c r="E3773" s="163" t="n">
        <v>1750</v>
      </c>
      <c r="F3773" s="164" t="n"/>
      <c r="G3773" s="163" t="n">
        <v>1750</v>
      </c>
      <c r="H3773" s="164" t="n"/>
      <c r="I3773" s="7" t="n">
        <v>7000</v>
      </c>
      <c r="J3773" s="8" t="inlineStr">
        <is>
          <t>Жоробаев Нурбек Марипбаевич Водитель БелАЗ</t>
        </is>
      </c>
      <c r="K3773" s="8" t="inlineStr">
        <is>
          <t>Склад Бозымчак № 7 СИЗ (/Касымов А,Адылбек у Э.</t>
        </is>
      </c>
      <c r="L3773" s="98" t="n"/>
      <c r="M3773">
        <f>VLOOKUP(J3773,P$7:Q$4000,2,0)</f>
        <v/>
      </c>
      <c r="N3773">
        <f>VLOOKUP(K3773,P$7:R$4000,2,0)</f>
        <v/>
      </c>
    </row>
    <row r="3774" hidden="1" outlineLevel="1" ht="43.4" customFormat="1" customHeight="1" s="71">
      <c r="B3774" s="166" t="n"/>
      <c r="C3774" s="166" t="n"/>
      <c r="D3774" s="153" t="n"/>
      <c r="E3774" s="10" t="n"/>
      <c r="F3774" s="11" t="n"/>
      <c r="G3774" s="10" t="n"/>
      <c r="H3774" s="11" t="n"/>
      <c r="I3774" s="12" t="n"/>
      <c r="J3774" s="13" t="inlineStr">
        <is>
          <t>001-001-0198 Куртка демисезонная "KAZ Minerals Bozymchak" (ткань 65%ПЭ/35%ХБ, плотность 250 гр/м2, подкл.флис. 52-54)</t>
        </is>
      </c>
      <c r="K3774" s="13" t="inlineStr">
        <is>
          <t>001-001-0198 Куртка демисезонная "KAZ Minerals Bozymchak" (ткань 65%ПЭ/35%ХБ, плотность 250 гр/м2, подкл.флис. 52-54)</t>
        </is>
      </c>
      <c r="L3774" s="98" t="n"/>
      <c r="M3774">
        <f>VLOOKUP(J3774,P$7:Q$4000,2,0)</f>
        <v/>
      </c>
      <c r="N3774">
        <f>VLOOKUP(K3774,P$7:R$4000,2,0)</f>
        <v/>
      </c>
    </row>
    <row r="3775" hidden="1" outlineLevel="1" ht="22.45" customHeight="1" s="171" thickBot="1">
      <c r="B3775" s="167" t="n"/>
      <c r="C3775" s="167" t="n"/>
      <c r="D3775" s="14" t="inlineStr">
        <is>
          <t>Количество</t>
        </is>
      </c>
      <c r="E3775" s="15" t="n"/>
      <c r="F3775" s="175" t="n">
        <v>1</v>
      </c>
      <c r="G3775" s="15" t="n"/>
      <c r="H3775" s="175" t="n">
        <v>1</v>
      </c>
      <c r="I3775" s="135" t="n"/>
      <c r="J3775" s="154" t="inlineStr">
        <is>
          <t>Поступление ТМЦ и услуг 0003520 от 04.09.2024 10:00:00</t>
        </is>
      </c>
      <c r="K3775" s="154" t="inlineStr">
        <is>
          <t>Поступление ТМЦ и услуг 0003520 от 04.09.2024 10:00:00</t>
        </is>
      </c>
      <c r="L3775" s="98" t="n"/>
      <c r="M3775">
        <f>VLOOKUP(J3775,P$7:Q$4000,2,0)</f>
        <v/>
      </c>
      <c r="N3775">
        <f>VLOOKUP(K3775,P$7:R$4000,2,0)</f>
        <v/>
      </c>
    </row>
    <row r="3776" outlineLevel="1" ht="22.45" customFormat="1" customHeight="1" s="71" thickBot="1">
      <c r="B3776" s="165" t="inlineStr">
        <is>
          <t>18.09.2024 8:19:28</t>
        </is>
      </c>
      <c r="C3776" s="165" t="inlineStr">
        <is>
          <t>Внутреннее перемещение ОМТС 222-317 от 18.09.2024 8:19:28</t>
        </is>
      </c>
      <c r="D3776" s="152" t="inlineStr">
        <is>
          <t>Внутренее перемещение ТМЦ</t>
        </is>
      </c>
      <c r="E3776" s="163" t="n">
        <v>1750</v>
      </c>
      <c r="F3776" s="164" t="n"/>
      <c r="G3776" s="163" t="n">
        <v>1750</v>
      </c>
      <c r="H3776" s="164" t="n"/>
      <c r="I3776" s="7" t="n">
        <v>7000</v>
      </c>
      <c r="J3776" s="8" t="inlineStr">
        <is>
          <t>Полотов Азамат Абдыманапович</t>
        </is>
      </c>
      <c r="K3776" s="8" t="inlineStr">
        <is>
          <t>Склад Бозымчак № 7 СИЗ (/Касымов А,Адылбек у Э.</t>
        </is>
      </c>
      <c r="L3776" s="98" t="n"/>
      <c r="M3776">
        <f>VLOOKUP(J3776,P$7:Q$4000,2,0)</f>
        <v/>
      </c>
      <c r="N3776">
        <f>VLOOKUP(K3776,P$7:R$4000,2,0)</f>
        <v/>
      </c>
    </row>
    <row r="3777" hidden="1" outlineLevel="1" ht="22.45" customFormat="1" customHeight="1" s="71">
      <c r="B3777" s="166" t="n"/>
      <c r="C3777" s="166" t="n"/>
      <c r="D3777" s="153" t="n"/>
      <c r="E3777" s="10" t="n"/>
      <c r="F3777" s="11" t="n"/>
      <c r="G3777" s="10" t="n"/>
      <c r="H3777" s="11" t="n"/>
      <c r="I3777" s="12" t="n"/>
      <c r="J3777" s="13" t="inlineStr">
        <is>
          <t>001-001-0197 Куртка демисезонная "KAZ Minerals Bozymchak" (ткань 65%ПЭ/35%ХБ, плотность 250 гр/м2, подкл.флис. 48-50)</t>
        </is>
      </c>
      <c r="K3777" s="13" t="inlineStr">
        <is>
          <t>001-001-0197 Куртка демисезонная "KAZ Minerals Bozymchak" (ткань 65%ПЭ/35%ХБ, плотность 250 гр/м2, подкл.флис. 48-50)</t>
        </is>
      </c>
      <c r="L3777" s="98" t="n"/>
      <c r="M3777">
        <f>VLOOKUP(J3777,P$7:Q$4000,2,0)</f>
        <v/>
      </c>
      <c r="N3777">
        <f>VLOOKUP(K3777,P$7:R$4000,2,0)</f>
        <v/>
      </c>
    </row>
    <row r="3778" hidden="1" outlineLevel="1" ht="22.45" customHeight="1" s="171" thickBot="1">
      <c r="B3778" s="167" t="n"/>
      <c r="C3778" s="167" t="n"/>
      <c r="D3778" s="14" t="inlineStr">
        <is>
          <t>Количество</t>
        </is>
      </c>
      <c r="E3778" s="15" t="n"/>
      <c r="F3778" s="175" t="n">
        <v>1</v>
      </c>
      <c r="G3778" s="15" t="n"/>
      <c r="H3778" s="175" t="n">
        <v>1</v>
      </c>
      <c r="I3778" s="135" t="n"/>
      <c r="J3778" s="154" t="inlineStr">
        <is>
          <t>Поступление ТМЦ и услуг 0003520 от 04.09.2024 10:00:00</t>
        </is>
      </c>
      <c r="K3778" s="154" t="inlineStr">
        <is>
          <t>Поступление ТМЦ и услуг 0003520 от 04.09.2024 10:00:00</t>
        </is>
      </c>
      <c r="L3778" s="98" t="n"/>
      <c r="M3778">
        <f>VLOOKUP(J3778,P$7:Q$4000,2,0)</f>
        <v/>
      </c>
      <c r="N3778">
        <f>VLOOKUP(K3778,P$7:R$4000,2,0)</f>
        <v/>
      </c>
    </row>
    <row r="3779" hidden="1" outlineLevel="1" ht="22.45" customFormat="1" customHeight="1" s="71" thickBot="1">
      <c r="B3779" s="165" t="inlineStr">
        <is>
          <t>18.09.2024 8:20:42</t>
        </is>
      </c>
      <c r="C3779" s="165" t="inlineStr">
        <is>
          <t>Внутреннее перемещение ОМТС 222-318 от 18.09.2024 8:20:42</t>
        </is>
      </c>
      <c r="D3779" s="152" t="inlineStr">
        <is>
          <t>Внутренее перемещение ТМЦ</t>
        </is>
      </c>
      <c r="E3779" s="163" t="n">
        <v>1750</v>
      </c>
      <c r="F3779" s="164" t="n"/>
      <c r="G3779" s="163" t="n">
        <v>1750</v>
      </c>
      <c r="H3779" s="164" t="n"/>
      <c r="I3779" s="7" t="n">
        <v>7000</v>
      </c>
      <c r="J3779" s="8" t="inlineStr">
        <is>
          <t>Исманов Асылбек Мамбеталыевич</t>
        </is>
      </c>
      <c r="K3779" s="8" t="inlineStr">
        <is>
          <t>Склад Бозымчак № 7 СИЗ (/Касымов А,Адылбек у Э.</t>
        </is>
      </c>
      <c r="L3779" s="98" t="n"/>
      <c r="M3779">
        <f>VLOOKUP(J3779,P$7:Q$4000,2,0)</f>
        <v/>
      </c>
      <c r="N3779">
        <f>VLOOKUP(K3779,P$7:R$4000,2,0)</f>
        <v/>
      </c>
    </row>
    <row r="3780" hidden="1" outlineLevel="1" ht="22.45" customFormat="1" customHeight="1" s="71">
      <c r="B3780" s="166" t="n"/>
      <c r="C3780" s="166" t="n"/>
      <c r="D3780" s="153" t="n"/>
      <c r="E3780" s="10" t="n"/>
      <c r="F3780" s="11" t="n"/>
      <c r="G3780" s="10" t="n"/>
      <c r="H3780" s="11" t="n"/>
      <c r="I3780" s="12" t="n"/>
      <c r="J3780" s="13" t="inlineStr">
        <is>
          <t>001-001-0197 Куртка демисезонная "KAZ Minerals Bozymchak" (ткань 65%ПЭ/35%ХБ, плотность 250 гр/м2, подкл.флис. 48-50)</t>
        </is>
      </c>
      <c r="K3780" s="13" t="inlineStr">
        <is>
          <t>001-001-0197 Куртка демисезонная "KAZ Minerals Bozymchak" (ткань 65%ПЭ/35%ХБ, плотность 250 гр/м2, подкл.флис. 48-50)</t>
        </is>
      </c>
      <c r="L3780" s="98" t="n"/>
      <c r="M3780">
        <f>VLOOKUP(J3780,P$7:Q$4000,2,0)</f>
        <v/>
      </c>
      <c r="N3780">
        <f>VLOOKUP(K3780,P$7:R$4000,2,0)</f>
        <v/>
      </c>
    </row>
    <row r="3781" hidden="1" outlineLevel="1" ht="22.45" customHeight="1" s="171" thickBot="1">
      <c r="B3781" s="167" t="n"/>
      <c r="C3781" s="167" t="n"/>
      <c r="D3781" s="14" t="inlineStr">
        <is>
          <t>Количество</t>
        </is>
      </c>
      <c r="E3781" s="15" t="n"/>
      <c r="F3781" s="175" t="n">
        <v>1</v>
      </c>
      <c r="G3781" s="15" t="n"/>
      <c r="H3781" s="175" t="n">
        <v>1</v>
      </c>
      <c r="I3781" s="135" t="n"/>
      <c r="J3781" s="154" t="inlineStr">
        <is>
          <t>Поступление ТМЦ и услуг 0003520 от 04.09.2024 10:00:00</t>
        </is>
      </c>
      <c r="K3781" s="154" t="inlineStr">
        <is>
          <t>Поступление ТМЦ и услуг 0003520 от 04.09.2024 10:00:00</t>
        </is>
      </c>
      <c r="L3781" s="98" t="n"/>
      <c r="M3781">
        <f>VLOOKUP(J3781,P$7:Q$4000,2,0)</f>
        <v/>
      </c>
      <c r="N3781">
        <f>VLOOKUP(K3781,P$7:R$4000,2,0)</f>
        <v/>
      </c>
    </row>
    <row r="3782" hidden="1" outlineLevel="1" ht="22.45" customFormat="1" customHeight="1" s="71" thickBot="1">
      <c r="B3782" s="165" t="inlineStr">
        <is>
          <t>18.09.2024 8:23:03</t>
        </is>
      </c>
      <c r="C3782" s="165" t="inlineStr">
        <is>
          <t>Внутреннее перемещение ОМТС 222-319 от 18.09.2024 8:23:03</t>
        </is>
      </c>
      <c r="D3782" s="152" t="inlineStr">
        <is>
          <t>Внутренее перемещение ТМЦ</t>
        </is>
      </c>
      <c r="E3782" s="163" t="n">
        <v>1750</v>
      </c>
      <c r="F3782" s="164" t="n"/>
      <c r="G3782" s="163" t="n">
        <v>1750</v>
      </c>
      <c r="H3782" s="164" t="n"/>
      <c r="I3782" s="7" t="n">
        <v>7000</v>
      </c>
      <c r="J3782" s="8" t="inlineStr">
        <is>
          <t>Новоселов Виталий Павлович (горный матер)</t>
        </is>
      </c>
      <c r="K3782" s="8" t="inlineStr">
        <is>
          <t>Склад Бозымчак № 7 СИЗ (/Касымов А,Адылбек у Э.</t>
        </is>
      </c>
      <c r="L3782" s="98" t="n"/>
      <c r="M3782">
        <f>VLOOKUP(J3782,P$7:Q$4000,2,0)</f>
        <v/>
      </c>
      <c r="N3782">
        <f>VLOOKUP(K3782,P$7:R$4000,2,0)</f>
        <v/>
      </c>
    </row>
    <row r="3783" hidden="1" outlineLevel="1" ht="11.95" customFormat="1" customHeight="1" s="71">
      <c r="B3783" s="166" t="n"/>
      <c r="C3783" s="166" t="n"/>
      <c r="D3783" s="153" t="n"/>
      <c r="E3783" s="10" t="n"/>
      <c r="F3783" s="11" t="n"/>
      <c r="G3783" s="10" t="n"/>
      <c r="H3783" s="11" t="n"/>
      <c r="I3783" s="12" t="n"/>
      <c r="J3783" s="13" t="inlineStr">
        <is>
          <t>001-001-0197 Куртка демисезонная "KAZ Minerals Bozymchak" (ткань 65%ПЭ/35%ХБ, плотность 250 гр/м2, подкл.флис. 48-50)</t>
        </is>
      </c>
      <c r="K3783" s="13" t="inlineStr">
        <is>
          <t>001-001-0197 Куртка демисезонная "KAZ Minerals Bozymchak" (ткань 65%ПЭ/35%ХБ, плотность 250 гр/м2, подкл.флис. 48-50)</t>
        </is>
      </c>
      <c r="L3783" s="98" t="n"/>
      <c r="M3783">
        <f>VLOOKUP(J3783,P$7:Q$4000,2,0)</f>
        <v/>
      </c>
      <c r="N3783">
        <f>VLOOKUP(K3783,P$7:R$4000,2,0)</f>
        <v/>
      </c>
    </row>
    <row r="3784" hidden="1" outlineLevel="1" ht="22.45" customHeight="1" s="171" thickBot="1">
      <c r="B3784" s="167" t="n"/>
      <c r="C3784" s="167" t="n"/>
      <c r="D3784" s="14" t="inlineStr">
        <is>
          <t>Количество</t>
        </is>
      </c>
      <c r="E3784" s="15" t="n"/>
      <c r="F3784" s="175" t="n">
        <v>1</v>
      </c>
      <c r="G3784" s="15" t="n"/>
      <c r="H3784" s="175" t="n">
        <v>1</v>
      </c>
      <c r="I3784" s="135" t="n"/>
      <c r="J3784" s="154" t="inlineStr">
        <is>
          <t>Поступление ТМЦ и услуг 0003520 от 04.09.2024 10:00:00</t>
        </is>
      </c>
      <c r="K3784" s="154" t="inlineStr">
        <is>
          <t>Поступление ТМЦ и услуг 0003520 от 04.09.2024 10:00:00</t>
        </is>
      </c>
      <c r="L3784" s="98" t="n"/>
      <c r="M3784">
        <f>VLOOKUP(J3784,P$7:Q$4000,2,0)</f>
        <v/>
      </c>
      <c r="N3784">
        <f>VLOOKUP(K3784,P$7:R$4000,2,0)</f>
        <v/>
      </c>
    </row>
    <row r="3785" hidden="1" outlineLevel="1" ht="22.45" customFormat="1" customHeight="1" s="71" thickBot="1">
      <c r="B3785" s="165" t="inlineStr">
        <is>
          <t>18.09.2024 8:23:03</t>
        </is>
      </c>
      <c r="C3785" s="165" t="inlineStr">
        <is>
          <t>Внутреннее перемещение ОМТС 222-319 от 18.09.2024 8:23:03</t>
        </is>
      </c>
      <c r="D3785" s="152" t="inlineStr">
        <is>
          <t>Внутренее перемещение ТМЦ</t>
        </is>
      </c>
      <c r="E3785" s="163" t="n">
        <v>1750</v>
      </c>
      <c r="F3785" s="164" t="n"/>
      <c r="G3785" s="163" t="n">
        <v>1750</v>
      </c>
      <c r="H3785" s="164" t="n"/>
      <c r="I3785" s="7" t="n">
        <v>5500</v>
      </c>
      <c r="J3785" s="8" t="inlineStr">
        <is>
          <t>Новоселов Виталий Павлович (горный матер)</t>
        </is>
      </c>
      <c r="K3785" s="8" t="inlineStr">
        <is>
          <t>Склад Бозымчак № 7 СИЗ (/Касымов А,Адылбек у Э.</t>
        </is>
      </c>
      <c r="L3785" s="98" t="n"/>
      <c r="M3785">
        <f>VLOOKUP(J3785,P$7:Q$4000,2,0)</f>
        <v/>
      </c>
      <c r="N3785">
        <f>VLOOKUP(K3785,P$7:R$4000,2,0)</f>
        <v/>
      </c>
    </row>
    <row r="3786" hidden="1" outlineLevel="1" ht="22.45" customFormat="1" customHeight="1" s="71">
      <c r="B3786" s="166" t="n"/>
      <c r="C3786" s="166" t="n"/>
      <c r="D3786" s="153" t="n"/>
      <c r="E3786" s="10" t="n"/>
      <c r="F3786" s="11" t="n"/>
      <c r="G3786" s="10" t="n"/>
      <c r="H3786" s="11" t="n"/>
      <c r="I3786" s="12" t="n"/>
      <c r="J3786" s="13" t="inlineStr">
        <is>
          <t>001-001-0177 Куртка летняя "KAZ Minerals Bozymchak" (ткань 65%ПЭ/35%ХБ, плотность 250 гр/м2, разм.48-50)</t>
        </is>
      </c>
      <c r="K3786" s="13" t="inlineStr">
        <is>
          <t>001-001-0177 Куртка летняя "KAZ Minerals Bozymchak" (ткань 65%ПЭ/35%ХБ, плотность 250 гр/м2, разм.48-50)</t>
        </is>
      </c>
      <c r="L3786" s="98" t="n"/>
      <c r="M3786">
        <f>VLOOKUP(J3786,P$7:Q$4000,2,0)</f>
        <v/>
      </c>
      <c r="N3786">
        <f>VLOOKUP(K3786,P$7:R$4000,2,0)</f>
        <v/>
      </c>
    </row>
    <row r="3787" hidden="1" outlineLevel="1" ht="22.45" customHeight="1" s="171" thickBot="1">
      <c r="B3787" s="167" t="n"/>
      <c r="C3787" s="167" t="n"/>
      <c r="D3787" s="14" t="inlineStr">
        <is>
          <t>Количество</t>
        </is>
      </c>
      <c r="E3787" s="15" t="n"/>
      <c r="F3787" s="175" t="n">
        <v>1</v>
      </c>
      <c r="G3787" s="15" t="n"/>
      <c r="H3787" s="175" t="n">
        <v>1</v>
      </c>
      <c r="I3787" s="135" t="n"/>
      <c r="J3787" s="154" t="inlineStr">
        <is>
          <t>Поступление ТМЦ и услуг 0003521 от 04.09.2024 10:00:00</t>
        </is>
      </c>
      <c r="K3787" s="154" t="inlineStr">
        <is>
          <t>Поступление ТМЦ и услуг 0003521 от 04.09.2024 10:00:00</t>
        </is>
      </c>
      <c r="L3787" s="98" t="n"/>
      <c r="M3787">
        <f>VLOOKUP(J3787,P$7:Q$4000,2,0)</f>
        <v/>
      </c>
      <c r="N3787">
        <f>VLOOKUP(K3787,P$7:R$4000,2,0)</f>
        <v/>
      </c>
    </row>
    <row r="3788" hidden="1" outlineLevel="1" ht="22.45" customFormat="1" customHeight="1" s="71" thickBot="1">
      <c r="B3788" s="165" t="inlineStr">
        <is>
          <t>18.09.2024 8:25:15</t>
        </is>
      </c>
      <c r="C3788" s="165" t="inlineStr">
        <is>
          <t>Внутреннее перемещение ОМТС 222-320 от 18.09.2024 8:25:15</t>
        </is>
      </c>
      <c r="D3788" s="152" t="inlineStr">
        <is>
          <t>Внутренее перемещение ТМЦ</t>
        </is>
      </c>
      <c r="E3788" s="163" t="n">
        <v>1750</v>
      </c>
      <c r="F3788" s="164" t="n"/>
      <c r="G3788" s="163" t="n">
        <v>1750</v>
      </c>
      <c r="H3788" s="164" t="n"/>
      <c r="I3788" s="7" t="n">
        <v>7000</v>
      </c>
      <c r="J3788" s="8" t="inlineStr">
        <is>
          <t>Жумабеков Марсбек Айталыевич</t>
        </is>
      </c>
      <c r="K3788" s="8" t="inlineStr">
        <is>
          <t>Склад Бозымчак № 7 СИЗ (/Касымов А,Адылбек у Э.</t>
        </is>
      </c>
      <c r="L3788" s="98" t="n"/>
      <c r="M3788">
        <f>VLOOKUP(J3788,P$7:Q$4000,2,0)</f>
        <v/>
      </c>
      <c r="N3788">
        <f>VLOOKUP(K3788,P$7:R$4000,2,0)</f>
        <v/>
      </c>
    </row>
    <row r="3789" hidden="1" outlineLevel="1" ht="22.45" customFormat="1" customHeight="1" s="71">
      <c r="B3789" s="166" t="n"/>
      <c r="C3789" s="166" t="n"/>
      <c r="D3789" s="153" t="n"/>
      <c r="E3789" s="10" t="n"/>
      <c r="F3789" s="11" t="n"/>
      <c r="G3789" s="10" t="n"/>
      <c r="H3789" s="11" t="n"/>
      <c r="I3789" s="12" t="n"/>
      <c r="J3789" s="13" t="inlineStr">
        <is>
          <t>001-001-0198 Куртка демисезонная "KAZ Minerals Bozymchak" (ткань 65%ПЭ/35%ХБ, плотность 250 гр/м2, подкл.флис. 52-54)</t>
        </is>
      </c>
      <c r="K3789" s="13" t="inlineStr">
        <is>
          <t>001-001-0198 Куртка демисезонная "KAZ Minerals Bozymchak" (ткань 65%ПЭ/35%ХБ, плотность 250 гр/м2, подкл.флис. 52-54)</t>
        </is>
      </c>
      <c r="L3789" s="98" t="n"/>
      <c r="M3789">
        <f>VLOOKUP(J3789,P$7:Q$4000,2,0)</f>
        <v/>
      </c>
      <c r="N3789">
        <f>VLOOKUP(K3789,P$7:R$4000,2,0)</f>
        <v/>
      </c>
    </row>
    <row r="3790" hidden="1" outlineLevel="1" ht="22.45" customHeight="1" s="171" thickBot="1">
      <c r="B3790" s="167" t="n"/>
      <c r="C3790" s="167" t="n"/>
      <c r="D3790" s="14" t="inlineStr">
        <is>
          <t>Количество</t>
        </is>
      </c>
      <c r="E3790" s="15" t="n"/>
      <c r="F3790" s="175" t="n">
        <v>1</v>
      </c>
      <c r="G3790" s="15" t="n"/>
      <c r="H3790" s="175" t="n">
        <v>1</v>
      </c>
      <c r="I3790" s="135" t="n"/>
      <c r="J3790" s="154" t="inlineStr">
        <is>
          <t>Поступление ТМЦ и услуг 0003520 от 04.09.2024 10:00:00</t>
        </is>
      </c>
      <c r="K3790" s="154" t="inlineStr">
        <is>
          <t>Поступление ТМЦ и услуг 0003520 от 04.09.2024 10:00:00</t>
        </is>
      </c>
      <c r="L3790" s="98" t="n"/>
      <c r="M3790">
        <f>VLOOKUP(J3790,P$7:Q$4000,2,0)</f>
        <v/>
      </c>
      <c r="N3790">
        <f>VLOOKUP(K3790,P$7:R$4000,2,0)</f>
        <v/>
      </c>
    </row>
    <row r="3791" hidden="1" outlineLevel="1" ht="22.45" customFormat="1" customHeight="1" s="71" thickBot="1">
      <c r="B3791" s="165" t="inlineStr">
        <is>
          <t>18.09.2024 8:25:15</t>
        </is>
      </c>
      <c r="C3791" s="165" t="inlineStr">
        <is>
          <t>Внутреннее перемещение ОМТС 222-320 от 18.09.2024 8:25:15</t>
        </is>
      </c>
      <c r="D3791" s="152" t="inlineStr">
        <is>
          <t>Внутренее перемещение ТМЦ</t>
        </is>
      </c>
      <c r="E3791" s="163" t="n">
        <v>1750</v>
      </c>
      <c r="F3791" s="164" t="n"/>
      <c r="G3791" s="163" t="n">
        <v>1750</v>
      </c>
      <c r="H3791" s="164" t="n"/>
      <c r="I3791" s="7" t="n">
        <v>4558.41</v>
      </c>
      <c r="J3791" s="8" t="inlineStr">
        <is>
          <t>Жумабеков Марсбек Айталыевич</t>
        </is>
      </c>
      <c r="K3791" s="8" t="inlineStr">
        <is>
          <t>Склад Бозымчак № 7 СИЗ (/Касымов А,Адылбек у Э.</t>
        </is>
      </c>
      <c r="L3791" s="98" t="n"/>
      <c r="M3791">
        <f>VLOOKUP(J3791,P$7:Q$4000,2,0)</f>
        <v/>
      </c>
      <c r="N3791">
        <f>VLOOKUP(K3791,P$7:R$4000,2,0)</f>
        <v/>
      </c>
    </row>
    <row r="3792" hidden="1" outlineLevel="1" ht="32.9" customFormat="1" customHeight="1" s="71">
      <c r="B3792" s="166" t="n"/>
      <c r="C3792" s="166" t="n"/>
      <c r="D3792" s="153" t="n"/>
      <c r="E3792" s="10" t="n"/>
      <c r="F3792" s="11" t="n"/>
      <c r="G3792" s="10" t="n"/>
      <c r="H3792" s="11" t="n"/>
      <c r="I3792" s="12" t="n"/>
      <c r="J3792" s="13" t="inlineStr">
        <is>
          <t>001-002-0061 Ботинки Kynox Nomad 417E-064 (Италия)</t>
        </is>
      </c>
      <c r="K3792" s="13" t="inlineStr">
        <is>
          <t>001-002-0061 Ботинки Kynox Nomad 417E-064 (Италия)</t>
        </is>
      </c>
      <c r="L3792" s="98" t="n"/>
      <c r="M3792">
        <f>VLOOKUP(J3792,P$7:Q$4000,2,0)</f>
        <v/>
      </c>
      <c r="N3792">
        <f>VLOOKUP(K3792,P$7:R$4000,2,0)</f>
        <v/>
      </c>
    </row>
    <row r="3793" hidden="1" outlineLevel="1" ht="22.45" customHeight="1" s="171" thickBot="1">
      <c r="B3793" s="167" t="n"/>
      <c r="C3793" s="167" t="n"/>
      <c r="D3793" s="14" t="inlineStr">
        <is>
          <t>Количество</t>
        </is>
      </c>
      <c r="E3793" s="15" t="n"/>
      <c r="F3793" s="175" t="n">
        <v>1</v>
      </c>
      <c r="G3793" s="15" t="n"/>
      <c r="H3793" s="175" t="n">
        <v>1</v>
      </c>
      <c r="I3793" s="135" t="n"/>
      <c r="J3793" s="154" t="inlineStr">
        <is>
          <t>Поступление ТМЦ и услуг 0001148 от 27.03.2024 10:00:00</t>
        </is>
      </c>
      <c r="K3793" s="154" t="inlineStr">
        <is>
          <t>Поступление ТМЦ и услуг 0001148 от 27.03.2024 10:00:00</t>
        </is>
      </c>
      <c r="L3793" s="98" t="n"/>
      <c r="M3793">
        <f>VLOOKUP(J3793,P$7:Q$4000,2,0)</f>
        <v/>
      </c>
      <c r="N3793">
        <f>VLOOKUP(K3793,P$7:R$4000,2,0)</f>
        <v/>
      </c>
    </row>
    <row r="3794" hidden="1" outlineLevel="1" ht="22.45" customFormat="1" customHeight="1" s="71" thickBot="1">
      <c r="B3794" s="165" t="inlineStr">
        <is>
          <t>18.09.2024 8:28:11</t>
        </is>
      </c>
      <c r="C3794" s="165" t="inlineStr">
        <is>
          <t>Внутреннее перемещение ОМТС 222-321 от 18.09.2024 8:28:11</t>
        </is>
      </c>
      <c r="D3794" s="152" t="inlineStr">
        <is>
          <t>Внутренее перемещение ТМЦ</t>
        </is>
      </c>
      <c r="E3794" s="163" t="n">
        <v>1750</v>
      </c>
      <c r="F3794" s="164" t="n"/>
      <c r="G3794" s="163" t="n">
        <v>1750</v>
      </c>
      <c r="H3794" s="164" t="n"/>
      <c r="I3794" s="7" t="n">
        <v>7000</v>
      </c>
      <c r="J3794" s="8" t="inlineStr">
        <is>
          <t>Жолдошов Эгемберди Тойчуевич</t>
        </is>
      </c>
      <c r="K3794" s="8" t="inlineStr">
        <is>
          <t>Склад Бозымчак № 7 СИЗ (/Касымов А,Адылбек у Э.</t>
        </is>
      </c>
      <c r="L3794" s="98" t="n"/>
      <c r="M3794">
        <f>VLOOKUP(J3794,P$7:Q$4000,2,0)</f>
        <v/>
      </c>
      <c r="N3794">
        <f>VLOOKUP(K3794,P$7:R$4000,2,0)</f>
        <v/>
      </c>
    </row>
    <row r="3795" hidden="1" outlineLevel="1" ht="11.95" customFormat="1" customHeight="1" s="71">
      <c r="B3795" s="166" t="n"/>
      <c r="C3795" s="166" t="n"/>
      <c r="D3795" s="153" t="n"/>
      <c r="E3795" s="10" t="n"/>
      <c r="F3795" s="11" t="n"/>
      <c r="G3795" s="10" t="n"/>
      <c r="H3795" s="11" t="n"/>
      <c r="I3795" s="12" t="n"/>
      <c r="J3795" s="13" t="inlineStr">
        <is>
          <t>001-001-0199 Куртка демисезонная "KAZ Minerals Bozymchak" (ткань 65%ПЭ/35%ХБ, плотность 250 гр/м2, подкл.флис. 56-58)</t>
        </is>
      </c>
      <c r="K3795" s="13" t="inlineStr">
        <is>
          <t>001-001-0199 Куртка демисезонная "KAZ Minerals Bozymchak" (ткань 65%ПЭ/35%ХБ, плотность 250 гр/м2, подкл.флис. 56-58)</t>
        </is>
      </c>
      <c r="L3795" s="98" t="n"/>
      <c r="M3795">
        <f>VLOOKUP(J3795,P$7:Q$4000,2,0)</f>
        <v/>
      </c>
      <c r="N3795">
        <f>VLOOKUP(K3795,P$7:R$4000,2,0)</f>
        <v/>
      </c>
    </row>
    <row r="3796" hidden="1" outlineLevel="1" ht="22.45" customHeight="1" s="171" thickBot="1">
      <c r="B3796" s="167" t="n"/>
      <c r="C3796" s="167" t="n"/>
      <c r="D3796" s="14" t="inlineStr">
        <is>
          <t>Количество</t>
        </is>
      </c>
      <c r="E3796" s="15" t="n"/>
      <c r="F3796" s="175" t="n">
        <v>1</v>
      </c>
      <c r="G3796" s="15" t="n"/>
      <c r="H3796" s="175" t="n">
        <v>1</v>
      </c>
      <c r="I3796" s="135" t="n"/>
      <c r="J3796" s="154" t="inlineStr">
        <is>
          <t>Поступление ТМЦ и услуг 0003584 от 12.09.2024 10:00:00</t>
        </is>
      </c>
      <c r="K3796" s="154" t="inlineStr">
        <is>
          <t>Поступление ТМЦ и услуг 0003584 от 12.09.2024 10:00:00</t>
        </is>
      </c>
      <c r="L3796" s="98" t="n"/>
      <c r="M3796">
        <f>VLOOKUP(J3796,P$7:Q$4000,2,0)</f>
        <v/>
      </c>
      <c r="N3796">
        <f>VLOOKUP(K3796,P$7:R$4000,2,0)</f>
        <v/>
      </c>
    </row>
    <row r="3797" hidden="1" outlineLevel="1" ht="22.45" customFormat="1" customHeight="1" s="71" thickBot="1">
      <c r="B3797" s="165" t="inlineStr">
        <is>
          <t>18.09.2024 8:31:01</t>
        </is>
      </c>
      <c r="C3797" s="165" t="inlineStr">
        <is>
          <t>Внутреннее перемещение ОМТС 222-322 от 18.09.2024 8:31:01</t>
        </is>
      </c>
      <c r="D3797" s="152" t="inlineStr">
        <is>
          <t>Внутренее перемещение ТМЦ</t>
        </is>
      </c>
      <c r="E3797" s="163" t="n">
        <v>1750</v>
      </c>
      <c r="F3797" s="164" t="n"/>
      <c r="G3797" s="163" t="n">
        <v>1750</v>
      </c>
      <c r="H3797" s="164" t="n"/>
      <c r="I3797" s="7" t="n">
        <v>7000</v>
      </c>
      <c r="J3797" s="8" t="inlineStr">
        <is>
          <t>Туралов Орозалы Режепбаевич</t>
        </is>
      </c>
      <c r="K3797" s="8" t="inlineStr">
        <is>
          <t>Склад Бозымчак № 7 СИЗ (/Касымов А,Адылбек у Э.</t>
        </is>
      </c>
      <c r="L3797" s="98" t="n"/>
      <c r="M3797">
        <f>VLOOKUP(J3797,P$7:Q$4000,2,0)</f>
        <v/>
      </c>
      <c r="N3797">
        <f>VLOOKUP(K3797,P$7:R$4000,2,0)</f>
        <v/>
      </c>
    </row>
    <row r="3798" hidden="1" outlineLevel="1" ht="32.9" customFormat="1" customHeight="1" s="71">
      <c r="B3798" s="166" t="n"/>
      <c r="C3798" s="166" t="n"/>
      <c r="D3798" s="153" t="n"/>
      <c r="E3798" s="10" t="n"/>
      <c r="F3798" s="11" t="n"/>
      <c r="G3798" s="10" t="n"/>
      <c r="H3798" s="11" t="n"/>
      <c r="I3798" s="12" t="n"/>
      <c r="J3798" s="13" t="inlineStr">
        <is>
          <t>001-001-0198 Куртка демисезонная "KAZ Minerals Bozymchak" (ткань 65%ПЭ/35%ХБ, плотность 250 гр/м2, подкл.флис. 52-54)</t>
        </is>
      </c>
      <c r="K3798" s="13" t="inlineStr">
        <is>
          <t>001-001-0198 Куртка демисезонная "KAZ Minerals Bozymchak" (ткань 65%ПЭ/35%ХБ, плотность 250 гр/м2, подкл.флис. 52-54)</t>
        </is>
      </c>
      <c r="L3798" s="98" t="n"/>
      <c r="M3798">
        <f>VLOOKUP(J3798,P$7:Q$4000,2,0)</f>
        <v/>
      </c>
      <c r="N3798">
        <f>VLOOKUP(K3798,P$7:R$4000,2,0)</f>
        <v/>
      </c>
    </row>
    <row r="3799" hidden="1" outlineLevel="1" ht="22.45" customHeight="1" s="171" thickBot="1">
      <c r="B3799" s="167" t="n"/>
      <c r="C3799" s="167" t="n"/>
      <c r="D3799" s="14" t="inlineStr">
        <is>
          <t>Количество</t>
        </is>
      </c>
      <c r="E3799" s="15" t="n"/>
      <c r="F3799" s="175" t="n">
        <v>1</v>
      </c>
      <c r="G3799" s="15" t="n"/>
      <c r="H3799" s="175" t="n">
        <v>1</v>
      </c>
      <c r="I3799" s="135" t="n"/>
      <c r="J3799" s="154" t="inlineStr">
        <is>
          <t>Поступление ТМЦ и услуг 0003520 от 04.09.2024 10:00:00</t>
        </is>
      </c>
      <c r="K3799" s="154" t="inlineStr">
        <is>
          <t>Поступление ТМЦ и услуг 0003520 от 04.09.2024 10:00:00</t>
        </is>
      </c>
      <c r="L3799" s="98" t="n"/>
      <c r="M3799">
        <f>VLOOKUP(J3799,P$7:Q$4000,2,0)</f>
        <v/>
      </c>
      <c r="N3799">
        <f>VLOOKUP(K3799,P$7:R$4000,2,0)</f>
        <v/>
      </c>
    </row>
    <row r="3800" hidden="1" outlineLevel="1" ht="32.9" customFormat="1" customHeight="1" s="71" thickBot="1">
      <c r="B3800" s="165" t="inlineStr">
        <is>
          <t>18.09.2024 8:32:35</t>
        </is>
      </c>
      <c r="C3800" s="165" t="inlineStr">
        <is>
          <t>Внутреннее перемещение ОМТС 222-323 от 18.09.2024 8:32:35</t>
        </is>
      </c>
      <c r="D3800" s="152" t="inlineStr">
        <is>
          <t>Внутренее перемещение ТМЦ</t>
        </is>
      </c>
      <c r="E3800" s="163" t="n">
        <v>1750</v>
      </c>
      <c r="F3800" s="164" t="n"/>
      <c r="G3800" s="163" t="n">
        <v>1750</v>
      </c>
      <c r="H3800" s="164" t="n"/>
      <c r="I3800" s="7" t="n">
        <v>7000</v>
      </c>
      <c r="J3800" s="8" t="inlineStr">
        <is>
          <t>Шабданов Кадырбек Акжолович(Обходчик)</t>
        </is>
      </c>
      <c r="K3800" s="8" t="inlineStr">
        <is>
          <t>Склад Бозымчак № 7 СИЗ (/Касымов А,Адылбек у Э.</t>
        </is>
      </c>
      <c r="L3800" s="98" t="n"/>
      <c r="M3800">
        <f>VLOOKUP(J3800,P$7:Q$4000,2,0)</f>
        <v/>
      </c>
      <c r="N3800">
        <f>VLOOKUP(K3800,P$7:R$4000,2,0)</f>
        <v/>
      </c>
    </row>
    <row r="3801" hidden="1" outlineLevel="1" ht="32.9" customFormat="1" customHeight="1" s="71">
      <c r="B3801" s="166" t="n"/>
      <c r="C3801" s="166" t="n"/>
      <c r="D3801" s="153" t="n"/>
      <c r="E3801" s="10" t="n"/>
      <c r="F3801" s="11" t="n"/>
      <c r="G3801" s="10" t="n"/>
      <c r="H3801" s="11" t="n"/>
      <c r="I3801" s="12" t="n"/>
      <c r="J3801" s="13" t="inlineStr">
        <is>
          <t>001-001-0197 Куртка демисезонная "KAZ Minerals Bozymchak" (ткань 65%ПЭ/35%ХБ, плотность 250 гр/м2, подкл.флис. 48-50)</t>
        </is>
      </c>
      <c r="K3801" s="13" t="inlineStr">
        <is>
          <t>001-001-0197 Куртка демисезонная "KAZ Minerals Bozymchak" (ткань 65%ПЭ/35%ХБ, плотность 250 гр/м2, подкл.флис. 48-50)</t>
        </is>
      </c>
      <c r="L3801" s="98" t="n"/>
      <c r="M3801">
        <f>VLOOKUP(J3801,P$7:Q$4000,2,0)</f>
        <v/>
      </c>
      <c r="N3801">
        <f>VLOOKUP(K3801,P$7:R$4000,2,0)</f>
        <v/>
      </c>
    </row>
    <row r="3802" hidden="1" outlineLevel="1" ht="22.45" customHeight="1" s="171" thickBot="1">
      <c r="B3802" s="167" t="n"/>
      <c r="C3802" s="167" t="n"/>
      <c r="D3802" s="14" t="inlineStr">
        <is>
          <t>Количество</t>
        </is>
      </c>
      <c r="E3802" s="15" t="n"/>
      <c r="F3802" s="175" t="n">
        <v>1</v>
      </c>
      <c r="G3802" s="15" t="n"/>
      <c r="H3802" s="175" t="n">
        <v>1</v>
      </c>
      <c r="I3802" s="135" t="n"/>
      <c r="J3802" s="154" t="inlineStr">
        <is>
          <t>Поступление ТМЦ и услуг 0003520 от 04.09.2024 10:00:00</t>
        </is>
      </c>
      <c r="K3802" s="154" t="inlineStr">
        <is>
          <t>Поступление ТМЦ и услуг 0003520 от 04.09.2024 10:00:00</t>
        </is>
      </c>
      <c r="L3802" s="98" t="n"/>
      <c r="M3802">
        <f>VLOOKUP(J3802,P$7:Q$4000,2,0)</f>
        <v/>
      </c>
      <c r="N3802">
        <f>VLOOKUP(K3802,P$7:R$4000,2,0)</f>
        <v/>
      </c>
    </row>
    <row r="3803" hidden="1" outlineLevel="1" ht="22.45" customFormat="1" customHeight="1" s="71" thickBot="1">
      <c r="B3803" s="165" t="inlineStr">
        <is>
          <t>18.09.2024 8:33:04</t>
        </is>
      </c>
      <c r="C3803" s="165" t="inlineStr">
        <is>
          <t>Внутреннее перемещение ОМТС 222-324 от 18.09.2024 8:33:04</t>
        </is>
      </c>
      <c r="D3803" s="152" t="inlineStr">
        <is>
          <t>Внутренее перемещение ТМЦ</t>
        </is>
      </c>
      <c r="E3803" s="163" t="n">
        <v>1750</v>
      </c>
      <c r="F3803" s="164" t="n"/>
      <c r="G3803" s="163" t="n">
        <v>1750</v>
      </c>
      <c r="H3803" s="164" t="n"/>
      <c r="I3803" s="7" t="n">
        <v>7000</v>
      </c>
      <c r="J3803" s="8" t="inlineStr">
        <is>
          <t>Рыскулов Абдимамит Рысбекович(Водитель заправ.маши</t>
        </is>
      </c>
      <c r="K3803" s="8" t="inlineStr">
        <is>
          <t>Склад Бозымчак № 7 СИЗ (/Касымов А,Адылбек у Э.</t>
        </is>
      </c>
      <c r="L3803" s="98" t="n"/>
      <c r="M3803">
        <f>VLOOKUP(J3803,P$7:Q$4000,2,0)</f>
        <v/>
      </c>
      <c r="N3803">
        <f>VLOOKUP(K3803,P$7:R$4000,2,0)</f>
        <v/>
      </c>
    </row>
    <row r="3804" hidden="1" outlineLevel="1" ht="22.45" customFormat="1" customHeight="1" s="71">
      <c r="B3804" s="166" t="n"/>
      <c r="C3804" s="166" t="n"/>
      <c r="D3804" s="153" t="n"/>
      <c r="E3804" s="10" t="n"/>
      <c r="F3804" s="11" t="n"/>
      <c r="G3804" s="10" t="n"/>
      <c r="H3804" s="11" t="n"/>
      <c r="I3804" s="12" t="n"/>
      <c r="J3804" s="13" t="inlineStr">
        <is>
          <t>001-001-0197 Куртка демисезонная "KAZ Minerals Bozymchak" (ткань 65%ПЭ/35%ХБ, плотность 250 гр/м2, подкл.флис. 48-50)</t>
        </is>
      </c>
      <c r="K3804" s="13" t="inlineStr">
        <is>
          <t>001-001-0197 Куртка демисезонная "KAZ Minerals Bozymchak" (ткань 65%ПЭ/35%ХБ, плотность 250 гр/м2, подкл.флис. 48-50)</t>
        </is>
      </c>
      <c r="L3804" s="98" t="n"/>
      <c r="M3804">
        <f>VLOOKUP(J3804,P$7:Q$4000,2,0)</f>
        <v/>
      </c>
      <c r="N3804">
        <f>VLOOKUP(K3804,P$7:R$4000,2,0)</f>
        <v/>
      </c>
    </row>
    <row r="3805" hidden="1" outlineLevel="1" ht="22.45" customHeight="1" s="171" thickBot="1">
      <c r="B3805" s="167" t="n"/>
      <c r="C3805" s="167" t="n"/>
      <c r="D3805" s="14" t="inlineStr">
        <is>
          <t>Количество</t>
        </is>
      </c>
      <c r="E3805" s="15" t="n"/>
      <c r="F3805" s="175" t="n">
        <v>1</v>
      </c>
      <c r="G3805" s="15" t="n"/>
      <c r="H3805" s="175" t="n">
        <v>1</v>
      </c>
      <c r="I3805" s="135" t="n"/>
      <c r="J3805" s="154" t="inlineStr">
        <is>
          <t>Поступление ТМЦ и услуг 0003520 от 04.09.2024 10:00:00</t>
        </is>
      </c>
      <c r="K3805" s="154" t="inlineStr">
        <is>
          <t>Поступление ТМЦ и услуг 0003520 от 04.09.2024 10:00:00</t>
        </is>
      </c>
      <c r="L3805" s="98" t="n"/>
      <c r="M3805">
        <f>VLOOKUP(J3805,P$7:Q$4000,2,0)</f>
        <v/>
      </c>
      <c r="N3805">
        <f>VLOOKUP(K3805,P$7:R$4000,2,0)</f>
        <v/>
      </c>
    </row>
    <row r="3806" hidden="1" outlineLevel="1" ht="32.9" customFormat="1" customHeight="1" s="71" thickBot="1">
      <c r="B3806" s="165" t="inlineStr">
        <is>
          <t>18.09.2024 8:33:53</t>
        </is>
      </c>
      <c r="C3806" s="165" t="inlineStr">
        <is>
          <t>Внутреннее перемещение ОМТС 222-325 от 18.09.2024 8:33:53</t>
        </is>
      </c>
      <c r="D3806" s="152" t="inlineStr">
        <is>
          <t>Внутренее перемещение ТМЦ</t>
        </is>
      </c>
      <c r="E3806" s="163" t="n">
        <v>1750</v>
      </c>
      <c r="F3806" s="164" t="n"/>
      <c r="G3806" s="163" t="n">
        <v>1750</v>
      </c>
      <c r="H3806" s="164" t="n"/>
      <c r="I3806" s="7" t="n">
        <v>7000</v>
      </c>
      <c r="J3806" s="8" t="inlineStr">
        <is>
          <t>Кутувалиев Кенешбек Сапаралиеви(Плотник -столяр)</t>
        </is>
      </c>
      <c r="K3806" s="8" t="inlineStr">
        <is>
          <t>Склад Бозымчак № 7 СИЗ (/Касымов А,Адылбек у Э.</t>
        </is>
      </c>
      <c r="L3806" s="98" t="n"/>
      <c r="M3806">
        <f>VLOOKUP(J3806,P$7:Q$4000,2,0)</f>
        <v/>
      </c>
      <c r="N3806">
        <f>VLOOKUP(K3806,P$7:R$4000,2,0)</f>
        <v/>
      </c>
    </row>
    <row r="3807" hidden="1" outlineLevel="1" ht="22.45" customFormat="1" customHeight="1" s="71">
      <c r="B3807" s="166" t="n"/>
      <c r="C3807" s="166" t="n"/>
      <c r="D3807" s="153" t="n"/>
      <c r="E3807" s="10" t="n"/>
      <c r="F3807" s="11" t="n"/>
      <c r="G3807" s="10" t="n"/>
      <c r="H3807" s="11" t="n"/>
      <c r="I3807" s="12" t="n"/>
      <c r="J3807" s="13" t="inlineStr">
        <is>
          <t>001-001-0197 Куртка демисезонная "KAZ Minerals Bozymchak" (ткань 65%ПЭ/35%ХБ, плотность 250 гр/м2, подкл.флис. 48-50)</t>
        </is>
      </c>
      <c r="K3807" s="13" t="inlineStr">
        <is>
          <t>001-001-0197 Куртка демисезонная "KAZ Minerals Bozymchak" (ткань 65%ПЭ/35%ХБ, плотность 250 гр/м2, подкл.флис. 48-50)</t>
        </is>
      </c>
      <c r="L3807" s="98" t="n"/>
      <c r="M3807">
        <f>VLOOKUP(J3807,P$7:Q$4000,2,0)</f>
        <v/>
      </c>
      <c r="N3807">
        <f>VLOOKUP(K3807,P$7:R$4000,2,0)</f>
        <v/>
      </c>
    </row>
    <row r="3808" hidden="1" outlineLevel="1" ht="22.45" customHeight="1" s="171" thickBot="1">
      <c r="B3808" s="167" t="n"/>
      <c r="C3808" s="167" t="n"/>
      <c r="D3808" s="14" t="inlineStr">
        <is>
          <t>Количество</t>
        </is>
      </c>
      <c r="E3808" s="15" t="n"/>
      <c r="F3808" s="175" t="n">
        <v>1</v>
      </c>
      <c r="G3808" s="15" t="n"/>
      <c r="H3808" s="175" t="n">
        <v>1</v>
      </c>
      <c r="I3808" s="135" t="n"/>
      <c r="J3808" s="154" t="inlineStr">
        <is>
          <t>Поступление ТМЦ и услуг 0003613 от 11.09.2024 10:00:00</t>
        </is>
      </c>
      <c r="K3808" s="154" t="inlineStr">
        <is>
          <t>Поступление ТМЦ и услуг 0003613 от 11.09.2024 10:00:00</t>
        </is>
      </c>
      <c r="L3808" s="98" t="n"/>
      <c r="M3808">
        <f>VLOOKUP(J3808,P$7:Q$4000,2,0)</f>
        <v/>
      </c>
      <c r="N3808">
        <f>VLOOKUP(K3808,P$7:R$4000,2,0)</f>
        <v/>
      </c>
    </row>
    <row r="3809" outlineLevel="1" ht="32.9" customFormat="1" customHeight="1" s="71" thickBot="1">
      <c r="B3809" s="165" t="inlineStr">
        <is>
          <t>18.09.2024 8:35:23</t>
        </is>
      </c>
      <c r="C3809" s="165" t="inlineStr">
        <is>
          <t>Внутреннее перемещение ОМТС 222-326 от 18.09.2024 8:35:23</t>
        </is>
      </c>
      <c r="D3809" s="152" t="inlineStr">
        <is>
          <t>Внутренее перемещение ТМЦ</t>
        </is>
      </c>
      <c r="E3809" s="163" t="n">
        <v>1750</v>
      </c>
      <c r="F3809" s="164" t="n"/>
      <c r="G3809" s="163" t="n">
        <v>1750</v>
      </c>
      <c r="H3809" s="164" t="n"/>
      <c r="I3809" s="7" t="n">
        <v>7000</v>
      </c>
      <c r="J3809" s="8" t="inlineStr">
        <is>
          <t>Алымов Эгемберди Эшбаевич Горнорабочий</t>
        </is>
      </c>
      <c r="K3809" s="8" t="inlineStr">
        <is>
          <t>Склад Бозымчак № 7 СИЗ (/Касымов А,Адылбек у Э.</t>
        </is>
      </c>
      <c r="L3809" s="98" t="n"/>
      <c r="M3809">
        <f>VLOOKUP(J3809,P$7:Q$4000,2,0)</f>
        <v/>
      </c>
      <c r="N3809">
        <f>VLOOKUP(K3809,P$7:R$4000,2,0)</f>
        <v/>
      </c>
    </row>
    <row r="3810" hidden="1" outlineLevel="1" ht="32.9" customFormat="1" customHeight="1" s="71">
      <c r="B3810" s="166" t="n"/>
      <c r="C3810" s="166" t="n"/>
      <c r="D3810" s="153" t="n"/>
      <c r="E3810" s="10" t="n"/>
      <c r="F3810" s="11" t="n"/>
      <c r="G3810" s="10" t="n"/>
      <c r="H3810" s="11" t="n"/>
      <c r="I3810" s="12" t="n"/>
      <c r="J3810" s="13" t="inlineStr">
        <is>
          <t>001-001-0197 Куртка демисезонная "KAZ Minerals Bozymchak" (ткань 65%ПЭ/35%ХБ, плотность 250 гр/м2, подкл.флис. 48-50)</t>
        </is>
      </c>
      <c r="K3810" s="13" t="inlineStr">
        <is>
          <t>001-001-0197 Куртка демисезонная "KAZ Minerals Bozymchak" (ткань 65%ПЭ/35%ХБ, плотность 250 гр/м2, подкл.флис. 48-50)</t>
        </is>
      </c>
      <c r="L3810" s="98" t="n"/>
      <c r="M3810">
        <f>VLOOKUP(J3810,P$7:Q$4000,2,0)</f>
        <v/>
      </c>
      <c r="N3810">
        <f>VLOOKUP(K3810,P$7:R$4000,2,0)</f>
        <v/>
      </c>
    </row>
    <row r="3811" hidden="1" outlineLevel="1" ht="22.45" customHeight="1" s="171" thickBot="1">
      <c r="B3811" s="167" t="n"/>
      <c r="C3811" s="167" t="n"/>
      <c r="D3811" s="14" t="inlineStr">
        <is>
          <t>Количество</t>
        </is>
      </c>
      <c r="E3811" s="15" t="n"/>
      <c r="F3811" s="175" t="n">
        <v>1</v>
      </c>
      <c r="G3811" s="15" t="n"/>
      <c r="H3811" s="175" t="n">
        <v>1</v>
      </c>
      <c r="I3811" s="135" t="n"/>
      <c r="J3811" s="154" t="inlineStr">
        <is>
          <t>Поступление ТМЦ и услуг 0003613 от 11.09.2024 10:00:00</t>
        </is>
      </c>
      <c r="K3811" s="154" t="inlineStr">
        <is>
          <t>Поступление ТМЦ и услуг 0003613 от 11.09.2024 10:00:00</t>
        </is>
      </c>
      <c r="L3811" s="98" t="n"/>
      <c r="M3811">
        <f>VLOOKUP(J3811,P$7:Q$4000,2,0)</f>
        <v/>
      </c>
      <c r="N3811">
        <f>VLOOKUP(K3811,P$7:R$4000,2,0)</f>
        <v/>
      </c>
    </row>
    <row r="3812" hidden="1" outlineLevel="1" ht="22.45" customFormat="1" customHeight="1" s="71" thickBot="1">
      <c r="B3812" s="165" t="inlineStr">
        <is>
          <t>18.09.2024 8:36:46</t>
        </is>
      </c>
      <c r="C3812" s="165" t="inlineStr">
        <is>
          <t>Внутреннее перемещение ОМТС 222-327 от 18.09.2024 8:36:46</t>
        </is>
      </c>
      <c r="D3812" s="152" t="inlineStr">
        <is>
          <t>Внутренее перемещение ТМЦ</t>
        </is>
      </c>
      <c r="E3812" s="163" t="n">
        <v>1750</v>
      </c>
      <c r="F3812" s="164" t="n"/>
      <c r="G3812" s="163" t="n">
        <v>1750</v>
      </c>
      <c r="H3812" s="164" t="n"/>
      <c r="I3812" s="7" t="n">
        <v>7000</v>
      </c>
      <c r="J3812" s="8" t="inlineStr">
        <is>
          <t>Кенжебеков Тынчтыкбек Кенжебекович</t>
        </is>
      </c>
      <c r="K3812" s="8" t="inlineStr">
        <is>
          <t>Склад Бозымчак № 7 СИЗ (/Касымов А,Адылбек у Э.</t>
        </is>
      </c>
      <c r="L3812" s="98" t="n"/>
      <c r="M3812">
        <f>VLOOKUP(J3812,P$7:Q$4000,2,0)</f>
        <v/>
      </c>
      <c r="N3812">
        <f>VLOOKUP(K3812,P$7:R$4000,2,0)</f>
        <v/>
      </c>
    </row>
    <row r="3813" hidden="1" outlineLevel="1" ht="22.45" customFormat="1" customHeight="1" s="71">
      <c r="B3813" s="166" t="n"/>
      <c r="C3813" s="166" t="n"/>
      <c r="D3813" s="153" t="n"/>
      <c r="E3813" s="10" t="n"/>
      <c r="F3813" s="11" t="n"/>
      <c r="G3813" s="10" t="n"/>
      <c r="H3813" s="11" t="n"/>
      <c r="I3813" s="12" t="n"/>
      <c r="J3813" s="13" t="inlineStr">
        <is>
          <t>001-001-0197 Куртка демисезонная "KAZ Minerals Bozymchak" (ткань 65%ПЭ/35%ХБ, плотность 250 гр/м2, подкл.флис. 48-50)</t>
        </is>
      </c>
      <c r="K3813" s="13" t="inlineStr">
        <is>
          <t>001-001-0197 Куртка демисезонная "KAZ Minerals Bozymchak" (ткань 65%ПЭ/35%ХБ, плотность 250 гр/м2, подкл.флис. 48-50)</t>
        </is>
      </c>
      <c r="L3813" s="98" t="n"/>
      <c r="M3813">
        <f>VLOOKUP(J3813,P$7:Q$4000,2,0)</f>
        <v/>
      </c>
      <c r="N3813">
        <f>VLOOKUP(K3813,P$7:R$4000,2,0)</f>
        <v/>
      </c>
    </row>
    <row r="3814" hidden="1" outlineLevel="1" ht="22.45" customHeight="1" s="171" thickBot="1">
      <c r="B3814" s="167" t="n"/>
      <c r="C3814" s="167" t="n"/>
      <c r="D3814" s="14" t="inlineStr">
        <is>
          <t>Количество</t>
        </is>
      </c>
      <c r="E3814" s="15" t="n"/>
      <c r="F3814" s="175" t="n">
        <v>1</v>
      </c>
      <c r="G3814" s="15" t="n"/>
      <c r="H3814" s="175" t="n">
        <v>1</v>
      </c>
      <c r="I3814" s="135" t="n"/>
      <c r="J3814" s="154" t="inlineStr">
        <is>
          <t>Поступление ТМЦ и услуг 0003613 от 11.09.2024 10:00:00</t>
        </is>
      </c>
      <c r="K3814" s="154" t="inlineStr">
        <is>
          <t>Поступление ТМЦ и услуг 0003613 от 11.09.2024 10:00:00</t>
        </is>
      </c>
      <c r="L3814" s="98" t="n"/>
      <c r="M3814">
        <f>VLOOKUP(J3814,P$7:Q$4000,2,0)</f>
        <v/>
      </c>
      <c r="N3814">
        <f>VLOOKUP(K3814,P$7:R$4000,2,0)</f>
        <v/>
      </c>
    </row>
    <row r="3815" hidden="1" outlineLevel="1" ht="22.45" customFormat="1" customHeight="1" s="71" thickBot="1">
      <c r="B3815" s="165" t="inlineStr">
        <is>
          <t>18.09.2024 8:37:41</t>
        </is>
      </c>
      <c r="C3815" s="165" t="inlineStr">
        <is>
          <t>Внутреннее перемещение ОМТС 222-328 от 18.09.2024 8:37:41</t>
        </is>
      </c>
      <c r="D3815" s="152" t="inlineStr">
        <is>
          <t>Внутренее перемещение ТМЦ</t>
        </is>
      </c>
      <c r="E3815" s="163" t="n">
        <v>1750</v>
      </c>
      <c r="F3815" s="164" t="n"/>
      <c r="G3815" s="163" t="n">
        <v>1750</v>
      </c>
      <c r="H3815" s="164" t="n"/>
      <c r="I3815" s="7" t="n">
        <v>7000</v>
      </c>
      <c r="J3815" s="8" t="inlineStr">
        <is>
          <t>Чыныбеков Афтандил Амангелдиевич</t>
        </is>
      </c>
      <c r="K3815" s="8" t="inlineStr">
        <is>
          <t>Склад Бозымчак № 7 СИЗ (/Касымов А,Адылбек у Э.</t>
        </is>
      </c>
      <c r="L3815" s="98" t="n"/>
      <c r="M3815">
        <f>VLOOKUP(J3815,P$7:Q$4000,2,0)</f>
        <v/>
      </c>
      <c r="N3815">
        <f>VLOOKUP(K3815,P$7:R$4000,2,0)</f>
        <v/>
      </c>
    </row>
    <row r="3816" hidden="1" outlineLevel="1" ht="32.9" customFormat="1" customHeight="1" s="71">
      <c r="B3816" s="166" t="n"/>
      <c r="C3816" s="166" t="n"/>
      <c r="D3816" s="153" t="n"/>
      <c r="E3816" s="10" t="n"/>
      <c r="F3816" s="11" t="n"/>
      <c r="G3816" s="10" t="n"/>
      <c r="H3816" s="11" t="n"/>
      <c r="I3816" s="12" t="n"/>
      <c r="J3816" s="13" t="inlineStr">
        <is>
          <t>001-001-0197 Куртка демисезонная "KAZ Minerals Bozymchak" (ткань 65%ПЭ/35%ХБ, плотность 250 гр/м2, подкл.флис. 48-50)</t>
        </is>
      </c>
      <c r="K3816" s="13" t="inlineStr">
        <is>
          <t>001-001-0197 Куртка демисезонная "KAZ Minerals Bozymchak" (ткань 65%ПЭ/35%ХБ, плотность 250 гр/м2, подкл.флис. 48-50)</t>
        </is>
      </c>
      <c r="L3816" s="98" t="n"/>
      <c r="M3816">
        <f>VLOOKUP(J3816,P$7:Q$4000,2,0)</f>
        <v/>
      </c>
      <c r="N3816">
        <f>VLOOKUP(K3816,P$7:R$4000,2,0)</f>
        <v/>
      </c>
    </row>
    <row r="3817" hidden="1" outlineLevel="1" ht="22.45" customHeight="1" s="171" thickBot="1">
      <c r="B3817" s="167" t="n"/>
      <c r="C3817" s="167" t="n"/>
      <c r="D3817" s="14" t="inlineStr">
        <is>
          <t>Количество</t>
        </is>
      </c>
      <c r="E3817" s="15" t="n"/>
      <c r="F3817" s="175" t="n">
        <v>1</v>
      </c>
      <c r="G3817" s="15" t="n"/>
      <c r="H3817" s="175" t="n">
        <v>1</v>
      </c>
      <c r="I3817" s="135" t="n"/>
      <c r="J3817" s="154" t="inlineStr">
        <is>
          <t>Поступление ТМЦ и услуг 0003613 от 11.09.2024 10:00:00</t>
        </is>
      </c>
      <c r="K3817" s="154" t="inlineStr">
        <is>
          <t>Поступление ТМЦ и услуг 0003613 от 11.09.2024 10:00:00</t>
        </is>
      </c>
      <c r="L3817" s="98" t="n"/>
      <c r="M3817">
        <f>VLOOKUP(J3817,P$7:Q$4000,2,0)</f>
        <v/>
      </c>
      <c r="N3817">
        <f>VLOOKUP(K3817,P$7:R$4000,2,0)</f>
        <v/>
      </c>
    </row>
    <row r="3818" hidden="1" outlineLevel="1" ht="22.45" customFormat="1" customHeight="1" s="71" thickBot="1">
      <c r="B3818" s="165" t="inlineStr">
        <is>
          <t>18.09.2024 8:38:56</t>
        </is>
      </c>
      <c r="C3818" s="165" t="inlineStr">
        <is>
          <t>Внутреннее перемещение ОМТС 222-329 от 18.09.2024 8:38:56</t>
        </is>
      </c>
      <c r="D3818" s="152" t="inlineStr">
        <is>
          <t>Внутренее перемещение ТМЦ</t>
        </is>
      </c>
      <c r="E3818" s="163" t="n">
        <v>1750</v>
      </c>
      <c r="F3818" s="164" t="n"/>
      <c r="G3818" s="163" t="n">
        <v>1750</v>
      </c>
      <c r="H3818" s="164" t="n"/>
      <c r="I3818" s="7" t="n">
        <v>7000</v>
      </c>
      <c r="J3818" s="8" t="inlineStr">
        <is>
          <t>Давлеталы уулу Үмөтбек ( кочегар)</t>
        </is>
      </c>
      <c r="K3818" s="8" t="inlineStr">
        <is>
          <t>Склад Бозымчак № 7 СИЗ (/Касымов А,Адылбек у Э.</t>
        </is>
      </c>
      <c r="L3818" s="98" t="n"/>
      <c r="M3818">
        <f>VLOOKUP(J3818,P$7:Q$4000,2,0)</f>
        <v/>
      </c>
      <c r="N3818">
        <f>VLOOKUP(K3818,P$7:R$4000,2,0)</f>
        <v/>
      </c>
    </row>
    <row r="3819" hidden="1" outlineLevel="1" ht="32.9" customFormat="1" customHeight="1" s="71">
      <c r="B3819" s="166" t="n"/>
      <c r="C3819" s="166" t="n"/>
      <c r="D3819" s="153" t="n"/>
      <c r="E3819" s="10" t="n"/>
      <c r="F3819" s="11" t="n"/>
      <c r="G3819" s="10" t="n"/>
      <c r="H3819" s="11" t="n"/>
      <c r="I3819" s="12" t="n"/>
      <c r="J3819" s="13" t="inlineStr">
        <is>
          <t>001-001-0198 Куртка демисезонная "KAZ Minerals Bozymchak" (ткань 65%ПЭ/35%ХБ, плотность 250 гр/м2, подкл.флис. 52-54)</t>
        </is>
      </c>
      <c r="K3819" s="13" t="inlineStr">
        <is>
          <t>001-001-0198 Куртка демисезонная "KAZ Minerals Bozymchak" (ткань 65%ПЭ/35%ХБ, плотность 250 гр/м2, подкл.флис. 52-54)</t>
        </is>
      </c>
      <c r="L3819" s="98" t="n"/>
      <c r="M3819">
        <f>VLOOKUP(J3819,P$7:Q$4000,2,0)</f>
        <v/>
      </c>
      <c r="N3819">
        <f>VLOOKUP(K3819,P$7:R$4000,2,0)</f>
        <v/>
      </c>
    </row>
    <row r="3820" hidden="1" outlineLevel="1" ht="22.45" customHeight="1" s="171" thickBot="1">
      <c r="B3820" s="167" t="n"/>
      <c r="C3820" s="167" t="n"/>
      <c r="D3820" s="14" t="inlineStr">
        <is>
          <t>Количество</t>
        </is>
      </c>
      <c r="E3820" s="15" t="n"/>
      <c r="F3820" s="175" t="n">
        <v>1</v>
      </c>
      <c r="G3820" s="15" t="n"/>
      <c r="H3820" s="175" t="n">
        <v>1</v>
      </c>
      <c r="I3820" s="135" t="n"/>
      <c r="J3820" s="154" t="inlineStr">
        <is>
          <t>Поступление ТМЦ и услуг 0003520 от 04.09.2024 10:00:00</t>
        </is>
      </c>
      <c r="K3820" s="154" t="inlineStr">
        <is>
          <t>Поступление ТМЦ и услуг 0003520 от 04.09.2024 10:00:00</t>
        </is>
      </c>
      <c r="L3820" s="98" t="n"/>
      <c r="M3820">
        <f>VLOOKUP(J3820,P$7:Q$4000,2,0)</f>
        <v/>
      </c>
      <c r="N3820">
        <f>VLOOKUP(K3820,P$7:R$4000,2,0)</f>
        <v/>
      </c>
    </row>
    <row r="3821" hidden="1" outlineLevel="1" ht="22.45" customFormat="1" customHeight="1" s="71" thickBot="1">
      <c r="B3821" s="165" t="inlineStr">
        <is>
          <t>18.09.2024 8:39:45</t>
        </is>
      </c>
      <c r="C3821" s="165" t="inlineStr">
        <is>
          <t>Внутреннее перемещение ОМТС 222-330 от 18.09.2024 8:39:45</t>
        </is>
      </c>
      <c r="D3821" s="152" t="inlineStr">
        <is>
          <t>Внутренее перемещение ТМЦ</t>
        </is>
      </c>
      <c r="E3821" s="163" t="n">
        <v>1750</v>
      </c>
      <c r="F3821" s="164" t="n"/>
      <c r="G3821" s="163" t="n">
        <v>1750</v>
      </c>
      <c r="H3821" s="164" t="n"/>
      <c r="I3821" s="7" t="n">
        <v>7000</v>
      </c>
      <c r="J3821" s="8" t="inlineStr">
        <is>
          <t>Давлеталы уулу Улукбек( пом.бур)</t>
        </is>
      </c>
      <c r="K3821" s="8" t="inlineStr">
        <is>
          <t>Склад Бозымчак № 7 СИЗ (/Касымов А,Адылбек у Э.</t>
        </is>
      </c>
      <c r="L3821" s="98" t="n"/>
      <c r="M3821">
        <f>VLOOKUP(J3821,P$7:Q$4000,2,0)</f>
        <v/>
      </c>
      <c r="N3821">
        <f>VLOOKUP(K3821,P$7:R$4000,2,0)</f>
        <v/>
      </c>
    </row>
    <row r="3822" hidden="1" outlineLevel="1" ht="43.4" customFormat="1" customHeight="1" s="71">
      <c r="B3822" s="166" t="n"/>
      <c r="C3822" s="166" t="n"/>
      <c r="D3822" s="153" t="n"/>
      <c r="E3822" s="10" t="n"/>
      <c r="F3822" s="11" t="n"/>
      <c r="G3822" s="10" t="n"/>
      <c r="H3822" s="11" t="n"/>
      <c r="I3822" s="12" t="n"/>
      <c r="J3822" s="13" t="inlineStr">
        <is>
          <t>001-001-0197 Куртка демисезонная "KAZ Minerals Bozymchak" (ткань 65%ПЭ/35%ХБ, плотность 250 гр/м2, подкл.флис. 48-50)</t>
        </is>
      </c>
      <c r="K3822" s="13" t="inlineStr">
        <is>
          <t>001-001-0197 Куртка демисезонная "KAZ Minerals Bozymchak" (ткань 65%ПЭ/35%ХБ, плотность 250 гр/м2, подкл.флис. 48-50)</t>
        </is>
      </c>
      <c r="L3822" s="98" t="n"/>
      <c r="M3822">
        <f>VLOOKUP(J3822,P$7:Q$4000,2,0)</f>
        <v/>
      </c>
      <c r="N3822">
        <f>VLOOKUP(K3822,P$7:R$4000,2,0)</f>
        <v/>
      </c>
    </row>
    <row r="3823" hidden="1" outlineLevel="1" ht="22.45" customHeight="1" s="171" thickBot="1">
      <c r="B3823" s="167" t="n"/>
      <c r="C3823" s="167" t="n"/>
      <c r="D3823" s="14" t="inlineStr">
        <is>
          <t>Количество</t>
        </is>
      </c>
      <c r="E3823" s="15" t="n"/>
      <c r="F3823" s="175" t="n">
        <v>1</v>
      </c>
      <c r="G3823" s="15" t="n"/>
      <c r="H3823" s="175" t="n">
        <v>1</v>
      </c>
      <c r="I3823" s="135" t="n"/>
      <c r="J3823" s="154" t="inlineStr">
        <is>
          <t>Поступление ТМЦ и услуг 0003613 от 11.09.2024 10:00:00</t>
        </is>
      </c>
      <c r="K3823" s="154" t="inlineStr">
        <is>
          <t>Поступление ТМЦ и услуг 0003613 от 11.09.2024 10:00:00</t>
        </is>
      </c>
      <c r="L3823" s="98" t="n"/>
      <c r="M3823">
        <f>VLOOKUP(J3823,P$7:Q$4000,2,0)</f>
        <v/>
      </c>
      <c r="N3823">
        <f>VLOOKUP(K3823,P$7:R$4000,2,0)</f>
        <v/>
      </c>
    </row>
    <row r="3824" hidden="1" outlineLevel="1" ht="22.45" customFormat="1" customHeight="1" s="71" thickBot="1">
      <c r="B3824" s="165" t="inlineStr">
        <is>
          <t>18.09.2024 8:40:38</t>
        </is>
      </c>
      <c r="C3824" s="165" t="inlineStr">
        <is>
          <t>Внутреннее перемещение ОМТС 222-331 от 18.09.2024 8:40:38</t>
        </is>
      </c>
      <c r="D3824" s="152" t="inlineStr">
        <is>
          <t>Внутренее перемещение ТМЦ</t>
        </is>
      </c>
      <c r="E3824" s="163" t="n">
        <v>1750</v>
      </c>
      <c r="F3824" s="164" t="n"/>
      <c r="G3824" s="163" t="n">
        <v>1750</v>
      </c>
      <c r="H3824" s="164" t="n"/>
      <c r="I3824" s="7" t="n">
        <v>7000</v>
      </c>
      <c r="J3824" s="8" t="inlineStr">
        <is>
          <t>Шабданов Иманалы Жолдошалыевич</t>
        </is>
      </c>
      <c r="K3824" s="8" t="inlineStr">
        <is>
          <t>Склад Бозымчак № 7 СИЗ (/Касымов А,Адылбек у Э.</t>
        </is>
      </c>
      <c r="L3824" s="98" t="n"/>
      <c r="M3824">
        <f>VLOOKUP(J3824,P$7:Q$4000,2,0)</f>
        <v/>
      </c>
      <c r="N3824">
        <f>VLOOKUP(K3824,P$7:R$4000,2,0)</f>
        <v/>
      </c>
    </row>
    <row r="3825" hidden="1" outlineLevel="1" ht="22.45" customFormat="1" customHeight="1" s="71">
      <c r="B3825" s="166" t="n"/>
      <c r="C3825" s="166" t="n"/>
      <c r="D3825" s="153" t="n"/>
      <c r="E3825" s="10" t="n"/>
      <c r="F3825" s="11" t="n"/>
      <c r="G3825" s="10" t="n"/>
      <c r="H3825" s="11" t="n"/>
      <c r="I3825" s="12" t="n"/>
      <c r="J3825" s="13" t="inlineStr">
        <is>
          <t>001-001-0197 Куртка демисезонная "KAZ Minerals Bozymchak" (ткань 65%ПЭ/35%ХБ, плотность 250 гр/м2, подкл.флис. 48-50)</t>
        </is>
      </c>
      <c r="K3825" s="13" t="inlineStr">
        <is>
          <t>001-001-0197 Куртка демисезонная "KAZ Minerals Bozymchak" (ткань 65%ПЭ/35%ХБ, плотность 250 гр/м2, подкл.флис. 48-50)</t>
        </is>
      </c>
      <c r="L3825" s="98" t="n"/>
      <c r="M3825">
        <f>VLOOKUP(J3825,P$7:Q$4000,2,0)</f>
        <v/>
      </c>
      <c r="N3825">
        <f>VLOOKUP(K3825,P$7:R$4000,2,0)</f>
        <v/>
      </c>
    </row>
    <row r="3826" hidden="1" outlineLevel="1" ht="22.45" customHeight="1" s="171" thickBot="1">
      <c r="B3826" s="167" t="n"/>
      <c r="C3826" s="167" t="n"/>
      <c r="D3826" s="14" t="inlineStr">
        <is>
          <t>Количество</t>
        </is>
      </c>
      <c r="E3826" s="15" t="n"/>
      <c r="F3826" s="175" t="n">
        <v>1</v>
      </c>
      <c r="G3826" s="15" t="n"/>
      <c r="H3826" s="175" t="n">
        <v>1</v>
      </c>
      <c r="I3826" s="135" t="n"/>
      <c r="J3826" s="154" t="inlineStr">
        <is>
          <t>Поступление ТМЦ и услуг 0003613 от 11.09.2024 10:00:00</t>
        </is>
      </c>
      <c r="K3826" s="154" t="inlineStr">
        <is>
          <t>Поступление ТМЦ и услуг 0003613 от 11.09.2024 10:00:00</t>
        </is>
      </c>
      <c r="L3826" s="98" t="n"/>
      <c r="M3826">
        <f>VLOOKUP(J3826,P$7:Q$4000,2,0)</f>
        <v/>
      </c>
      <c r="N3826">
        <f>VLOOKUP(K3826,P$7:R$4000,2,0)</f>
        <v/>
      </c>
    </row>
    <row r="3827" hidden="1" outlineLevel="1" ht="22.45" customFormat="1" customHeight="1" s="71" thickBot="1">
      <c r="B3827" s="165" t="inlineStr">
        <is>
          <t>18.09.2024 8:41:13</t>
        </is>
      </c>
      <c r="C3827" s="165" t="inlineStr">
        <is>
          <t>Внутреннее перемещение ОМТС 222-332 от 18.09.2024 8:41:13</t>
        </is>
      </c>
      <c r="D3827" s="152" t="inlineStr">
        <is>
          <t>Внутренее перемещение ТМЦ</t>
        </is>
      </c>
      <c r="E3827" s="163" t="n">
        <v>1750</v>
      </c>
      <c r="F3827" s="164" t="n"/>
      <c r="G3827" s="163" t="n">
        <v>1750</v>
      </c>
      <c r="H3827" s="164" t="n"/>
      <c r="I3827" s="7" t="n">
        <v>7000</v>
      </c>
      <c r="J3827" s="8" t="inlineStr">
        <is>
          <t>Байышбек уулу Пайызбек</t>
        </is>
      </c>
      <c r="K3827" s="8" t="inlineStr">
        <is>
          <t>Склад Бозымчак № 7 СИЗ (/Касымов А,Адылбек у Э.</t>
        </is>
      </c>
      <c r="L3827" s="98" t="n"/>
      <c r="M3827">
        <f>VLOOKUP(J3827,P$7:Q$4000,2,0)</f>
        <v/>
      </c>
      <c r="N3827">
        <f>VLOOKUP(K3827,P$7:R$4000,2,0)</f>
        <v/>
      </c>
    </row>
    <row r="3828" hidden="1" outlineLevel="1" ht="22.45" customFormat="1" customHeight="1" s="71">
      <c r="B3828" s="166" t="n"/>
      <c r="C3828" s="166" t="n"/>
      <c r="D3828" s="153" t="n"/>
      <c r="E3828" s="10" t="n"/>
      <c r="F3828" s="11" t="n"/>
      <c r="G3828" s="10" t="n"/>
      <c r="H3828" s="11" t="n"/>
      <c r="I3828" s="12" t="n"/>
      <c r="J3828" s="13" t="inlineStr">
        <is>
          <t>001-001-0197 Куртка демисезонная "KAZ Minerals Bozymchak" (ткань 65%ПЭ/35%ХБ, плотность 250 гр/м2, подкл.флис. 48-50)</t>
        </is>
      </c>
      <c r="K3828" s="13" t="inlineStr">
        <is>
          <t>001-001-0197 Куртка демисезонная "KAZ Minerals Bozymchak" (ткань 65%ПЭ/35%ХБ, плотность 250 гр/м2, подкл.флис. 48-50)</t>
        </is>
      </c>
      <c r="L3828" s="98" t="n"/>
      <c r="M3828">
        <f>VLOOKUP(J3828,P$7:Q$4000,2,0)</f>
        <v/>
      </c>
      <c r="N3828">
        <f>VLOOKUP(K3828,P$7:R$4000,2,0)</f>
        <v/>
      </c>
    </row>
    <row r="3829" hidden="1" outlineLevel="1" ht="22.45" customHeight="1" s="171" thickBot="1">
      <c r="B3829" s="167" t="n"/>
      <c r="C3829" s="167" t="n"/>
      <c r="D3829" s="14" t="inlineStr">
        <is>
          <t>Количество</t>
        </is>
      </c>
      <c r="E3829" s="15" t="n"/>
      <c r="F3829" s="175" t="n">
        <v>1</v>
      </c>
      <c r="G3829" s="15" t="n"/>
      <c r="H3829" s="175" t="n">
        <v>1</v>
      </c>
      <c r="I3829" s="135" t="n"/>
      <c r="J3829" s="154" t="inlineStr">
        <is>
          <t>Поступление ТМЦ и услуг 0003613 от 11.09.2024 10:00:00</t>
        </is>
      </c>
      <c r="K3829" s="154" t="inlineStr">
        <is>
          <t>Поступление ТМЦ и услуг 0003613 от 11.09.2024 10:00:00</t>
        </is>
      </c>
      <c r="L3829" s="98" t="n"/>
      <c r="M3829">
        <f>VLOOKUP(J3829,P$7:Q$4000,2,0)</f>
        <v/>
      </c>
      <c r="N3829">
        <f>VLOOKUP(K3829,P$7:R$4000,2,0)</f>
        <v/>
      </c>
    </row>
    <row r="3830" hidden="1" outlineLevel="1" ht="22.45" customFormat="1" customHeight="1" s="71" thickBot="1">
      <c r="B3830" s="165" t="inlineStr">
        <is>
          <t>18.09.2024 8:42:13</t>
        </is>
      </c>
      <c r="C3830" s="165" t="inlineStr">
        <is>
          <t>Внутреннее перемещение ОМТС 222-333 от 18.09.2024 8:42:13</t>
        </is>
      </c>
      <c r="D3830" s="152" t="inlineStr">
        <is>
          <t>Внутренее перемещение ТМЦ</t>
        </is>
      </c>
      <c r="E3830" s="163" t="n">
        <v>1750</v>
      </c>
      <c r="F3830" s="164" t="n"/>
      <c r="G3830" s="163" t="n">
        <v>1750</v>
      </c>
      <c r="H3830" s="164" t="n"/>
      <c r="I3830" s="7" t="n">
        <v>7000</v>
      </c>
      <c r="J3830" s="8" t="inlineStr">
        <is>
          <t>Досбаев Кылычбек Мамбетович (Машинист конвеера)</t>
        </is>
      </c>
      <c r="K3830" s="8" t="inlineStr">
        <is>
          <t>Склад Бозымчак № 7 СИЗ (/Касымов А,Адылбек у Э.</t>
        </is>
      </c>
      <c r="L3830" s="98" t="n"/>
      <c r="M3830">
        <f>VLOOKUP(J3830,P$7:Q$4000,2,0)</f>
        <v/>
      </c>
      <c r="N3830">
        <f>VLOOKUP(K3830,P$7:R$4000,2,0)</f>
        <v/>
      </c>
    </row>
    <row r="3831" hidden="1" outlineLevel="1" ht="32.9" customFormat="1" customHeight="1" s="71">
      <c r="B3831" s="166" t="n"/>
      <c r="C3831" s="166" t="n"/>
      <c r="D3831" s="153" t="n"/>
      <c r="E3831" s="10" t="n"/>
      <c r="F3831" s="11" t="n"/>
      <c r="G3831" s="10" t="n"/>
      <c r="H3831" s="11" t="n"/>
      <c r="I3831" s="12" t="n"/>
      <c r="J3831" s="13" t="inlineStr">
        <is>
          <t>001-001-0197 Куртка демисезонная "KAZ Minerals Bozymchak" (ткань 65%ПЭ/35%ХБ, плотность 250 гр/м2, подкл.флис. 48-50)</t>
        </is>
      </c>
      <c r="K3831" s="13" t="inlineStr">
        <is>
          <t>001-001-0197 Куртка демисезонная "KAZ Minerals Bozymchak" (ткань 65%ПЭ/35%ХБ, плотность 250 гр/м2, подкл.флис. 48-50)</t>
        </is>
      </c>
      <c r="L3831" s="98" t="n"/>
      <c r="M3831">
        <f>VLOOKUP(J3831,P$7:Q$4000,2,0)</f>
        <v/>
      </c>
      <c r="N3831">
        <f>VLOOKUP(K3831,P$7:R$4000,2,0)</f>
        <v/>
      </c>
    </row>
    <row r="3832" hidden="1" outlineLevel="1" ht="22.45" customHeight="1" s="171" thickBot="1">
      <c r="B3832" s="167" t="n"/>
      <c r="C3832" s="167" t="n"/>
      <c r="D3832" s="14" t="inlineStr">
        <is>
          <t>Количество</t>
        </is>
      </c>
      <c r="E3832" s="15" t="n"/>
      <c r="F3832" s="175" t="n">
        <v>1</v>
      </c>
      <c r="G3832" s="15" t="n"/>
      <c r="H3832" s="175" t="n">
        <v>1</v>
      </c>
      <c r="I3832" s="135" t="n"/>
      <c r="J3832" s="154" t="inlineStr">
        <is>
          <t>Поступление ТМЦ и услуг 0003613 от 11.09.2024 10:00:00</t>
        </is>
      </c>
      <c r="K3832" s="154" t="inlineStr">
        <is>
          <t>Поступление ТМЦ и услуг 0003613 от 11.09.2024 10:00:00</t>
        </is>
      </c>
      <c r="L3832" s="98" t="n"/>
      <c r="M3832">
        <f>VLOOKUP(J3832,P$7:Q$4000,2,0)</f>
        <v/>
      </c>
      <c r="N3832">
        <f>VLOOKUP(K3832,P$7:R$4000,2,0)</f>
        <v/>
      </c>
    </row>
    <row r="3833" hidden="1" outlineLevel="1" ht="22.45" customFormat="1" customHeight="1" s="71" thickBot="1">
      <c r="B3833" s="165" t="inlineStr">
        <is>
          <t>18.09.2024 8:43:08</t>
        </is>
      </c>
      <c r="C3833" s="165" t="inlineStr">
        <is>
          <t>Внутреннее перемещение ОМТС 222-334 от 18.09.2024 8:43:08</t>
        </is>
      </c>
      <c r="D3833" s="152" t="inlineStr">
        <is>
          <t>Внутренее перемещение ТМЦ</t>
        </is>
      </c>
      <c r="E3833" s="163" t="n">
        <v>1750</v>
      </c>
      <c r="F3833" s="164" t="n"/>
      <c r="G3833" s="163" t="n">
        <v>1750</v>
      </c>
      <c r="H3833" s="164" t="n"/>
      <c r="I3833" s="7" t="n">
        <v>7000</v>
      </c>
      <c r="J3833" s="8" t="inlineStr">
        <is>
          <t>Балтабаев Дамир Абдыкалилович</t>
        </is>
      </c>
      <c r="K3833" s="8" t="inlineStr">
        <is>
          <t>Склад Бозымчак № 7 СИЗ (/Касымов А,Адылбек у Э.</t>
        </is>
      </c>
      <c r="L3833" s="98" t="n"/>
      <c r="M3833">
        <f>VLOOKUP(J3833,P$7:Q$4000,2,0)</f>
        <v/>
      </c>
      <c r="N3833">
        <f>VLOOKUP(K3833,P$7:R$4000,2,0)</f>
        <v/>
      </c>
    </row>
    <row r="3834" hidden="1" outlineLevel="1" ht="32.9" customFormat="1" customHeight="1" s="71">
      <c r="B3834" s="166" t="n"/>
      <c r="C3834" s="166" t="n"/>
      <c r="D3834" s="153" t="n"/>
      <c r="E3834" s="10" t="n"/>
      <c r="F3834" s="11" t="n"/>
      <c r="G3834" s="10" t="n"/>
      <c r="H3834" s="11" t="n"/>
      <c r="I3834" s="12" t="n"/>
      <c r="J3834" s="13" t="inlineStr">
        <is>
          <t>001-001-0197 Куртка демисезонная "KAZ Minerals Bozymchak" (ткань 65%ПЭ/35%ХБ, плотность 250 гр/м2, подкл.флис. 48-50)</t>
        </is>
      </c>
      <c r="K3834" s="13" t="inlineStr">
        <is>
          <t>001-001-0197 Куртка демисезонная "KAZ Minerals Bozymchak" (ткань 65%ПЭ/35%ХБ, плотность 250 гр/м2, подкл.флис. 48-50)</t>
        </is>
      </c>
      <c r="L3834" s="98" t="n"/>
      <c r="M3834">
        <f>VLOOKUP(J3834,P$7:Q$4000,2,0)</f>
        <v/>
      </c>
      <c r="N3834">
        <f>VLOOKUP(K3834,P$7:R$4000,2,0)</f>
        <v/>
      </c>
    </row>
    <row r="3835" hidden="1" outlineLevel="1" ht="22.45" customHeight="1" s="171" thickBot="1">
      <c r="B3835" s="167" t="n"/>
      <c r="C3835" s="167" t="n"/>
      <c r="D3835" s="14" t="inlineStr">
        <is>
          <t>Количество</t>
        </is>
      </c>
      <c r="E3835" s="15" t="n"/>
      <c r="F3835" s="175" t="n">
        <v>1</v>
      </c>
      <c r="G3835" s="15" t="n"/>
      <c r="H3835" s="175" t="n">
        <v>1</v>
      </c>
      <c r="I3835" s="135" t="n"/>
      <c r="J3835" s="154" t="inlineStr">
        <is>
          <t>Поступление ТМЦ и услуг 0003613 от 11.09.2024 10:00:00</t>
        </is>
      </c>
      <c r="K3835" s="154" t="inlineStr">
        <is>
          <t>Поступление ТМЦ и услуг 0003613 от 11.09.2024 10:00:00</t>
        </is>
      </c>
      <c r="L3835" s="98" t="n"/>
      <c r="M3835">
        <f>VLOOKUP(J3835,P$7:Q$4000,2,0)</f>
        <v/>
      </c>
      <c r="N3835">
        <f>VLOOKUP(K3835,P$7:R$4000,2,0)</f>
        <v/>
      </c>
    </row>
    <row r="3836" hidden="1" outlineLevel="1" ht="22.45" customFormat="1" customHeight="1" s="71" thickBot="1">
      <c r="B3836" s="165" t="inlineStr">
        <is>
          <t>18.09.2024 8:43:50</t>
        </is>
      </c>
      <c r="C3836" s="165" t="inlineStr">
        <is>
          <t>Внутреннее перемещение ОМТС 222-335 от 18.09.2024 8:43:50</t>
        </is>
      </c>
      <c r="D3836" s="152" t="inlineStr">
        <is>
          <t>Внутренее перемещение ТМЦ</t>
        </is>
      </c>
      <c r="E3836" s="163" t="n">
        <v>1750</v>
      </c>
      <c r="F3836" s="164" t="n"/>
      <c r="G3836" s="163" t="n">
        <v>1750</v>
      </c>
      <c r="H3836" s="164" t="n"/>
      <c r="I3836" s="7" t="n">
        <v>7000</v>
      </c>
      <c r="J3836" s="8" t="inlineStr">
        <is>
          <t>Алымбек уулу Тынчтыкбек</t>
        </is>
      </c>
      <c r="K3836" s="8" t="inlineStr">
        <is>
          <t>Склад Бозымчак № 7 СИЗ (/Касымов А,Адылбек у Э.</t>
        </is>
      </c>
      <c r="L3836" s="98" t="n"/>
      <c r="M3836">
        <f>VLOOKUP(J3836,P$7:Q$4000,2,0)</f>
        <v/>
      </c>
      <c r="N3836">
        <f>VLOOKUP(K3836,P$7:R$4000,2,0)</f>
        <v/>
      </c>
    </row>
    <row r="3837" hidden="1" outlineLevel="1" ht="32.9" customFormat="1" customHeight="1" s="71">
      <c r="B3837" s="166" t="n"/>
      <c r="C3837" s="166" t="n"/>
      <c r="D3837" s="153" t="n"/>
      <c r="E3837" s="10" t="n"/>
      <c r="F3837" s="11" t="n"/>
      <c r="G3837" s="10" t="n"/>
      <c r="H3837" s="11" t="n"/>
      <c r="I3837" s="12" t="n"/>
      <c r="J3837" s="13" t="inlineStr">
        <is>
          <t>001-001-0197 Куртка демисезонная "KAZ Minerals Bozymchak" (ткань 65%ПЭ/35%ХБ, плотность 250 гр/м2, подкл.флис. 48-50)</t>
        </is>
      </c>
      <c r="K3837" s="13" t="inlineStr">
        <is>
          <t>001-001-0197 Куртка демисезонная "KAZ Minerals Bozymchak" (ткань 65%ПЭ/35%ХБ, плотность 250 гр/м2, подкл.флис. 48-50)</t>
        </is>
      </c>
      <c r="L3837" s="98" t="n"/>
      <c r="M3837">
        <f>VLOOKUP(J3837,P$7:Q$4000,2,0)</f>
        <v/>
      </c>
      <c r="N3837">
        <f>VLOOKUP(K3837,P$7:R$4000,2,0)</f>
        <v/>
      </c>
    </row>
    <row r="3838" hidden="1" outlineLevel="1" ht="22.45" customHeight="1" s="171" thickBot="1">
      <c r="B3838" s="167" t="n"/>
      <c r="C3838" s="167" t="n"/>
      <c r="D3838" s="14" t="inlineStr">
        <is>
          <t>Количество</t>
        </is>
      </c>
      <c r="E3838" s="15" t="n"/>
      <c r="F3838" s="175" t="n">
        <v>1</v>
      </c>
      <c r="G3838" s="15" t="n"/>
      <c r="H3838" s="175" t="n">
        <v>1</v>
      </c>
      <c r="I3838" s="135" t="n"/>
      <c r="J3838" s="154" t="inlineStr">
        <is>
          <t>Поступление ТМЦ и услуг 0003613 от 11.09.2024 10:00:00</t>
        </is>
      </c>
      <c r="K3838" s="154" t="inlineStr">
        <is>
          <t>Поступление ТМЦ и услуг 0003613 от 11.09.2024 10:00:00</t>
        </is>
      </c>
      <c r="L3838" s="98" t="n"/>
      <c r="M3838">
        <f>VLOOKUP(J3838,P$7:Q$4000,2,0)</f>
        <v/>
      </c>
      <c r="N3838">
        <f>VLOOKUP(K3838,P$7:R$4000,2,0)</f>
        <v/>
      </c>
    </row>
    <row r="3839" hidden="1" outlineLevel="1" ht="22.45" customFormat="1" customHeight="1" s="71" thickBot="1">
      <c r="B3839" s="165" t="inlineStr">
        <is>
          <t>18.09.2024 8:45:12</t>
        </is>
      </c>
      <c r="C3839" s="165" t="inlineStr">
        <is>
          <t>Внутреннее перемещение ОМТС 222-336 от 18.09.2024 8:45:12</t>
        </is>
      </c>
      <c r="D3839" s="152" t="inlineStr">
        <is>
          <t>Внутренее перемещение ТМЦ</t>
        </is>
      </c>
      <c r="E3839" s="163" t="n">
        <v>1750</v>
      </c>
      <c r="F3839" s="164" t="n"/>
      <c r="G3839" s="163" t="n">
        <v>1750</v>
      </c>
      <c r="H3839" s="164" t="n"/>
      <c r="I3839" s="7" t="n">
        <v>7000</v>
      </c>
      <c r="J3839" s="8" t="inlineStr">
        <is>
          <t>Жаныкулов Нургазы Уметбекович</t>
        </is>
      </c>
      <c r="K3839" s="8" t="inlineStr">
        <is>
          <t>Склад Бозымчак № 7 СИЗ (/Касымов А,Адылбек у Э.</t>
        </is>
      </c>
      <c r="L3839" s="98" t="n"/>
      <c r="M3839">
        <f>VLOOKUP(J3839,P$7:Q$4000,2,0)</f>
        <v/>
      </c>
      <c r="N3839">
        <f>VLOOKUP(K3839,P$7:R$4000,2,0)</f>
        <v/>
      </c>
    </row>
    <row r="3840" hidden="1" outlineLevel="1" ht="22.45" customFormat="1" customHeight="1" s="71">
      <c r="B3840" s="166" t="n"/>
      <c r="C3840" s="166" t="n"/>
      <c r="D3840" s="153" t="n"/>
      <c r="E3840" s="10" t="n"/>
      <c r="F3840" s="11" t="n"/>
      <c r="G3840" s="10" t="n"/>
      <c r="H3840" s="11" t="n"/>
      <c r="I3840" s="12" t="n"/>
      <c r="J3840" s="13" t="inlineStr">
        <is>
          <t>001-001-0199 Куртка демисезонная "KAZ Minerals Bozymchak" (ткань 65%ПЭ/35%ХБ, плотность 250 гр/м2, подкл.флис. 56-58)</t>
        </is>
      </c>
      <c r="K3840" s="13" t="inlineStr">
        <is>
          <t>001-001-0199 Куртка демисезонная "KAZ Minerals Bozymchak" (ткань 65%ПЭ/35%ХБ, плотность 250 гр/м2, подкл.флис. 56-58)</t>
        </is>
      </c>
      <c r="L3840" s="98" t="n"/>
      <c r="M3840">
        <f>VLOOKUP(J3840,P$7:Q$4000,2,0)</f>
        <v/>
      </c>
      <c r="N3840">
        <f>VLOOKUP(K3840,P$7:R$4000,2,0)</f>
        <v/>
      </c>
    </row>
    <row r="3841" hidden="1" outlineLevel="1" ht="22.45" customHeight="1" s="171" thickBot="1">
      <c r="B3841" s="167" t="n"/>
      <c r="C3841" s="167" t="n"/>
      <c r="D3841" s="14" t="inlineStr">
        <is>
          <t>Количество</t>
        </is>
      </c>
      <c r="E3841" s="15" t="n"/>
      <c r="F3841" s="175" t="n">
        <v>1</v>
      </c>
      <c r="G3841" s="15" t="n"/>
      <c r="H3841" s="175" t="n">
        <v>1</v>
      </c>
      <c r="I3841" s="135" t="n"/>
      <c r="J3841" s="154" t="inlineStr">
        <is>
          <t>Поступление ТМЦ и услуг 0003584 от 12.09.2024 10:00:00</t>
        </is>
      </c>
      <c r="K3841" s="154" t="inlineStr">
        <is>
          <t>Поступление ТМЦ и услуг 0003584 от 12.09.2024 10:00:00</t>
        </is>
      </c>
      <c r="L3841" s="98" t="n"/>
      <c r="M3841">
        <f>VLOOKUP(J3841,P$7:Q$4000,2,0)</f>
        <v/>
      </c>
      <c r="N3841">
        <f>VLOOKUP(K3841,P$7:R$4000,2,0)</f>
        <v/>
      </c>
    </row>
    <row r="3842" hidden="1" outlineLevel="1" ht="22.45" customFormat="1" customHeight="1" s="71" thickBot="1">
      <c r="B3842" s="165" t="inlineStr">
        <is>
          <t>18.09.2024 8:47:13</t>
        </is>
      </c>
      <c r="C3842" s="165" t="inlineStr">
        <is>
          <t>Внутреннее перемещение ОМТС 222-337 от 18.09.2024 8:47:13</t>
        </is>
      </c>
      <c r="D3842" s="152" t="inlineStr">
        <is>
          <t>Внутренее перемещение ТМЦ</t>
        </is>
      </c>
      <c r="E3842" s="163" t="n">
        <v>1750</v>
      </c>
      <c r="F3842" s="164" t="n"/>
      <c r="G3842" s="163" t="n">
        <v>1750</v>
      </c>
      <c r="H3842" s="164" t="n"/>
      <c r="I3842" s="7" t="n">
        <v>7000</v>
      </c>
      <c r="J3842" s="8" t="inlineStr">
        <is>
          <t>Рыспек уулу Марат</t>
        </is>
      </c>
      <c r="K3842" s="8" t="inlineStr">
        <is>
          <t>Склад Бозымчак № 7 СИЗ (/Касымов А,Адылбек у Э.</t>
        </is>
      </c>
      <c r="L3842" s="98" t="n"/>
      <c r="M3842">
        <f>VLOOKUP(J3842,P$7:Q$4000,2,0)</f>
        <v/>
      </c>
      <c r="N3842">
        <f>VLOOKUP(K3842,P$7:R$4000,2,0)</f>
        <v/>
      </c>
    </row>
    <row r="3843" hidden="1" outlineLevel="1" ht="32.9" customFormat="1" customHeight="1" s="71">
      <c r="B3843" s="166" t="n"/>
      <c r="C3843" s="166" t="n"/>
      <c r="D3843" s="153" t="n"/>
      <c r="E3843" s="10" t="n"/>
      <c r="F3843" s="11" t="n"/>
      <c r="G3843" s="10" t="n"/>
      <c r="H3843" s="11" t="n"/>
      <c r="I3843" s="12" t="n"/>
      <c r="J3843" s="13" t="inlineStr">
        <is>
          <t>001-001-0198 Куртка демисезонная "KAZ Minerals Bozymchak" (ткань 65%ПЭ/35%ХБ, плотность 250 гр/м2, подкл.флис. 52-54)</t>
        </is>
      </c>
      <c r="K3843" s="13" t="inlineStr">
        <is>
          <t>001-001-0198 Куртка демисезонная "KAZ Minerals Bozymchak" (ткань 65%ПЭ/35%ХБ, плотность 250 гр/м2, подкл.флис. 52-54)</t>
        </is>
      </c>
      <c r="L3843" s="98" t="n"/>
      <c r="M3843">
        <f>VLOOKUP(J3843,P$7:Q$4000,2,0)</f>
        <v/>
      </c>
      <c r="N3843">
        <f>VLOOKUP(K3843,P$7:R$4000,2,0)</f>
        <v/>
      </c>
    </row>
    <row r="3844" hidden="1" outlineLevel="1" ht="22.45" customHeight="1" s="171" thickBot="1">
      <c r="B3844" s="167" t="n"/>
      <c r="C3844" s="167" t="n"/>
      <c r="D3844" s="14" t="inlineStr">
        <is>
          <t>Количество</t>
        </is>
      </c>
      <c r="E3844" s="15" t="n"/>
      <c r="F3844" s="175" t="n">
        <v>1</v>
      </c>
      <c r="G3844" s="15" t="n"/>
      <c r="H3844" s="175" t="n">
        <v>1</v>
      </c>
      <c r="I3844" s="135" t="n"/>
      <c r="J3844" s="154" t="inlineStr">
        <is>
          <t>Поступление ТМЦ и услуг 0003520 от 04.09.2024 10:00:00</t>
        </is>
      </c>
      <c r="K3844" s="154" t="inlineStr">
        <is>
          <t>Поступление ТМЦ и услуг 0003520 от 04.09.2024 10:00:00</t>
        </is>
      </c>
      <c r="L3844" s="98" t="n"/>
      <c r="M3844">
        <f>VLOOKUP(J3844,P$7:Q$4000,2,0)</f>
        <v/>
      </c>
      <c r="N3844">
        <f>VLOOKUP(K3844,P$7:R$4000,2,0)</f>
        <v/>
      </c>
    </row>
    <row r="3845" hidden="1" outlineLevel="1" ht="22.45" customFormat="1" customHeight="1" s="71" thickBot="1">
      <c r="B3845" s="165" t="inlineStr">
        <is>
          <t>18.09.2024 8:47:13</t>
        </is>
      </c>
      <c r="C3845" s="165" t="inlineStr">
        <is>
          <t>Внутреннее перемещение ОМТС 222-337 от 18.09.2024 8:47:13</t>
        </is>
      </c>
      <c r="D3845" s="152" t="inlineStr">
        <is>
          <t>Внутренее перемещение ТМЦ</t>
        </is>
      </c>
      <c r="E3845" s="163" t="n">
        <v>1750</v>
      </c>
      <c r="F3845" s="164" t="n"/>
      <c r="G3845" s="163" t="n">
        <v>1750</v>
      </c>
      <c r="H3845" s="164" t="n"/>
      <c r="I3845" s="7" t="n">
        <v>5500</v>
      </c>
      <c r="J3845" s="8" t="inlineStr">
        <is>
          <t>Рыспек уулу Марат</t>
        </is>
      </c>
      <c r="K3845" s="8" t="inlineStr">
        <is>
          <t>Склад Бозымчак № 7 СИЗ (/Касымов А,Адылбек у Э.</t>
        </is>
      </c>
      <c r="L3845" s="98" t="n"/>
      <c r="M3845">
        <f>VLOOKUP(J3845,P$7:Q$4000,2,0)</f>
        <v/>
      </c>
      <c r="N3845">
        <f>VLOOKUP(K3845,P$7:R$4000,2,0)</f>
        <v/>
      </c>
    </row>
    <row r="3846" hidden="1" outlineLevel="1" ht="32.9" customFormat="1" customHeight="1" s="71">
      <c r="B3846" s="166" t="n"/>
      <c r="C3846" s="166" t="n"/>
      <c r="D3846" s="153" t="n"/>
      <c r="E3846" s="10" t="n"/>
      <c r="F3846" s="11" t="n"/>
      <c r="G3846" s="10" t="n"/>
      <c r="H3846" s="11" t="n"/>
      <c r="I3846" s="12" t="n"/>
      <c r="J3846" s="13" t="inlineStr">
        <is>
          <t>001-001-0178 Куртка летняя "KAZ Minerals Bozymchak" (ткань 65%ПЭ/35%ХБ, плотность 250 гр/м2, разм.52-54)</t>
        </is>
      </c>
      <c r="K3846" s="13" t="inlineStr">
        <is>
          <t>001-001-0178 Куртка летняя "KAZ Minerals Bozymchak" (ткань 65%ПЭ/35%ХБ, плотность 250 гр/м2, разм.52-54)</t>
        </is>
      </c>
      <c r="L3846" s="98" t="n"/>
      <c r="M3846">
        <f>VLOOKUP(J3846,P$7:Q$4000,2,0)</f>
        <v/>
      </c>
      <c r="N3846">
        <f>VLOOKUP(K3846,P$7:R$4000,2,0)</f>
        <v/>
      </c>
    </row>
    <row r="3847" hidden="1" outlineLevel="1" ht="22.45" customHeight="1" s="171" thickBot="1">
      <c r="B3847" s="167" t="n"/>
      <c r="C3847" s="167" t="n"/>
      <c r="D3847" s="14" t="inlineStr">
        <is>
          <t>Количество</t>
        </is>
      </c>
      <c r="E3847" s="15" t="n"/>
      <c r="F3847" s="175" t="n">
        <v>1</v>
      </c>
      <c r="G3847" s="15" t="n"/>
      <c r="H3847" s="175" t="n">
        <v>1</v>
      </c>
      <c r="I3847" s="135" t="n"/>
      <c r="J3847" s="154" t="inlineStr">
        <is>
          <t>Поступление ТМЦ и услуг 0003521 от 04.09.2024 10:00:00</t>
        </is>
      </c>
      <c r="K3847" s="154" t="inlineStr">
        <is>
          <t>Поступление ТМЦ и услуг 0003521 от 04.09.2024 10:00:00</t>
        </is>
      </c>
      <c r="L3847" s="98" t="n"/>
      <c r="M3847">
        <f>VLOOKUP(J3847,P$7:Q$4000,2,0)</f>
        <v/>
      </c>
      <c r="N3847">
        <f>VLOOKUP(K3847,P$7:R$4000,2,0)</f>
        <v/>
      </c>
    </row>
    <row r="3848" hidden="1" outlineLevel="1" ht="22.45" customFormat="1" customHeight="1" s="71" thickBot="1">
      <c r="B3848" s="165" t="inlineStr">
        <is>
          <t>18.09.2024 8:47:13</t>
        </is>
      </c>
      <c r="C3848" s="165" t="inlineStr">
        <is>
          <t>Внутреннее перемещение ОМТС 222-337 от 18.09.2024 8:47:13</t>
        </is>
      </c>
      <c r="D3848" s="152" t="inlineStr">
        <is>
          <t>Внутренее перемещение ТМЦ</t>
        </is>
      </c>
      <c r="E3848" s="163" t="n">
        <v>1750</v>
      </c>
      <c r="F3848" s="164" t="n"/>
      <c r="G3848" s="163" t="n">
        <v>1750</v>
      </c>
      <c r="H3848" s="164" t="n"/>
      <c r="I3848" s="7" t="n">
        <v>3000</v>
      </c>
      <c r="J3848" s="8" t="inlineStr">
        <is>
          <t>Рыспек уулу Марат</t>
        </is>
      </c>
      <c r="K3848" s="8" t="inlineStr">
        <is>
          <t>Склад Бозымчак № 7 СИЗ (/Касымов А,Адылбек у Э.</t>
        </is>
      </c>
      <c r="L3848" s="98" t="n"/>
      <c r="M3848">
        <f>VLOOKUP(J3848,P$7:Q$4000,2,0)</f>
        <v/>
      </c>
      <c r="N3848">
        <f>VLOOKUP(K3848,P$7:R$4000,2,0)</f>
        <v/>
      </c>
    </row>
    <row r="3849" hidden="1" outlineLevel="1" ht="43.4" customFormat="1" customHeight="1" s="71">
      <c r="B3849" s="166" t="n"/>
      <c r="C3849" s="166" t="n"/>
      <c r="D3849" s="153" t="n"/>
      <c r="E3849" s="10" t="n"/>
      <c r="F3849" s="11" t="n"/>
      <c r="G3849" s="10" t="n"/>
      <c r="H3849" s="11" t="n"/>
      <c r="I3849" s="12" t="n"/>
      <c r="J3849" s="13" t="inlineStr">
        <is>
          <t>001-001-0183 Брюки летние "KAZ Minerals Bozymchak" (ткань 65%ПЭ/35%ХБ, плотность 250 гр/м2, разм.52-54)</t>
        </is>
      </c>
      <c r="K3849" s="13" t="inlineStr">
        <is>
          <t>001-001-0183 Брюки летние "KAZ Minerals Bozymchak" (ткань 65%ПЭ/35%ХБ, плотность 250 гр/м2, разм.52-54)</t>
        </is>
      </c>
      <c r="L3849" s="98" t="n"/>
      <c r="M3849">
        <f>VLOOKUP(J3849,P$7:Q$4000,2,0)</f>
        <v/>
      </c>
      <c r="N3849">
        <f>VLOOKUP(K3849,P$7:R$4000,2,0)</f>
        <v/>
      </c>
    </row>
    <row r="3850" hidden="1" outlineLevel="1" ht="22.45" customHeight="1" s="171" thickBot="1">
      <c r="B3850" s="167" t="n"/>
      <c r="C3850" s="167" t="n"/>
      <c r="D3850" s="14" t="inlineStr">
        <is>
          <t>Количество</t>
        </is>
      </c>
      <c r="E3850" s="15" t="n"/>
      <c r="F3850" s="175" t="n">
        <v>1</v>
      </c>
      <c r="G3850" s="15" t="n"/>
      <c r="H3850" s="175" t="n">
        <v>1</v>
      </c>
      <c r="I3850" s="135" t="n"/>
      <c r="J3850" s="154" t="inlineStr">
        <is>
          <t>Поступление ТМЦ и услуг 0001494 от 19.04.2024 10:00:00</t>
        </is>
      </c>
      <c r="K3850" s="154" t="inlineStr">
        <is>
          <t>Поступление ТМЦ и услуг 0001494 от 19.04.2024 10:00:00</t>
        </is>
      </c>
      <c r="L3850" s="98" t="n"/>
      <c r="M3850">
        <f>VLOOKUP(J3850,P$7:Q$4000,2,0)</f>
        <v/>
      </c>
      <c r="N3850">
        <f>VLOOKUP(K3850,P$7:R$4000,2,0)</f>
        <v/>
      </c>
    </row>
    <row r="3851" hidden="1" outlineLevel="1" ht="22.45" customFormat="1" customHeight="1" s="71" thickBot="1">
      <c r="B3851" s="165" t="inlineStr">
        <is>
          <t>18.09.2024 8:49:41</t>
        </is>
      </c>
      <c r="C3851" s="165" t="inlineStr">
        <is>
          <t>Внутреннее перемещение ОМТС 222-338 от 18.09.2024 8:49:41</t>
        </is>
      </c>
      <c r="D3851" s="152" t="inlineStr">
        <is>
          <t>Внутренее перемещение ТМЦ</t>
        </is>
      </c>
      <c r="E3851" s="163" t="n">
        <v>1750</v>
      </c>
      <c r="F3851" s="164" t="n"/>
      <c r="G3851" s="163" t="n">
        <v>1750</v>
      </c>
      <c r="H3851" s="164" t="n"/>
      <c r="I3851" s="7" t="n">
        <v>7000</v>
      </c>
      <c r="J3851" s="8" t="inlineStr">
        <is>
          <t>Ибраимов Улан Тынчыбекович</t>
        </is>
      </c>
      <c r="K3851" s="8" t="inlineStr">
        <is>
          <t>Склад Бозымчак № 7 СИЗ (/Касымов А,Адылбек у Э.</t>
        </is>
      </c>
      <c r="L3851" s="98" t="n"/>
      <c r="M3851">
        <f>VLOOKUP(J3851,P$7:Q$4000,2,0)</f>
        <v/>
      </c>
      <c r="N3851">
        <f>VLOOKUP(K3851,P$7:R$4000,2,0)</f>
        <v/>
      </c>
    </row>
    <row r="3852" hidden="1" outlineLevel="1" ht="43.4" customFormat="1" customHeight="1" s="71">
      <c r="B3852" s="166" t="n"/>
      <c r="C3852" s="166" t="n"/>
      <c r="D3852" s="153" t="n"/>
      <c r="E3852" s="10" t="n"/>
      <c r="F3852" s="11" t="n"/>
      <c r="G3852" s="10" t="n"/>
      <c r="H3852" s="11" t="n"/>
      <c r="I3852" s="12" t="n"/>
      <c r="J3852" s="13" t="inlineStr">
        <is>
          <t>001-001-0198 Куртка демисезонная "KAZ Minerals Bozymchak" (ткань 65%ПЭ/35%ХБ, плотность 250 гр/м2, подкл.флис. 52-54)</t>
        </is>
      </c>
      <c r="K3852" s="13" t="inlineStr">
        <is>
          <t>001-001-0198 Куртка демисезонная "KAZ Minerals Bozymchak" (ткань 65%ПЭ/35%ХБ, плотность 250 гр/м2, подкл.флис. 52-54)</t>
        </is>
      </c>
      <c r="L3852" s="98" t="n"/>
      <c r="M3852">
        <f>VLOOKUP(J3852,P$7:Q$4000,2,0)</f>
        <v/>
      </c>
      <c r="N3852">
        <f>VLOOKUP(K3852,P$7:R$4000,2,0)</f>
        <v/>
      </c>
    </row>
    <row r="3853" hidden="1" outlineLevel="1" ht="22.45" customHeight="1" s="171" thickBot="1">
      <c r="B3853" s="167" t="n"/>
      <c r="C3853" s="167" t="n"/>
      <c r="D3853" s="14" t="inlineStr">
        <is>
          <t>Количество</t>
        </is>
      </c>
      <c r="E3853" s="15" t="n"/>
      <c r="F3853" s="175" t="n">
        <v>1</v>
      </c>
      <c r="G3853" s="15" t="n"/>
      <c r="H3853" s="175" t="n">
        <v>1</v>
      </c>
      <c r="I3853" s="135" t="n"/>
      <c r="J3853" s="154" t="inlineStr">
        <is>
          <t>Поступление ТМЦ и услуг 0003520 от 04.09.2024 10:00:00</t>
        </is>
      </c>
      <c r="K3853" s="154" t="inlineStr">
        <is>
          <t>Поступление ТМЦ и услуг 0003520 от 04.09.2024 10:00:00</t>
        </is>
      </c>
      <c r="L3853" s="98" t="n"/>
      <c r="M3853">
        <f>VLOOKUP(J3853,P$7:Q$4000,2,0)</f>
        <v/>
      </c>
      <c r="N3853">
        <f>VLOOKUP(K3853,P$7:R$4000,2,0)</f>
        <v/>
      </c>
    </row>
    <row r="3854" hidden="1" outlineLevel="1" ht="22.45" customFormat="1" customHeight="1" s="71" thickBot="1">
      <c r="B3854" s="165" t="inlineStr">
        <is>
          <t>18.09.2024 8:49:41</t>
        </is>
      </c>
      <c r="C3854" s="165" t="inlineStr">
        <is>
          <t>Внутреннее перемещение ОМТС 222-338 от 18.09.2024 8:49:41</t>
        </is>
      </c>
      <c r="D3854" s="152" t="inlineStr">
        <is>
          <t>Внутренее перемещение ТМЦ</t>
        </is>
      </c>
      <c r="E3854" s="163" t="n">
        <v>1750</v>
      </c>
      <c r="F3854" s="164" t="n"/>
      <c r="G3854" s="163" t="n">
        <v>1750</v>
      </c>
      <c r="H3854" s="164" t="n"/>
      <c r="I3854" s="7" t="n">
        <v>5500</v>
      </c>
      <c r="J3854" s="8" t="inlineStr">
        <is>
          <t>Ибраимов Улан Тынчыбекович</t>
        </is>
      </c>
      <c r="K3854" s="8" t="inlineStr">
        <is>
          <t>Склад Бозымчак № 7 СИЗ (/Касымов А,Адылбек у Э.</t>
        </is>
      </c>
      <c r="L3854" s="98" t="n"/>
      <c r="M3854">
        <f>VLOOKUP(J3854,P$7:Q$4000,2,0)</f>
        <v/>
      </c>
      <c r="N3854">
        <f>VLOOKUP(K3854,P$7:R$4000,2,0)</f>
        <v/>
      </c>
    </row>
    <row r="3855" hidden="1" outlineLevel="1" ht="32.9" customFormat="1" customHeight="1" s="71">
      <c r="B3855" s="166" t="n"/>
      <c r="C3855" s="166" t="n"/>
      <c r="D3855" s="153" t="n"/>
      <c r="E3855" s="10" t="n"/>
      <c r="F3855" s="11" t="n"/>
      <c r="G3855" s="10" t="n"/>
      <c r="H3855" s="11" t="n"/>
      <c r="I3855" s="12" t="n"/>
      <c r="J3855" s="13" t="inlineStr">
        <is>
          <t>001-001-0178 Куртка летняя "KAZ Minerals Bozymchak" (ткань 65%ПЭ/35%ХБ, плотность 250 гр/м2, разм.52-54)</t>
        </is>
      </c>
      <c r="K3855" s="13" t="inlineStr">
        <is>
          <t>001-001-0178 Куртка летняя "KAZ Minerals Bozymchak" (ткань 65%ПЭ/35%ХБ, плотность 250 гр/м2, разм.52-54)</t>
        </is>
      </c>
      <c r="L3855" s="98" t="n"/>
      <c r="M3855">
        <f>VLOOKUP(J3855,P$7:Q$4000,2,0)</f>
        <v/>
      </c>
      <c r="N3855">
        <f>VLOOKUP(K3855,P$7:R$4000,2,0)</f>
        <v/>
      </c>
    </row>
    <row r="3856" hidden="1" outlineLevel="1" ht="22.45" customHeight="1" s="171" thickBot="1">
      <c r="B3856" s="167" t="n"/>
      <c r="C3856" s="167" t="n"/>
      <c r="D3856" s="14" t="inlineStr">
        <is>
          <t>Количество</t>
        </is>
      </c>
      <c r="E3856" s="15" t="n"/>
      <c r="F3856" s="175" t="n">
        <v>1</v>
      </c>
      <c r="G3856" s="15" t="n"/>
      <c r="H3856" s="175" t="n">
        <v>1</v>
      </c>
      <c r="I3856" s="135" t="n"/>
      <c r="J3856" s="154" t="inlineStr">
        <is>
          <t>Поступление ТМЦ и услуг 0003521 от 04.09.2024 10:00:00</t>
        </is>
      </c>
      <c r="K3856" s="154" t="inlineStr">
        <is>
          <t>Поступление ТМЦ и услуг 0003521 от 04.09.2024 10:00:00</t>
        </is>
      </c>
      <c r="L3856" s="98" t="n"/>
      <c r="M3856">
        <f>VLOOKUP(J3856,P$7:Q$4000,2,0)</f>
        <v/>
      </c>
      <c r="N3856">
        <f>VLOOKUP(K3856,P$7:R$4000,2,0)</f>
        <v/>
      </c>
    </row>
    <row r="3857" hidden="1" outlineLevel="1" ht="22.45" customFormat="1" customHeight="1" s="71" thickBot="1">
      <c r="B3857" s="165" t="inlineStr">
        <is>
          <t>18.09.2024 8:49:41</t>
        </is>
      </c>
      <c r="C3857" s="165" t="inlineStr">
        <is>
          <t>Внутреннее перемещение ОМТС 222-338 от 18.09.2024 8:49:41</t>
        </is>
      </c>
      <c r="D3857" s="152" t="inlineStr">
        <is>
          <t>Внутренее перемещение ТМЦ</t>
        </is>
      </c>
      <c r="E3857" s="163" t="n">
        <v>1750</v>
      </c>
      <c r="F3857" s="164" t="n"/>
      <c r="G3857" s="163" t="n">
        <v>1750</v>
      </c>
      <c r="H3857" s="164" t="n"/>
      <c r="I3857" s="7" t="n">
        <v>3000</v>
      </c>
      <c r="J3857" s="8" t="inlineStr">
        <is>
          <t>Ибраимов Улан Тынчыбекович</t>
        </is>
      </c>
      <c r="K3857" s="8" t="inlineStr">
        <is>
          <t>Склад Бозымчак № 7 СИЗ (/Касымов А,Адылбек у Э.</t>
        </is>
      </c>
      <c r="L3857" s="98" t="n"/>
      <c r="M3857">
        <f>VLOOKUP(J3857,P$7:Q$4000,2,0)</f>
        <v/>
      </c>
      <c r="N3857">
        <f>VLOOKUP(K3857,P$7:R$4000,2,0)</f>
        <v/>
      </c>
    </row>
    <row r="3858" hidden="1" outlineLevel="1" ht="22.45" customFormat="1" customHeight="1" s="71">
      <c r="B3858" s="166" t="n"/>
      <c r="C3858" s="166" t="n"/>
      <c r="D3858" s="153" t="n"/>
      <c r="E3858" s="10" t="n"/>
      <c r="F3858" s="11" t="n"/>
      <c r="G3858" s="10" t="n"/>
      <c r="H3858" s="11" t="n"/>
      <c r="I3858" s="12" t="n"/>
      <c r="J3858" s="13" t="inlineStr">
        <is>
          <t>001-001-0183 Брюки летние "KAZ Minerals Bozymchak" (ткань 65%ПЭ/35%ХБ, плотность 250 гр/м2, разм.52-54)</t>
        </is>
      </c>
      <c r="K3858" s="13" t="inlineStr">
        <is>
          <t>001-001-0183 Брюки летние "KAZ Minerals Bozymchak" (ткань 65%ПЭ/35%ХБ, плотность 250 гр/м2, разм.52-54)</t>
        </is>
      </c>
      <c r="L3858" s="98" t="n"/>
      <c r="M3858">
        <f>VLOOKUP(J3858,P$7:Q$4000,2,0)</f>
        <v/>
      </c>
      <c r="N3858">
        <f>VLOOKUP(K3858,P$7:R$4000,2,0)</f>
        <v/>
      </c>
    </row>
    <row r="3859" hidden="1" outlineLevel="1" ht="22.45" customHeight="1" s="171" thickBot="1">
      <c r="B3859" s="167" t="n"/>
      <c r="C3859" s="167" t="n"/>
      <c r="D3859" s="14" t="inlineStr">
        <is>
          <t>Количество</t>
        </is>
      </c>
      <c r="E3859" s="15" t="n"/>
      <c r="F3859" s="175" t="n">
        <v>1</v>
      </c>
      <c r="G3859" s="15" t="n"/>
      <c r="H3859" s="175" t="n">
        <v>1</v>
      </c>
      <c r="I3859" s="135" t="n"/>
      <c r="J3859" s="154" t="inlineStr">
        <is>
          <t>Поступление ТМЦ и услуг 0001494 от 19.04.2024 10:00:00</t>
        </is>
      </c>
      <c r="K3859" s="154" t="inlineStr">
        <is>
          <t>Поступление ТМЦ и услуг 0001494 от 19.04.2024 10:00:00</t>
        </is>
      </c>
      <c r="L3859" s="98" t="n"/>
      <c r="M3859">
        <f>VLOOKUP(J3859,P$7:Q$4000,2,0)</f>
        <v/>
      </c>
      <c r="N3859">
        <f>VLOOKUP(K3859,P$7:R$4000,2,0)</f>
        <v/>
      </c>
    </row>
    <row r="3860" hidden="1" outlineLevel="1" ht="22.45" customFormat="1" customHeight="1" s="71" thickBot="1">
      <c r="B3860" s="165" t="inlineStr">
        <is>
          <t>18.09.2024 8:49:41</t>
        </is>
      </c>
      <c r="C3860" s="165" t="inlineStr">
        <is>
          <t>Внутреннее перемещение ОМТС 222-338 от 18.09.2024 8:49:41</t>
        </is>
      </c>
      <c r="D3860" s="152" t="inlineStr">
        <is>
          <t>Внутренее перемещение ТМЦ</t>
        </is>
      </c>
      <c r="E3860" s="163" t="n">
        <v>1750</v>
      </c>
      <c r="F3860" s="164" t="n"/>
      <c r="G3860" s="163" t="n">
        <v>1750</v>
      </c>
      <c r="H3860" s="164" t="n"/>
      <c r="I3860" s="7" t="n">
        <v>10600</v>
      </c>
      <c r="J3860" s="8" t="inlineStr">
        <is>
          <t>Ибраимов Улан Тынчыбекович</t>
        </is>
      </c>
      <c r="K3860" s="8" t="inlineStr">
        <is>
          <t>Склад Бозымчак № 7 СИЗ (/Касымов А,Адылбек у Э.</t>
        </is>
      </c>
      <c r="L3860" s="98" t="n"/>
      <c r="M3860">
        <f>VLOOKUP(J3860,P$7:Q$4000,2,0)</f>
        <v/>
      </c>
      <c r="N3860">
        <f>VLOOKUP(K3860,P$7:R$4000,2,0)</f>
        <v/>
      </c>
    </row>
    <row r="3861" hidden="1" outlineLevel="1" ht="11.95" customFormat="1" customHeight="1" s="71">
      <c r="B3861" s="166" t="n"/>
      <c r="C3861" s="166" t="n"/>
      <c r="D3861" s="153" t="n"/>
      <c r="E3861" s="10" t="n"/>
      <c r="F3861" s="11" t="n"/>
      <c r="G3861" s="10" t="n"/>
      <c r="H3861" s="11" t="n"/>
      <c r="I3861" s="12" t="n"/>
      <c r="J3861" s="13" t="inlineStr">
        <is>
          <t>001-001-0188 Куртка зимняя "KAZ Minerals Bozymchak" (ткань 65%ПЭ/35%ХБ, плотность 250 гр/м2, 52-54)</t>
        </is>
      </c>
      <c r="K3861" s="13" t="inlineStr">
        <is>
          <t>001-001-0188 Куртка зимняя "KAZ Minerals Bozymchak" (ткань 65%ПЭ/35%ХБ, плотность 250 гр/м2, 52-54)</t>
        </is>
      </c>
      <c r="L3861" s="98" t="n"/>
      <c r="M3861">
        <f>VLOOKUP(J3861,P$7:Q$4000,2,0)</f>
        <v/>
      </c>
      <c r="N3861">
        <f>VLOOKUP(K3861,P$7:R$4000,2,0)</f>
        <v/>
      </c>
    </row>
    <row r="3862" hidden="1" outlineLevel="1" ht="22.45" customHeight="1" s="171" thickBot="1">
      <c r="B3862" s="167" t="n"/>
      <c r="C3862" s="167" t="n"/>
      <c r="D3862" s="14" t="inlineStr">
        <is>
          <t>Количество</t>
        </is>
      </c>
      <c r="E3862" s="15" t="n"/>
      <c r="F3862" s="175" t="n">
        <v>1</v>
      </c>
      <c r="G3862" s="15" t="n"/>
      <c r="H3862" s="175" t="n">
        <v>1</v>
      </c>
      <c r="I3862" s="135" t="n"/>
      <c r="J3862" s="154" t="inlineStr">
        <is>
          <t>Поступление ТМЦ и услуг 0003124 от 08.08.2024 10:00:00</t>
        </is>
      </c>
      <c r="K3862" s="154" t="inlineStr">
        <is>
          <t>Поступление ТМЦ и услуг 0003124 от 08.08.2024 10:00:00</t>
        </is>
      </c>
      <c r="L3862" s="98" t="n"/>
      <c r="M3862">
        <f>VLOOKUP(J3862,P$7:Q$4000,2,0)</f>
        <v/>
      </c>
      <c r="N3862">
        <f>VLOOKUP(K3862,P$7:R$4000,2,0)</f>
        <v/>
      </c>
    </row>
    <row r="3863" hidden="1" outlineLevel="1" ht="22.45" customFormat="1" customHeight="1" s="71" thickBot="1">
      <c r="B3863" s="165" t="inlineStr">
        <is>
          <t>18.09.2024 8:49:41</t>
        </is>
      </c>
      <c r="C3863" s="165" t="inlineStr">
        <is>
          <t>Внутреннее перемещение ОМТС 222-338 от 18.09.2024 8:49:41</t>
        </is>
      </c>
      <c r="D3863" s="152" t="inlineStr">
        <is>
          <t>Внутренее перемещение ТМЦ</t>
        </is>
      </c>
      <c r="E3863" s="163" t="n">
        <v>1750</v>
      </c>
      <c r="F3863" s="164" t="n"/>
      <c r="G3863" s="163" t="n">
        <v>1750</v>
      </c>
      <c r="H3863" s="164" t="n"/>
      <c r="I3863" s="7" t="n">
        <v>3900</v>
      </c>
      <c r="J3863" s="8" t="inlineStr">
        <is>
          <t>Ибраимов Улан Тынчыбекович</t>
        </is>
      </c>
      <c r="K3863" s="8" t="inlineStr">
        <is>
          <t>Склад Бозымчак № 7 СИЗ (/Касымов А,Адылбек у Э.</t>
        </is>
      </c>
      <c r="L3863" s="98" t="n"/>
      <c r="M3863">
        <f>VLOOKUP(J3863,P$7:Q$4000,2,0)</f>
        <v/>
      </c>
      <c r="N3863">
        <f>VLOOKUP(K3863,P$7:R$4000,2,0)</f>
        <v/>
      </c>
    </row>
    <row r="3864" hidden="1" outlineLevel="1" ht="11.95" customFormat="1" customHeight="1" s="71">
      <c r="B3864" s="166" t="n"/>
      <c r="C3864" s="166" t="n"/>
      <c r="D3864" s="153" t="n"/>
      <c r="E3864" s="10" t="n"/>
      <c r="F3864" s="11" t="n"/>
      <c r="G3864" s="10" t="n"/>
      <c r="H3864" s="11" t="n"/>
      <c r="I3864" s="12" t="n"/>
      <c r="J3864" s="13" t="inlineStr">
        <is>
          <t>001-001-0193 Брюки зимние "KAZ Minerals Bozymchak" (ткань 65%ПЭ/35%ХБ, плотность 250 гр/м2, утепл.синтеп, разм.52-54)</t>
        </is>
      </c>
      <c r="K3864" s="13" t="inlineStr">
        <is>
          <t>001-001-0193 Брюки зимние "KAZ Minerals Bozymchak" (ткань 65%ПЭ/35%ХБ, плотность 250 гр/м2, утепл.синтеп, разм.52-54)</t>
        </is>
      </c>
      <c r="L3864" s="98" t="n"/>
      <c r="M3864">
        <f>VLOOKUP(J3864,P$7:Q$4000,2,0)</f>
        <v/>
      </c>
      <c r="N3864">
        <f>VLOOKUP(K3864,P$7:R$4000,2,0)</f>
        <v/>
      </c>
    </row>
    <row r="3865" hidden="1" outlineLevel="1" ht="22.45" customHeight="1" s="171" thickBot="1">
      <c r="B3865" s="167" t="n"/>
      <c r="C3865" s="167" t="n"/>
      <c r="D3865" s="14" t="inlineStr">
        <is>
          <t>Количество</t>
        </is>
      </c>
      <c r="E3865" s="15" t="n"/>
      <c r="F3865" s="175" t="n">
        <v>1</v>
      </c>
      <c r="G3865" s="15" t="n"/>
      <c r="H3865" s="175" t="n">
        <v>1</v>
      </c>
      <c r="I3865" s="135" t="n"/>
      <c r="J3865" s="154" t="inlineStr">
        <is>
          <t>Поступление ТМЦ и услуг 0003124 от 08.08.2024 10:00:00</t>
        </is>
      </c>
      <c r="K3865" s="154" t="inlineStr">
        <is>
          <t>Поступление ТМЦ и услуг 0003124 от 08.08.2024 10:00:00</t>
        </is>
      </c>
      <c r="L3865" s="98" t="n"/>
      <c r="M3865">
        <f>VLOOKUP(J3865,P$7:Q$4000,2,0)</f>
        <v/>
      </c>
      <c r="N3865">
        <f>VLOOKUP(K3865,P$7:R$4000,2,0)</f>
        <v/>
      </c>
    </row>
    <row r="3866" hidden="1" outlineLevel="1" ht="22.45" customFormat="1" customHeight="1" s="71">
      <c r="B3866" s="165" t="inlineStr">
        <is>
          <t>18.09.2024 8:50:40</t>
        </is>
      </c>
      <c r="C3866" s="165" t="inlineStr">
        <is>
          <t>Внутреннее перемещение ОМТС 222-339 от 18.09.2024 8:50:40</t>
        </is>
      </c>
      <c r="D3866" s="152" t="inlineStr">
        <is>
          <t>Внутренее перемещение ТМЦ</t>
        </is>
      </c>
      <c r="E3866" s="163" t="n">
        <v>1750</v>
      </c>
      <c r="F3866" s="164" t="n"/>
      <c r="G3866" s="163" t="n">
        <v>1750</v>
      </c>
      <c r="H3866" s="164" t="n"/>
      <c r="I3866" s="7" t="n">
        <v>10500</v>
      </c>
      <c r="J3866" s="8" t="inlineStr">
        <is>
          <t>Склад Бозымчак № 7/1 СИЗ БУ</t>
        </is>
      </c>
      <c r="K3866" s="8" t="inlineStr">
        <is>
          <t>Мырзабаева Мапрет Пайзилдаевна (повар 4 разряда)</t>
        </is>
      </c>
      <c r="L3866" s="98" t="n"/>
      <c r="M3866">
        <f>VLOOKUP(J3866,P$7:Q$4000,2,0)</f>
        <v/>
      </c>
      <c r="N3866">
        <f>VLOOKUP(K3866,P$7:R$4000,2,0)</f>
        <v/>
      </c>
    </row>
    <row r="3867" hidden="1" outlineLevel="1" ht="22.45" customFormat="1" customHeight="1" s="71">
      <c r="B3867" s="166" t="n"/>
      <c r="C3867" s="166" t="n"/>
      <c r="D3867" s="153" t="n"/>
      <c r="E3867" s="10" t="n"/>
      <c r="F3867" s="11" t="n"/>
      <c r="G3867" s="10" t="n"/>
      <c r="H3867" s="11" t="n"/>
      <c r="I3867" s="12" t="n"/>
      <c r="J3867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3867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3867" s="98" t="n"/>
      <c r="M3867">
        <f>VLOOKUP(J3867,P$7:Q$4000,2,0)</f>
        <v/>
      </c>
      <c r="N3867">
        <f>VLOOKUP(K3867,P$7:R$4000,2,0)</f>
        <v/>
      </c>
    </row>
    <row r="3868" hidden="1" outlineLevel="1" ht="22.45" customHeight="1" s="171" thickBot="1">
      <c r="B3868" s="167" t="n"/>
      <c r="C3868" s="167" t="n"/>
      <c r="D3868" s="14" t="inlineStr">
        <is>
          <t>Количество</t>
        </is>
      </c>
      <c r="E3868" s="15" t="n"/>
      <c r="F3868" s="175" t="n">
        <v>1</v>
      </c>
      <c r="G3868" s="15" t="n"/>
      <c r="H3868" s="175" t="n">
        <v>1</v>
      </c>
      <c r="I3868" s="135" t="n"/>
      <c r="J3868" s="154" t="inlineStr">
        <is>
          <t>Поступление ТМЦ и услуг 0004564 от 29.12.2022 11:42:10</t>
        </is>
      </c>
      <c r="K3868" s="154" t="inlineStr">
        <is>
          <t>Поступление ТМЦ и услуг 0004564 от 29.12.2022 11:42:10</t>
        </is>
      </c>
      <c r="L3868" s="98" t="n"/>
      <c r="M3868">
        <f>VLOOKUP(J3868,P$7:Q$4000,2,0)</f>
        <v/>
      </c>
      <c r="N3868">
        <f>VLOOKUP(K3868,P$7:R$4000,2,0)</f>
        <v/>
      </c>
    </row>
    <row r="3869" hidden="1" outlineLevel="1" ht="22.45" customFormat="1" customHeight="1" s="71" thickBot="1">
      <c r="B3869" s="165" t="inlineStr">
        <is>
          <t>18.09.2024 8:51:00</t>
        </is>
      </c>
      <c r="C3869" s="165" t="inlineStr">
        <is>
          <t>Внутреннее перемещение ОМТС 222-340 от 18.09.2024 8:51:00</t>
        </is>
      </c>
      <c r="D3869" s="152" t="inlineStr">
        <is>
          <t>Внутренее перемещение ТМЦ</t>
        </is>
      </c>
      <c r="E3869" s="163" t="n">
        <v>1750</v>
      </c>
      <c r="F3869" s="164" t="n"/>
      <c r="G3869" s="163" t="n">
        <v>1750</v>
      </c>
      <c r="H3869" s="164" t="n"/>
      <c r="I3869" s="7" t="n">
        <v>7000</v>
      </c>
      <c r="J3869" s="8" t="inlineStr">
        <is>
          <t>Мырзабаева Мапрет Пайзилдаевна (повар 4 разряда)</t>
        </is>
      </c>
      <c r="K3869" s="8" t="inlineStr">
        <is>
          <t>Склад Бозымчак № 7 СИЗ (/Касымов А,Адылбек у Э.</t>
        </is>
      </c>
      <c r="L3869" s="98" t="n"/>
      <c r="M3869">
        <f>VLOOKUP(J3869,P$7:Q$4000,2,0)</f>
        <v/>
      </c>
      <c r="N3869">
        <f>VLOOKUP(K3869,P$7:R$4000,2,0)</f>
        <v/>
      </c>
    </row>
    <row r="3870" hidden="1" outlineLevel="1" ht="32.9" customFormat="1" customHeight="1" s="71">
      <c r="B3870" s="166" t="n"/>
      <c r="C3870" s="166" t="n"/>
      <c r="D3870" s="153" t="n"/>
      <c r="E3870" s="10" t="n"/>
      <c r="F3870" s="11" t="n"/>
      <c r="G3870" s="10" t="n"/>
      <c r="H3870" s="11" t="n"/>
      <c r="I3870" s="12" t="n"/>
      <c r="J3870" s="13" t="inlineStr">
        <is>
          <t>001-001-0198 Куртка демисезонная "KAZ Minerals Bozymchak" (ткань 65%ПЭ/35%ХБ, плотность 250 гр/м2, подкл.флис. 52-54)</t>
        </is>
      </c>
      <c r="K3870" s="13" t="inlineStr">
        <is>
          <t>001-001-0198 Куртка демисезонная "KAZ Minerals Bozymchak" (ткань 65%ПЭ/35%ХБ, плотность 250 гр/м2, подкл.флис. 52-54)</t>
        </is>
      </c>
      <c r="L3870" s="98" t="n"/>
      <c r="M3870">
        <f>VLOOKUP(J3870,P$7:Q$4000,2,0)</f>
        <v/>
      </c>
      <c r="N3870">
        <f>VLOOKUP(K3870,P$7:R$4000,2,0)</f>
        <v/>
      </c>
    </row>
    <row r="3871" hidden="1" outlineLevel="1" ht="22.45" customHeight="1" s="171" thickBot="1">
      <c r="B3871" s="167" t="n"/>
      <c r="C3871" s="167" t="n"/>
      <c r="D3871" s="14" t="inlineStr">
        <is>
          <t>Количество</t>
        </is>
      </c>
      <c r="E3871" s="15" t="n"/>
      <c r="F3871" s="175" t="n">
        <v>1</v>
      </c>
      <c r="G3871" s="15" t="n"/>
      <c r="H3871" s="175" t="n">
        <v>1</v>
      </c>
      <c r="I3871" s="135" t="n"/>
      <c r="J3871" s="154" t="inlineStr">
        <is>
          <t>Поступление ТМЦ и услуг 0003520 от 04.09.2024 10:00:00</t>
        </is>
      </c>
      <c r="K3871" s="154" t="inlineStr">
        <is>
          <t>Поступление ТМЦ и услуг 0003520 от 04.09.2024 10:00:00</t>
        </is>
      </c>
      <c r="L3871" s="98" t="n"/>
      <c r="M3871">
        <f>VLOOKUP(J3871,P$7:Q$4000,2,0)</f>
        <v/>
      </c>
      <c r="N3871">
        <f>VLOOKUP(K3871,P$7:R$4000,2,0)</f>
        <v/>
      </c>
    </row>
    <row r="3872" hidden="1" outlineLevel="1" ht="22.45" customFormat="1" customHeight="1" s="71">
      <c r="B3872" s="165" t="inlineStr">
        <is>
          <t>18.09.2024 8:53:54</t>
        </is>
      </c>
      <c r="C3872" s="165" t="inlineStr">
        <is>
          <t>Внутреннее перемещение ОМТС 222-341 от 18.09.2024 8:53:54</t>
        </is>
      </c>
      <c r="D3872" s="152" t="inlineStr">
        <is>
          <t>Внутренее перемещение ТМЦ</t>
        </is>
      </c>
      <c r="E3872" s="163" t="n">
        <v>1750</v>
      </c>
      <c r="F3872" s="164" t="n"/>
      <c r="G3872" s="163" t="n">
        <v>1750</v>
      </c>
      <c r="H3872" s="164" t="n"/>
      <c r="I3872" s="7" t="n">
        <v>9642.860000000001</v>
      </c>
      <c r="J3872" s="8" t="inlineStr">
        <is>
          <t>Склад Бозымчак № 7/1 СИЗ БУ</t>
        </is>
      </c>
      <c r="K3872" s="8" t="inlineStr">
        <is>
          <t>Атамкулова Гулгызай Нышанбаевна (повар 2 разряда)</t>
        </is>
      </c>
      <c r="L3872" s="98" t="n"/>
      <c r="M3872">
        <f>VLOOKUP(J3872,P$7:Q$4000,2,0)</f>
        <v/>
      </c>
      <c r="N3872">
        <f>VLOOKUP(K3872,P$7:R$4000,2,0)</f>
        <v/>
      </c>
    </row>
    <row r="3873" hidden="1" outlineLevel="1" ht="22.45" customFormat="1" customHeight="1" s="71">
      <c r="B3873" s="166" t="n"/>
      <c r="C3873" s="166" t="n"/>
      <c r="D3873" s="153" t="n"/>
      <c r="E3873" s="10" t="n"/>
      <c r="F3873" s="11" t="n"/>
      <c r="G3873" s="10" t="n"/>
      <c r="H3873" s="11" t="n"/>
      <c r="I3873" s="12" t="n"/>
      <c r="J3873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3873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3873" s="98" t="n"/>
      <c r="M3873">
        <f>VLOOKUP(J3873,P$7:Q$4000,2,0)</f>
        <v/>
      </c>
      <c r="N3873">
        <f>VLOOKUP(K3873,P$7:R$4000,2,0)</f>
        <v/>
      </c>
    </row>
    <row r="3874" hidden="1" outlineLevel="1" ht="22.45" customHeight="1" s="171" thickBot="1">
      <c r="B3874" s="167" t="n"/>
      <c r="C3874" s="167" t="n"/>
      <c r="D3874" s="14" t="inlineStr">
        <is>
          <t>Количество</t>
        </is>
      </c>
      <c r="E3874" s="15" t="n"/>
      <c r="F3874" s="175" t="n">
        <v>1</v>
      </c>
      <c r="G3874" s="15" t="n"/>
      <c r="H3874" s="175" t="n">
        <v>1</v>
      </c>
      <c r="I3874" s="135" t="n"/>
      <c r="J3874" s="154" t="inlineStr">
        <is>
          <t>Поступление ТМЦ и услуг 0000584 от 18.02.2022 10:00:00</t>
        </is>
      </c>
      <c r="K3874" s="154" t="inlineStr">
        <is>
          <t>Поступление ТМЦ и услуг 0000584 от 18.02.2022 10:00:00</t>
        </is>
      </c>
      <c r="L3874" s="98" t="n"/>
      <c r="M3874">
        <f>VLOOKUP(J3874,P$7:Q$4000,2,0)</f>
        <v/>
      </c>
      <c r="N3874">
        <f>VLOOKUP(K3874,P$7:R$4000,2,0)</f>
        <v/>
      </c>
    </row>
    <row r="3875" hidden="1" outlineLevel="1" ht="32.9" customFormat="1" customHeight="1" s="71">
      <c r="B3875" s="165" t="inlineStr">
        <is>
          <t>18.09.2024 8:53:54</t>
        </is>
      </c>
      <c r="C3875" s="165" t="inlineStr">
        <is>
          <t>Внутреннее перемещение ОМТС 222-341 от 18.09.2024 8:53:54</t>
        </is>
      </c>
      <c r="D3875" s="152" t="inlineStr">
        <is>
          <t>Внутренее перемещение ТМЦ</t>
        </is>
      </c>
      <c r="E3875" s="163" t="n">
        <v>1750</v>
      </c>
      <c r="F3875" s="164" t="n"/>
      <c r="G3875" s="163" t="n">
        <v>1750</v>
      </c>
      <c r="H3875" s="164" t="n"/>
      <c r="I3875" s="7" t="n">
        <v>7140</v>
      </c>
      <c r="J3875" s="8" t="inlineStr">
        <is>
          <t>Склад Бозымчак № 7/1 СИЗ БУ</t>
        </is>
      </c>
      <c r="K3875" s="8" t="inlineStr">
        <is>
          <t>Атамкулова Гулгызай Нышанбаевна (повар 2 разряда)</t>
        </is>
      </c>
      <c r="L3875" s="98" t="n"/>
      <c r="M3875">
        <f>VLOOKUP(J3875,P$7:Q$4000,2,0)</f>
        <v/>
      </c>
      <c r="N3875">
        <f>VLOOKUP(K3875,P$7:R$4000,2,0)</f>
        <v/>
      </c>
    </row>
    <row r="3876" hidden="1" outlineLevel="1" ht="22.45" customFormat="1" customHeight="1" s="71">
      <c r="B3876" s="166" t="n"/>
      <c r="C3876" s="166" t="n"/>
      <c r="D3876" s="153" t="n"/>
      <c r="E3876" s="10" t="n"/>
      <c r="F3876" s="11" t="n"/>
      <c r="G3876" s="10" t="n"/>
      <c r="H3876" s="11" t="n"/>
      <c r="I3876" s="12" t="n"/>
      <c r="J3876" s="13" t="inlineStr">
        <is>
          <t>001-001-0127 Костюм летний "KAZ Minerals Bozymchak" (100% ХБ, плотность 250-260гр/м2, логотип вышивка, 50р.)</t>
        </is>
      </c>
      <c r="K3876" s="13" t="inlineStr">
        <is>
          <t>001-001-0127 Костюм летний "KAZ Minerals Bozymchak" (100% ХБ, плотность 250-260гр/м2, логотип вышивка, 50р.)</t>
        </is>
      </c>
      <c r="L3876" s="98" t="n"/>
      <c r="M3876">
        <f>VLOOKUP(J3876,P$7:Q$4000,2,0)</f>
        <v/>
      </c>
      <c r="N3876">
        <f>VLOOKUP(K3876,P$7:R$4000,2,0)</f>
        <v/>
      </c>
    </row>
    <row r="3877" hidden="1" outlineLevel="1" ht="22.45" customHeight="1" s="171" thickBot="1">
      <c r="B3877" s="167" t="n"/>
      <c r="C3877" s="167" t="n"/>
      <c r="D3877" s="14" t="inlineStr">
        <is>
          <t>Количество</t>
        </is>
      </c>
      <c r="E3877" s="15" t="n"/>
      <c r="F3877" s="175" t="n">
        <v>1</v>
      </c>
      <c r="G3877" s="15" t="n"/>
      <c r="H3877" s="175" t="n">
        <v>1</v>
      </c>
      <c r="I3877" s="135" t="n"/>
      <c r="J3877" s="154" t="inlineStr">
        <is>
          <t>Поступление ТМЦ и услуг 0001467 от 25.04.2023 10:00:00</t>
        </is>
      </c>
      <c r="K3877" s="154" t="inlineStr">
        <is>
          <t>Поступление ТМЦ и услуг 0001467 от 25.04.2023 10:00:00</t>
        </is>
      </c>
      <c r="L3877" s="98" t="n"/>
      <c r="M3877">
        <f>VLOOKUP(J3877,P$7:Q$4000,2,0)</f>
        <v/>
      </c>
      <c r="N3877">
        <f>VLOOKUP(K3877,P$7:R$4000,2,0)</f>
        <v/>
      </c>
    </row>
    <row r="3878" hidden="1" outlineLevel="1" ht="22.45" customFormat="1" customHeight="1" s="71">
      <c r="B3878" s="165" t="inlineStr">
        <is>
          <t>18.09.2024 8:53:54</t>
        </is>
      </c>
      <c r="C3878" s="165" t="inlineStr">
        <is>
          <t>Внутреннее перемещение ОМТС 222-341 от 18.09.2024 8:53:54</t>
        </is>
      </c>
      <c r="D3878" s="152" t="inlineStr">
        <is>
          <t>Внутренее перемещение ТМЦ</t>
        </is>
      </c>
      <c r="E3878" s="163" t="n">
        <v>1750</v>
      </c>
      <c r="F3878" s="164" t="n"/>
      <c r="G3878" s="163" t="n">
        <v>1750</v>
      </c>
      <c r="H3878" s="164" t="n"/>
      <c r="I3878" s="7" t="n">
        <v>4558.4</v>
      </c>
      <c r="J3878" s="8" t="inlineStr">
        <is>
          <t>Склад Бозымчак № 7/1 СИЗ БУ</t>
        </is>
      </c>
      <c r="K3878" s="8" t="inlineStr">
        <is>
          <t>Атамкулова Гулгызай Нышанбаевна (повар 2 разряда)</t>
        </is>
      </c>
      <c r="L3878" s="98" t="n"/>
      <c r="M3878">
        <f>VLOOKUP(J3878,P$7:Q$4000,2,0)</f>
        <v/>
      </c>
      <c r="N3878">
        <f>VLOOKUP(K3878,P$7:R$4000,2,0)</f>
        <v/>
      </c>
    </row>
    <row r="3879" hidden="1" outlineLevel="1" ht="32.9" customFormat="1" customHeight="1" s="71">
      <c r="B3879" s="166" t="n"/>
      <c r="C3879" s="166" t="n"/>
      <c r="D3879" s="153" t="n"/>
      <c r="E3879" s="10" t="n"/>
      <c r="F3879" s="11" t="n"/>
      <c r="G3879" s="10" t="n"/>
      <c r="H3879" s="11" t="n"/>
      <c r="I3879" s="12" t="n"/>
      <c r="J3879" s="13" t="inlineStr">
        <is>
          <t>001-002-0061 Ботинки Kynox Nomad 417E-064 (Италия)</t>
        </is>
      </c>
      <c r="K3879" s="13" t="inlineStr">
        <is>
          <t>001-002-0061 Ботинки Kynox Nomad 417E-064 (Италия)</t>
        </is>
      </c>
      <c r="L3879" s="98" t="n"/>
      <c r="M3879">
        <f>VLOOKUP(J3879,P$7:Q$4000,2,0)</f>
        <v/>
      </c>
      <c r="N3879">
        <f>VLOOKUP(K3879,P$7:R$4000,2,0)</f>
        <v/>
      </c>
    </row>
    <row r="3880" hidden="1" outlineLevel="1" ht="22.45" customHeight="1" s="171" thickBot="1">
      <c r="B3880" s="167" t="n"/>
      <c r="C3880" s="167" t="n"/>
      <c r="D3880" s="14" t="inlineStr">
        <is>
          <t>Количество</t>
        </is>
      </c>
      <c r="E3880" s="15" t="n"/>
      <c r="F3880" s="175" t="n">
        <v>1</v>
      </c>
      <c r="G3880" s="15" t="n"/>
      <c r="H3880" s="175" t="n">
        <v>1</v>
      </c>
      <c r="I3880" s="135" t="n"/>
      <c r="J3880" s="154" t="inlineStr">
        <is>
          <t>Поступление ТМЦ и услуг 0003772 от 13.09.2023 10:00:00</t>
        </is>
      </c>
      <c r="K3880" s="154" t="inlineStr">
        <is>
          <t>Поступление ТМЦ и услуг 0003772 от 13.09.2023 10:00:00</t>
        </is>
      </c>
      <c r="L3880" s="98" t="n"/>
      <c r="M3880">
        <f>VLOOKUP(J3880,P$7:Q$4000,2,0)</f>
        <v/>
      </c>
      <c r="N3880">
        <f>VLOOKUP(K3880,P$7:R$4000,2,0)</f>
        <v/>
      </c>
    </row>
    <row r="3881" hidden="1" outlineLevel="1" ht="22.45" customFormat="1" customHeight="1" s="71" thickBot="1">
      <c r="B3881" s="165" t="inlineStr">
        <is>
          <t>18.09.2024 8:54:29</t>
        </is>
      </c>
      <c r="C3881" s="165" t="inlineStr">
        <is>
          <t>Внутреннее перемещение ОМТС 222-342 от 18.09.2024 8:54:29</t>
        </is>
      </c>
      <c r="D3881" s="152" t="inlineStr">
        <is>
          <t>Внутренее перемещение ТМЦ</t>
        </is>
      </c>
      <c r="E3881" s="163" t="n">
        <v>1750</v>
      </c>
      <c r="F3881" s="164" t="n"/>
      <c r="G3881" s="163" t="n">
        <v>1750</v>
      </c>
      <c r="H3881" s="164" t="n"/>
      <c r="I3881" s="7" t="n">
        <v>7000</v>
      </c>
      <c r="J3881" s="8" t="inlineStr">
        <is>
          <t>Атамкулова Гулгызай Нышанбаевна (повар 2 разряда)</t>
        </is>
      </c>
      <c r="K3881" s="8" t="inlineStr">
        <is>
          <t>Склад Бозымчак № 7 СИЗ (/Касымов А,Адылбек у Э.</t>
        </is>
      </c>
      <c r="L3881" s="98" t="n"/>
      <c r="M3881">
        <f>VLOOKUP(J3881,P$7:Q$4000,2,0)</f>
        <v/>
      </c>
      <c r="N3881">
        <f>VLOOKUP(K3881,P$7:R$4000,2,0)</f>
        <v/>
      </c>
    </row>
    <row r="3882" hidden="1" outlineLevel="1" ht="32.9" customFormat="1" customHeight="1" s="71">
      <c r="B3882" s="166" t="n"/>
      <c r="C3882" s="166" t="n"/>
      <c r="D3882" s="153" t="n"/>
      <c r="E3882" s="10" t="n"/>
      <c r="F3882" s="11" t="n"/>
      <c r="G3882" s="10" t="n"/>
      <c r="H3882" s="11" t="n"/>
      <c r="I3882" s="12" t="n"/>
      <c r="J3882" s="13" t="inlineStr">
        <is>
          <t>001-001-0198 Куртка демисезонная "KAZ Minerals Bozymchak" (ткань 65%ПЭ/35%ХБ, плотность 250 гр/м2, подкл.флис. 52-54)</t>
        </is>
      </c>
      <c r="K3882" s="13" t="inlineStr">
        <is>
          <t>001-001-0198 Куртка демисезонная "KAZ Minerals Bozymchak" (ткань 65%ПЭ/35%ХБ, плотность 250 гр/м2, подкл.флис. 52-54)</t>
        </is>
      </c>
      <c r="L3882" s="98" t="n"/>
      <c r="M3882">
        <f>VLOOKUP(J3882,P$7:Q$4000,2,0)</f>
        <v/>
      </c>
      <c r="N3882">
        <f>VLOOKUP(K3882,P$7:R$4000,2,0)</f>
        <v/>
      </c>
    </row>
    <row r="3883" hidden="1" outlineLevel="1" ht="22.45" customHeight="1" s="171" thickBot="1">
      <c r="B3883" s="167" t="n"/>
      <c r="C3883" s="167" t="n"/>
      <c r="D3883" s="14" t="inlineStr">
        <is>
          <t>Количество</t>
        </is>
      </c>
      <c r="E3883" s="15" t="n"/>
      <c r="F3883" s="175" t="n">
        <v>1</v>
      </c>
      <c r="G3883" s="15" t="n"/>
      <c r="H3883" s="175" t="n">
        <v>1</v>
      </c>
      <c r="I3883" s="135" t="n"/>
      <c r="J3883" s="154" t="inlineStr">
        <is>
          <t>Поступление ТМЦ и услуг 0003520 от 04.09.2024 10:00:00</t>
        </is>
      </c>
      <c r="K3883" s="154" t="inlineStr">
        <is>
          <t>Поступление ТМЦ и услуг 0003520 от 04.09.2024 10:00:00</t>
        </is>
      </c>
      <c r="L3883" s="98" t="n"/>
      <c r="M3883">
        <f>VLOOKUP(J3883,P$7:Q$4000,2,0)</f>
        <v/>
      </c>
      <c r="N3883">
        <f>VLOOKUP(K3883,P$7:R$4000,2,0)</f>
        <v/>
      </c>
    </row>
    <row r="3884" hidden="1" outlineLevel="1" ht="22.45" customFormat="1" customHeight="1" s="71" thickBot="1">
      <c r="B3884" s="165" t="inlineStr">
        <is>
          <t>18.09.2024 8:55:47</t>
        </is>
      </c>
      <c r="C3884" s="165" t="inlineStr">
        <is>
          <t>Внутреннее перемещение ОМТС 222-343 от 18.09.2024 8:55:47</t>
        </is>
      </c>
      <c r="D3884" s="152" t="inlineStr">
        <is>
          <t>Внутренее перемещение ТМЦ</t>
        </is>
      </c>
      <c r="E3884" s="163" t="n">
        <v>1750</v>
      </c>
      <c r="F3884" s="164" t="n"/>
      <c r="G3884" s="163" t="n">
        <v>1750</v>
      </c>
      <c r="H3884" s="164" t="n"/>
      <c r="I3884" s="7" t="n">
        <v>7000</v>
      </c>
      <c r="J3884" s="8" t="inlineStr">
        <is>
          <t>Юсупова Жыпаргул Токтоматовна( кух раб)</t>
        </is>
      </c>
      <c r="K3884" s="8" t="inlineStr">
        <is>
          <t>Склад Бозымчак № 7 СИЗ (/Касымов А,Адылбек у Э.</t>
        </is>
      </c>
      <c r="L3884" s="98" t="n"/>
      <c r="M3884">
        <f>VLOOKUP(J3884,P$7:Q$4000,2,0)</f>
        <v/>
      </c>
      <c r="N3884">
        <f>VLOOKUP(K3884,P$7:R$4000,2,0)</f>
        <v/>
      </c>
    </row>
    <row r="3885" hidden="1" outlineLevel="1" ht="32.9" customFormat="1" customHeight="1" s="71">
      <c r="B3885" s="166" t="n"/>
      <c r="C3885" s="166" t="n"/>
      <c r="D3885" s="153" t="n"/>
      <c r="E3885" s="10" t="n"/>
      <c r="F3885" s="11" t="n"/>
      <c r="G3885" s="10" t="n"/>
      <c r="H3885" s="11" t="n"/>
      <c r="I3885" s="12" t="n"/>
      <c r="J3885" s="13" t="inlineStr">
        <is>
          <t>001-001-0198 Куртка демисезонная "KAZ Minerals Bozymchak" (ткань 65%ПЭ/35%ХБ, плотность 250 гр/м2, подкл.флис. 52-54)</t>
        </is>
      </c>
      <c r="K3885" s="13" t="inlineStr">
        <is>
          <t>001-001-0198 Куртка демисезонная "KAZ Minerals Bozymchak" (ткань 65%ПЭ/35%ХБ, плотность 250 гр/м2, подкл.флис. 52-54)</t>
        </is>
      </c>
      <c r="L3885" s="98" t="n"/>
      <c r="M3885">
        <f>VLOOKUP(J3885,P$7:Q$4000,2,0)</f>
        <v/>
      </c>
      <c r="N3885">
        <f>VLOOKUP(K3885,P$7:R$4000,2,0)</f>
        <v/>
      </c>
    </row>
    <row r="3886" hidden="1" outlineLevel="1" ht="22.45" customHeight="1" s="171" thickBot="1">
      <c r="B3886" s="167" t="n"/>
      <c r="C3886" s="167" t="n"/>
      <c r="D3886" s="14" t="inlineStr">
        <is>
          <t>Количество</t>
        </is>
      </c>
      <c r="E3886" s="15" t="n"/>
      <c r="F3886" s="175" t="n">
        <v>1</v>
      </c>
      <c r="G3886" s="15" t="n"/>
      <c r="H3886" s="175" t="n">
        <v>1</v>
      </c>
      <c r="I3886" s="135" t="n"/>
      <c r="J3886" s="154" t="inlineStr">
        <is>
          <t>Поступление ТМЦ и услуг 0003520 от 04.09.2024 10:00:00</t>
        </is>
      </c>
      <c r="K3886" s="154" t="inlineStr">
        <is>
          <t>Поступление ТМЦ и услуг 0003520 от 04.09.2024 10:00:00</t>
        </is>
      </c>
      <c r="L3886" s="98" t="n"/>
      <c r="M3886">
        <f>VLOOKUP(J3886,P$7:Q$4000,2,0)</f>
        <v/>
      </c>
      <c r="N3886">
        <f>VLOOKUP(K3886,P$7:R$4000,2,0)</f>
        <v/>
      </c>
    </row>
    <row r="3887" hidden="1" outlineLevel="1" ht="22.45" customFormat="1" customHeight="1" s="71" thickBot="1">
      <c r="B3887" s="165" t="inlineStr">
        <is>
          <t>18.09.2024 8:57:54</t>
        </is>
      </c>
      <c r="C3887" s="165" t="inlineStr">
        <is>
          <t>Внутреннее перемещение ОМТС 222-344 от 18.09.2024 8:57:54</t>
        </is>
      </c>
      <c r="D3887" s="152" t="inlineStr">
        <is>
          <t>Внутренее перемещение ТМЦ</t>
        </is>
      </c>
      <c r="E3887" s="163" t="n">
        <v>1750</v>
      </c>
      <c r="F3887" s="164" t="n"/>
      <c r="G3887" s="163" t="n">
        <v>1750</v>
      </c>
      <c r="H3887" s="164" t="n"/>
      <c r="I3887" s="7" t="n">
        <v>7000</v>
      </c>
      <c r="J3887" s="8" t="inlineStr">
        <is>
          <t>Райканов Тыныстан Райканович( растворщик )</t>
        </is>
      </c>
      <c r="K3887" s="8" t="inlineStr">
        <is>
          <t>Склад Бозымчак № 7 СИЗ (/Касымов А,Адылбек у Э.</t>
        </is>
      </c>
      <c r="L3887" s="98" t="n"/>
      <c r="M3887">
        <f>VLOOKUP(J3887,P$7:Q$4000,2,0)</f>
        <v/>
      </c>
      <c r="N3887">
        <f>VLOOKUP(K3887,P$7:R$4000,2,0)</f>
        <v/>
      </c>
    </row>
    <row r="3888" hidden="1" outlineLevel="1" ht="11.95" customFormat="1" customHeight="1" s="71">
      <c r="B3888" s="166" t="n"/>
      <c r="C3888" s="166" t="n"/>
      <c r="D3888" s="153" t="n"/>
      <c r="E3888" s="10" t="n"/>
      <c r="F3888" s="11" t="n"/>
      <c r="G3888" s="10" t="n"/>
      <c r="H3888" s="11" t="n"/>
      <c r="I3888" s="12" t="n"/>
      <c r="J3888" s="13" t="inlineStr">
        <is>
          <t>001-001-0197 Куртка демисезонная "KAZ Minerals Bozymchak" (ткань 65%ПЭ/35%ХБ, плотность 250 гр/м2, подкл.флис. 48-50)</t>
        </is>
      </c>
      <c r="K3888" s="13" t="inlineStr">
        <is>
          <t>001-001-0197 Куртка демисезонная "KAZ Minerals Bozymchak" (ткань 65%ПЭ/35%ХБ, плотность 250 гр/м2, подкл.флис. 48-50)</t>
        </is>
      </c>
      <c r="L3888" s="98" t="n"/>
      <c r="M3888">
        <f>VLOOKUP(J3888,P$7:Q$4000,2,0)</f>
        <v/>
      </c>
      <c r="N3888">
        <f>VLOOKUP(K3888,P$7:R$4000,2,0)</f>
        <v/>
      </c>
    </row>
    <row r="3889" hidden="1" outlineLevel="1" ht="22.45" customHeight="1" s="171" thickBot="1">
      <c r="B3889" s="167" t="n"/>
      <c r="C3889" s="167" t="n"/>
      <c r="D3889" s="14" t="inlineStr">
        <is>
          <t>Количество</t>
        </is>
      </c>
      <c r="E3889" s="15" t="n"/>
      <c r="F3889" s="175" t="n">
        <v>1</v>
      </c>
      <c r="G3889" s="15" t="n"/>
      <c r="H3889" s="175" t="n">
        <v>1</v>
      </c>
      <c r="I3889" s="135" t="n"/>
      <c r="J3889" s="154" t="inlineStr">
        <is>
          <t>Поступление ТМЦ и услуг 0003613 от 11.09.2024 10:00:00</t>
        </is>
      </c>
      <c r="K3889" s="154" t="inlineStr">
        <is>
          <t>Поступление ТМЦ и услуг 0003613 от 11.09.2024 10:00:00</t>
        </is>
      </c>
      <c r="L3889" s="98" t="n"/>
      <c r="M3889">
        <f>VLOOKUP(J3889,P$7:Q$4000,2,0)</f>
        <v/>
      </c>
      <c r="N3889">
        <f>VLOOKUP(K3889,P$7:R$4000,2,0)</f>
        <v/>
      </c>
    </row>
    <row r="3890" hidden="1" outlineLevel="1" ht="22.45" customFormat="1" customHeight="1" s="71" thickBot="1">
      <c r="B3890" s="165" t="inlineStr">
        <is>
          <t>18.09.2024 8:58:16</t>
        </is>
      </c>
      <c r="C3890" s="165" t="inlineStr">
        <is>
          <t>Внутреннее перемещение ОМТС 222-345 от 18.09.2024 8:58:16</t>
        </is>
      </c>
      <c r="D3890" s="152" t="inlineStr">
        <is>
          <t>Внутренее перемещение ТМЦ</t>
        </is>
      </c>
      <c r="E3890" s="163" t="n">
        <v>1750</v>
      </c>
      <c r="F3890" s="164" t="n"/>
      <c r="G3890" s="163" t="n">
        <v>1750</v>
      </c>
      <c r="H3890" s="164" t="n"/>
      <c r="I3890" s="7" t="n">
        <v>7000</v>
      </c>
      <c r="J3890" s="8" t="inlineStr">
        <is>
          <t>Нусуроталы уулу Бекболсун</t>
        </is>
      </c>
      <c r="K3890" s="8" t="inlineStr">
        <is>
          <t>Склад Бозымчак № 7 СИЗ (/Касымов А,Адылбек у Э.</t>
        </is>
      </c>
      <c r="L3890" s="98" t="n"/>
      <c r="M3890">
        <f>VLOOKUP(J3890,P$7:Q$4000,2,0)</f>
        <v/>
      </c>
      <c r="N3890">
        <f>VLOOKUP(K3890,P$7:R$4000,2,0)</f>
        <v/>
      </c>
    </row>
    <row r="3891" hidden="1" outlineLevel="1" ht="22.45" customFormat="1" customHeight="1" s="71">
      <c r="B3891" s="166" t="n"/>
      <c r="C3891" s="166" t="n"/>
      <c r="D3891" s="153" t="n"/>
      <c r="E3891" s="10" t="n"/>
      <c r="F3891" s="11" t="n"/>
      <c r="G3891" s="10" t="n"/>
      <c r="H3891" s="11" t="n"/>
      <c r="I3891" s="12" t="n"/>
      <c r="J3891" s="13" t="inlineStr">
        <is>
          <t>001-001-0197 Куртка демисезонная "KAZ Minerals Bozymchak" (ткань 65%ПЭ/35%ХБ, плотность 250 гр/м2, подкл.флис. 48-50)</t>
        </is>
      </c>
      <c r="K3891" s="13" t="inlineStr">
        <is>
          <t>001-001-0197 Куртка демисезонная "KAZ Minerals Bozymchak" (ткань 65%ПЭ/35%ХБ, плотность 250 гр/м2, подкл.флис. 48-50)</t>
        </is>
      </c>
      <c r="L3891" s="98" t="n"/>
      <c r="M3891">
        <f>VLOOKUP(J3891,P$7:Q$4000,2,0)</f>
        <v/>
      </c>
      <c r="N3891">
        <f>VLOOKUP(K3891,P$7:R$4000,2,0)</f>
        <v/>
      </c>
    </row>
    <row r="3892" hidden="1" outlineLevel="1" ht="22.45" customHeight="1" s="171" thickBot="1">
      <c r="B3892" s="167" t="n"/>
      <c r="C3892" s="167" t="n"/>
      <c r="D3892" s="14" t="inlineStr">
        <is>
          <t>Количество</t>
        </is>
      </c>
      <c r="E3892" s="15" t="n"/>
      <c r="F3892" s="175" t="n">
        <v>1</v>
      </c>
      <c r="G3892" s="15" t="n"/>
      <c r="H3892" s="175" t="n">
        <v>1</v>
      </c>
      <c r="I3892" s="135" t="n"/>
      <c r="J3892" s="154" t="inlineStr">
        <is>
          <t>Поступление ТМЦ и услуг 0003584 от 12.09.2024 10:00:00</t>
        </is>
      </c>
      <c r="K3892" s="154" t="inlineStr">
        <is>
          <t>Поступление ТМЦ и услуг 0003584 от 12.09.2024 10:00:00</t>
        </is>
      </c>
      <c r="L3892" s="98" t="n"/>
      <c r="M3892">
        <f>VLOOKUP(J3892,P$7:Q$4000,2,0)</f>
        <v/>
      </c>
      <c r="N3892">
        <f>VLOOKUP(K3892,P$7:R$4000,2,0)</f>
        <v/>
      </c>
    </row>
    <row r="3893" hidden="1" outlineLevel="1" ht="22.45" customFormat="1" customHeight="1" s="71" thickBot="1">
      <c r="B3893" s="165" t="inlineStr">
        <is>
          <t>18.09.2024 8:58:36</t>
        </is>
      </c>
      <c r="C3893" s="165" t="inlineStr">
        <is>
          <t>Внутреннее перемещение ОМТС 222-346 от 18.09.2024 8:58:36</t>
        </is>
      </c>
      <c r="D3893" s="152" t="inlineStr">
        <is>
          <t>Внутренее перемещение ТМЦ</t>
        </is>
      </c>
      <c r="E3893" s="163" t="n">
        <v>1750</v>
      </c>
      <c r="F3893" s="164" t="n"/>
      <c r="G3893" s="163" t="n">
        <v>1750</v>
      </c>
      <c r="H3893" s="164" t="n"/>
      <c r="I3893" s="7" t="n">
        <v>7000</v>
      </c>
      <c r="J3893" s="8" t="inlineStr">
        <is>
          <t>Бактыяр уулу Бекзат</t>
        </is>
      </c>
      <c r="K3893" s="8" t="inlineStr">
        <is>
          <t>Склад Бозымчак № 7 СИЗ (/Касымов А,Адылбек у Э.</t>
        </is>
      </c>
      <c r="L3893" s="98" t="n"/>
      <c r="M3893">
        <f>VLOOKUP(J3893,P$7:Q$4000,2,0)</f>
        <v/>
      </c>
      <c r="N3893">
        <f>VLOOKUP(K3893,P$7:R$4000,2,0)</f>
        <v/>
      </c>
    </row>
    <row r="3894" hidden="1" outlineLevel="1" ht="22.45" customFormat="1" customHeight="1" s="71">
      <c r="B3894" s="166" t="n"/>
      <c r="C3894" s="166" t="n"/>
      <c r="D3894" s="153" t="n"/>
      <c r="E3894" s="10" t="n"/>
      <c r="F3894" s="11" t="n"/>
      <c r="G3894" s="10" t="n"/>
      <c r="H3894" s="11" t="n"/>
      <c r="I3894" s="12" t="n"/>
      <c r="J3894" s="13" t="inlineStr">
        <is>
          <t>001-001-0197 Куртка демисезонная "KAZ Minerals Bozymchak" (ткань 65%ПЭ/35%ХБ, плотность 250 гр/м2, подкл.флис. 48-50)</t>
        </is>
      </c>
      <c r="K3894" s="13" t="inlineStr">
        <is>
          <t>001-001-0197 Куртка демисезонная "KAZ Minerals Bozymchak" (ткань 65%ПЭ/35%ХБ, плотность 250 гр/м2, подкл.флис. 48-50)</t>
        </is>
      </c>
      <c r="L3894" s="98" t="n"/>
      <c r="M3894">
        <f>VLOOKUP(J3894,P$7:Q$4000,2,0)</f>
        <v/>
      </c>
      <c r="N3894">
        <f>VLOOKUP(K3894,P$7:R$4000,2,0)</f>
        <v/>
      </c>
    </row>
    <row r="3895" hidden="1" outlineLevel="1" ht="22.45" customHeight="1" s="171" thickBot="1">
      <c r="B3895" s="167" t="n"/>
      <c r="C3895" s="167" t="n"/>
      <c r="D3895" s="14" t="inlineStr">
        <is>
          <t>Количество</t>
        </is>
      </c>
      <c r="E3895" s="15" t="n"/>
      <c r="F3895" s="175" t="n">
        <v>1</v>
      </c>
      <c r="G3895" s="15" t="n"/>
      <c r="H3895" s="175" t="n">
        <v>1</v>
      </c>
      <c r="I3895" s="135" t="n"/>
      <c r="J3895" s="154" t="inlineStr">
        <is>
          <t>Поступление ТМЦ и услуг 0003584 от 12.09.2024 10:00:00</t>
        </is>
      </c>
      <c r="K3895" s="154" t="inlineStr">
        <is>
          <t>Поступление ТМЦ и услуг 0003584 от 12.09.2024 10:00:00</t>
        </is>
      </c>
      <c r="L3895" s="98" t="n"/>
      <c r="M3895">
        <f>VLOOKUP(J3895,P$7:Q$4000,2,0)</f>
        <v/>
      </c>
      <c r="N3895">
        <f>VLOOKUP(K3895,P$7:R$4000,2,0)</f>
        <v/>
      </c>
    </row>
    <row r="3896" hidden="1" outlineLevel="1" ht="22.45" customFormat="1" customHeight="1" s="71" thickBot="1">
      <c r="B3896" s="165" t="inlineStr">
        <is>
          <t>18.09.2024 8:59:20</t>
        </is>
      </c>
      <c r="C3896" s="165" t="inlineStr">
        <is>
          <t>Внутреннее перемещение ОМТС 222-347 от 18.09.2024 8:59:20</t>
        </is>
      </c>
      <c r="D3896" s="152" t="inlineStr">
        <is>
          <t>Внутренее перемещение ТМЦ</t>
        </is>
      </c>
      <c r="E3896" s="163" t="n">
        <v>1750</v>
      </c>
      <c r="F3896" s="164" t="n"/>
      <c r="G3896" s="163" t="n">
        <v>1750</v>
      </c>
      <c r="H3896" s="164" t="n"/>
      <c r="I3896" s="7" t="n">
        <v>7000</v>
      </c>
      <c r="J3896" s="8" t="inlineStr">
        <is>
          <t>Касымбеков Бекмырза Аманович</t>
        </is>
      </c>
      <c r="K3896" s="8" t="inlineStr">
        <is>
          <t>Склад Бозымчак № 7 СИЗ (/Касымов А,Адылбек у Э.</t>
        </is>
      </c>
      <c r="L3896" s="98" t="n"/>
      <c r="M3896">
        <f>VLOOKUP(J3896,P$7:Q$4000,2,0)</f>
        <v/>
      </c>
      <c r="N3896">
        <f>VLOOKUP(K3896,P$7:R$4000,2,0)</f>
        <v/>
      </c>
    </row>
    <row r="3897" hidden="1" outlineLevel="1" ht="32.9" customFormat="1" customHeight="1" s="71">
      <c r="B3897" s="166" t="n"/>
      <c r="C3897" s="166" t="n"/>
      <c r="D3897" s="153" t="n"/>
      <c r="E3897" s="10" t="n"/>
      <c r="F3897" s="11" t="n"/>
      <c r="G3897" s="10" t="n"/>
      <c r="H3897" s="11" t="n"/>
      <c r="I3897" s="12" t="n"/>
      <c r="J3897" s="13" t="inlineStr">
        <is>
          <t>001-001-0197 Куртка демисезонная "KAZ Minerals Bozymchak" (ткань 65%ПЭ/35%ХБ, плотность 250 гр/м2, подкл.флис. 48-50)</t>
        </is>
      </c>
      <c r="K3897" s="13" t="inlineStr">
        <is>
          <t>001-001-0197 Куртка демисезонная "KAZ Minerals Bozymchak" (ткань 65%ПЭ/35%ХБ, плотность 250 гр/м2, подкл.флис. 48-50)</t>
        </is>
      </c>
      <c r="L3897" s="98" t="n"/>
      <c r="M3897">
        <f>VLOOKUP(J3897,P$7:Q$4000,2,0)</f>
        <v/>
      </c>
      <c r="N3897">
        <f>VLOOKUP(K3897,P$7:R$4000,2,0)</f>
        <v/>
      </c>
    </row>
    <row r="3898" hidden="1" outlineLevel="1" ht="22.45" customHeight="1" s="171" thickBot="1">
      <c r="B3898" s="167" t="n"/>
      <c r="C3898" s="167" t="n"/>
      <c r="D3898" s="14" t="inlineStr">
        <is>
          <t>Количество</t>
        </is>
      </c>
      <c r="E3898" s="15" t="n"/>
      <c r="F3898" s="175" t="n">
        <v>1</v>
      </c>
      <c r="G3898" s="15" t="n"/>
      <c r="H3898" s="175" t="n">
        <v>1</v>
      </c>
      <c r="I3898" s="135" t="n"/>
      <c r="J3898" s="154" t="inlineStr">
        <is>
          <t>Поступление ТМЦ и услуг 0003584 от 12.09.2024 10:00:00</t>
        </is>
      </c>
      <c r="K3898" s="154" t="inlineStr">
        <is>
          <t>Поступление ТМЦ и услуг 0003584 от 12.09.2024 10:00:00</t>
        </is>
      </c>
      <c r="L3898" s="98" t="n"/>
      <c r="M3898">
        <f>VLOOKUP(J3898,P$7:Q$4000,2,0)</f>
        <v/>
      </c>
      <c r="N3898">
        <f>VLOOKUP(K3898,P$7:R$4000,2,0)</f>
        <v/>
      </c>
    </row>
    <row r="3899" hidden="1" outlineLevel="1" ht="22.45" customFormat="1" customHeight="1" s="71" thickBot="1">
      <c r="B3899" s="165" t="inlineStr">
        <is>
          <t>18.09.2024 9:04:03</t>
        </is>
      </c>
      <c r="C3899" s="165" t="inlineStr">
        <is>
          <t>Внутреннее перемещение ОМТС 222-351 от 18.09.2024 9:04:03</t>
        </is>
      </c>
      <c r="D3899" s="152" t="inlineStr">
        <is>
          <t>Внутренее перемещение ТМЦ</t>
        </is>
      </c>
      <c r="E3899" s="163" t="n">
        <v>1750</v>
      </c>
      <c r="F3899" s="164" t="n"/>
      <c r="G3899" s="163" t="n">
        <v>1750</v>
      </c>
      <c r="H3899" s="164" t="n"/>
      <c r="I3899" s="7" t="n">
        <v>7000</v>
      </c>
      <c r="J3899" s="8" t="inlineStr">
        <is>
          <t>Акишева Гульзада Мухамбетбековна</t>
        </is>
      </c>
      <c r="K3899" s="8" t="inlineStr">
        <is>
          <t>Склад Бозымчак № 7 СИЗ (/Касымов А,Адылбек у Э.</t>
        </is>
      </c>
      <c r="L3899" s="98" t="n"/>
      <c r="M3899">
        <f>VLOOKUP(J3899,P$7:Q$4000,2,0)</f>
        <v/>
      </c>
      <c r="N3899">
        <f>VLOOKUP(K3899,P$7:R$4000,2,0)</f>
        <v/>
      </c>
    </row>
    <row r="3900" hidden="1" outlineLevel="1" ht="22.45" customFormat="1" customHeight="1" s="71">
      <c r="B3900" s="166" t="n"/>
      <c r="C3900" s="166" t="n"/>
      <c r="D3900" s="153" t="n"/>
      <c r="E3900" s="10" t="n"/>
      <c r="F3900" s="11" t="n"/>
      <c r="G3900" s="10" t="n"/>
      <c r="H3900" s="11" t="n"/>
      <c r="I3900" s="12" t="n"/>
      <c r="J3900" s="13" t="inlineStr">
        <is>
          <t>001-001-0198 Куртка демисезонная "KAZ Minerals Bozymchak" (ткань 65%ПЭ/35%ХБ, плотность 250 гр/м2, подкл.флис. 52-54)</t>
        </is>
      </c>
      <c r="K3900" s="13" t="inlineStr">
        <is>
          <t>001-001-0198 Куртка демисезонная "KAZ Minerals Bozymchak" (ткань 65%ПЭ/35%ХБ, плотность 250 гр/м2, подкл.флис. 52-54)</t>
        </is>
      </c>
      <c r="L3900" s="98" t="n"/>
      <c r="M3900">
        <f>VLOOKUP(J3900,P$7:Q$4000,2,0)</f>
        <v/>
      </c>
      <c r="N3900">
        <f>VLOOKUP(K3900,P$7:R$4000,2,0)</f>
        <v/>
      </c>
    </row>
    <row r="3901" hidden="1" outlineLevel="1" ht="22.45" customHeight="1" s="171" thickBot="1">
      <c r="B3901" s="167" t="n"/>
      <c r="C3901" s="167" t="n"/>
      <c r="D3901" s="14" t="inlineStr">
        <is>
          <t>Количество</t>
        </is>
      </c>
      <c r="E3901" s="15" t="n"/>
      <c r="F3901" s="175" t="n">
        <v>1</v>
      </c>
      <c r="G3901" s="15" t="n"/>
      <c r="H3901" s="175" t="n">
        <v>1</v>
      </c>
      <c r="I3901" s="135" t="n"/>
      <c r="J3901" s="154" t="inlineStr">
        <is>
          <t>Поступление ТМЦ и услуг 0003613 от 11.09.2024 10:00:00</t>
        </is>
      </c>
      <c r="K3901" s="154" t="inlineStr">
        <is>
          <t>Поступление ТМЦ и услуг 0003613 от 11.09.2024 10:00:00</t>
        </is>
      </c>
      <c r="L3901" s="98" t="n"/>
      <c r="M3901">
        <f>VLOOKUP(J3901,P$7:Q$4000,2,0)</f>
        <v/>
      </c>
      <c r="N3901">
        <f>VLOOKUP(K3901,P$7:R$4000,2,0)</f>
        <v/>
      </c>
    </row>
    <row r="3902" hidden="1" outlineLevel="1" ht="22.45" customFormat="1" customHeight="1" s="71" thickBot="1">
      <c r="B3902" s="165" t="inlineStr">
        <is>
          <t>18.09.2024 9:07:35</t>
        </is>
      </c>
      <c r="C3902" s="165" t="inlineStr">
        <is>
          <t>Внутреннее перемещение ОМТС 222-352 от 18.09.2024 9:07:35</t>
        </is>
      </c>
      <c r="D3902" s="152" t="inlineStr">
        <is>
          <t>Внутренее перемещение ТМЦ</t>
        </is>
      </c>
      <c r="E3902" s="163" t="n">
        <v>1750</v>
      </c>
      <c r="F3902" s="164" t="n"/>
      <c r="G3902" s="163" t="n">
        <v>1750</v>
      </c>
      <c r="H3902" s="164" t="n"/>
      <c r="I3902" s="7" t="n">
        <v>7000</v>
      </c>
      <c r="J3902" s="8" t="inlineStr">
        <is>
          <t>Осконова Канымгул Суюновна (маш стир машины)</t>
        </is>
      </c>
      <c r="K3902" s="8" t="inlineStr">
        <is>
          <t>Склад Бозымчак № 7 СИЗ (/Касымов А,Адылбек у Э.</t>
        </is>
      </c>
      <c r="L3902" s="98" t="n"/>
      <c r="M3902">
        <f>VLOOKUP(J3902,P$7:Q$4000,2,0)</f>
        <v/>
      </c>
      <c r="N3902">
        <f>VLOOKUP(K3902,P$7:R$4000,2,0)</f>
        <v/>
      </c>
    </row>
    <row r="3903" hidden="1" outlineLevel="1" ht="32.9" customFormat="1" customHeight="1" s="71">
      <c r="B3903" s="166" t="n"/>
      <c r="C3903" s="166" t="n"/>
      <c r="D3903" s="153" t="n"/>
      <c r="E3903" s="10" t="n"/>
      <c r="F3903" s="11" t="n"/>
      <c r="G3903" s="10" t="n"/>
      <c r="H3903" s="11" t="n"/>
      <c r="I3903" s="12" t="n"/>
      <c r="J3903" s="13" t="inlineStr">
        <is>
          <t>001-001-0198 Куртка демисезонная "KAZ Minerals Bozymchak" (ткань 65%ПЭ/35%ХБ, плотность 250 гр/м2, подкл.флис. 52-54)</t>
        </is>
      </c>
      <c r="K3903" s="13" t="inlineStr">
        <is>
          <t>001-001-0198 Куртка демисезонная "KAZ Minerals Bozymchak" (ткань 65%ПЭ/35%ХБ, плотность 250 гр/м2, подкл.флис. 52-54)</t>
        </is>
      </c>
      <c r="L3903" s="98" t="n"/>
      <c r="M3903">
        <f>VLOOKUP(J3903,P$7:Q$4000,2,0)</f>
        <v/>
      </c>
      <c r="N3903">
        <f>VLOOKUP(K3903,P$7:R$4000,2,0)</f>
        <v/>
      </c>
    </row>
    <row r="3904" hidden="1" outlineLevel="1" ht="22.45" customHeight="1" s="171" thickBot="1">
      <c r="B3904" s="167" t="n"/>
      <c r="C3904" s="167" t="n"/>
      <c r="D3904" s="14" t="inlineStr">
        <is>
          <t>Количество</t>
        </is>
      </c>
      <c r="E3904" s="15" t="n"/>
      <c r="F3904" s="175" t="n">
        <v>1</v>
      </c>
      <c r="G3904" s="15" t="n"/>
      <c r="H3904" s="175" t="n">
        <v>1</v>
      </c>
      <c r="I3904" s="135" t="n"/>
      <c r="J3904" s="154" t="inlineStr">
        <is>
          <t>Поступление ТМЦ и услуг 0003613 от 11.09.2024 10:00:00</t>
        </is>
      </c>
      <c r="K3904" s="154" t="inlineStr">
        <is>
          <t>Поступление ТМЦ и услуг 0003613 от 11.09.2024 10:00:00</t>
        </is>
      </c>
      <c r="L3904" s="98" t="n"/>
      <c r="M3904">
        <f>VLOOKUP(J3904,P$7:Q$4000,2,0)</f>
        <v/>
      </c>
      <c r="N3904">
        <f>VLOOKUP(K3904,P$7:R$4000,2,0)</f>
        <v/>
      </c>
    </row>
    <row r="3905" hidden="1" outlineLevel="1" ht="32.9" customFormat="1" customHeight="1" s="71" thickBot="1">
      <c r="B3905" s="165" t="inlineStr">
        <is>
          <t>18.09.2024 9:08:03</t>
        </is>
      </c>
      <c r="C3905" s="165" t="inlineStr">
        <is>
          <t>Внутреннее перемещение ОМТС 222-353 от 18.09.2024 9:08:03</t>
        </is>
      </c>
      <c r="D3905" s="152" t="inlineStr">
        <is>
          <t>Внутренее перемещение ТМЦ</t>
        </is>
      </c>
      <c r="E3905" s="163" t="n">
        <v>1750</v>
      </c>
      <c r="F3905" s="164" t="n"/>
      <c r="G3905" s="163" t="n">
        <v>1750</v>
      </c>
      <c r="H3905" s="164" t="n"/>
      <c r="I3905" s="7" t="n">
        <v>7000</v>
      </c>
      <c r="J3905" s="8" t="inlineStr">
        <is>
          <t>Маматова Саара Тураловна (опер стир машин)</t>
        </is>
      </c>
      <c r="K3905" s="8" t="inlineStr">
        <is>
          <t>Склад Бозымчак № 7 СИЗ (/Касымов А,Адылбек у Э.</t>
        </is>
      </c>
      <c r="L3905" s="98" t="n"/>
      <c r="M3905">
        <f>VLOOKUP(J3905,P$7:Q$4000,2,0)</f>
        <v/>
      </c>
      <c r="N3905">
        <f>VLOOKUP(K3905,P$7:R$4000,2,0)</f>
        <v/>
      </c>
    </row>
    <row r="3906" hidden="1" outlineLevel="1" ht="32.9" customFormat="1" customHeight="1" s="71">
      <c r="B3906" s="166" t="n"/>
      <c r="C3906" s="166" t="n"/>
      <c r="D3906" s="153" t="n"/>
      <c r="E3906" s="10" t="n"/>
      <c r="F3906" s="11" t="n"/>
      <c r="G3906" s="10" t="n"/>
      <c r="H3906" s="11" t="n"/>
      <c r="I3906" s="12" t="n"/>
      <c r="J3906" s="13" t="inlineStr">
        <is>
          <t>001-001-0197 Куртка демисезонная "KAZ Minerals Bozymchak" (ткань 65%ПЭ/35%ХБ, плотность 250 гр/м2, подкл.флис. 48-50)</t>
        </is>
      </c>
      <c r="K3906" s="13" t="inlineStr">
        <is>
          <t>001-001-0197 Куртка демисезонная "KAZ Minerals Bozymchak" (ткань 65%ПЭ/35%ХБ, плотность 250 гр/м2, подкл.флис. 48-50)</t>
        </is>
      </c>
      <c r="L3906" s="98" t="n"/>
      <c r="M3906">
        <f>VLOOKUP(J3906,P$7:Q$4000,2,0)</f>
        <v/>
      </c>
      <c r="N3906">
        <f>VLOOKUP(K3906,P$7:R$4000,2,0)</f>
        <v/>
      </c>
    </row>
    <row r="3907" hidden="1" outlineLevel="1" ht="22.45" customHeight="1" s="171" thickBot="1">
      <c r="B3907" s="167" t="n"/>
      <c r="C3907" s="167" t="n"/>
      <c r="D3907" s="14" t="inlineStr">
        <is>
          <t>Количество</t>
        </is>
      </c>
      <c r="E3907" s="15" t="n"/>
      <c r="F3907" s="175" t="n">
        <v>1</v>
      </c>
      <c r="G3907" s="15" t="n"/>
      <c r="H3907" s="175" t="n">
        <v>1</v>
      </c>
      <c r="I3907" s="135" t="n"/>
      <c r="J3907" s="154" t="inlineStr">
        <is>
          <t>Поступление ТМЦ и услуг 0003584 от 12.09.2024 10:00:00</t>
        </is>
      </c>
      <c r="K3907" s="154" t="inlineStr">
        <is>
          <t>Поступление ТМЦ и услуг 0003584 от 12.09.2024 10:00:00</t>
        </is>
      </c>
      <c r="L3907" s="98" t="n"/>
      <c r="M3907">
        <f>VLOOKUP(J3907,P$7:Q$4000,2,0)</f>
        <v/>
      </c>
      <c r="N3907">
        <f>VLOOKUP(K3907,P$7:R$4000,2,0)</f>
        <v/>
      </c>
    </row>
    <row r="3908" hidden="1" outlineLevel="1" ht="22.45" customFormat="1" customHeight="1" s="71" thickBot="1">
      <c r="B3908" s="165" t="inlineStr">
        <is>
          <t>18.09.2024 9:08:38</t>
        </is>
      </c>
      <c r="C3908" s="165" t="inlineStr">
        <is>
          <t>Внутреннее перемещение ОМТС 222-354 от 18.09.2024 9:08:38</t>
        </is>
      </c>
      <c r="D3908" s="152" t="inlineStr">
        <is>
          <t>Внутренее перемещение ТМЦ</t>
        </is>
      </c>
      <c r="E3908" s="163" t="n">
        <v>1750</v>
      </c>
      <c r="F3908" s="164" t="n"/>
      <c r="G3908" s="163" t="n">
        <v>1750</v>
      </c>
      <c r="H3908" s="164" t="n"/>
      <c r="I3908" s="7" t="n">
        <v>7000</v>
      </c>
      <c r="J3908" s="8" t="inlineStr">
        <is>
          <t>Эргешова Жумакан Жайчыевна</t>
        </is>
      </c>
      <c r="K3908" s="8" t="inlineStr">
        <is>
          <t>Склад Бозымчак № 7 СИЗ (/Касымов А,Адылбек у Э.</t>
        </is>
      </c>
      <c r="L3908" s="98" t="n"/>
      <c r="M3908">
        <f>VLOOKUP(J3908,P$7:Q$4000,2,0)</f>
        <v/>
      </c>
      <c r="N3908">
        <f>VLOOKUP(K3908,P$7:R$4000,2,0)</f>
        <v/>
      </c>
    </row>
    <row r="3909" hidden="1" outlineLevel="1" ht="32.9" customFormat="1" customHeight="1" s="71">
      <c r="B3909" s="166" t="n"/>
      <c r="C3909" s="166" t="n"/>
      <c r="D3909" s="153" t="n"/>
      <c r="E3909" s="10" t="n"/>
      <c r="F3909" s="11" t="n"/>
      <c r="G3909" s="10" t="n"/>
      <c r="H3909" s="11" t="n"/>
      <c r="I3909" s="12" t="n"/>
      <c r="J3909" s="13" t="inlineStr">
        <is>
          <t>001-001-0197 Куртка демисезонная "KAZ Minerals Bozymchak" (ткань 65%ПЭ/35%ХБ, плотность 250 гр/м2, подкл.флис. 48-50)</t>
        </is>
      </c>
      <c r="K3909" s="13" t="inlineStr">
        <is>
          <t>001-001-0197 Куртка демисезонная "KAZ Minerals Bozymchak" (ткань 65%ПЭ/35%ХБ, плотность 250 гр/м2, подкл.флис. 48-50)</t>
        </is>
      </c>
      <c r="L3909" s="98" t="n"/>
      <c r="M3909">
        <f>VLOOKUP(J3909,P$7:Q$4000,2,0)</f>
        <v/>
      </c>
      <c r="N3909">
        <f>VLOOKUP(K3909,P$7:R$4000,2,0)</f>
        <v/>
      </c>
    </row>
    <row r="3910" hidden="1" outlineLevel="1" ht="22.45" customHeight="1" s="171" thickBot="1">
      <c r="B3910" s="167" t="n"/>
      <c r="C3910" s="167" t="n"/>
      <c r="D3910" s="14" t="inlineStr">
        <is>
          <t>Количество</t>
        </is>
      </c>
      <c r="E3910" s="15" t="n"/>
      <c r="F3910" s="175" t="n">
        <v>1</v>
      </c>
      <c r="G3910" s="15" t="n"/>
      <c r="H3910" s="175" t="n">
        <v>1</v>
      </c>
      <c r="I3910" s="135" t="n"/>
      <c r="J3910" s="154" t="inlineStr">
        <is>
          <t>Поступление ТМЦ и услуг 0003584 от 12.09.2024 10:00:00</t>
        </is>
      </c>
      <c r="K3910" s="154" t="inlineStr">
        <is>
          <t>Поступление ТМЦ и услуг 0003584 от 12.09.2024 10:00:00</t>
        </is>
      </c>
      <c r="L3910" s="98" t="n"/>
      <c r="M3910">
        <f>VLOOKUP(J3910,P$7:Q$4000,2,0)</f>
        <v/>
      </c>
      <c r="N3910">
        <f>VLOOKUP(K3910,P$7:R$4000,2,0)</f>
        <v/>
      </c>
    </row>
    <row r="3911" hidden="1" outlineLevel="1" ht="22.45" customFormat="1" customHeight="1" s="71" thickBot="1">
      <c r="B3911" s="165" t="inlineStr">
        <is>
          <t>18.09.2024 9:09:15</t>
        </is>
      </c>
      <c r="C3911" s="165" t="inlineStr">
        <is>
          <t>Внутреннее перемещение ОМТС 222-355 от 18.09.2024 9:09:15</t>
        </is>
      </c>
      <c r="D3911" s="152" t="inlineStr">
        <is>
          <t>Внутренее перемещение ТМЦ</t>
        </is>
      </c>
      <c r="E3911" s="163" t="n">
        <v>1750</v>
      </c>
      <c r="F3911" s="164" t="n"/>
      <c r="G3911" s="163" t="n">
        <v>1750</v>
      </c>
      <c r="H3911" s="164" t="n"/>
      <c r="I3911" s="7" t="n">
        <v>7000</v>
      </c>
      <c r="J3911" s="8" t="inlineStr">
        <is>
          <t>Смайылова Гулиза Эсеналыевна</t>
        </is>
      </c>
      <c r="K3911" s="8" t="inlineStr">
        <is>
          <t>Склад Бозымчак № 7 СИЗ (/Касымов А,Адылбек у Э.</t>
        </is>
      </c>
      <c r="L3911" s="98" t="n"/>
      <c r="M3911">
        <f>VLOOKUP(J3911,P$7:Q$4000,2,0)</f>
        <v/>
      </c>
      <c r="N3911">
        <f>VLOOKUP(K3911,P$7:R$4000,2,0)</f>
        <v/>
      </c>
    </row>
    <row r="3912" hidden="1" outlineLevel="1" ht="32.9" customFormat="1" customHeight="1" s="71">
      <c r="B3912" s="166" t="n"/>
      <c r="C3912" s="166" t="n"/>
      <c r="D3912" s="153" t="n"/>
      <c r="E3912" s="10" t="n"/>
      <c r="F3912" s="11" t="n"/>
      <c r="G3912" s="10" t="n"/>
      <c r="H3912" s="11" t="n"/>
      <c r="I3912" s="12" t="n"/>
      <c r="J3912" s="13" t="inlineStr">
        <is>
          <t>001-001-0197 Куртка демисезонная "KAZ Minerals Bozymchak" (ткань 65%ПЭ/35%ХБ, плотность 250 гр/м2, подкл.флис. 48-50)</t>
        </is>
      </c>
      <c r="K3912" s="13" t="inlineStr">
        <is>
          <t>001-001-0197 Куртка демисезонная "KAZ Minerals Bozymchak" (ткань 65%ПЭ/35%ХБ, плотность 250 гр/м2, подкл.флис. 48-50)</t>
        </is>
      </c>
      <c r="L3912" s="98" t="n"/>
      <c r="M3912">
        <f>VLOOKUP(J3912,P$7:Q$4000,2,0)</f>
        <v/>
      </c>
      <c r="N3912">
        <f>VLOOKUP(K3912,P$7:R$4000,2,0)</f>
        <v/>
      </c>
    </row>
    <row r="3913" hidden="1" outlineLevel="1" ht="22.45" customHeight="1" s="171" thickBot="1">
      <c r="B3913" s="167" t="n"/>
      <c r="C3913" s="167" t="n"/>
      <c r="D3913" s="14" t="inlineStr">
        <is>
          <t>Количество</t>
        </is>
      </c>
      <c r="E3913" s="15" t="n"/>
      <c r="F3913" s="175" t="n">
        <v>1</v>
      </c>
      <c r="G3913" s="15" t="n"/>
      <c r="H3913" s="175" t="n">
        <v>1</v>
      </c>
      <c r="I3913" s="135" t="n"/>
      <c r="J3913" s="154" t="inlineStr">
        <is>
          <t>Поступление ТМЦ и услуг 0003584 от 12.09.2024 10:00:00</t>
        </is>
      </c>
      <c r="K3913" s="154" t="inlineStr">
        <is>
          <t>Поступление ТМЦ и услуг 0003584 от 12.09.2024 10:00:00</t>
        </is>
      </c>
      <c r="L3913" s="98" t="n"/>
      <c r="M3913">
        <f>VLOOKUP(J3913,P$7:Q$4000,2,0)</f>
        <v/>
      </c>
      <c r="N3913">
        <f>VLOOKUP(K3913,P$7:R$4000,2,0)</f>
        <v/>
      </c>
    </row>
    <row r="3914" hidden="1" outlineLevel="1" ht="22.45" customFormat="1" customHeight="1" s="71" thickBot="1">
      <c r="B3914" s="165" t="inlineStr">
        <is>
          <t>18.09.2024 9:10:55</t>
        </is>
      </c>
      <c r="C3914" s="165" t="inlineStr">
        <is>
          <t>Внутреннее перемещение ОМТС 222-356 от 18.09.2024 9:10:55</t>
        </is>
      </c>
      <c r="D3914" s="152" t="inlineStr">
        <is>
          <t>Внутренее перемещение ТМЦ</t>
        </is>
      </c>
      <c r="E3914" s="163" t="n">
        <v>1750</v>
      </c>
      <c r="F3914" s="164" t="n"/>
      <c r="G3914" s="163" t="n">
        <v>1750</v>
      </c>
      <c r="H3914" s="164" t="n"/>
      <c r="I3914" s="7" t="n">
        <v>7000</v>
      </c>
      <c r="J3914" s="8" t="inlineStr">
        <is>
          <t>Корпачев Анатолий Юрьевич (Слесарь-электрик)</t>
        </is>
      </c>
      <c r="K3914" s="8" t="inlineStr">
        <is>
          <t>Склад Бозымчак № 7 СИЗ (/Касымов А,Адылбек у Э.</t>
        </is>
      </c>
      <c r="L3914" s="98" t="n"/>
      <c r="M3914">
        <f>VLOOKUP(J3914,P$7:Q$4000,2,0)</f>
        <v/>
      </c>
      <c r="N3914">
        <f>VLOOKUP(K3914,P$7:R$4000,2,0)</f>
        <v/>
      </c>
    </row>
    <row r="3915" hidden="1" outlineLevel="1" ht="22.45" customFormat="1" customHeight="1" s="71">
      <c r="B3915" s="166" t="n"/>
      <c r="C3915" s="166" t="n"/>
      <c r="D3915" s="153" t="n"/>
      <c r="E3915" s="10" t="n"/>
      <c r="F3915" s="11" t="n"/>
      <c r="G3915" s="10" t="n"/>
      <c r="H3915" s="11" t="n"/>
      <c r="I3915" s="12" t="n"/>
      <c r="J3915" s="13" t="inlineStr">
        <is>
          <t>001-001-0198 Куртка демисезонная "KAZ Minerals Bozymchak" (ткань 65%ПЭ/35%ХБ, плотность 250 гр/м2, подкл.флис. 52-54)</t>
        </is>
      </c>
      <c r="K3915" s="13" t="inlineStr">
        <is>
          <t>001-001-0198 Куртка демисезонная "KAZ Minerals Bozymchak" (ткань 65%ПЭ/35%ХБ, плотность 250 гр/м2, подкл.флис. 52-54)</t>
        </is>
      </c>
      <c r="L3915" s="98" t="n"/>
      <c r="M3915">
        <f>VLOOKUP(J3915,P$7:Q$4000,2,0)</f>
        <v/>
      </c>
      <c r="N3915">
        <f>VLOOKUP(K3915,P$7:R$4000,2,0)</f>
        <v/>
      </c>
    </row>
    <row r="3916" hidden="1" outlineLevel="1" ht="22.45" customHeight="1" s="171" thickBot="1">
      <c r="B3916" s="167" t="n"/>
      <c r="C3916" s="167" t="n"/>
      <c r="D3916" s="14" t="inlineStr">
        <is>
          <t>Количество</t>
        </is>
      </c>
      <c r="E3916" s="15" t="n"/>
      <c r="F3916" s="175" t="n">
        <v>1</v>
      </c>
      <c r="G3916" s="15" t="n"/>
      <c r="H3916" s="175" t="n">
        <v>1</v>
      </c>
      <c r="I3916" s="135" t="n"/>
      <c r="J3916" s="154" t="inlineStr">
        <is>
          <t>Поступление ТМЦ и услуг 0003613 от 11.09.2024 10:00:00</t>
        </is>
      </c>
      <c r="K3916" s="154" t="inlineStr">
        <is>
          <t>Поступление ТМЦ и услуг 0003613 от 11.09.2024 10:00:00</t>
        </is>
      </c>
      <c r="L3916" s="98" t="n"/>
      <c r="M3916">
        <f>VLOOKUP(J3916,P$7:Q$4000,2,0)</f>
        <v/>
      </c>
      <c r="N3916">
        <f>VLOOKUP(K3916,P$7:R$4000,2,0)</f>
        <v/>
      </c>
    </row>
    <row r="3917" hidden="1" outlineLevel="1" ht="32.9" customFormat="1" customHeight="1" s="71" thickBot="1">
      <c r="B3917" s="165" t="inlineStr">
        <is>
          <t>18.09.2024 9:14:55</t>
        </is>
      </c>
      <c r="C3917" s="165" t="inlineStr">
        <is>
          <t>Внутреннее перемещение ОМТС 222-357 от 18.09.2024 9:14:55</t>
        </is>
      </c>
      <c r="D3917" s="152" t="inlineStr">
        <is>
          <t>Внутренее перемещение ТМЦ</t>
        </is>
      </c>
      <c r="E3917" s="163" t="n">
        <v>1750</v>
      </c>
      <c r="F3917" s="164" t="n"/>
      <c r="G3917" s="163" t="n">
        <v>1750</v>
      </c>
      <c r="H3917" s="164" t="n"/>
      <c r="I3917" s="7" t="n">
        <v>3000</v>
      </c>
      <c r="J3917" s="8" t="inlineStr">
        <is>
          <t>Бобров Денис Сергеевич</t>
        </is>
      </c>
      <c r="K3917" s="8" t="inlineStr">
        <is>
          <t>Склад Бозымчак № 7 СИЗ (/Касымов А,Адылбек у Э.</t>
        </is>
      </c>
      <c r="L3917" s="98" t="n"/>
      <c r="M3917">
        <f>VLOOKUP(J3917,P$7:Q$4000,2,0)</f>
        <v/>
      </c>
      <c r="N3917">
        <f>VLOOKUP(K3917,P$7:R$4000,2,0)</f>
        <v/>
      </c>
    </row>
    <row r="3918" hidden="1" outlineLevel="1" ht="22.45" customFormat="1" customHeight="1" s="71">
      <c r="B3918" s="166" t="n"/>
      <c r="C3918" s="166" t="n"/>
      <c r="D3918" s="153" t="n"/>
      <c r="E3918" s="10" t="n"/>
      <c r="F3918" s="11" t="n"/>
      <c r="G3918" s="10" t="n"/>
      <c r="H3918" s="11" t="n"/>
      <c r="I3918" s="12" t="n"/>
      <c r="J3918" s="13" t="inlineStr">
        <is>
          <t>001-001-0183 Брюки летние "KAZ Minerals Bozymchak" (ткань 65%ПЭ/35%ХБ, плотность 250 гр/м2, разм.52-54)</t>
        </is>
      </c>
      <c r="K3918" s="13" t="inlineStr">
        <is>
          <t>001-001-0183 Брюки летние "KAZ Minerals Bozymchak" (ткань 65%ПЭ/35%ХБ, плотность 250 гр/м2, разм.52-54)</t>
        </is>
      </c>
      <c r="L3918" s="98" t="n"/>
      <c r="M3918">
        <f>VLOOKUP(J3918,P$7:Q$4000,2,0)</f>
        <v/>
      </c>
      <c r="N3918">
        <f>VLOOKUP(K3918,P$7:R$4000,2,0)</f>
        <v/>
      </c>
    </row>
    <row r="3919" hidden="1" outlineLevel="1" ht="22.45" customHeight="1" s="171" thickBot="1">
      <c r="B3919" s="167" t="n"/>
      <c r="C3919" s="167" t="n"/>
      <c r="D3919" s="14" t="inlineStr">
        <is>
          <t>Количество</t>
        </is>
      </c>
      <c r="E3919" s="15" t="n"/>
      <c r="F3919" s="175" t="n">
        <v>1</v>
      </c>
      <c r="G3919" s="15" t="n"/>
      <c r="H3919" s="175" t="n">
        <v>1</v>
      </c>
      <c r="I3919" s="135" t="n"/>
      <c r="J3919" s="154" t="inlineStr">
        <is>
          <t>Поступление ТМЦ и услуг 0001494 от 19.04.2024 10:00:00</t>
        </is>
      </c>
      <c r="K3919" s="154" t="inlineStr">
        <is>
          <t>Поступление ТМЦ и услуг 0001494 от 19.04.2024 10:00:00</t>
        </is>
      </c>
      <c r="L3919" s="98" t="n"/>
      <c r="M3919">
        <f>VLOOKUP(J3919,P$7:Q$4000,2,0)</f>
        <v/>
      </c>
      <c r="N3919">
        <f>VLOOKUP(K3919,P$7:R$4000,2,0)</f>
        <v/>
      </c>
    </row>
    <row r="3920" hidden="1" outlineLevel="1" ht="22.45" customFormat="1" customHeight="1" s="71" thickBot="1">
      <c r="B3920" s="165" t="inlineStr">
        <is>
          <t>18.09.2024 9:14:55</t>
        </is>
      </c>
      <c r="C3920" s="165" t="inlineStr">
        <is>
          <t>Внутреннее перемещение ОМТС 222-357 от 18.09.2024 9:14:55</t>
        </is>
      </c>
      <c r="D3920" s="152" t="inlineStr">
        <is>
          <t>Внутренее перемещение ТМЦ</t>
        </is>
      </c>
      <c r="E3920" s="163" t="n">
        <v>1750</v>
      </c>
      <c r="F3920" s="164" t="n"/>
      <c r="G3920" s="163" t="n">
        <v>1750</v>
      </c>
      <c r="H3920" s="164" t="n"/>
      <c r="I3920" s="7" t="n">
        <v>5500</v>
      </c>
      <c r="J3920" s="8" t="inlineStr">
        <is>
          <t>Бобров Денис Сергеевич</t>
        </is>
      </c>
      <c r="K3920" s="8" t="inlineStr">
        <is>
          <t>Склад Бозымчак № 7 СИЗ (/Касымов А,Адылбек у Э.</t>
        </is>
      </c>
      <c r="L3920" s="98" t="n"/>
      <c r="M3920">
        <f>VLOOKUP(J3920,P$7:Q$4000,2,0)</f>
        <v/>
      </c>
      <c r="N3920">
        <f>VLOOKUP(K3920,P$7:R$4000,2,0)</f>
        <v/>
      </c>
    </row>
    <row r="3921" hidden="1" outlineLevel="1" ht="22.45" customFormat="1" customHeight="1" s="71">
      <c r="B3921" s="166" t="n"/>
      <c r="C3921" s="166" t="n"/>
      <c r="D3921" s="153" t="n"/>
      <c r="E3921" s="10" t="n"/>
      <c r="F3921" s="11" t="n"/>
      <c r="G3921" s="10" t="n"/>
      <c r="H3921" s="11" t="n"/>
      <c r="I3921" s="12" t="n"/>
      <c r="J3921" s="13" t="inlineStr">
        <is>
          <t>001-001-0178 Куртка летняя "KAZ Minerals Bozymchak" (ткань 65%ПЭ/35%ХБ, плотность 250 гр/м2, разм.52-54)</t>
        </is>
      </c>
      <c r="K3921" s="13" t="inlineStr">
        <is>
          <t>001-001-0178 Куртка летняя "KAZ Minerals Bozymchak" (ткань 65%ПЭ/35%ХБ, плотность 250 гр/м2, разм.52-54)</t>
        </is>
      </c>
      <c r="L3921" s="98" t="n"/>
      <c r="M3921">
        <f>VLOOKUP(J3921,P$7:Q$4000,2,0)</f>
        <v/>
      </c>
      <c r="N3921">
        <f>VLOOKUP(K3921,P$7:R$4000,2,0)</f>
        <v/>
      </c>
    </row>
    <row r="3922" hidden="1" outlineLevel="1" ht="22.45" customHeight="1" s="171" thickBot="1">
      <c r="B3922" s="167" t="n"/>
      <c r="C3922" s="167" t="n"/>
      <c r="D3922" s="14" t="inlineStr">
        <is>
          <t>Количество</t>
        </is>
      </c>
      <c r="E3922" s="15" t="n"/>
      <c r="F3922" s="175" t="n">
        <v>1</v>
      </c>
      <c r="G3922" s="15" t="n"/>
      <c r="H3922" s="175" t="n">
        <v>1</v>
      </c>
      <c r="I3922" s="135" t="n"/>
      <c r="J3922" s="154" t="inlineStr">
        <is>
          <t>Поступление ТМЦ и услуг 0003521 от 04.09.2024 10:00:00</t>
        </is>
      </c>
      <c r="K3922" s="154" t="inlineStr">
        <is>
          <t>Поступление ТМЦ и услуг 0003521 от 04.09.2024 10:00:00</t>
        </is>
      </c>
      <c r="L3922" s="98" t="n"/>
      <c r="M3922">
        <f>VLOOKUP(J3922,P$7:Q$4000,2,0)</f>
        <v/>
      </c>
      <c r="N3922">
        <f>VLOOKUP(K3922,P$7:R$4000,2,0)</f>
        <v/>
      </c>
    </row>
    <row r="3923" hidden="1" outlineLevel="1" ht="22.45" customFormat="1" customHeight="1" s="71" thickBot="1">
      <c r="B3923" s="165" t="inlineStr">
        <is>
          <t>18.09.2024 9:16:10</t>
        </is>
      </c>
      <c r="C3923" s="165" t="inlineStr">
        <is>
          <t>Внутреннее перемещение ОМТС 222-358 от 18.09.2024 9:16:10</t>
        </is>
      </c>
      <c r="D3923" s="152" t="inlineStr">
        <is>
          <t>Внутренее перемещение ТМЦ</t>
        </is>
      </c>
      <c r="E3923" s="163" t="n">
        <v>1750</v>
      </c>
      <c r="F3923" s="164" t="n"/>
      <c r="G3923" s="163" t="n">
        <v>1750</v>
      </c>
      <c r="H3923" s="164" t="n"/>
      <c r="I3923" s="7" t="n">
        <v>7000</v>
      </c>
      <c r="J3923" s="8" t="inlineStr">
        <is>
          <t>Тойчуев Абдимухтар Усупович</t>
        </is>
      </c>
      <c r="K3923" s="8" t="inlineStr">
        <is>
          <t>Склад Бозымчак № 7 СИЗ (/Касымов А,Адылбек у Э.</t>
        </is>
      </c>
      <c r="L3923" s="98" t="n"/>
      <c r="M3923">
        <f>VLOOKUP(J3923,P$7:Q$4000,2,0)</f>
        <v/>
      </c>
      <c r="N3923">
        <f>VLOOKUP(K3923,P$7:R$4000,2,0)</f>
        <v/>
      </c>
    </row>
    <row r="3924" hidden="1" outlineLevel="1" ht="32.9" customFormat="1" customHeight="1" s="71">
      <c r="B3924" s="166" t="n"/>
      <c r="C3924" s="166" t="n"/>
      <c r="D3924" s="153" t="n"/>
      <c r="E3924" s="10" t="n"/>
      <c r="F3924" s="11" t="n"/>
      <c r="G3924" s="10" t="n"/>
      <c r="H3924" s="11" t="n"/>
      <c r="I3924" s="12" t="n"/>
      <c r="J3924" s="13" t="inlineStr">
        <is>
          <t>001-001-0197 Куртка демисезонная "KAZ Minerals Bozymchak" (ткань 65%ПЭ/35%ХБ, плотность 250 гр/м2, подкл.флис. 48-50)</t>
        </is>
      </c>
      <c r="K3924" s="13" t="inlineStr">
        <is>
          <t>001-001-0197 Куртка демисезонная "KAZ Minerals Bozymchak" (ткань 65%ПЭ/35%ХБ, плотность 250 гр/м2, подкл.флис. 48-50)</t>
        </is>
      </c>
      <c r="L3924" s="98" t="n"/>
      <c r="M3924">
        <f>VLOOKUP(J3924,P$7:Q$4000,2,0)</f>
        <v/>
      </c>
      <c r="N3924">
        <f>VLOOKUP(K3924,P$7:R$4000,2,0)</f>
        <v/>
      </c>
    </row>
    <row r="3925" hidden="1" outlineLevel="1" ht="22.45" customHeight="1" s="171" thickBot="1">
      <c r="B3925" s="167" t="n"/>
      <c r="C3925" s="167" t="n"/>
      <c r="D3925" s="14" t="inlineStr">
        <is>
          <t>Количество</t>
        </is>
      </c>
      <c r="E3925" s="15" t="n"/>
      <c r="F3925" s="175" t="n">
        <v>1</v>
      </c>
      <c r="G3925" s="15" t="n"/>
      <c r="H3925" s="175" t="n">
        <v>1</v>
      </c>
      <c r="I3925" s="135" t="n"/>
      <c r="J3925" s="154" t="inlineStr">
        <is>
          <t>Поступление ТМЦ и услуг 0003584 от 12.09.2024 10:00:00</t>
        </is>
      </c>
      <c r="K3925" s="154" t="inlineStr">
        <is>
          <t>Поступление ТМЦ и услуг 0003584 от 12.09.2024 10:00:00</t>
        </is>
      </c>
      <c r="L3925" s="98" t="n"/>
      <c r="M3925">
        <f>VLOOKUP(J3925,P$7:Q$4000,2,0)</f>
        <v/>
      </c>
      <c r="N3925">
        <f>VLOOKUP(K3925,P$7:R$4000,2,0)</f>
        <v/>
      </c>
    </row>
    <row r="3926" hidden="1" outlineLevel="1" ht="22.45" customFormat="1" customHeight="1" s="71">
      <c r="B3926" s="165" t="inlineStr">
        <is>
          <t>18.09.2024 9:18:29</t>
        </is>
      </c>
      <c r="C3926" s="165" t="inlineStr">
        <is>
          <t>Внутреннее перемещение ОМТС 222-359 от 18.09.2024 9:18:29</t>
        </is>
      </c>
      <c r="D3926" s="152" t="inlineStr">
        <is>
          <t>Внутренее перемещение ТМЦ</t>
        </is>
      </c>
      <c r="E3926" s="163" t="n">
        <v>1750</v>
      </c>
      <c r="F3926" s="164" t="n"/>
      <c r="G3926" s="163" t="n">
        <v>1750</v>
      </c>
      <c r="H3926" s="164" t="n"/>
      <c r="I3926" s="7" t="n">
        <v>10500</v>
      </c>
      <c r="J3926" s="8" t="inlineStr">
        <is>
          <t>Склад Бозымчак № 7/1 СИЗ БУ</t>
        </is>
      </c>
      <c r="K3926" s="8" t="inlineStr">
        <is>
          <t>Тойчуев Абдимухтар Усупович</t>
        </is>
      </c>
      <c r="L3926" s="98" t="n"/>
      <c r="M3926">
        <f>VLOOKUP(J3926,P$7:Q$4000,2,0)</f>
        <v/>
      </c>
      <c r="N3926">
        <f>VLOOKUP(K3926,P$7:R$4000,2,0)</f>
        <v/>
      </c>
    </row>
    <row r="3927" hidden="1" outlineLevel="1" ht="32.9" customFormat="1" customHeight="1" s="71">
      <c r="B3927" s="166" t="n"/>
      <c r="C3927" s="166" t="n"/>
      <c r="D3927" s="153" t="n"/>
      <c r="E3927" s="10" t="n"/>
      <c r="F3927" s="11" t="n"/>
      <c r="G3927" s="10" t="n"/>
      <c r="H3927" s="11" t="n"/>
      <c r="I3927" s="12" t="n"/>
      <c r="J3927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K3927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L3927" s="98" t="n"/>
      <c r="M3927">
        <f>VLOOKUP(J3927,P$7:Q$4000,2,0)</f>
        <v/>
      </c>
      <c r="N3927">
        <f>VLOOKUP(K3927,P$7:R$4000,2,0)</f>
        <v/>
      </c>
    </row>
    <row r="3928" hidden="1" outlineLevel="1" ht="22.45" customHeight="1" s="171" thickBot="1">
      <c r="B3928" s="167" t="n"/>
      <c r="C3928" s="167" t="n"/>
      <c r="D3928" s="14" t="inlineStr">
        <is>
          <t>Количество</t>
        </is>
      </c>
      <c r="E3928" s="15" t="n"/>
      <c r="F3928" s="175" t="n">
        <v>1</v>
      </c>
      <c r="G3928" s="15" t="n"/>
      <c r="H3928" s="175" t="n">
        <v>1</v>
      </c>
      <c r="I3928" s="135" t="n"/>
      <c r="J3928" s="154" t="inlineStr">
        <is>
          <t>Поступление ТМЦ и услуг 0004183 от 10.11.2022 10:00:00</t>
        </is>
      </c>
      <c r="K3928" s="154" t="inlineStr">
        <is>
          <t>Поступление ТМЦ и услуг 0004183 от 10.11.2022 10:00:00</t>
        </is>
      </c>
      <c r="L3928" s="98" t="n"/>
      <c r="M3928">
        <f>VLOOKUP(J3928,P$7:Q$4000,2,0)</f>
        <v/>
      </c>
      <c r="N3928">
        <f>VLOOKUP(K3928,P$7:R$4000,2,0)</f>
        <v/>
      </c>
    </row>
    <row r="3929" hidden="1" outlineLevel="1" ht="22.45" customFormat="1" customHeight="1" s="71">
      <c r="B3929" s="165" t="inlineStr">
        <is>
          <t>18.09.2024 9:18:29</t>
        </is>
      </c>
      <c r="C3929" s="165" t="inlineStr">
        <is>
          <t>Внутреннее перемещение ОМТС 222-359 от 18.09.2024 9:18:29</t>
        </is>
      </c>
      <c r="D3929" s="152" t="inlineStr">
        <is>
          <t>Внутренее перемещение ТМЦ</t>
        </is>
      </c>
      <c r="E3929" s="163" t="n">
        <v>1750</v>
      </c>
      <c r="F3929" s="164" t="n"/>
      <c r="G3929" s="163" t="n">
        <v>1750</v>
      </c>
      <c r="H3929" s="164" t="n"/>
      <c r="I3929" s="7" t="n">
        <v>4017.85</v>
      </c>
      <c r="J3929" s="8" t="inlineStr">
        <is>
          <t>Склад Бозымчак № 7/1 СИЗ БУ</t>
        </is>
      </c>
      <c r="K3929" s="8" t="inlineStr">
        <is>
          <t>Тойчуев Абдимухтар Усупович</t>
        </is>
      </c>
      <c r="L3929" s="9" t="n"/>
      <c r="M3929">
        <f>VLOOKUP(J3929,P$7:Q$4000,2,0)</f>
        <v/>
      </c>
      <c r="N3929">
        <f>VLOOKUP(K3929,P$7:R$4000,2,0)</f>
        <v/>
      </c>
    </row>
    <row r="3930" hidden="1" outlineLevel="1" ht="32.9" customFormat="1" customHeight="1" s="71">
      <c r="B3930" s="166" t="n"/>
      <c r="C3930" s="166" t="n"/>
      <c r="D3930" s="153" t="n"/>
      <c r="E3930" s="10" t="n"/>
      <c r="F3930" s="11" t="n"/>
      <c r="G3930" s="10" t="n"/>
      <c r="H3930" s="11" t="n"/>
      <c r="I3930" s="12" t="n"/>
      <c r="J3930" s="13" t="inlineStr">
        <is>
          <t>001-001-0126 Костюм летний "KAZ Minerals Bozymchak" (100% ХБ, плотность 250-260гр/м2, логотип вышивка, 48р.)</t>
        </is>
      </c>
      <c r="K3930" s="13" t="inlineStr">
        <is>
          <t>001-001-0126 Костюм летний "KAZ Minerals Bozymchak" (100% ХБ, плотность 250-260гр/м2, логотип вышивка, 48р.)</t>
        </is>
      </c>
      <c r="L3930" s="12" t="n"/>
      <c r="M3930">
        <f>VLOOKUP(J3930,P$7:Q$4000,2,0)</f>
        <v/>
      </c>
      <c r="N3930">
        <f>VLOOKUP(K3930,P$7:R$4000,2,0)</f>
        <v/>
      </c>
    </row>
    <row r="3931" hidden="1" outlineLevel="1" ht="22.45" customHeight="1" s="171" thickBot="1">
      <c r="B3931" s="167" t="n"/>
      <c r="C3931" s="167" t="n"/>
      <c r="D3931" s="14" t="inlineStr">
        <is>
          <t>Количество</t>
        </is>
      </c>
      <c r="E3931" s="15" t="n"/>
      <c r="F3931" s="175" t="n">
        <v>1</v>
      </c>
      <c r="G3931" s="15" t="n"/>
      <c r="H3931" s="175" t="n">
        <v>1</v>
      </c>
      <c r="I3931" s="135" t="n"/>
      <c r="J3931" s="154" t="inlineStr">
        <is>
          <t>Поступление ТМЦ и услуг 0003448 от 17.09.2021 10:00:00</t>
        </is>
      </c>
      <c r="K3931" s="154" t="inlineStr">
        <is>
          <t>Поступление ТМЦ и услуг 0003448 от 17.09.2021 10:00:00</t>
        </is>
      </c>
      <c r="L3931" s="135" t="n"/>
      <c r="M3931">
        <f>VLOOKUP(J3931,P$7:Q$4000,2,0)</f>
        <v/>
      </c>
      <c r="N3931">
        <f>VLOOKUP(K3931,P$7:R$4000,2,0)</f>
        <v/>
      </c>
    </row>
    <row r="3932" hidden="1" outlineLevel="1" ht="22.45" customFormat="1" customHeight="1" s="71" thickBot="1">
      <c r="B3932" s="165" t="inlineStr">
        <is>
          <t>18.09.2024 9:19:20</t>
        </is>
      </c>
      <c r="C3932" s="165" t="inlineStr">
        <is>
          <t>Внутреннее перемещение ОМТС 222-360 от 18.09.2024 9:19:20</t>
        </is>
      </c>
      <c r="D3932" s="152" t="inlineStr">
        <is>
          <t>Внутренее перемещение ТМЦ</t>
        </is>
      </c>
      <c r="E3932" s="163" t="n">
        <v>1750</v>
      </c>
      <c r="F3932" s="164" t="n"/>
      <c r="G3932" s="163" t="n">
        <v>1750</v>
      </c>
      <c r="H3932" s="164" t="n"/>
      <c r="I3932" s="7" t="n">
        <v>7000</v>
      </c>
      <c r="J3932" s="8" t="inlineStr">
        <is>
          <t>Арзыбеков Мунарбек Абдыкеримович</t>
        </is>
      </c>
      <c r="K3932" s="8" t="inlineStr">
        <is>
          <t>Склад Бозымчак № 7 СИЗ (/Касымов А,Адылбек у Э.</t>
        </is>
      </c>
      <c r="L3932" s="9" t="n"/>
      <c r="M3932">
        <f>VLOOKUP(J3932,P$7:Q$4000,2,0)</f>
        <v/>
      </c>
      <c r="N3932">
        <f>VLOOKUP(K3932,P$7:R$4000,2,0)</f>
        <v/>
      </c>
    </row>
    <row r="3933" hidden="1" outlineLevel="1" ht="43.4" customFormat="1" customHeight="1" s="71">
      <c r="B3933" s="166" t="n"/>
      <c r="C3933" s="166" t="n"/>
      <c r="D3933" s="153" t="n"/>
      <c r="E3933" s="10" t="n"/>
      <c r="F3933" s="11" t="n"/>
      <c r="G3933" s="10" t="n"/>
      <c r="H3933" s="11" t="n"/>
      <c r="I3933" s="12" t="n"/>
      <c r="J3933" s="13" t="inlineStr">
        <is>
          <t>001-001-0198 Куртка демисезонная "KAZ Minerals Bozymchak" (ткань 65%ПЭ/35%ХБ, плотность 250 гр/м2, подкл.флис. 52-54)</t>
        </is>
      </c>
      <c r="K3933" s="13" t="inlineStr">
        <is>
          <t>001-001-0198 Куртка демисезонная "KAZ Minerals Bozymchak" (ткань 65%ПЭ/35%ХБ, плотность 250 гр/м2, подкл.флис. 52-54)</t>
        </is>
      </c>
      <c r="L3933" s="12" t="n"/>
      <c r="M3933">
        <f>VLOOKUP(J3933,P$7:Q$4000,2,0)</f>
        <v/>
      </c>
      <c r="N3933">
        <f>VLOOKUP(K3933,P$7:R$4000,2,0)</f>
        <v/>
      </c>
    </row>
    <row r="3934" hidden="1" outlineLevel="1" ht="22.45" customHeight="1" s="171" thickBot="1">
      <c r="B3934" s="167" t="n"/>
      <c r="C3934" s="167" t="n"/>
      <c r="D3934" s="14" t="inlineStr">
        <is>
          <t>Количество</t>
        </is>
      </c>
      <c r="E3934" s="15" t="n"/>
      <c r="F3934" s="175" t="n">
        <v>1</v>
      </c>
      <c r="G3934" s="15" t="n"/>
      <c r="H3934" s="175" t="n">
        <v>1</v>
      </c>
      <c r="I3934" s="135" t="n"/>
      <c r="J3934" s="154" t="inlineStr">
        <is>
          <t>Поступление ТМЦ и услуг 0003613 от 11.09.2024 10:00:00</t>
        </is>
      </c>
      <c r="K3934" s="154" t="inlineStr">
        <is>
          <t>Поступление ТМЦ и услуг 0003613 от 11.09.2024 10:00:00</t>
        </is>
      </c>
      <c r="L3934" s="135" t="n"/>
      <c r="M3934">
        <f>VLOOKUP(J3934,P$7:Q$4000,2,0)</f>
        <v/>
      </c>
      <c r="N3934">
        <f>VLOOKUP(K3934,P$7:R$4000,2,0)</f>
        <v/>
      </c>
    </row>
    <row r="3935" hidden="1" outlineLevel="1" ht="22.45" customFormat="1" customHeight="1" s="71">
      <c r="B3935" s="165" t="inlineStr">
        <is>
          <t>18.09.2024 9:20:36</t>
        </is>
      </c>
      <c r="C3935" s="165" t="inlineStr">
        <is>
          <t>Внутреннее перемещение ОМТС 222-361 от 18.09.2024 9:20:36</t>
        </is>
      </c>
      <c r="D3935" s="152" t="inlineStr">
        <is>
          <t>Внутренее перемещение ТМЦ</t>
        </is>
      </c>
      <c r="E3935" s="163" t="n">
        <v>1750</v>
      </c>
      <c r="F3935" s="164" t="n"/>
      <c r="G3935" s="163" t="n">
        <v>1750</v>
      </c>
      <c r="H3935" s="164" t="n"/>
      <c r="I3935" s="7" t="n">
        <v>1490</v>
      </c>
      <c r="J3935" s="8" t="inlineStr">
        <is>
          <t>Склад Бозымчак № 7/1 СИЗ БУ</t>
        </is>
      </c>
      <c r="K3935" s="8" t="inlineStr">
        <is>
          <t>Эргешбай уулу Исмадияр (горнорабочий)</t>
        </is>
      </c>
      <c r="L3935" s="9" t="n"/>
      <c r="M3935">
        <f>VLOOKUP(J3935,P$7:Q$4000,2,0)</f>
        <v/>
      </c>
      <c r="N3935">
        <f>VLOOKUP(K3935,P$7:R$4000,2,0)</f>
        <v/>
      </c>
    </row>
    <row r="3936" hidden="1" outlineLevel="1" ht="43.4" customFormat="1" customHeight="1" s="71">
      <c r="B3936" s="166" t="n"/>
      <c r="C3936" s="166" t="n"/>
      <c r="D3936" s="153" t="n"/>
      <c r="E3936" s="10" t="n"/>
      <c r="F3936" s="11" t="n"/>
      <c r="G3936" s="10" t="n"/>
      <c r="H3936" s="11" t="n"/>
      <c r="I3936" s="12" t="n"/>
      <c r="J3936" s="13" t="inlineStr">
        <is>
          <t>010-004-0017 Каска Baseball Diamond (белая)</t>
        </is>
      </c>
      <c r="K3936" s="13" t="inlineStr">
        <is>
          <t>010-004-0017 Каска Baseball Diamond (белая)</t>
        </is>
      </c>
      <c r="L3936" s="12" t="n"/>
      <c r="M3936">
        <f>VLOOKUP(J3936,P$7:Q$4000,2,0)</f>
        <v/>
      </c>
      <c r="N3936">
        <f>VLOOKUP(K3936,P$7:R$4000,2,0)</f>
        <v/>
      </c>
    </row>
    <row r="3937" hidden="1" outlineLevel="1" ht="22.45" customHeight="1" s="171" thickBot="1">
      <c r="B3937" s="167" t="n"/>
      <c r="C3937" s="167" t="n"/>
      <c r="D3937" s="14" t="inlineStr">
        <is>
          <t>Количество</t>
        </is>
      </c>
      <c r="E3937" s="15" t="n"/>
      <c r="F3937" s="175" t="n">
        <v>1</v>
      </c>
      <c r="G3937" s="15" t="n"/>
      <c r="H3937" s="175" t="n">
        <v>1</v>
      </c>
      <c r="I3937" s="135" t="n"/>
      <c r="J3937" s="154" t="inlineStr">
        <is>
          <t>Поступление ТМЦ и услуг 0001782 от 11.05.2022 10:00:00</t>
        </is>
      </c>
      <c r="K3937" s="154" t="inlineStr">
        <is>
          <t>Поступление ТМЦ и услуг 0001782 от 11.05.2022 10:00:00</t>
        </is>
      </c>
      <c r="L3937" s="135" t="n"/>
      <c r="M3937">
        <f>VLOOKUP(J3937,P$7:Q$4000,2,0)</f>
        <v/>
      </c>
      <c r="N3937">
        <f>VLOOKUP(K3937,P$7:R$4000,2,0)</f>
        <v/>
      </c>
    </row>
    <row r="3938" hidden="1" outlineLevel="1" ht="22.45" customFormat="1" customHeight="1" s="71">
      <c r="B3938" s="165" t="inlineStr">
        <is>
          <t>18.09.2024 9:20:36</t>
        </is>
      </c>
      <c r="C3938" s="165" t="inlineStr">
        <is>
          <t>Внутреннее перемещение ОМТС 222-361 от 18.09.2024 9:20:36</t>
        </is>
      </c>
      <c r="D3938" s="152" t="inlineStr">
        <is>
          <t>Внутренее перемещение ТМЦ</t>
        </is>
      </c>
      <c r="E3938" s="163" t="n">
        <v>1750</v>
      </c>
      <c r="F3938" s="164" t="n"/>
      <c r="G3938" s="163" t="n">
        <v>1750</v>
      </c>
      <c r="H3938" s="164" t="n"/>
      <c r="I3938" s="7" t="n">
        <v>4375</v>
      </c>
      <c r="J3938" s="8" t="inlineStr">
        <is>
          <t>Склад Бозымчак № 7/1 СИЗ БУ</t>
        </is>
      </c>
      <c r="K3938" s="8" t="inlineStr">
        <is>
          <t>Эргешбай уулу Исмадияр (горнорабочий)</t>
        </is>
      </c>
      <c r="L3938" s="9" t="n"/>
      <c r="M3938">
        <f>VLOOKUP(J3938,P$7:Q$4000,2,0)</f>
        <v/>
      </c>
      <c r="N3938">
        <f>VLOOKUP(K3938,P$7:R$4000,2,0)</f>
        <v/>
      </c>
    </row>
    <row r="3939" hidden="1" outlineLevel="1" ht="22.45" customFormat="1" customHeight="1" s="71">
      <c r="B3939" s="166" t="n"/>
      <c r="C3939" s="166" t="n"/>
      <c r="D3939" s="153" t="n"/>
      <c r="E3939" s="10" t="n"/>
      <c r="F3939" s="11" t="n"/>
      <c r="G3939" s="10" t="n"/>
      <c r="H3939" s="11" t="n"/>
      <c r="I3939" s="12" t="n"/>
      <c r="J3939" s="13" t="inlineStr">
        <is>
          <t>001-001-0125 Костюм летний "KAZ Minerals Bozymchak" (100% ХБ, плотность 250-260гр/м2, логотип вышивка, 46р.)</t>
        </is>
      </c>
      <c r="K3939" s="13" t="inlineStr">
        <is>
          <t>001-001-0125 Костюм летний "KAZ Minerals Bozymchak" (100% ХБ, плотность 250-260гр/м2, логотип вышивка, 46р.)</t>
        </is>
      </c>
      <c r="L3939" s="12" t="n"/>
      <c r="M3939">
        <f>VLOOKUP(J3939,P$7:Q$4000,2,0)</f>
        <v/>
      </c>
      <c r="N3939">
        <f>VLOOKUP(K3939,P$7:R$4000,2,0)</f>
        <v/>
      </c>
    </row>
    <row r="3940" hidden="1" outlineLevel="1" ht="22.45" customHeight="1" s="171" thickBot="1">
      <c r="B3940" s="167" t="n"/>
      <c r="C3940" s="167" t="n"/>
      <c r="D3940" s="14" t="inlineStr">
        <is>
          <t>Количество</t>
        </is>
      </c>
      <c r="E3940" s="15" t="n"/>
      <c r="F3940" s="175" t="n">
        <v>1</v>
      </c>
      <c r="G3940" s="15" t="n"/>
      <c r="H3940" s="175" t="n">
        <v>1</v>
      </c>
      <c r="I3940" s="135" t="n"/>
      <c r="J3940" s="154" t="inlineStr">
        <is>
          <t>Поступление ТМЦ и услуг 0002094 от 07.06.2022 10:00:00</t>
        </is>
      </c>
      <c r="K3940" s="154" t="inlineStr">
        <is>
          <t>Поступление ТМЦ и услуг 0002094 от 07.06.2022 10:00:00</t>
        </is>
      </c>
      <c r="L3940" s="135" t="n"/>
      <c r="M3940">
        <f>VLOOKUP(J3940,P$7:Q$4000,2,0)</f>
        <v/>
      </c>
      <c r="N3940">
        <f>VLOOKUP(K3940,P$7:R$4000,2,0)</f>
        <v/>
      </c>
    </row>
    <row r="3941" hidden="1" outlineLevel="1" ht="22.45" customFormat="1" customHeight="1" s="71">
      <c r="B3941" s="165" t="inlineStr">
        <is>
          <t>18.09.2024 9:20:36</t>
        </is>
      </c>
      <c r="C3941" s="165" t="inlineStr">
        <is>
          <t>Внутреннее перемещение ОМТС 222-361 от 18.09.2024 9:20:36</t>
        </is>
      </c>
      <c r="D3941" s="152" t="inlineStr">
        <is>
          <t>Внутренее перемещение ТМЦ</t>
        </is>
      </c>
      <c r="E3941" s="163" t="n">
        <v>1750</v>
      </c>
      <c r="F3941" s="164" t="n"/>
      <c r="G3941" s="163" t="n">
        <v>1750</v>
      </c>
      <c r="H3941" s="164" t="n"/>
      <c r="I3941" s="7" t="n">
        <v>12240</v>
      </c>
      <c r="J3941" s="8" t="inlineStr">
        <is>
          <t>Склад Бозымчак № 7/1 СИЗ БУ</t>
        </is>
      </c>
      <c r="K3941" s="8" t="inlineStr">
        <is>
          <t>Эргешбай уулу Исмадияр (горнорабочий)</t>
        </is>
      </c>
      <c r="L3941" s="9" t="n"/>
      <c r="M3941">
        <f>VLOOKUP(J3941,P$7:Q$4000,2,0)</f>
        <v/>
      </c>
      <c r="N3941">
        <f>VLOOKUP(K3941,P$7:R$4000,2,0)</f>
        <v/>
      </c>
    </row>
    <row r="3942" hidden="1" outlineLevel="1" ht="32.9" customFormat="1" customHeight="1" s="71">
      <c r="B3942" s="166" t="n"/>
      <c r="C3942" s="166" t="n"/>
      <c r="D3942" s="153" t="n"/>
      <c r="E3942" s="10" t="n"/>
      <c r="F3942" s="11" t="n"/>
      <c r="G3942" s="10" t="n"/>
      <c r="H3942" s="11" t="n"/>
      <c r="I3942" s="12" t="n"/>
      <c r="J3942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K3942" s="13" t="inlineStr">
        <is>
          <t>001-001-0134 Костюм зимний "KAZ Minerals Bozymchak" (100% полиэстер, плотность 150-160гр/м2, утеплитель-синтепон, логотип вышивка, 46р)</t>
        </is>
      </c>
      <c r="L3942" s="12" t="n"/>
      <c r="M3942">
        <f>VLOOKUP(J3942,P$7:Q$4000,2,0)</f>
        <v/>
      </c>
      <c r="N3942">
        <f>VLOOKUP(K3942,P$7:R$4000,2,0)</f>
        <v/>
      </c>
    </row>
    <row r="3943" hidden="1" outlineLevel="1" ht="22.45" customHeight="1" s="171" thickBot="1">
      <c r="B3943" s="167" t="n"/>
      <c r="C3943" s="167" t="n"/>
      <c r="D3943" s="14" t="inlineStr">
        <is>
          <t>Количество</t>
        </is>
      </c>
      <c r="E3943" s="15" t="n"/>
      <c r="F3943" s="175" t="n">
        <v>1</v>
      </c>
      <c r="G3943" s="15" t="n"/>
      <c r="H3943" s="175" t="n">
        <v>1</v>
      </c>
      <c r="I3943" s="135" t="n"/>
      <c r="J3943" s="154" t="inlineStr">
        <is>
          <t>Поступление ТМЦ и услуг 0004734 от 17.11.2023 10:00:00</t>
        </is>
      </c>
      <c r="K3943" s="154" t="inlineStr">
        <is>
          <t>Поступление ТМЦ и услуг 0004734 от 17.11.2023 10:00:00</t>
        </is>
      </c>
      <c r="L3943" s="135" t="n"/>
      <c r="M3943">
        <f>VLOOKUP(J3943,P$7:Q$4000,2,0)</f>
        <v/>
      </c>
      <c r="N3943">
        <f>VLOOKUP(K3943,P$7:R$4000,2,0)</f>
        <v/>
      </c>
    </row>
    <row r="3944" hidden="1" outlineLevel="1" ht="22.45" customFormat="1" customHeight="1" s="71" thickBot="1">
      <c r="B3944" s="165" t="inlineStr">
        <is>
          <t>18.09.2024 9:21:01</t>
        </is>
      </c>
      <c r="C3944" s="165" t="inlineStr">
        <is>
          <t>Внутреннее перемещение ОМТС 222-362 от 18.09.2024 9:21:01</t>
        </is>
      </c>
      <c r="D3944" s="152" t="inlineStr">
        <is>
          <t>Внутренее перемещение ТМЦ</t>
        </is>
      </c>
      <c r="E3944" s="163" t="n">
        <v>1750</v>
      </c>
      <c r="F3944" s="164" t="n"/>
      <c r="G3944" s="163" t="n">
        <v>1750</v>
      </c>
      <c r="H3944" s="164" t="n"/>
      <c r="I3944" s="7" t="n">
        <v>7000</v>
      </c>
      <c r="J3944" s="8" t="inlineStr">
        <is>
          <t>Эргешбай уулу Исмадияр (горнорабочий)</t>
        </is>
      </c>
      <c r="K3944" s="8" t="inlineStr">
        <is>
          <t>Склад Бозымчак № 7 СИЗ (/Касымов А,Адылбек у Э.</t>
        </is>
      </c>
      <c r="L3944" s="9" t="n"/>
      <c r="M3944">
        <f>VLOOKUP(J3944,P$7:Q$4000,2,0)</f>
        <v/>
      </c>
      <c r="N3944">
        <f>VLOOKUP(K3944,P$7:R$4000,2,0)</f>
        <v/>
      </c>
    </row>
    <row r="3945" hidden="1" outlineLevel="1" ht="22.45" customFormat="1" customHeight="1" s="71">
      <c r="B3945" s="166" t="n"/>
      <c r="C3945" s="166" t="n"/>
      <c r="D3945" s="153" t="n"/>
      <c r="E3945" s="10" t="n"/>
      <c r="F3945" s="11" t="n"/>
      <c r="G3945" s="10" t="n"/>
      <c r="H3945" s="11" t="n"/>
      <c r="I3945" s="12" t="n"/>
      <c r="J3945" s="13" t="inlineStr">
        <is>
          <t>001-001-0197 Куртка демисезонная "KAZ Minerals Bozymchak" (ткань 65%ПЭ/35%ХБ, плотность 250 гр/м2, подкл.флис. 48-50)</t>
        </is>
      </c>
      <c r="K3945" s="13" t="inlineStr">
        <is>
          <t>001-001-0197 Куртка демисезонная "KAZ Minerals Bozymchak" (ткань 65%ПЭ/35%ХБ, плотность 250 гр/м2, подкл.флис. 48-50)</t>
        </is>
      </c>
      <c r="L3945" s="12" t="n"/>
      <c r="M3945">
        <f>VLOOKUP(J3945,P$7:Q$4000,2,0)</f>
        <v/>
      </c>
      <c r="N3945">
        <f>VLOOKUP(K3945,P$7:R$4000,2,0)</f>
        <v/>
      </c>
    </row>
    <row r="3946" hidden="1" outlineLevel="1" ht="22.45" customHeight="1" s="171" thickBot="1">
      <c r="B3946" s="167" t="n"/>
      <c r="C3946" s="167" t="n"/>
      <c r="D3946" s="14" t="inlineStr">
        <is>
          <t>Количество</t>
        </is>
      </c>
      <c r="E3946" s="15" t="n"/>
      <c r="F3946" s="175" t="n">
        <v>1</v>
      </c>
      <c r="G3946" s="15" t="n"/>
      <c r="H3946" s="175" t="n">
        <v>1</v>
      </c>
      <c r="I3946" s="135" t="n"/>
      <c r="J3946" s="154" t="inlineStr">
        <is>
          <t>Поступление ТМЦ и услуг 0003584 от 12.09.2024 10:00:00</t>
        </is>
      </c>
      <c r="K3946" s="154" t="inlineStr">
        <is>
          <t>Поступление ТМЦ и услуг 0003584 от 12.09.2024 10:00:00</t>
        </is>
      </c>
      <c r="L3946" s="135" t="n"/>
      <c r="M3946">
        <f>VLOOKUP(J3946,P$7:Q$4000,2,0)</f>
        <v/>
      </c>
      <c r="N3946">
        <f>VLOOKUP(K3946,P$7:R$4000,2,0)</f>
        <v/>
      </c>
    </row>
    <row r="3947" hidden="1" outlineLevel="1" ht="22.45" customFormat="1" customHeight="1" s="71" thickBot="1">
      <c r="B3947" s="165" t="inlineStr">
        <is>
          <t>18.09.2024 9:22:50</t>
        </is>
      </c>
      <c r="C3947" s="165" t="inlineStr">
        <is>
          <t>Внутреннее перемещение ОМТС 222-363 от 18.09.2024 9:22:50</t>
        </is>
      </c>
      <c r="D3947" s="152" t="inlineStr">
        <is>
          <t>Внутренее перемещение ТМЦ</t>
        </is>
      </c>
      <c r="E3947" s="163" t="n">
        <v>1750</v>
      </c>
      <c r="F3947" s="164" t="n"/>
      <c r="G3947" s="163" t="n">
        <v>1750</v>
      </c>
      <c r="H3947" s="164" t="n"/>
      <c r="I3947" s="7" t="n">
        <v>3900</v>
      </c>
      <c r="J3947" s="8" t="inlineStr">
        <is>
          <t>Ташматов Абдулхамит Сайдазимович</t>
        </is>
      </c>
      <c r="K3947" s="8" t="inlineStr">
        <is>
          <t>Склад Бозымчак № 7 СИЗ (/Касымов А,Адылбек у Э.</t>
        </is>
      </c>
      <c r="L3947" s="9" t="n"/>
      <c r="M3947">
        <f>VLOOKUP(J3947,P$7:Q$4000,2,0)</f>
        <v/>
      </c>
      <c r="N3947">
        <f>VLOOKUP(K3947,P$7:R$4000,2,0)</f>
        <v/>
      </c>
    </row>
    <row r="3948" hidden="1" outlineLevel="1" ht="22.45" customFormat="1" customHeight="1" s="71">
      <c r="B3948" s="166" t="n"/>
      <c r="C3948" s="166" t="n"/>
      <c r="D3948" s="153" t="n"/>
      <c r="E3948" s="10" t="n"/>
      <c r="F3948" s="11" t="n"/>
      <c r="G3948" s="10" t="n"/>
      <c r="H3948" s="11" t="n"/>
      <c r="I3948" s="12" t="n"/>
      <c r="J3948" s="13" t="inlineStr">
        <is>
          <t>001-001-0193 Брюки зимние "KAZ Minerals Bozymchak" (ткань 65%ПЭ/35%ХБ, плотность 250 гр/м2, утепл.синтеп, разм.52-54)</t>
        </is>
      </c>
      <c r="K3948" s="13" t="inlineStr">
        <is>
          <t>001-001-0193 Брюки зимние "KAZ Minerals Bozymchak" (ткань 65%ПЭ/35%ХБ, плотность 250 гр/м2, утепл.синтеп, разм.52-54)</t>
        </is>
      </c>
      <c r="L3948" s="12" t="n"/>
      <c r="M3948">
        <f>VLOOKUP(J3948,P$7:Q$4000,2,0)</f>
        <v/>
      </c>
      <c r="N3948">
        <f>VLOOKUP(K3948,P$7:R$4000,2,0)</f>
        <v/>
      </c>
    </row>
    <row r="3949" hidden="1" outlineLevel="1" ht="22.45" customHeight="1" s="171" thickBot="1">
      <c r="B3949" s="167" t="n"/>
      <c r="C3949" s="167" t="n"/>
      <c r="D3949" s="14" t="inlineStr">
        <is>
          <t>Количество</t>
        </is>
      </c>
      <c r="E3949" s="15" t="n"/>
      <c r="F3949" s="175" t="n">
        <v>1</v>
      </c>
      <c r="G3949" s="15" t="n"/>
      <c r="H3949" s="175" t="n">
        <v>1</v>
      </c>
      <c r="I3949" s="135" t="n"/>
      <c r="J3949" s="154" t="inlineStr">
        <is>
          <t>Поступление ТМЦ и услуг 0003124 от 08.08.2024 10:00:00</t>
        </is>
      </c>
      <c r="K3949" s="154" t="inlineStr">
        <is>
          <t>Поступление ТМЦ и услуг 0003124 от 08.08.2024 10:00:00</t>
        </is>
      </c>
      <c r="L3949" s="135" t="n"/>
      <c r="M3949">
        <f>VLOOKUP(J3949,P$7:Q$4000,2,0)</f>
        <v/>
      </c>
      <c r="N3949">
        <f>VLOOKUP(K3949,P$7:R$4000,2,0)</f>
        <v/>
      </c>
    </row>
    <row r="3950" hidden="1" outlineLevel="1" ht="22.45" customFormat="1" customHeight="1" s="71" thickBot="1">
      <c r="B3950" s="165" t="inlineStr">
        <is>
          <t>18.09.2024 9:22:50</t>
        </is>
      </c>
      <c r="C3950" s="165" t="inlineStr">
        <is>
          <t>Внутреннее перемещение ОМТС 222-363 от 18.09.2024 9:22:50</t>
        </is>
      </c>
      <c r="D3950" s="152" t="inlineStr">
        <is>
          <t>Внутренее перемещение ТМЦ</t>
        </is>
      </c>
      <c r="E3950" s="163" t="n">
        <v>1750</v>
      </c>
      <c r="F3950" s="164" t="n"/>
      <c r="G3950" s="163" t="n">
        <v>1750</v>
      </c>
      <c r="H3950" s="164" t="n"/>
      <c r="I3950" s="7" t="n">
        <v>10600</v>
      </c>
      <c r="J3950" s="8" t="inlineStr">
        <is>
          <t>Ташматов Абдулхамит Сайдазимович</t>
        </is>
      </c>
      <c r="K3950" s="8" t="inlineStr">
        <is>
          <t>Склад Бозымчак № 7 СИЗ (/Касымов А,Адылбек у Э.</t>
        </is>
      </c>
      <c r="L3950" s="9" t="n"/>
      <c r="M3950">
        <f>VLOOKUP(J3950,P$7:Q$4000,2,0)</f>
        <v/>
      </c>
      <c r="N3950">
        <f>VLOOKUP(K3950,P$7:R$4000,2,0)</f>
        <v/>
      </c>
    </row>
    <row r="3951" hidden="1" outlineLevel="1" ht="22.45" customFormat="1" customHeight="1" s="71">
      <c r="B3951" s="166" t="n"/>
      <c r="C3951" s="166" t="n"/>
      <c r="D3951" s="153" t="n"/>
      <c r="E3951" s="10" t="n"/>
      <c r="F3951" s="11" t="n"/>
      <c r="G3951" s="10" t="n"/>
      <c r="H3951" s="11" t="n"/>
      <c r="I3951" s="12" t="n"/>
      <c r="J3951" s="13" t="inlineStr">
        <is>
          <t>001-001-0188 Куртка зимняя "KAZ Minerals Bozymchak" (ткань 65%ПЭ/35%ХБ, плотность 250 гр/м2, 52-54)</t>
        </is>
      </c>
      <c r="K3951" s="13" t="inlineStr">
        <is>
          <t>001-001-0188 Куртка зимняя "KAZ Minerals Bozymchak" (ткань 65%ПЭ/35%ХБ, плотность 250 гр/м2, 52-54)</t>
        </is>
      </c>
      <c r="L3951" s="12" t="n"/>
      <c r="M3951">
        <f>VLOOKUP(J3951,P$7:Q$4000,2,0)</f>
        <v/>
      </c>
      <c r="N3951">
        <f>VLOOKUP(K3951,P$7:R$4000,2,0)</f>
        <v/>
      </c>
    </row>
    <row r="3952" hidden="1" outlineLevel="1" ht="22.45" customHeight="1" s="171" thickBot="1">
      <c r="B3952" s="167" t="n"/>
      <c r="C3952" s="167" t="n"/>
      <c r="D3952" s="14" t="inlineStr">
        <is>
          <t>Количество</t>
        </is>
      </c>
      <c r="E3952" s="15" t="n"/>
      <c r="F3952" s="175" t="n">
        <v>1</v>
      </c>
      <c r="G3952" s="15" t="n"/>
      <c r="H3952" s="175" t="n">
        <v>1</v>
      </c>
      <c r="I3952" s="135" t="n"/>
      <c r="J3952" s="154" t="inlineStr">
        <is>
          <t>Поступление ТМЦ и услуг 0003124 от 08.08.2024 10:00:00</t>
        </is>
      </c>
      <c r="K3952" s="154" t="inlineStr">
        <is>
          <t>Поступление ТМЦ и услуг 0003124 от 08.08.2024 10:00:00</t>
        </is>
      </c>
      <c r="L3952" s="135" t="n"/>
      <c r="M3952">
        <f>VLOOKUP(J3952,P$7:Q$4000,2,0)</f>
        <v/>
      </c>
      <c r="N3952">
        <f>VLOOKUP(K3952,P$7:R$4000,2,0)</f>
        <v/>
      </c>
    </row>
    <row r="3953" hidden="1" outlineLevel="1" ht="22.45" customFormat="1" customHeight="1" s="71" thickBot="1">
      <c r="B3953" s="165" t="inlineStr">
        <is>
          <t>18.09.2024 9:22:50</t>
        </is>
      </c>
      <c r="C3953" s="165" t="inlineStr">
        <is>
          <t>Внутреннее перемещение ОМТС 222-363 от 18.09.2024 9:22:50</t>
        </is>
      </c>
      <c r="D3953" s="152" t="inlineStr">
        <is>
          <t>Внутренее перемещение ТМЦ</t>
        </is>
      </c>
      <c r="E3953" s="163" t="n">
        <v>1750</v>
      </c>
      <c r="F3953" s="164" t="n"/>
      <c r="G3953" s="163" t="n">
        <v>1750</v>
      </c>
      <c r="H3953" s="164" t="n"/>
      <c r="I3953" s="7" t="n">
        <v>7000</v>
      </c>
      <c r="J3953" s="8" t="inlineStr">
        <is>
          <t>Ташматов Абдулхамит Сайдазимович</t>
        </is>
      </c>
      <c r="K3953" s="8" t="inlineStr">
        <is>
          <t>Склад Бозымчак № 7 СИЗ (/Касымов А,Адылбек у Э.</t>
        </is>
      </c>
      <c r="L3953" s="9" t="n"/>
      <c r="M3953">
        <f>VLOOKUP(J3953,P$7:Q$4000,2,0)</f>
        <v/>
      </c>
      <c r="N3953">
        <f>VLOOKUP(K3953,P$7:R$4000,2,0)</f>
        <v/>
      </c>
    </row>
    <row r="3954" hidden="1" outlineLevel="1" ht="32.9" customFormat="1" customHeight="1" s="71">
      <c r="B3954" s="166" t="n"/>
      <c r="C3954" s="166" t="n"/>
      <c r="D3954" s="153" t="n"/>
      <c r="E3954" s="10" t="n"/>
      <c r="F3954" s="11" t="n"/>
      <c r="G3954" s="10" t="n"/>
      <c r="H3954" s="11" t="n"/>
      <c r="I3954" s="12" t="n"/>
      <c r="J3954" s="13" t="inlineStr">
        <is>
          <t>001-001-0198 Куртка демисезонная "KAZ Minerals Bozymchak" (ткань 65%ПЭ/35%ХБ, плотность 250 гр/м2, подкл.флис. 52-54)</t>
        </is>
      </c>
      <c r="K3954" s="13" t="inlineStr">
        <is>
          <t>001-001-0198 Куртка демисезонная "KAZ Minerals Bozymchak" (ткань 65%ПЭ/35%ХБ, плотность 250 гр/м2, подкл.флис. 52-54)</t>
        </is>
      </c>
      <c r="L3954" s="12" t="n"/>
      <c r="M3954">
        <f>VLOOKUP(J3954,P$7:Q$4000,2,0)</f>
        <v/>
      </c>
      <c r="N3954">
        <f>VLOOKUP(K3954,P$7:R$4000,2,0)</f>
        <v/>
      </c>
    </row>
    <row r="3955" hidden="1" outlineLevel="1" ht="22.45" customHeight="1" s="171" thickBot="1">
      <c r="B3955" s="167" t="n"/>
      <c r="C3955" s="167" t="n"/>
      <c r="D3955" s="14" t="inlineStr">
        <is>
          <t>Количество</t>
        </is>
      </c>
      <c r="E3955" s="15" t="n"/>
      <c r="F3955" s="175" t="n">
        <v>1</v>
      </c>
      <c r="G3955" s="15" t="n"/>
      <c r="H3955" s="175" t="n">
        <v>1</v>
      </c>
      <c r="I3955" s="135" t="n"/>
      <c r="J3955" s="154" t="inlineStr">
        <is>
          <t>Поступление ТМЦ и услуг 0003613 от 11.09.2024 10:00:00</t>
        </is>
      </c>
      <c r="K3955" s="154" t="inlineStr">
        <is>
          <t>Поступление ТМЦ и услуг 0003613 от 11.09.2024 10:00:00</t>
        </is>
      </c>
      <c r="L3955" s="135" t="n"/>
      <c r="M3955">
        <f>VLOOKUP(J3955,P$7:Q$4000,2,0)</f>
        <v/>
      </c>
      <c r="N3955">
        <f>VLOOKUP(K3955,P$7:R$4000,2,0)</f>
        <v/>
      </c>
    </row>
    <row r="3956" hidden="1" outlineLevel="1" ht="22.45" customFormat="1" customHeight="1" s="71" thickBot="1">
      <c r="B3956" s="165" t="inlineStr">
        <is>
          <t>18.09.2024 9:24:05</t>
        </is>
      </c>
      <c r="C3956" s="165" t="inlineStr">
        <is>
          <t>Внутреннее перемещение ОМТС 222-364 от 18.09.2024 9:24:05</t>
        </is>
      </c>
      <c r="D3956" s="152" t="inlineStr">
        <is>
          <t>Внутренее перемещение ТМЦ</t>
        </is>
      </c>
      <c r="E3956" s="163" t="n">
        <v>1750</v>
      </c>
      <c r="F3956" s="164" t="n"/>
      <c r="G3956" s="163" t="n">
        <v>1750</v>
      </c>
      <c r="H3956" s="164" t="n"/>
      <c r="I3956" s="7" t="n">
        <v>7000</v>
      </c>
      <c r="J3956" s="8" t="inlineStr">
        <is>
          <t>муллабеков намазбай</t>
        </is>
      </c>
      <c r="K3956" s="8" t="inlineStr">
        <is>
          <t>Склад Бозымчак № 7 СИЗ (/Касымов А,Адылбек у Э.</t>
        </is>
      </c>
      <c r="L3956" s="9" t="n"/>
      <c r="M3956">
        <f>VLOOKUP(J3956,P$7:Q$4000,2,0)</f>
        <v/>
      </c>
      <c r="N3956">
        <f>VLOOKUP(K3956,P$7:R$4000,2,0)</f>
        <v/>
      </c>
    </row>
    <row r="3957" hidden="1" outlineLevel="1" ht="32.9" customFormat="1" customHeight="1" s="71">
      <c r="B3957" s="166" t="n"/>
      <c r="C3957" s="166" t="n"/>
      <c r="D3957" s="153" t="n"/>
      <c r="E3957" s="10" t="n"/>
      <c r="F3957" s="11" t="n"/>
      <c r="G3957" s="10" t="n"/>
      <c r="H3957" s="11" t="n"/>
      <c r="I3957" s="12" t="n"/>
      <c r="J3957" s="13" t="inlineStr">
        <is>
          <t>001-001-0199 Куртка демисезонная "KAZ Minerals Bozymchak" (ткань 65%ПЭ/35%ХБ, плотность 250 гр/м2, подкл.флис. 56-58)</t>
        </is>
      </c>
      <c r="K3957" s="13" t="inlineStr">
        <is>
          <t>001-001-0199 Куртка демисезонная "KAZ Minerals Bozymchak" (ткань 65%ПЭ/35%ХБ, плотность 250 гр/м2, подкл.флис. 56-58)</t>
        </is>
      </c>
      <c r="L3957" s="12" t="n"/>
      <c r="M3957">
        <f>VLOOKUP(J3957,P$7:Q$4000,2,0)</f>
        <v/>
      </c>
      <c r="N3957">
        <f>VLOOKUP(K3957,P$7:R$4000,2,0)</f>
        <v/>
      </c>
    </row>
    <row r="3958" hidden="1" outlineLevel="1" ht="22.45" customHeight="1" s="171" thickBot="1">
      <c r="B3958" s="167" t="n"/>
      <c r="C3958" s="167" t="n"/>
      <c r="D3958" s="14" t="inlineStr">
        <is>
          <t>Количество</t>
        </is>
      </c>
      <c r="E3958" s="15" t="n"/>
      <c r="F3958" s="175" t="n">
        <v>1</v>
      </c>
      <c r="G3958" s="15" t="n"/>
      <c r="H3958" s="175" t="n">
        <v>1</v>
      </c>
      <c r="I3958" s="135" t="n"/>
      <c r="J3958" s="154" t="inlineStr">
        <is>
          <t>Поступление ТМЦ и услуг 0003584 от 12.09.2024 10:00:00</t>
        </is>
      </c>
      <c r="K3958" s="154" t="inlineStr">
        <is>
          <t>Поступление ТМЦ и услуг 0003584 от 12.09.2024 10:00:00</t>
        </is>
      </c>
      <c r="L3958" s="135" t="n"/>
      <c r="M3958">
        <f>VLOOKUP(J3958,P$7:Q$4000,2,0)</f>
        <v/>
      </c>
      <c r="N3958">
        <f>VLOOKUP(K3958,P$7:R$4000,2,0)</f>
        <v/>
      </c>
    </row>
    <row r="3959" hidden="1" outlineLevel="1" ht="22.45" customFormat="1" customHeight="1" s="71" thickBot="1">
      <c r="B3959" s="165" t="inlineStr">
        <is>
          <t>18.09.2024 9:25:04</t>
        </is>
      </c>
      <c r="C3959" s="165" t="inlineStr">
        <is>
          <t>Внутреннее перемещение ОМТС 222-365 от 18.09.2024 9:25:04</t>
        </is>
      </c>
      <c r="D3959" s="152" t="inlineStr">
        <is>
          <t>Внутренее перемещение ТМЦ</t>
        </is>
      </c>
      <c r="E3959" s="163" t="n">
        <v>1750</v>
      </c>
      <c r="F3959" s="164" t="n"/>
      <c r="G3959" s="163" t="n">
        <v>1750</v>
      </c>
      <c r="H3959" s="164" t="n"/>
      <c r="I3959" s="7" t="n">
        <v>7000</v>
      </c>
      <c r="J3959" s="8" t="inlineStr">
        <is>
          <t>Тойчиев Исмаилбек Бургобаевич (машинист Хитачи)</t>
        </is>
      </c>
      <c r="K3959" s="8" t="inlineStr">
        <is>
          <t>Склад Бозымчак № 7 СИЗ (/Касымов А,Адылбек у Э.</t>
        </is>
      </c>
      <c r="L3959" s="9" t="n"/>
      <c r="M3959">
        <f>VLOOKUP(J3959,P$7:Q$4000,2,0)</f>
        <v/>
      </c>
      <c r="N3959">
        <f>VLOOKUP(K3959,P$7:R$4000,2,0)</f>
        <v/>
      </c>
    </row>
    <row r="3960" hidden="1" outlineLevel="1" ht="32.9" customFormat="1" customHeight="1" s="71">
      <c r="B3960" s="166" t="n"/>
      <c r="C3960" s="166" t="n"/>
      <c r="D3960" s="153" t="n"/>
      <c r="E3960" s="10" t="n"/>
      <c r="F3960" s="11" t="n"/>
      <c r="G3960" s="10" t="n"/>
      <c r="H3960" s="11" t="n"/>
      <c r="I3960" s="12" t="n"/>
      <c r="J3960" s="13" t="inlineStr">
        <is>
          <t>001-001-0199 Куртка демисезонная "KAZ Minerals Bozymchak" (ткань 65%ПЭ/35%ХБ, плотность 250 гр/м2, подкл.флис. 56-58)</t>
        </is>
      </c>
      <c r="K3960" s="13" t="inlineStr">
        <is>
          <t>001-001-0199 Куртка демисезонная "KAZ Minerals Bozymchak" (ткань 65%ПЭ/35%ХБ, плотность 250 гр/м2, подкл.флис. 56-58)</t>
        </is>
      </c>
      <c r="L3960" s="12" t="n"/>
      <c r="M3960">
        <f>VLOOKUP(J3960,P$7:Q$4000,2,0)</f>
        <v/>
      </c>
      <c r="N3960">
        <f>VLOOKUP(K3960,P$7:R$4000,2,0)</f>
        <v/>
      </c>
    </row>
    <row r="3961" hidden="1" outlineLevel="1" ht="22.45" customHeight="1" s="171" thickBot="1">
      <c r="B3961" s="167" t="n"/>
      <c r="C3961" s="167" t="n"/>
      <c r="D3961" s="14" t="inlineStr">
        <is>
          <t>Количество</t>
        </is>
      </c>
      <c r="E3961" s="15" t="n"/>
      <c r="F3961" s="175" t="n">
        <v>1</v>
      </c>
      <c r="G3961" s="15" t="n"/>
      <c r="H3961" s="175" t="n">
        <v>1</v>
      </c>
      <c r="I3961" s="135" t="n"/>
      <c r="J3961" s="154" t="inlineStr">
        <is>
          <t>Поступление ТМЦ и услуг 0003584 от 12.09.2024 10:00:00</t>
        </is>
      </c>
      <c r="K3961" s="154" t="inlineStr">
        <is>
          <t>Поступление ТМЦ и услуг 0003584 от 12.09.2024 10:00:00</t>
        </is>
      </c>
      <c r="L3961" s="135" t="n"/>
      <c r="M3961">
        <f>VLOOKUP(J3961,P$7:Q$4000,2,0)</f>
        <v/>
      </c>
      <c r="N3961">
        <f>VLOOKUP(K3961,P$7:R$4000,2,0)</f>
        <v/>
      </c>
    </row>
    <row r="3962" hidden="1" outlineLevel="1" ht="22.45" customFormat="1" customHeight="1" s="71" thickBot="1">
      <c r="B3962" s="165" t="inlineStr">
        <is>
          <t>18.09.2024 9:27:07</t>
        </is>
      </c>
      <c r="C3962" s="165" t="inlineStr">
        <is>
          <t>Внутреннее перемещение ОМТС 222-366 от 18.09.2024 9:27:07</t>
        </is>
      </c>
      <c r="D3962" s="152" t="inlineStr">
        <is>
          <t>Внутренее перемещение ТМЦ</t>
        </is>
      </c>
      <c r="E3962" s="163" t="n">
        <v>1750</v>
      </c>
      <c r="F3962" s="164" t="n"/>
      <c r="G3962" s="163" t="n">
        <v>1750</v>
      </c>
      <c r="H3962" s="164" t="n"/>
      <c r="I3962" s="7" t="n">
        <v>7000</v>
      </c>
      <c r="J3962" s="8" t="inlineStr">
        <is>
          <t>Досалиев Кайратбек Абдырахманович(Машинист автогре</t>
        </is>
      </c>
      <c r="K3962" s="8" t="inlineStr">
        <is>
          <t>Склад Бозымчак № 7 СИЗ (/Касымов А,Адылбек у Э.</t>
        </is>
      </c>
      <c r="L3962" s="9" t="n"/>
      <c r="M3962">
        <f>VLOOKUP(J3962,P$7:Q$4000,2,0)</f>
        <v/>
      </c>
      <c r="N3962">
        <f>VLOOKUP(K3962,P$7:R$4000,2,0)</f>
        <v/>
      </c>
    </row>
    <row r="3963" hidden="1" outlineLevel="1" ht="53.85" customFormat="1" customHeight="1" s="71">
      <c r="B3963" s="166" t="n"/>
      <c r="C3963" s="166" t="n"/>
      <c r="D3963" s="153" t="n"/>
      <c r="E3963" s="10" t="n"/>
      <c r="F3963" s="11" t="n"/>
      <c r="G3963" s="10" t="n"/>
      <c r="H3963" s="11" t="n"/>
      <c r="I3963" s="12" t="n"/>
      <c r="J3963" s="13" t="inlineStr">
        <is>
          <t>001-001-0199 Куртка демисезонная "KAZ Minerals Bozymchak" (ткань 65%ПЭ/35%ХБ, плотность 250 гр/м2, подкл.флис. 56-58)</t>
        </is>
      </c>
      <c r="K3963" s="13" t="inlineStr">
        <is>
          <t>001-001-0199 Куртка демисезонная "KAZ Minerals Bozymchak" (ткань 65%ПЭ/35%ХБ, плотность 250 гр/м2, подкл.флис. 56-58)</t>
        </is>
      </c>
      <c r="L3963" s="12" t="n"/>
      <c r="M3963">
        <f>VLOOKUP(J3963,P$7:Q$4000,2,0)</f>
        <v/>
      </c>
      <c r="N3963">
        <f>VLOOKUP(K3963,P$7:R$4000,2,0)</f>
        <v/>
      </c>
    </row>
    <row r="3964" hidden="1" outlineLevel="1" ht="22.45" customHeight="1" s="171" thickBot="1">
      <c r="B3964" s="167" t="n"/>
      <c r="C3964" s="167" t="n"/>
      <c r="D3964" s="14" t="inlineStr">
        <is>
          <t>Количество</t>
        </is>
      </c>
      <c r="E3964" s="15" t="n"/>
      <c r="F3964" s="175" t="n">
        <v>1</v>
      </c>
      <c r="G3964" s="15" t="n"/>
      <c r="H3964" s="175" t="n">
        <v>1</v>
      </c>
      <c r="I3964" s="135" t="n"/>
      <c r="J3964" s="154" t="inlineStr">
        <is>
          <t>Поступление ТМЦ и услуг 0003584 от 12.09.2024 10:00:00</t>
        </is>
      </c>
      <c r="K3964" s="154" t="inlineStr">
        <is>
          <t>Поступление ТМЦ и услуг 0003584 от 12.09.2024 10:00:00</t>
        </is>
      </c>
      <c r="L3964" s="135" t="n"/>
      <c r="M3964">
        <f>VLOOKUP(J3964,P$7:Q$4000,2,0)</f>
        <v/>
      </c>
      <c r="N3964">
        <f>VLOOKUP(K3964,P$7:R$4000,2,0)</f>
        <v/>
      </c>
    </row>
    <row r="3965" hidden="1" outlineLevel="1" ht="22.45" customFormat="1" customHeight="1" s="71" thickBot="1">
      <c r="B3965" s="165" t="inlineStr">
        <is>
          <t>18.09.2024 9:27:07</t>
        </is>
      </c>
      <c r="C3965" s="165" t="inlineStr">
        <is>
          <t>Внутреннее перемещение ОМТС 222-366 от 18.09.2024 9:27:07</t>
        </is>
      </c>
      <c r="D3965" s="152" t="inlineStr">
        <is>
          <t>Внутренее перемещение ТМЦ</t>
        </is>
      </c>
      <c r="E3965" s="163" t="n">
        <v>1750</v>
      </c>
      <c r="F3965" s="164" t="n"/>
      <c r="G3965" s="163" t="n">
        <v>1750</v>
      </c>
      <c r="H3965" s="164" t="n"/>
      <c r="I3965" s="7" t="n">
        <v>5500</v>
      </c>
      <c r="J3965" s="8" t="inlineStr">
        <is>
          <t>Досалиев Кайратбек Абдырахманович(Машинист автогре</t>
        </is>
      </c>
      <c r="K3965" s="8" t="inlineStr">
        <is>
          <t>Склад Бозымчак № 7 СИЗ (/Касымов А,Адылбек у Э.</t>
        </is>
      </c>
      <c r="L3965" s="9" t="n"/>
      <c r="M3965">
        <f>VLOOKUP(J3965,P$7:Q$4000,2,0)</f>
        <v/>
      </c>
      <c r="N3965">
        <f>VLOOKUP(K3965,P$7:R$4000,2,0)</f>
        <v/>
      </c>
    </row>
    <row r="3966" hidden="1" outlineLevel="1" ht="32.9" customFormat="1" customHeight="1" s="71">
      <c r="B3966" s="166" t="n"/>
      <c r="C3966" s="166" t="n"/>
      <c r="D3966" s="153" t="n"/>
      <c r="E3966" s="10" t="n"/>
      <c r="F3966" s="11" t="n"/>
      <c r="G3966" s="10" t="n"/>
      <c r="H3966" s="11" t="n"/>
      <c r="I3966" s="12" t="n"/>
      <c r="J3966" s="13" t="inlineStr">
        <is>
          <t>001-001-0179 Куртка летняя "KAZ Minerals Bozymchak" (ткань 65%ПЭ/35%ХБ, плотность 250 гр/м2, разм.56-58)</t>
        </is>
      </c>
      <c r="K3966" s="13" t="inlineStr">
        <is>
          <t>001-001-0179 Куртка летняя "KAZ Minerals Bozymchak" (ткань 65%ПЭ/35%ХБ, плотность 250 гр/м2, разм.56-58)</t>
        </is>
      </c>
      <c r="L3966" s="12" t="n"/>
      <c r="M3966">
        <f>VLOOKUP(J3966,P$7:Q$4000,2,0)</f>
        <v/>
      </c>
      <c r="N3966">
        <f>VLOOKUP(K3966,P$7:R$4000,2,0)</f>
        <v/>
      </c>
    </row>
    <row r="3967" hidden="1" outlineLevel="1" ht="22.45" customHeight="1" s="171" thickBot="1">
      <c r="B3967" s="167" t="n"/>
      <c r="C3967" s="167" t="n"/>
      <c r="D3967" s="14" t="inlineStr">
        <is>
          <t>Количество</t>
        </is>
      </c>
      <c r="E3967" s="15" t="n"/>
      <c r="F3967" s="175" t="n">
        <v>1</v>
      </c>
      <c r="G3967" s="15" t="n"/>
      <c r="H3967" s="175" t="n">
        <v>1</v>
      </c>
      <c r="I3967" s="135" t="n"/>
      <c r="J3967" s="154" t="inlineStr">
        <is>
          <t>Поступление ТМЦ и услуг 0001858 от 13.05.2024 10:00:00</t>
        </is>
      </c>
      <c r="K3967" s="154" t="inlineStr">
        <is>
          <t>Поступление ТМЦ и услуг 0001858 от 13.05.2024 10:00:00</t>
        </is>
      </c>
      <c r="L3967" s="135" t="n"/>
      <c r="M3967">
        <f>VLOOKUP(J3967,P$7:Q$4000,2,0)</f>
        <v/>
      </c>
      <c r="N3967">
        <f>VLOOKUP(K3967,P$7:R$4000,2,0)</f>
        <v/>
      </c>
    </row>
    <row r="3968" hidden="1" outlineLevel="1" ht="22.45" customFormat="1" customHeight="1" s="71" thickBot="1">
      <c r="B3968" s="165" t="inlineStr">
        <is>
          <t>18.09.2024 9:27:07</t>
        </is>
      </c>
      <c r="C3968" s="165" t="inlineStr">
        <is>
          <t>Внутреннее перемещение ОМТС 222-366 от 18.09.2024 9:27:07</t>
        </is>
      </c>
      <c r="D3968" s="152" t="inlineStr">
        <is>
          <t>Внутренее перемещение ТМЦ</t>
        </is>
      </c>
      <c r="E3968" s="163" t="n">
        <v>1750</v>
      </c>
      <c r="F3968" s="164" t="n"/>
      <c r="G3968" s="163" t="n">
        <v>1750</v>
      </c>
      <c r="H3968" s="164" t="n"/>
      <c r="I3968" s="7" t="n">
        <v>3000</v>
      </c>
      <c r="J3968" s="8" t="inlineStr">
        <is>
          <t>Досалиев Кайратбек Абдырахманович(Машинист автогре</t>
        </is>
      </c>
      <c r="K3968" s="8" t="inlineStr">
        <is>
          <t>Склад Бозымчак № 7 СИЗ (/Касымов А,Адылбек у Э.</t>
        </is>
      </c>
      <c r="L3968" s="9" t="n"/>
      <c r="M3968">
        <f>VLOOKUP(J3968,P$7:Q$4000,2,0)</f>
        <v/>
      </c>
      <c r="N3968">
        <f>VLOOKUP(K3968,P$7:R$4000,2,0)</f>
        <v/>
      </c>
    </row>
    <row r="3969" hidden="1" outlineLevel="1" ht="32.9" customFormat="1" customHeight="1" s="71">
      <c r="B3969" s="166" t="n"/>
      <c r="C3969" s="166" t="n"/>
      <c r="D3969" s="153" t="n"/>
      <c r="E3969" s="10" t="n"/>
      <c r="F3969" s="11" t="n"/>
      <c r="G3969" s="10" t="n"/>
      <c r="H3969" s="11" t="n"/>
      <c r="I3969" s="12" t="n"/>
      <c r="J3969" s="13" t="inlineStr">
        <is>
          <t>001-001-0184 Брюки летние "KAZ Minerals Bozymchak" (ткань 65%ПЭ/35%ХБ, плотность 250 гр/м2, разм.56-58)</t>
        </is>
      </c>
      <c r="K3969" s="13" t="inlineStr">
        <is>
          <t>001-001-0184 Брюки летние "KAZ Minerals Bozymchak" (ткань 65%ПЭ/35%ХБ, плотность 250 гр/м2, разм.56-58)</t>
        </is>
      </c>
      <c r="L3969" s="12" t="n"/>
      <c r="M3969">
        <f>VLOOKUP(J3969,P$7:Q$4000,2,0)</f>
        <v/>
      </c>
      <c r="N3969">
        <f>VLOOKUP(K3969,P$7:R$4000,2,0)</f>
        <v/>
      </c>
    </row>
    <row r="3970" hidden="1" outlineLevel="1" ht="22.45" customHeight="1" s="171" thickBot="1">
      <c r="B3970" s="167" t="n"/>
      <c r="C3970" s="167" t="n"/>
      <c r="D3970" s="14" t="inlineStr">
        <is>
          <t>Количество</t>
        </is>
      </c>
      <c r="E3970" s="15" t="n"/>
      <c r="F3970" s="175" t="n">
        <v>1</v>
      </c>
      <c r="G3970" s="15" t="n"/>
      <c r="H3970" s="175" t="n">
        <v>1</v>
      </c>
      <c r="I3970" s="135" t="n"/>
      <c r="J3970" s="154" t="inlineStr">
        <is>
          <t>Поступление ТМЦ и услуг 0001494 от 19.04.2024 10:00:00</t>
        </is>
      </c>
      <c r="K3970" s="154" t="inlineStr">
        <is>
          <t>Поступление ТМЦ и услуг 0001494 от 19.04.2024 10:00:00</t>
        </is>
      </c>
      <c r="L3970" s="135" t="n"/>
      <c r="M3970">
        <f>VLOOKUP(J3970,P$7:Q$4000,2,0)</f>
        <v/>
      </c>
      <c r="N3970">
        <f>VLOOKUP(K3970,P$7:R$4000,2,0)</f>
        <v/>
      </c>
    </row>
    <row r="3971" hidden="1" outlineLevel="1" ht="22.45" customFormat="1" customHeight="1" s="71" thickBot="1">
      <c r="B3971" s="165" t="inlineStr">
        <is>
          <t>18.09.2024 9:28:19</t>
        </is>
      </c>
      <c r="C3971" s="165" t="inlineStr">
        <is>
          <t>Внутреннее перемещение ОМТС 222-367 от 18.09.2024 9:28:19</t>
        </is>
      </c>
      <c r="D3971" s="152" t="inlineStr">
        <is>
          <t>Внутренее перемещение ТМЦ</t>
        </is>
      </c>
      <c r="E3971" s="163" t="n">
        <v>1750</v>
      </c>
      <c r="F3971" s="164" t="n"/>
      <c r="G3971" s="163" t="n">
        <v>1750</v>
      </c>
      <c r="H3971" s="164" t="n"/>
      <c r="I3971" s="7" t="n">
        <v>7000</v>
      </c>
      <c r="J3971" s="8" t="inlineStr">
        <is>
          <t>Нарбаев Усувалы Мейманович</t>
        </is>
      </c>
      <c r="K3971" s="8" t="inlineStr">
        <is>
          <t>Склад Бозымчак № 7 СИЗ (/Касымов А,Адылбек у Э.</t>
        </is>
      </c>
      <c r="L3971" s="9" t="n"/>
      <c r="M3971">
        <f>VLOOKUP(J3971,P$7:Q$4000,2,0)</f>
        <v/>
      </c>
      <c r="N3971">
        <f>VLOOKUP(K3971,P$7:R$4000,2,0)</f>
        <v/>
      </c>
    </row>
    <row r="3972" hidden="1" outlineLevel="1" ht="32.9" customFormat="1" customHeight="1" s="71">
      <c r="B3972" s="166" t="n"/>
      <c r="C3972" s="166" t="n"/>
      <c r="D3972" s="153" t="n"/>
      <c r="E3972" s="10" t="n"/>
      <c r="F3972" s="11" t="n"/>
      <c r="G3972" s="10" t="n"/>
      <c r="H3972" s="11" t="n"/>
      <c r="I3972" s="12" t="n"/>
      <c r="J3972" s="13" t="inlineStr">
        <is>
          <t>001-001-0198 Куртка демисезонная "KAZ Minerals Bozymchak" (ткань 65%ПЭ/35%ХБ, плотность 250 гр/м2, подкл.флис. 52-54)</t>
        </is>
      </c>
      <c r="K3972" s="13" t="inlineStr">
        <is>
          <t>001-001-0198 Куртка демисезонная "KAZ Minerals Bozymchak" (ткань 65%ПЭ/35%ХБ, плотность 250 гр/м2, подкл.флис. 52-54)</t>
        </is>
      </c>
      <c r="L3972" s="12" t="n"/>
      <c r="M3972">
        <f>VLOOKUP(J3972,P$7:Q$4000,2,0)</f>
        <v/>
      </c>
      <c r="N3972">
        <f>VLOOKUP(K3972,P$7:R$4000,2,0)</f>
        <v/>
      </c>
    </row>
    <row r="3973" hidden="1" outlineLevel="1" ht="22.45" customHeight="1" s="171" thickBot="1">
      <c r="B3973" s="167" t="n"/>
      <c r="C3973" s="167" t="n"/>
      <c r="D3973" s="14" t="inlineStr">
        <is>
          <t>Количество</t>
        </is>
      </c>
      <c r="E3973" s="15" t="n"/>
      <c r="F3973" s="175" t="n">
        <v>1</v>
      </c>
      <c r="G3973" s="15" t="n"/>
      <c r="H3973" s="175" t="n">
        <v>1</v>
      </c>
      <c r="I3973" s="135" t="n"/>
      <c r="J3973" s="154" t="inlineStr">
        <is>
          <t>Поступление ТМЦ и услуг 0003613 от 11.09.2024 10:00:00</t>
        </is>
      </c>
      <c r="K3973" s="154" t="inlineStr">
        <is>
          <t>Поступление ТМЦ и услуг 0003613 от 11.09.2024 10:00:00</t>
        </is>
      </c>
      <c r="L3973" s="135" t="n"/>
      <c r="M3973">
        <f>VLOOKUP(J3973,P$7:Q$4000,2,0)</f>
        <v/>
      </c>
      <c r="N3973">
        <f>VLOOKUP(K3973,P$7:R$4000,2,0)</f>
        <v/>
      </c>
    </row>
    <row r="3974" hidden="1" outlineLevel="1" ht="22.45" customFormat="1" customHeight="1" s="71">
      <c r="B3974" s="165" t="inlineStr">
        <is>
          <t>18.09.2024 9:29:03</t>
        </is>
      </c>
      <c r="C3974" s="165" t="inlineStr">
        <is>
          <t>Внутреннее перемещение ОМТС 222-368 от 18.09.2024 9:29:03</t>
        </is>
      </c>
      <c r="D3974" s="152" t="inlineStr">
        <is>
          <t>Внутренее перемещение ТМЦ</t>
        </is>
      </c>
      <c r="E3974" s="163" t="n">
        <v>1750</v>
      </c>
      <c r="F3974" s="164" t="n"/>
      <c r="G3974" s="163" t="n">
        <v>1750</v>
      </c>
      <c r="H3974" s="164" t="n"/>
      <c r="I3974" s="7" t="n">
        <v>10500</v>
      </c>
      <c r="J3974" s="8" t="inlineStr">
        <is>
          <t>Склад Бозымчак № 7/1 СИЗ БУ</t>
        </is>
      </c>
      <c r="K3974" s="8" t="inlineStr">
        <is>
          <t>Нарбаев Усувалы Мейманович</t>
        </is>
      </c>
      <c r="L3974" s="9" t="n"/>
      <c r="M3974">
        <f>VLOOKUP(J3974,P$7:Q$4000,2,0)</f>
        <v/>
      </c>
      <c r="N3974">
        <f>VLOOKUP(K3974,P$7:R$4000,2,0)</f>
        <v/>
      </c>
    </row>
    <row r="3975" hidden="1" outlineLevel="1" ht="43.4" customFormat="1" customHeight="1" s="71">
      <c r="B3975" s="166" t="n"/>
      <c r="C3975" s="166" t="n"/>
      <c r="D3975" s="153" t="n"/>
      <c r="E3975" s="10" t="n"/>
      <c r="F3975" s="11" t="n"/>
      <c r="G3975" s="10" t="n"/>
      <c r="H3975" s="11" t="n"/>
      <c r="I3975" s="12" t="n"/>
      <c r="J3975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3975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3975" s="12" t="n"/>
      <c r="M3975">
        <f>VLOOKUP(J3975,P$7:Q$4000,2,0)</f>
        <v/>
      </c>
      <c r="N3975">
        <f>VLOOKUP(K3975,P$7:R$4000,2,0)</f>
        <v/>
      </c>
    </row>
    <row r="3976" hidden="1" outlineLevel="1" ht="22.45" customHeight="1" s="171" thickBot="1">
      <c r="B3976" s="167" t="n"/>
      <c r="C3976" s="167" t="n"/>
      <c r="D3976" s="14" t="inlineStr">
        <is>
          <t>Количество</t>
        </is>
      </c>
      <c r="E3976" s="15" t="n"/>
      <c r="F3976" s="175" t="n">
        <v>1</v>
      </c>
      <c r="G3976" s="15" t="n"/>
      <c r="H3976" s="175" t="n">
        <v>1</v>
      </c>
      <c r="I3976" s="135" t="n"/>
      <c r="J3976" s="154" t="inlineStr">
        <is>
          <t>Поступление ТМЦ и услуг 0004479 от 29.11.2022 10:00:00</t>
        </is>
      </c>
      <c r="K3976" s="154" t="inlineStr">
        <is>
          <t>Поступление ТМЦ и услуг 0004479 от 29.11.2022 10:00:00</t>
        </is>
      </c>
      <c r="L3976" s="135" t="n"/>
      <c r="M3976">
        <f>VLOOKUP(J3976,P$7:Q$4000,2,0)</f>
        <v/>
      </c>
      <c r="N3976">
        <f>VLOOKUP(K3976,P$7:R$4000,2,0)</f>
        <v/>
      </c>
    </row>
    <row r="3977" hidden="1" outlineLevel="1" ht="22.45" customFormat="1" customHeight="1" s="71">
      <c r="B3977" s="165" t="inlineStr">
        <is>
          <t>18.09.2024 9:29:03</t>
        </is>
      </c>
      <c r="C3977" s="165" t="inlineStr">
        <is>
          <t>Внутреннее перемещение ОМТС 222-368 от 18.09.2024 9:29:03</t>
        </is>
      </c>
      <c r="D3977" s="152" t="inlineStr">
        <is>
          <t>Внутренее перемещение ТМЦ</t>
        </is>
      </c>
      <c r="E3977" s="163" t="n">
        <v>1750</v>
      </c>
      <c r="F3977" s="164" t="n"/>
      <c r="G3977" s="163" t="n">
        <v>1750</v>
      </c>
      <c r="H3977" s="164" t="n"/>
      <c r="I3977" s="7" t="n">
        <v>7140</v>
      </c>
      <c r="J3977" s="8" t="inlineStr">
        <is>
          <t>Склад Бозымчак № 7/1 СИЗ БУ</t>
        </is>
      </c>
      <c r="K3977" s="8" t="inlineStr">
        <is>
          <t>Нарбаев Усувалы Мейманович</t>
        </is>
      </c>
      <c r="L3977" s="9" t="n"/>
      <c r="M3977">
        <f>VLOOKUP(J3977,P$7:Q$4000,2,0)</f>
        <v/>
      </c>
      <c r="N3977">
        <f>VLOOKUP(K3977,P$7:R$4000,2,0)</f>
        <v/>
      </c>
    </row>
    <row r="3978" hidden="1" outlineLevel="1" ht="32.9" customFormat="1" customHeight="1" s="71">
      <c r="B3978" s="166" t="n"/>
      <c r="C3978" s="166" t="n"/>
      <c r="D3978" s="153" t="n"/>
      <c r="E3978" s="10" t="n"/>
      <c r="F3978" s="11" t="n"/>
      <c r="G3978" s="10" t="n"/>
      <c r="H3978" s="11" t="n"/>
      <c r="I3978" s="12" t="n"/>
      <c r="J3978" s="13" t="inlineStr">
        <is>
          <t>001-001-0128 Костюм летний "KAZ Minerals Bozymchak" (100% ХБ, плотность 250-260гр/м2, логотип вышивка, 52р.)</t>
        </is>
      </c>
      <c r="K3978" s="13" t="inlineStr">
        <is>
          <t>001-001-0128 Костюм летний "KAZ Minerals Bozymchak" (100% ХБ, плотность 250-260гр/м2, логотип вышивка, 52р.)</t>
        </is>
      </c>
      <c r="L3978" s="12" t="n"/>
      <c r="M3978">
        <f>VLOOKUP(J3978,P$7:Q$4000,2,0)</f>
        <v/>
      </c>
      <c r="N3978">
        <f>VLOOKUP(K3978,P$7:R$4000,2,0)</f>
        <v/>
      </c>
    </row>
    <row r="3979" hidden="1" outlineLevel="1" ht="22.45" customHeight="1" s="171" thickBot="1">
      <c r="B3979" s="167" t="n"/>
      <c r="C3979" s="167" t="n"/>
      <c r="D3979" s="14" t="inlineStr">
        <is>
          <t>Количество</t>
        </is>
      </c>
      <c r="E3979" s="15" t="n"/>
      <c r="F3979" s="175" t="n">
        <v>1</v>
      </c>
      <c r="G3979" s="15" t="n"/>
      <c r="H3979" s="175" t="n">
        <v>1</v>
      </c>
      <c r="I3979" s="135" t="n"/>
      <c r="J3979" s="154" t="inlineStr">
        <is>
          <t>Поступление ТМЦ и услуг 0001121 от 31.03.2023 10:00:00</t>
        </is>
      </c>
      <c r="K3979" s="154" t="inlineStr">
        <is>
          <t>Поступление ТМЦ и услуг 0001121 от 31.03.2023 10:00:00</t>
        </is>
      </c>
      <c r="L3979" s="135" t="n"/>
      <c r="M3979">
        <f>VLOOKUP(J3979,P$7:Q$4000,2,0)</f>
        <v/>
      </c>
      <c r="N3979">
        <f>VLOOKUP(K3979,P$7:R$4000,2,0)</f>
        <v/>
      </c>
    </row>
    <row r="3980" hidden="1" outlineLevel="1" ht="22.45" customFormat="1" customHeight="1" s="71" thickBot="1">
      <c r="B3980" s="165" t="inlineStr">
        <is>
          <t>18.09.2024 9:31:10</t>
        </is>
      </c>
      <c r="C3980" s="165" t="inlineStr">
        <is>
          <t>Внутреннее перемещение ОМТС 222-370 от 18.09.2024 9:31:10</t>
        </is>
      </c>
      <c r="D3980" s="152" t="inlineStr">
        <is>
          <t>Внутренее перемещение ТМЦ</t>
        </is>
      </c>
      <c r="E3980" s="163" t="n">
        <v>1750</v>
      </c>
      <c r="F3980" s="164" t="n"/>
      <c r="G3980" s="163" t="n">
        <v>1750</v>
      </c>
      <c r="H3980" s="164" t="n"/>
      <c r="I3980" s="7" t="n">
        <v>7000</v>
      </c>
      <c r="J3980" s="8" t="inlineStr">
        <is>
          <t>Айдарова Жумагуль Наргозоевна</t>
        </is>
      </c>
      <c r="K3980" s="8" t="inlineStr">
        <is>
          <t>Склад Бозымчак № 7 СИЗ (/Касымов А,Адылбек у Э.</t>
        </is>
      </c>
      <c r="L3980" s="9" t="n"/>
      <c r="M3980">
        <f>VLOOKUP(J3980,P$7:Q$4000,2,0)</f>
        <v/>
      </c>
      <c r="N3980">
        <f>VLOOKUP(K3980,P$7:R$4000,2,0)</f>
        <v/>
      </c>
    </row>
    <row r="3981" hidden="1" outlineLevel="1" ht="32.9" customFormat="1" customHeight="1" s="71">
      <c r="B3981" s="166" t="n"/>
      <c r="C3981" s="166" t="n"/>
      <c r="D3981" s="153" t="n"/>
      <c r="E3981" s="10" t="n"/>
      <c r="F3981" s="11" t="n"/>
      <c r="G3981" s="10" t="n"/>
      <c r="H3981" s="11" t="n"/>
      <c r="I3981" s="12" t="n"/>
      <c r="J3981" s="13" t="inlineStr">
        <is>
          <t>001-001-0197 Куртка демисезонная "KAZ Minerals Bozymchak" (ткань 65%ПЭ/35%ХБ, плотность 250 гр/м2, подкл.флис. 48-50)</t>
        </is>
      </c>
      <c r="K3981" s="13" t="inlineStr">
        <is>
          <t>001-001-0197 Куртка демисезонная "KAZ Minerals Bozymchak" (ткань 65%ПЭ/35%ХБ, плотность 250 гр/м2, подкл.флис. 48-50)</t>
        </is>
      </c>
      <c r="L3981" s="12" t="n"/>
      <c r="M3981">
        <f>VLOOKUP(J3981,P$7:Q$4000,2,0)</f>
        <v/>
      </c>
      <c r="N3981">
        <f>VLOOKUP(K3981,P$7:R$4000,2,0)</f>
        <v/>
      </c>
    </row>
    <row r="3982" hidden="1" outlineLevel="1" ht="22.45" customHeight="1" s="171" thickBot="1">
      <c r="B3982" s="167" t="n"/>
      <c r="C3982" s="167" t="n"/>
      <c r="D3982" s="14" t="inlineStr">
        <is>
          <t>Количество</t>
        </is>
      </c>
      <c r="E3982" s="15" t="n"/>
      <c r="F3982" s="175" t="n">
        <v>1</v>
      </c>
      <c r="G3982" s="15" t="n"/>
      <c r="H3982" s="175" t="n">
        <v>1</v>
      </c>
      <c r="I3982" s="135" t="n"/>
      <c r="J3982" s="154" t="inlineStr">
        <is>
          <t>Поступление ТМЦ и услуг 0003584 от 12.09.2024 10:00:00</t>
        </is>
      </c>
      <c r="K3982" s="154" t="inlineStr">
        <is>
          <t>Поступление ТМЦ и услуг 0003584 от 12.09.2024 10:00:00</t>
        </is>
      </c>
      <c r="L3982" s="135" t="n"/>
      <c r="M3982">
        <f>VLOOKUP(J3982,P$7:Q$4000,2,0)</f>
        <v/>
      </c>
      <c r="N3982">
        <f>VLOOKUP(K3982,P$7:R$4000,2,0)</f>
        <v/>
      </c>
    </row>
    <row r="3983" hidden="1" outlineLevel="1" ht="22.45" customFormat="1" customHeight="1" s="71" thickBot="1">
      <c r="B3983" s="165" t="inlineStr">
        <is>
          <t>18.09.2024 9:31:58</t>
        </is>
      </c>
      <c r="C3983" s="165" t="inlineStr">
        <is>
          <t>Внутреннее перемещение ОМТС 222-371 от 18.09.2024 9:31:58</t>
        </is>
      </c>
      <c r="D3983" s="152" t="inlineStr">
        <is>
          <t>Внутренее перемещение ТМЦ</t>
        </is>
      </c>
      <c r="E3983" s="163" t="n">
        <v>1750</v>
      </c>
      <c r="F3983" s="164" t="n"/>
      <c r="G3983" s="163" t="n">
        <v>1750</v>
      </c>
      <c r="H3983" s="164" t="n"/>
      <c r="I3983" s="7" t="n">
        <v>7000</v>
      </c>
      <c r="J3983" s="8" t="inlineStr">
        <is>
          <t>Батырова Куку Маматовна</t>
        </is>
      </c>
      <c r="K3983" s="8" t="inlineStr">
        <is>
          <t>Склад Бозымчак № 7 СИЗ (/Касымов А,Адылбек у Э.</t>
        </is>
      </c>
      <c r="L3983" s="9" t="n"/>
      <c r="M3983">
        <f>VLOOKUP(J3983,P$7:Q$4000,2,0)</f>
        <v/>
      </c>
      <c r="N3983">
        <f>VLOOKUP(K3983,P$7:R$4000,2,0)</f>
        <v/>
      </c>
    </row>
    <row r="3984" hidden="1" outlineLevel="1" ht="22.45" customFormat="1" customHeight="1" s="71">
      <c r="B3984" s="166" t="n"/>
      <c r="C3984" s="166" t="n"/>
      <c r="D3984" s="153" t="n"/>
      <c r="E3984" s="10" t="n"/>
      <c r="F3984" s="11" t="n"/>
      <c r="G3984" s="10" t="n"/>
      <c r="H3984" s="11" t="n"/>
      <c r="I3984" s="12" t="n"/>
      <c r="J3984" s="13" t="inlineStr">
        <is>
          <t>001-001-0198 Куртка демисезонная "KAZ Minerals Bozymchak" (ткань 65%ПЭ/35%ХБ, плотность 250 гр/м2, подкл.флис. 52-54)</t>
        </is>
      </c>
      <c r="K3984" s="13" t="inlineStr">
        <is>
          <t>001-001-0198 Куртка демисезонная "KAZ Minerals Bozymchak" (ткань 65%ПЭ/35%ХБ, плотность 250 гр/м2, подкл.флис. 52-54)</t>
        </is>
      </c>
      <c r="L3984" s="12" t="n"/>
      <c r="M3984">
        <f>VLOOKUP(J3984,P$7:Q$4000,2,0)</f>
        <v/>
      </c>
      <c r="N3984">
        <f>VLOOKUP(K3984,P$7:R$4000,2,0)</f>
        <v/>
      </c>
    </row>
    <row r="3985" hidden="1" outlineLevel="1" ht="22.45" customHeight="1" s="171" thickBot="1">
      <c r="B3985" s="167" t="n"/>
      <c r="C3985" s="167" t="n"/>
      <c r="D3985" s="14" t="inlineStr">
        <is>
          <t>Количество</t>
        </is>
      </c>
      <c r="E3985" s="15" t="n"/>
      <c r="F3985" s="175" t="n">
        <v>1</v>
      </c>
      <c r="G3985" s="15" t="n"/>
      <c r="H3985" s="175" t="n">
        <v>1</v>
      </c>
      <c r="I3985" s="135" t="n"/>
      <c r="J3985" s="154" t="inlineStr">
        <is>
          <t>Поступление ТМЦ и услуг 0003613 от 11.09.2024 10:00:00</t>
        </is>
      </c>
      <c r="K3985" s="154" t="inlineStr">
        <is>
          <t>Поступление ТМЦ и услуг 0003613 от 11.09.2024 10:00:00</t>
        </is>
      </c>
      <c r="L3985" s="135" t="n"/>
      <c r="M3985">
        <f>VLOOKUP(J3985,P$7:Q$4000,2,0)</f>
        <v/>
      </c>
      <c r="N3985">
        <f>VLOOKUP(K3985,P$7:R$4000,2,0)</f>
        <v/>
      </c>
    </row>
    <row r="3986" hidden="1" outlineLevel="1" ht="22.45" customFormat="1" customHeight="1" s="71" thickBot="1">
      <c r="B3986" s="165" t="inlineStr">
        <is>
          <t>18.09.2024 9:32:28</t>
        </is>
      </c>
      <c r="C3986" s="165" t="inlineStr">
        <is>
          <t>Внутреннее перемещение ОМТС 222-372 от 18.09.2024 9:32:28</t>
        </is>
      </c>
      <c r="D3986" s="152" t="inlineStr">
        <is>
          <t>Внутренее перемещение ТМЦ</t>
        </is>
      </c>
      <c r="E3986" s="163" t="n">
        <v>1750</v>
      </c>
      <c r="F3986" s="164" t="n"/>
      <c r="G3986" s="163" t="n">
        <v>1750</v>
      </c>
      <c r="H3986" s="164" t="n"/>
      <c r="I3986" s="7" t="n">
        <v>7000</v>
      </c>
      <c r="J3986" s="8" t="inlineStr">
        <is>
          <t>Козукулова Махпират Сайдахмадовна</t>
        </is>
      </c>
      <c r="K3986" s="8" t="inlineStr">
        <is>
          <t>Склад Бозымчак № 7 СИЗ (/Касымов А,Адылбек у Э.</t>
        </is>
      </c>
      <c r="L3986" s="9" t="n"/>
      <c r="M3986">
        <f>VLOOKUP(J3986,P$7:Q$4000,2,0)</f>
        <v/>
      </c>
      <c r="N3986">
        <f>VLOOKUP(K3986,P$7:R$4000,2,0)</f>
        <v/>
      </c>
    </row>
    <row r="3987" hidden="1" outlineLevel="1" ht="22.45" customFormat="1" customHeight="1" s="71">
      <c r="B3987" s="166" t="n"/>
      <c r="C3987" s="166" t="n"/>
      <c r="D3987" s="153" t="n"/>
      <c r="E3987" s="10" t="n"/>
      <c r="F3987" s="11" t="n"/>
      <c r="G3987" s="10" t="n"/>
      <c r="H3987" s="11" t="n"/>
      <c r="I3987" s="12" t="n"/>
      <c r="J3987" s="13" t="inlineStr">
        <is>
          <t>001-001-0198 Куртка демисезонная "KAZ Minerals Bozymchak" (ткань 65%ПЭ/35%ХБ, плотность 250 гр/м2, подкл.флис. 52-54)</t>
        </is>
      </c>
      <c r="K3987" s="13" t="inlineStr">
        <is>
          <t>001-001-0198 Куртка демисезонная "KAZ Minerals Bozymchak" (ткань 65%ПЭ/35%ХБ, плотность 250 гр/м2, подкл.флис. 52-54)</t>
        </is>
      </c>
      <c r="L3987" s="12" t="n"/>
      <c r="M3987">
        <f>VLOOKUP(J3987,P$7:Q$4000,2,0)</f>
        <v/>
      </c>
      <c r="N3987">
        <f>VLOOKUP(K3987,P$7:R$4000,2,0)</f>
        <v/>
      </c>
    </row>
    <row r="3988" hidden="1" outlineLevel="1" ht="22.45" customHeight="1" s="171" thickBot="1">
      <c r="B3988" s="167" t="n"/>
      <c r="C3988" s="167" t="n"/>
      <c r="D3988" s="14" t="inlineStr">
        <is>
          <t>Количество</t>
        </is>
      </c>
      <c r="E3988" s="15" t="n"/>
      <c r="F3988" s="175" t="n">
        <v>1</v>
      </c>
      <c r="G3988" s="15" t="n"/>
      <c r="H3988" s="175" t="n">
        <v>1</v>
      </c>
      <c r="I3988" s="135" t="n"/>
      <c r="J3988" s="154" t="inlineStr">
        <is>
          <t>Поступление ТМЦ и услуг 0003613 от 11.09.2024 10:00:00</t>
        </is>
      </c>
      <c r="K3988" s="154" t="inlineStr">
        <is>
          <t>Поступление ТМЦ и услуг 0003613 от 11.09.2024 10:00:00</t>
        </is>
      </c>
      <c r="L3988" s="135" t="n"/>
      <c r="M3988">
        <f>VLOOKUP(J3988,P$7:Q$4000,2,0)</f>
        <v/>
      </c>
      <c r="N3988">
        <f>VLOOKUP(K3988,P$7:R$4000,2,0)</f>
        <v/>
      </c>
    </row>
    <row r="3989" hidden="1" outlineLevel="1" ht="32.9" customFormat="1" customHeight="1" s="71" thickBot="1">
      <c r="B3989" s="165" t="inlineStr">
        <is>
          <t>18.09.2024 9:32:48</t>
        </is>
      </c>
      <c r="C3989" s="165" t="inlineStr">
        <is>
          <t>Внутреннее перемещение ОМТС 222-373 от 18.09.2024 9:32:48</t>
        </is>
      </c>
      <c r="D3989" s="152" t="inlineStr">
        <is>
          <t>Внутренее перемещение ТМЦ</t>
        </is>
      </c>
      <c r="E3989" s="163" t="n">
        <v>1750</v>
      </c>
      <c r="F3989" s="164" t="n"/>
      <c r="G3989" s="163" t="n">
        <v>1750</v>
      </c>
      <c r="H3989" s="164" t="n"/>
      <c r="I3989" s="7" t="n">
        <v>7000</v>
      </c>
      <c r="J3989" s="8" t="inlineStr">
        <is>
          <t>Жедигерова Бурма Азимовна</t>
        </is>
      </c>
      <c r="K3989" s="8" t="inlineStr">
        <is>
          <t>Склад Бозымчак № 7 СИЗ (/Касымов А,Адылбек у Э.</t>
        </is>
      </c>
      <c r="L3989" s="9" t="n"/>
      <c r="M3989">
        <f>VLOOKUP(J3989,P$7:Q$4000,2,0)</f>
        <v/>
      </c>
      <c r="N3989">
        <f>VLOOKUP(K3989,P$7:R$4000,2,0)</f>
        <v/>
      </c>
    </row>
    <row r="3990" hidden="1" outlineLevel="1" ht="32.9" customFormat="1" customHeight="1" s="71">
      <c r="B3990" s="166" t="n"/>
      <c r="C3990" s="166" t="n"/>
      <c r="D3990" s="153" t="n"/>
      <c r="E3990" s="10" t="n"/>
      <c r="F3990" s="11" t="n"/>
      <c r="G3990" s="10" t="n"/>
      <c r="H3990" s="11" t="n"/>
      <c r="I3990" s="12" t="n"/>
      <c r="J3990" s="13" t="inlineStr">
        <is>
          <t>001-001-0197 Куртка демисезонная "KAZ Minerals Bozymchak" (ткань 65%ПЭ/35%ХБ, плотность 250 гр/м2, подкл.флис. 48-50)</t>
        </is>
      </c>
      <c r="K3990" s="13" t="inlineStr">
        <is>
          <t>001-001-0197 Куртка демисезонная "KAZ Minerals Bozymchak" (ткань 65%ПЭ/35%ХБ, плотность 250 гр/м2, подкл.флис. 48-50)</t>
        </is>
      </c>
      <c r="L3990" s="12" t="n"/>
      <c r="M3990">
        <f>VLOOKUP(J3990,P$7:Q$4000,2,0)</f>
        <v/>
      </c>
      <c r="N3990">
        <f>VLOOKUP(K3990,P$7:R$4000,2,0)</f>
        <v/>
      </c>
    </row>
    <row r="3991" hidden="1" outlineLevel="1" ht="22.45" customHeight="1" s="171" thickBot="1">
      <c r="B3991" s="167" t="n"/>
      <c r="C3991" s="167" t="n"/>
      <c r="D3991" s="14" t="inlineStr">
        <is>
          <t>Количество</t>
        </is>
      </c>
      <c r="E3991" s="15" t="n"/>
      <c r="F3991" s="175" t="n">
        <v>1</v>
      </c>
      <c r="G3991" s="15" t="n"/>
      <c r="H3991" s="175" t="n">
        <v>1</v>
      </c>
      <c r="I3991" s="135" t="n"/>
      <c r="J3991" s="154" t="inlineStr">
        <is>
          <t>Поступление ТМЦ и услуг 0003584 от 12.09.2024 10:00:00</t>
        </is>
      </c>
      <c r="K3991" s="154" t="inlineStr">
        <is>
          <t>Поступление ТМЦ и услуг 0003584 от 12.09.2024 10:00:00</t>
        </is>
      </c>
      <c r="L3991" s="135" t="n"/>
      <c r="M3991">
        <f>VLOOKUP(J3991,P$7:Q$4000,2,0)</f>
        <v/>
      </c>
      <c r="N3991">
        <f>VLOOKUP(K3991,P$7:R$4000,2,0)</f>
        <v/>
      </c>
    </row>
    <row r="3992" hidden="1" outlineLevel="1" ht="22.45" customFormat="1" customHeight="1" s="71" thickBot="1">
      <c r="B3992" s="165" t="inlineStr">
        <is>
          <t>18.09.2024 9:33:12</t>
        </is>
      </c>
      <c r="C3992" s="165" t="inlineStr">
        <is>
          <t>Внутреннее перемещение ОМТС 222-374 от 18.09.2024 9:33:12</t>
        </is>
      </c>
      <c r="D3992" s="152" t="inlineStr">
        <is>
          <t>Внутренее перемещение ТМЦ</t>
        </is>
      </c>
      <c r="E3992" s="163" t="n">
        <v>1750</v>
      </c>
      <c r="F3992" s="164" t="n"/>
      <c r="G3992" s="163" t="n">
        <v>1750</v>
      </c>
      <c r="H3992" s="164" t="n"/>
      <c r="I3992" s="7" t="n">
        <v>7000</v>
      </c>
      <c r="J3992" s="8" t="inlineStr">
        <is>
          <t>Момунова Элмира Абдимуталиповна</t>
        </is>
      </c>
      <c r="K3992" s="8" t="inlineStr">
        <is>
          <t>Склад Бозымчак № 7 СИЗ (/Касымов А,Адылбек у Э.</t>
        </is>
      </c>
      <c r="L3992" s="9" t="n"/>
      <c r="M3992">
        <f>VLOOKUP(J3992,P$7:Q$4000,2,0)</f>
        <v/>
      </c>
      <c r="N3992">
        <f>VLOOKUP(K3992,P$7:R$4000,2,0)</f>
        <v/>
      </c>
    </row>
    <row r="3993" hidden="1" outlineLevel="1" ht="22.45" customFormat="1" customHeight="1" s="71">
      <c r="B3993" s="166" t="n"/>
      <c r="C3993" s="166" t="n"/>
      <c r="D3993" s="153" t="n"/>
      <c r="E3993" s="10" t="n"/>
      <c r="F3993" s="11" t="n"/>
      <c r="G3993" s="10" t="n"/>
      <c r="H3993" s="11" t="n"/>
      <c r="I3993" s="12" t="n"/>
      <c r="J3993" s="13" t="inlineStr">
        <is>
          <t>001-001-0198 Куртка демисезонная "KAZ Minerals Bozymchak" (ткань 65%ПЭ/35%ХБ, плотность 250 гр/м2, подкл.флис. 52-54)</t>
        </is>
      </c>
      <c r="K3993" s="13" t="inlineStr">
        <is>
          <t>001-001-0198 Куртка демисезонная "KAZ Minerals Bozymchak" (ткань 65%ПЭ/35%ХБ, плотность 250 гр/м2, подкл.флис. 52-54)</t>
        </is>
      </c>
      <c r="L3993" s="12" t="n"/>
      <c r="M3993">
        <f>VLOOKUP(J3993,P$7:Q$4000,2,0)</f>
        <v/>
      </c>
      <c r="N3993">
        <f>VLOOKUP(K3993,P$7:R$4000,2,0)</f>
        <v/>
      </c>
    </row>
    <row r="3994" hidden="1" outlineLevel="1" ht="22.45" customHeight="1" s="171" thickBot="1">
      <c r="B3994" s="167" t="n"/>
      <c r="C3994" s="167" t="n"/>
      <c r="D3994" s="14" t="inlineStr">
        <is>
          <t>Количество</t>
        </is>
      </c>
      <c r="E3994" s="15" t="n"/>
      <c r="F3994" s="175" t="n">
        <v>1</v>
      </c>
      <c r="G3994" s="15" t="n"/>
      <c r="H3994" s="175" t="n">
        <v>1</v>
      </c>
      <c r="I3994" s="135" t="n"/>
      <c r="J3994" s="154" t="inlineStr">
        <is>
          <t>Поступление ТМЦ и услуг 0003613 от 11.09.2024 10:00:00</t>
        </is>
      </c>
      <c r="K3994" s="154" t="inlineStr">
        <is>
          <t>Поступление ТМЦ и услуг 0003613 от 11.09.2024 10:00:00</t>
        </is>
      </c>
      <c r="L3994" s="135" t="n"/>
      <c r="M3994">
        <f>VLOOKUP(J3994,P$7:Q$4000,2,0)</f>
        <v/>
      </c>
      <c r="N3994">
        <f>VLOOKUP(K3994,P$7:R$4000,2,0)</f>
        <v/>
      </c>
    </row>
    <row r="3995" hidden="1" outlineLevel="1" ht="22.45" customFormat="1" customHeight="1" s="71" thickBot="1">
      <c r="B3995" s="165" t="inlineStr">
        <is>
          <t>18.09.2024 9:33:37</t>
        </is>
      </c>
      <c r="C3995" s="165" t="inlineStr">
        <is>
          <t>Внутреннее перемещение ОМТС 222-375 от 18.09.2024 9:33:37</t>
        </is>
      </c>
      <c r="D3995" s="152" t="inlineStr">
        <is>
          <t>Внутренее перемещение ТМЦ</t>
        </is>
      </c>
      <c r="E3995" s="163" t="n">
        <v>1750</v>
      </c>
      <c r="F3995" s="164" t="n"/>
      <c r="G3995" s="163" t="n">
        <v>1750</v>
      </c>
      <c r="H3995" s="164" t="n"/>
      <c r="I3995" s="7" t="n">
        <v>7000</v>
      </c>
      <c r="J3995" s="8" t="inlineStr">
        <is>
          <t>Акматова Акбермет Нурсултановна</t>
        </is>
      </c>
      <c r="K3995" s="8" t="inlineStr">
        <is>
          <t>Склад Бозымчак № 7 СИЗ (/Касымов А,Адылбек у Э.</t>
        </is>
      </c>
      <c r="L3995" s="9" t="n"/>
      <c r="M3995">
        <f>VLOOKUP(J3995,P$7:Q$4000,2,0)</f>
        <v/>
      </c>
      <c r="N3995">
        <f>VLOOKUP(K3995,P$7:R$4000,2,0)</f>
        <v/>
      </c>
    </row>
    <row r="3996" hidden="1" outlineLevel="1" ht="32.9" customFormat="1" customHeight="1" s="71">
      <c r="B3996" s="166" t="n"/>
      <c r="C3996" s="166" t="n"/>
      <c r="D3996" s="153" t="n"/>
      <c r="E3996" s="10" t="n"/>
      <c r="F3996" s="11" t="n"/>
      <c r="G3996" s="10" t="n"/>
      <c r="H3996" s="11" t="n"/>
      <c r="I3996" s="12" t="n"/>
      <c r="J3996" s="13" t="inlineStr">
        <is>
          <t>001-001-0197 Куртка демисезонная "KAZ Minerals Bozymchak" (ткань 65%ПЭ/35%ХБ, плотность 250 гр/м2, подкл.флис. 48-50)</t>
        </is>
      </c>
      <c r="K3996" s="13" t="inlineStr">
        <is>
          <t>001-001-0197 Куртка демисезонная "KAZ Minerals Bozymchak" (ткань 65%ПЭ/35%ХБ, плотность 250 гр/м2, подкл.флис. 48-50)</t>
        </is>
      </c>
      <c r="L3996" s="12" t="n"/>
      <c r="M3996">
        <f>VLOOKUP(J3996,P$7:Q$4000,2,0)</f>
        <v/>
      </c>
      <c r="N3996">
        <f>VLOOKUP(K3996,P$7:R$4000,2,0)</f>
        <v/>
      </c>
    </row>
    <row r="3997" hidden="1" outlineLevel="1" ht="22.45" customHeight="1" s="171" thickBot="1">
      <c r="B3997" s="167" t="n"/>
      <c r="C3997" s="167" t="n"/>
      <c r="D3997" s="14" t="inlineStr">
        <is>
          <t>Количество</t>
        </is>
      </c>
      <c r="E3997" s="15" t="n"/>
      <c r="F3997" s="175" t="n">
        <v>1</v>
      </c>
      <c r="G3997" s="15" t="n"/>
      <c r="H3997" s="175" t="n">
        <v>1</v>
      </c>
      <c r="I3997" s="135" t="n"/>
      <c r="J3997" s="154" t="inlineStr">
        <is>
          <t>Поступление ТМЦ и услуг 0003584 от 12.09.2024 10:00:00</t>
        </is>
      </c>
      <c r="K3997" s="154" t="inlineStr">
        <is>
          <t>Поступление ТМЦ и услуг 0003584 от 12.09.2024 10:00:00</t>
        </is>
      </c>
      <c r="L3997" s="135" t="n"/>
      <c r="M3997">
        <f>VLOOKUP(J3997,P$7:Q$4000,2,0)</f>
        <v/>
      </c>
      <c r="N3997">
        <f>VLOOKUP(K3997,P$7:R$4000,2,0)</f>
        <v/>
      </c>
    </row>
    <row r="3998" hidden="1" outlineLevel="1" ht="22.45" customFormat="1" customHeight="1" s="71" thickBot="1">
      <c r="B3998" s="165" t="inlineStr">
        <is>
          <t>18.09.2024 9:34:24</t>
        </is>
      </c>
      <c r="C3998" s="165" t="inlineStr">
        <is>
          <t>Внутреннее перемещение ОМТС 222-376 от 18.09.2024 9:34:24</t>
        </is>
      </c>
      <c r="D3998" s="152" t="inlineStr">
        <is>
          <t>Внутренее перемещение ТМЦ</t>
        </is>
      </c>
      <c r="E3998" s="163" t="n">
        <v>1750</v>
      </c>
      <c r="F3998" s="164" t="n"/>
      <c r="G3998" s="163" t="n">
        <v>1750</v>
      </c>
      <c r="H3998" s="164" t="n"/>
      <c r="I3998" s="7" t="n">
        <v>7000</v>
      </c>
      <c r="J3998" s="8" t="inlineStr">
        <is>
          <t>Хайдаров Имарбек Хайитович (АХО)</t>
        </is>
      </c>
      <c r="K3998" s="8" t="inlineStr">
        <is>
          <t>Склад Бозымчак № 7 СИЗ (/Касымов А,Адылбек у Э.</t>
        </is>
      </c>
      <c r="L3998" s="9" t="n"/>
      <c r="M3998">
        <f>VLOOKUP(J3998,P$7:Q$4000,2,0)</f>
        <v/>
      </c>
      <c r="N3998">
        <f>VLOOKUP(K3998,P$7:R$4000,2,0)</f>
        <v/>
      </c>
    </row>
    <row r="3999" hidden="1" outlineLevel="1" ht="32.9" customFormat="1" customHeight="1" s="71">
      <c r="B3999" s="166" t="n"/>
      <c r="C3999" s="166" t="n"/>
      <c r="D3999" s="153" t="n"/>
      <c r="E3999" s="10" t="n"/>
      <c r="F3999" s="11" t="n"/>
      <c r="G3999" s="10" t="n"/>
      <c r="H3999" s="11" t="n"/>
      <c r="I3999" s="12" t="n"/>
      <c r="J3999" s="13" t="inlineStr">
        <is>
          <t>001-001-0198 Куртка демисезонная "KAZ Minerals Bozymchak" (ткань 65%ПЭ/35%ХБ, плотность 250 гр/м2, подкл.флис. 52-54)</t>
        </is>
      </c>
      <c r="K3999" s="13" t="inlineStr">
        <is>
          <t>001-001-0198 Куртка демисезонная "KAZ Minerals Bozymchak" (ткань 65%ПЭ/35%ХБ, плотность 250 гр/м2, подкл.флис. 52-54)</t>
        </is>
      </c>
      <c r="L3999" s="12" t="n"/>
      <c r="M3999">
        <f>VLOOKUP(J3999,P$7:Q$4000,2,0)</f>
        <v/>
      </c>
      <c r="N3999">
        <f>VLOOKUP(K3999,P$7:R$4000,2,0)</f>
        <v/>
      </c>
    </row>
    <row r="4000" hidden="1" outlineLevel="1" ht="22.45" customHeight="1" s="171" thickBot="1">
      <c r="B4000" s="167" t="n"/>
      <c r="C4000" s="167" t="n"/>
      <c r="D4000" s="14" t="inlineStr">
        <is>
          <t>Количество</t>
        </is>
      </c>
      <c r="E4000" s="15" t="n"/>
      <c r="F4000" s="175" t="n">
        <v>1</v>
      </c>
      <c r="G4000" s="15" t="n"/>
      <c r="H4000" s="175" t="n">
        <v>1</v>
      </c>
      <c r="I4000" s="135" t="n"/>
      <c r="J4000" s="154" t="inlineStr">
        <is>
          <t>Поступление ТМЦ и услуг 0003613 от 11.09.2024 10:00:00</t>
        </is>
      </c>
      <c r="K4000" s="154" t="inlineStr">
        <is>
          <t>Поступление ТМЦ и услуг 0003613 от 11.09.2024 10:00:00</t>
        </is>
      </c>
      <c r="L4000" s="135" t="n"/>
      <c r="M4000">
        <f>VLOOKUP(J4000,P$7:Q$4000,2,0)</f>
        <v/>
      </c>
      <c r="N4000">
        <f>VLOOKUP(K4000,P$7:R$4000,2,0)</f>
        <v/>
      </c>
    </row>
    <row r="4001" hidden="1" outlineLevel="1" ht="22.45" customFormat="1" customHeight="1" s="71">
      <c r="B4001" s="165" t="inlineStr">
        <is>
          <t>18.09.2024 9:36:28</t>
        </is>
      </c>
      <c r="C4001" s="165" t="inlineStr">
        <is>
          <t>Внутреннее перемещение ОМТС 222-377 от 18.09.2024 9:36:28</t>
        </is>
      </c>
      <c r="D4001" s="152" t="inlineStr">
        <is>
          <t>Внутренее перемещение ТМЦ</t>
        </is>
      </c>
      <c r="E4001" s="163" t="n">
        <v>1750</v>
      </c>
      <c r="F4001" s="164" t="n"/>
      <c r="G4001" s="163" t="n">
        <v>1750</v>
      </c>
      <c r="H4001" s="164" t="n"/>
      <c r="I4001" s="7" t="n">
        <v>4375</v>
      </c>
      <c r="J4001" s="8" t="inlineStr">
        <is>
          <t>Склад Бозымчак № 7/1 СИЗ БУ</t>
        </is>
      </c>
      <c r="K4001" s="8" t="inlineStr">
        <is>
          <t>Наргозиев Базарбай Каримбердиевич(И.О.аппаратчик</t>
        </is>
      </c>
      <c r="L4001" s="9" t="n"/>
      <c r="M4001">
        <f>VLOOKUP(J4001,P$7:Q$4000,2,0)</f>
        <v/>
      </c>
      <c r="N4001">
        <f>VLOOKUP(K4001,P$7:R$4000,2,0)</f>
        <v/>
      </c>
    </row>
    <row r="4002" hidden="1" outlineLevel="1" ht="32.9" customFormat="1" customHeight="1" s="71">
      <c r="B4002" s="166" t="n"/>
      <c r="C4002" s="166" t="n"/>
      <c r="D4002" s="153" t="n"/>
      <c r="E4002" s="10" t="n"/>
      <c r="F4002" s="11" t="n"/>
      <c r="G4002" s="10" t="n"/>
      <c r="H4002" s="11" t="n"/>
      <c r="I4002" s="12" t="n"/>
      <c r="J4002" s="13" t="inlineStr">
        <is>
          <t>001-001-0125 Костюм летний "KAZ Minerals Bozymchak" (100% ХБ, плотность 250-260гр/м2, логотип вышивка, 46р.)</t>
        </is>
      </c>
      <c r="K4002" s="13" t="inlineStr">
        <is>
          <t>001-001-0125 Костюм летний "KAZ Minerals Bozymchak" (100% ХБ, плотность 250-260гр/м2, логотип вышивка, 46р.)</t>
        </is>
      </c>
      <c r="L4002" s="12" t="n"/>
      <c r="M4002">
        <f>VLOOKUP(J4002,P$7:Q$4000,2,0)</f>
        <v/>
      </c>
      <c r="N4002">
        <f>VLOOKUP(K4002,P$7:R$4000,2,0)</f>
        <v/>
      </c>
    </row>
    <row r="4003" hidden="1" outlineLevel="1" ht="22.45" customHeight="1" s="171" thickBot="1">
      <c r="B4003" s="167" t="n"/>
      <c r="C4003" s="167" t="n"/>
      <c r="D4003" s="14" t="inlineStr">
        <is>
          <t>Количество</t>
        </is>
      </c>
      <c r="E4003" s="15" t="n"/>
      <c r="F4003" s="175" t="n">
        <v>1</v>
      </c>
      <c r="G4003" s="15" t="n"/>
      <c r="H4003" s="175" t="n">
        <v>1</v>
      </c>
      <c r="I4003" s="135" t="n"/>
      <c r="J4003" s="154" t="inlineStr">
        <is>
          <t>Поступление ТМЦ и услуг 0001762 от 18.05.2022 10:00:00</t>
        </is>
      </c>
      <c r="K4003" s="154" t="inlineStr">
        <is>
          <t>Поступление ТМЦ и услуг 0001762 от 18.05.2022 10:00:00</t>
        </is>
      </c>
      <c r="L4003" s="135" t="n"/>
      <c r="M4003">
        <f>VLOOKUP(J4003,P$7:Q$4000,2,0)</f>
        <v/>
      </c>
      <c r="N4003">
        <f>VLOOKUP(K4003,P$7:R$4000,2,0)</f>
        <v/>
      </c>
    </row>
    <row r="4004" hidden="1" outlineLevel="1" ht="22.45" customFormat="1" customHeight="1" s="71" thickBot="1">
      <c r="B4004" s="165" t="inlineStr">
        <is>
          <t>18.09.2024 9:37:32</t>
        </is>
      </c>
      <c r="C4004" s="165" t="inlineStr">
        <is>
          <t>Внутреннее перемещение ОМТС 222-378 от 18.09.2024 9:37:32</t>
        </is>
      </c>
      <c r="D4004" s="152" t="inlineStr">
        <is>
          <t>Внутренее перемещение ТМЦ</t>
        </is>
      </c>
      <c r="E4004" s="163" t="n">
        <v>1750</v>
      </c>
      <c r="F4004" s="164" t="n"/>
      <c r="G4004" s="163" t="n">
        <v>1750</v>
      </c>
      <c r="H4004" s="164" t="n"/>
      <c r="I4004" s="7" t="n">
        <v>7000</v>
      </c>
      <c r="J4004" s="8" t="inlineStr">
        <is>
          <t>Наргозиев Базарбай Каримбердиевич(И.О.аппаратчик</t>
        </is>
      </c>
      <c r="K4004" s="8" t="inlineStr">
        <is>
          <t>Склад Бозымчак № 7 СИЗ (/Касымов А,Адылбек у Э.</t>
        </is>
      </c>
      <c r="L4004" s="9" t="n"/>
      <c r="M4004">
        <f>VLOOKUP(J4004,P$7:Q$4000,2,0)</f>
        <v/>
      </c>
      <c r="N4004">
        <f>VLOOKUP(K4004,P$7:R$4000,2,0)</f>
        <v/>
      </c>
    </row>
    <row r="4005" hidden="1" outlineLevel="1" ht="32.9" customFormat="1" customHeight="1" s="71">
      <c r="B4005" s="166" t="n"/>
      <c r="C4005" s="166" t="n"/>
      <c r="D4005" s="153" t="n"/>
      <c r="E4005" s="10" t="n"/>
      <c r="F4005" s="11" t="n"/>
      <c r="G4005" s="10" t="n"/>
      <c r="H4005" s="11" t="n"/>
      <c r="I4005" s="12" t="n"/>
      <c r="J4005" s="13" t="inlineStr">
        <is>
          <t>001-001-0197 Куртка демисезонная "KAZ Minerals Bozymchak" (ткань 65%ПЭ/35%ХБ, плотность 250 гр/м2, подкл.флис. 48-50)</t>
        </is>
      </c>
      <c r="K4005" s="13" t="inlineStr">
        <is>
          <t>001-001-0197 Куртка демисезонная "KAZ Minerals Bozymchak" (ткань 65%ПЭ/35%ХБ, плотность 250 гр/м2, подкл.флис. 48-50)</t>
        </is>
      </c>
      <c r="L4005" s="12" t="n"/>
      <c r="M4005">
        <f>VLOOKUP(J4005,P$7:Q$4000,2,0)</f>
        <v/>
      </c>
      <c r="N4005">
        <f>VLOOKUP(K4005,P$7:R$4000,2,0)</f>
        <v/>
      </c>
    </row>
    <row r="4006" hidden="1" outlineLevel="1" ht="22.45" customHeight="1" s="171" thickBot="1">
      <c r="B4006" s="167" t="n"/>
      <c r="C4006" s="167" t="n"/>
      <c r="D4006" s="14" t="inlineStr">
        <is>
          <t>Количество</t>
        </is>
      </c>
      <c r="E4006" s="15" t="n"/>
      <c r="F4006" s="175" t="n">
        <v>1</v>
      </c>
      <c r="G4006" s="15" t="n"/>
      <c r="H4006" s="175" t="n">
        <v>1</v>
      </c>
      <c r="I4006" s="135" t="n"/>
      <c r="J4006" s="154" t="inlineStr">
        <is>
          <t>Поступление ТМЦ и услуг 0003584 от 12.09.2024 10:00:00</t>
        </is>
      </c>
      <c r="K4006" s="154" t="inlineStr">
        <is>
          <t>Поступление ТМЦ и услуг 0003584 от 12.09.2024 10:00:00</t>
        </is>
      </c>
      <c r="L4006" s="135" t="n"/>
      <c r="M4006">
        <f>VLOOKUP(J4006,P$7:Q$4000,2,0)</f>
        <v/>
      </c>
      <c r="N4006">
        <f>VLOOKUP(K4006,P$7:R$4000,2,0)</f>
        <v/>
      </c>
    </row>
    <row r="4007" hidden="1" outlineLevel="1" ht="22.45" customFormat="1" customHeight="1" s="71">
      <c r="B4007" s="165" t="inlineStr">
        <is>
          <t>18.09.2024 9:38:25</t>
        </is>
      </c>
      <c r="C4007" s="165" t="inlineStr">
        <is>
          <t>Внутреннее перемещение ОМТС 222-379 от 18.09.2024 9:38:25</t>
        </is>
      </c>
      <c r="D4007" s="152" t="inlineStr">
        <is>
          <t>Внутренее перемещение ТМЦ</t>
        </is>
      </c>
      <c r="E4007" s="163" t="n">
        <v>1750</v>
      </c>
      <c r="F4007" s="164" t="n"/>
      <c r="G4007" s="163" t="n">
        <v>1750</v>
      </c>
      <c r="H4007" s="164" t="n"/>
      <c r="I4007" s="7" t="n">
        <v>7140</v>
      </c>
      <c r="J4007" s="8" t="inlineStr">
        <is>
          <t>Склад Бозымчак № 7/1 СИЗ БУ</t>
        </is>
      </c>
      <c r="K4007" s="8" t="inlineStr">
        <is>
          <t>Садиров Абдибек Самиевич</t>
        </is>
      </c>
      <c r="L4007" s="9" t="n"/>
      <c r="M4007">
        <f>VLOOKUP(J4007,P$7:Q$4000,2,0)</f>
        <v/>
      </c>
      <c r="N4007">
        <f>VLOOKUP(K4007,P$7:R$4000,2,0)</f>
        <v/>
      </c>
    </row>
    <row r="4008" hidden="1" outlineLevel="1" ht="32.9" customFormat="1" customHeight="1" s="71">
      <c r="B4008" s="166" t="n"/>
      <c r="C4008" s="166" t="n"/>
      <c r="D4008" s="153" t="n"/>
      <c r="E4008" s="10" t="n"/>
      <c r="F4008" s="11" t="n"/>
      <c r="G4008" s="10" t="n"/>
      <c r="H4008" s="11" t="n"/>
      <c r="I4008" s="12" t="n"/>
      <c r="J4008" s="13" t="inlineStr">
        <is>
          <t>001-001-0128 Костюм летний "KAZ Minerals Bozymchak" (100% ХБ, плотность 250-260гр/м2, логотип вышивка, 52р.)</t>
        </is>
      </c>
      <c r="K4008" s="13" t="inlineStr">
        <is>
          <t>001-001-0128 Костюм летний "KAZ Minerals Bozymchak" (100% ХБ, плотность 250-260гр/м2, логотип вышивка, 52р.)</t>
        </is>
      </c>
      <c r="L4008" s="12" t="n"/>
      <c r="M4008">
        <f>VLOOKUP(J4008,P$7:Q$4000,2,0)</f>
        <v/>
      </c>
      <c r="N4008">
        <f>VLOOKUP(K4008,P$7:R$4000,2,0)</f>
        <v/>
      </c>
    </row>
    <row r="4009" hidden="1" outlineLevel="1" ht="22.45" customHeight="1" s="171" thickBot="1">
      <c r="B4009" s="167" t="n"/>
      <c r="C4009" s="167" t="n"/>
      <c r="D4009" s="14" t="inlineStr">
        <is>
          <t>Количество</t>
        </is>
      </c>
      <c r="E4009" s="15" t="n"/>
      <c r="F4009" s="175" t="n">
        <v>1</v>
      </c>
      <c r="G4009" s="15" t="n"/>
      <c r="H4009" s="175" t="n">
        <v>1</v>
      </c>
      <c r="I4009" s="135" t="n"/>
      <c r="J4009" s="154" t="inlineStr">
        <is>
          <t>Поступление ТМЦ и услуг 0003902 от 25.09.2023 10:00:00</t>
        </is>
      </c>
      <c r="K4009" s="154" t="inlineStr">
        <is>
          <t>Поступление ТМЦ и услуг 0003902 от 25.09.2023 10:00:00</t>
        </is>
      </c>
      <c r="L4009" s="135" t="n"/>
      <c r="M4009">
        <f>VLOOKUP(J4009,P$7:Q$4000,2,0)</f>
        <v/>
      </c>
      <c r="N4009">
        <f>VLOOKUP(K4009,P$7:R$4000,2,0)</f>
        <v/>
      </c>
    </row>
    <row r="4010" hidden="1" outlineLevel="1" ht="22.45" customFormat="1" customHeight="1" s="71" thickBot="1">
      <c r="B4010" s="165" t="inlineStr">
        <is>
          <t>18.09.2024 9:39:05</t>
        </is>
      </c>
      <c r="C4010" s="165" t="inlineStr">
        <is>
          <t>Внутреннее перемещение ОМТС 222-380 от 18.09.2024 9:39:05</t>
        </is>
      </c>
      <c r="D4010" s="152" t="inlineStr">
        <is>
          <t>Внутренее перемещение ТМЦ</t>
        </is>
      </c>
      <c r="E4010" s="163" t="n">
        <v>1750</v>
      </c>
      <c r="F4010" s="164" t="n"/>
      <c r="G4010" s="163" t="n">
        <v>1750</v>
      </c>
      <c r="H4010" s="164" t="n"/>
      <c r="I4010" s="7" t="n">
        <v>7000</v>
      </c>
      <c r="J4010" s="8" t="inlineStr">
        <is>
          <t>Суванов Дуйшенбек Шаршеналиевич (Машинист конвеера</t>
        </is>
      </c>
      <c r="K4010" s="8" t="inlineStr">
        <is>
          <t>Склад Бозымчак № 7 СИЗ (/Касымов А,Адылбек у Э.</t>
        </is>
      </c>
      <c r="L4010" s="9" t="n"/>
      <c r="M4010">
        <f>VLOOKUP(J4010,P$7:Q$4000,2,0)</f>
        <v/>
      </c>
      <c r="N4010">
        <f>VLOOKUP(K4010,P$7:R$4000,2,0)</f>
        <v/>
      </c>
    </row>
    <row r="4011" hidden="1" outlineLevel="1" ht="32.9" customFormat="1" customHeight="1" s="71">
      <c r="B4011" s="166" t="n"/>
      <c r="C4011" s="166" t="n"/>
      <c r="D4011" s="153" t="n"/>
      <c r="E4011" s="10" t="n"/>
      <c r="F4011" s="11" t="n"/>
      <c r="G4011" s="10" t="n"/>
      <c r="H4011" s="11" t="n"/>
      <c r="I4011" s="12" t="n"/>
      <c r="J4011" s="13" t="inlineStr">
        <is>
          <t>001-001-0197 Куртка демисезонная "KAZ Minerals Bozymchak" (ткань 65%ПЭ/35%ХБ, плотность 250 гр/м2, подкл.флис. 48-50)</t>
        </is>
      </c>
      <c r="K4011" s="13" t="inlineStr">
        <is>
          <t>001-001-0197 Куртка демисезонная "KAZ Minerals Bozymchak" (ткань 65%ПЭ/35%ХБ, плотность 250 гр/м2, подкл.флис. 48-50)</t>
        </is>
      </c>
      <c r="L4011" s="12" t="n"/>
      <c r="M4011">
        <f>VLOOKUP(J4011,P$7:Q$4000,2,0)</f>
        <v/>
      </c>
      <c r="N4011">
        <f>VLOOKUP(K4011,P$7:R$4000,2,0)</f>
        <v/>
      </c>
    </row>
    <row r="4012" hidden="1" outlineLevel="1" ht="22.45" customHeight="1" s="171" thickBot="1">
      <c r="B4012" s="167" t="n"/>
      <c r="C4012" s="167" t="n"/>
      <c r="D4012" s="14" t="inlineStr">
        <is>
          <t>Количество</t>
        </is>
      </c>
      <c r="E4012" s="15" t="n"/>
      <c r="F4012" s="175" t="n">
        <v>1</v>
      </c>
      <c r="G4012" s="15" t="n"/>
      <c r="H4012" s="175" t="n">
        <v>1</v>
      </c>
      <c r="I4012" s="135" t="n"/>
      <c r="J4012" s="154" t="inlineStr">
        <is>
          <t>Поступление ТМЦ и услуг 0003584 от 12.09.2024 10:00:00</t>
        </is>
      </c>
      <c r="K4012" s="154" t="inlineStr">
        <is>
          <t>Поступление ТМЦ и услуг 0003584 от 12.09.2024 10:00:00</t>
        </is>
      </c>
      <c r="L4012" s="135" t="n"/>
      <c r="M4012">
        <f>VLOOKUP(J4012,P$7:Q$4000,2,0)</f>
        <v/>
      </c>
      <c r="N4012">
        <f>VLOOKUP(K4012,P$7:R$4000,2,0)</f>
        <v/>
      </c>
    </row>
    <row r="4013" hidden="1" outlineLevel="1" ht="32.9" customFormat="1" customHeight="1" s="71" thickBot="1">
      <c r="B4013" s="165" t="inlineStr">
        <is>
          <t>18.09.2024 9:39:40</t>
        </is>
      </c>
      <c r="C4013" s="165" t="inlineStr">
        <is>
          <t>Внутреннее перемещение ОМТС 222-381 от 18.09.2024 9:39:40</t>
        </is>
      </c>
      <c r="D4013" s="152" t="inlineStr">
        <is>
          <t>Внутренее перемещение ТМЦ</t>
        </is>
      </c>
      <c r="E4013" s="163" t="n">
        <v>1750</v>
      </c>
      <c r="F4013" s="164" t="n"/>
      <c r="G4013" s="163" t="n">
        <v>1750</v>
      </c>
      <c r="H4013" s="164" t="n"/>
      <c r="I4013" s="7" t="n">
        <v>7000</v>
      </c>
      <c r="J4013" s="8" t="inlineStr">
        <is>
          <t>Урматбек уулу Иманали(машинист насосных установок)</t>
        </is>
      </c>
      <c r="K4013" s="8" t="inlineStr">
        <is>
          <t>Склад Бозымчак № 7 СИЗ (/Касымов А,Адылбек у Э.</t>
        </is>
      </c>
      <c r="L4013" s="9" t="n"/>
      <c r="M4013">
        <f>VLOOKUP(J4013,P$7:Q$4000,2,0)</f>
        <v/>
      </c>
      <c r="N4013">
        <f>VLOOKUP(K4013,P$7:R$4000,2,0)</f>
        <v/>
      </c>
    </row>
    <row r="4014" hidden="1" outlineLevel="1" ht="32.9" customFormat="1" customHeight="1" s="71">
      <c r="B4014" s="166" t="n"/>
      <c r="C4014" s="166" t="n"/>
      <c r="D4014" s="153" t="n"/>
      <c r="E4014" s="10" t="n"/>
      <c r="F4014" s="11" t="n"/>
      <c r="G4014" s="10" t="n"/>
      <c r="H4014" s="11" t="n"/>
      <c r="I4014" s="12" t="n"/>
      <c r="J4014" s="13" t="inlineStr">
        <is>
          <t>001-001-0198 Куртка демисезонная "KAZ Minerals Bozymchak" (ткань 65%ПЭ/35%ХБ, плотность 250 гр/м2, подкл.флис. 52-54)</t>
        </is>
      </c>
      <c r="K4014" s="13" t="inlineStr">
        <is>
          <t>001-001-0198 Куртка демисезонная "KAZ Minerals Bozymchak" (ткань 65%ПЭ/35%ХБ, плотность 250 гр/м2, подкл.флис. 52-54)</t>
        </is>
      </c>
      <c r="L4014" s="12" t="n"/>
      <c r="M4014">
        <f>VLOOKUP(J4014,P$7:Q$4000,2,0)</f>
        <v/>
      </c>
      <c r="N4014">
        <f>VLOOKUP(K4014,P$7:R$4000,2,0)</f>
        <v/>
      </c>
    </row>
    <row r="4015" hidden="1" outlineLevel="1" ht="22.45" customHeight="1" s="171" thickBot="1">
      <c r="B4015" s="167" t="n"/>
      <c r="C4015" s="167" t="n"/>
      <c r="D4015" s="14" t="inlineStr">
        <is>
          <t>Количество</t>
        </is>
      </c>
      <c r="E4015" s="15" t="n"/>
      <c r="F4015" s="175" t="n">
        <v>1</v>
      </c>
      <c r="G4015" s="15" t="n"/>
      <c r="H4015" s="175" t="n">
        <v>1</v>
      </c>
      <c r="I4015" s="135" t="n"/>
      <c r="J4015" s="154" t="inlineStr">
        <is>
          <t>Поступление ТМЦ и услуг 0003613 от 11.09.2024 10:00:00</t>
        </is>
      </c>
      <c r="K4015" s="154" t="inlineStr">
        <is>
          <t>Поступление ТМЦ и услуг 0003613 от 11.09.2024 10:00:00</t>
        </is>
      </c>
      <c r="L4015" s="135" t="n"/>
      <c r="M4015">
        <f>VLOOKUP(J4015,P$7:Q$4000,2,0)</f>
        <v/>
      </c>
      <c r="N4015">
        <f>VLOOKUP(K4015,P$7:R$4000,2,0)</f>
        <v/>
      </c>
    </row>
    <row r="4016" hidden="1" outlineLevel="1" ht="32.9" customFormat="1" customHeight="1" s="71" thickBot="1">
      <c r="B4016" s="165" t="inlineStr">
        <is>
          <t>18.09.2024 9:40:13</t>
        </is>
      </c>
      <c r="C4016" s="165" t="inlineStr">
        <is>
          <t>Внутреннее перемещение ОМТС 222-382 от 18.09.2024 9:40:13</t>
        </is>
      </c>
      <c r="D4016" s="152" t="inlineStr">
        <is>
          <t>Внутренее перемещение ТМЦ</t>
        </is>
      </c>
      <c r="E4016" s="163" t="n">
        <v>1750</v>
      </c>
      <c r="F4016" s="164" t="n"/>
      <c r="G4016" s="163" t="n">
        <v>1750</v>
      </c>
      <c r="H4016" s="164" t="n"/>
      <c r="I4016" s="7" t="n">
        <v>7000</v>
      </c>
      <c r="J4016" s="8" t="inlineStr">
        <is>
          <t>Арзымат уулу Марат ОТК</t>
        </is>
      </c>
      <c r="K4016" s="8" t="inlineStr">
        <is>
          <t>Склад Бозымчак № 7 СИЗ (/Касымов А,Адылбек у Э.</t>
        </is>
      </c>
      <c r="L4016" s="9" t="n"/>
      <c r="M4016">
        <f>VLOOKUP(J4016,P$7:Q$4000,2,0)</f>
        <v/>
      </c>
      <c r="N4016">
        <f>VLOOKUP(K4016,P$7:R$4000,2,0)</f>
        <v/>
      </c>
    </row>
    <row r="4017" hidden="1" outlineLevel="1" ht="32.9" customFormat="1" customHeight="1" s="71">
      <c r="B4017" s="166" t="n"/>
      <c r="C4017" s="166" t="n"/>
      <c r="D4017" s="153" t="n"/>
      <c r="E4017" s="10" t="n"/>
      <c r="F4017" s="11" t="n"/>
      <c r="G4017" s="10" t="n"/>
      <c r="H4017" s="11" t="n"/>
      <c r="I4017" s="12" t="n"/>
      <c r="J4017" s="13" t="inlineStr">
        <is>
          <t>001-001-0197 Куртка демисезонная "KAZ Minerals Bozymchak" (ткань 65%ПЭ/35%ХБ, плотность 250 гр/м2, подкл.флис. 48-50)</t>
        </is>
      </c>
      <c r="K4017" s="13" t="inlineStr">
        <is>
          <t>001-001-0197 Куртка демисезонная "KAZ Minerals Bozymchak" (ткань 65%ПЭ/35%ХБ, плотность 250 гр/м2, подкл.флис. 48-50)</t>
        </is>
      </c>
      <c r="L4017" s="12" t="n"/>
      <c r="M4017">
        <f>VLOOKUP(J4017,P$7:Q$4000,2,0)</f>
        <v/>
      </c>
      <c r="N4017">
        <f>VLOOKUP(K4017,P$7:R$4000,2,0)</f>
        <v/>
      </c>
    </row>
    <row r="4018" hidden="1" outlineLevel="1" ht="22.45" customHeight="1" s="171" thickBot="1">
      <c r="B4018" s="167" t="n"/>
      <c r="C4018" s="167" t="n"/>
      <c r="D4018" s="14" t="inlineStr">
        <is>
          <t>Количество</t>
        </is>
      </c>
      <c r="E4018" s="15" t="n"/>
      <c r="F4018" s="175" t="n">
        <v>1</v>
      </c>
      <c r="G4018" s="15" t="n"/>
      <c r="H4018" s="175" t="n">
        <v>1</v>
      </c>
      <c r="I4018" s="135" t="n"/>
      <c r="J4018" s="154" t="inlineStr">
        <is>
          <t>Поступление ТМЦ и услуг 0003584 от 12.09.2024 10:00:00</t>
        </is>
      </c>
      <c r="K4018" s="154" t="inlineStr">
        <is>
          <t>Поступление ТМЦ и услуг 0003584 от 12.09.2024 10:00:00</t>
        </is>
      </c>
      <c r="L4018" s="135" t="n"/>
      <c r="M4018">
        <f>VLOOKUP(J4018,P$7:Q$4000,2,0)</f>
        <v/>
      </c>
      <c r="N4018">
        <f>VLOOKUP(K4018,P$7:R$4000,2,0)</f>
        <v/>
      </c>
    </row>
    <row r="4019" hidden="1" outlineLevel="1" ht="22.45" customFormat="1" customHeight="1" s="71" thickBot="1">
      <c r="B4019" s="165" t="inlineStr">
        <is>
          <t>18.09.2024 9:41:22</t>
        </is>
      </c>
      <c r="C4019" s="165" t="inlineStr">
        <is>
          <t>Внутреннее перемещение ОМТС 222-383 от 18.09.2024 9:41:22</t>
        </is>
      </c>
      <c r="D4019" s="152" t="inlineStr">
        <is>
          <t>Внутренее перемещение ТМЦ</t>
        </is>
      </c>
      <c r="E4019" s="163" t="n">
        <v>1750</v>
      </c>
      <c r="F4019" s="164" t="n"/>
      <c r="G4019" s="163" t="n">
        <v>1750</v>
      </c>
      <c r="H4019" s="164" t="n"/>
      <c r="I4019" s="7" t="n">
        <v>7000</v>
      </c>
      <c r="J4019" s="8" t="inlineStr">
        <is>
          <t>Матанов Алманбет Нурматович (машинист насосных уст</t>
        </is>
      </c>
      <c r="K4019" s="8" t="inlineStr">
        <is>
          <t>Склад Бозымчак № 7 СИЗ (/Касымов А,Адылбек у Э.</t>
        </is>
      </c>
      <c r="L4019" s="9" t="n"/>
      <c r="M4019">
        <f>VLOOKUP(J4019,P$7:Q$4000,2,0)</f>
        <v/>
      </c>
      <c r="N4019">
        <f>VLOOKUP(K4019,P$7:R$4000,2,0)</f>
        <v/>
      </c>
    </row>
    <row r="4020" hidden="1" outlineLevel="1" ht="32.9" customFormat="1" customHeight="1" s="71">
      <c r="B4020" s="166" t="n"/>
      <c r="C4020" s="166" t="n"/>
      <c r="D4020" s="153" t="n"/>
      <c r="E4020" s="10" t="n"/>
      <c r="F4020" s="11" t="n"/>
      <c r="G4020" s="10" t="n"/>
      <c r="H4020" s="11" t="n"/>
      <c r="I4020" s="12" t="n"/>
      <c r="J4020" s="13" t="inlineStr">
        <is>
          <t>001-001-0198 Куртка демисезонная "KAZ Minerals Bozymchak" (ткань 65%ПЭ/35%ХБ, плотность 250 гр/м2, подкл.флис. 52-54)</t>
        </is>
      </c>
      <c r="K4020" s="13" t="inlineStr">
        <is>
          <t>001-001-0198 Куртка демисезонная "KAZ Minerals Bozymchak" (ткань 65%ПЭ/35%ХБ, плотность 250 гр/м2, подкл.флис. 52-54)</t>
        </is>
      </c>
      <c r="L4020" s="12" t="n"/>
      <c r="M4020">
        <f>VLOOKUP(J4020,P$7:Q$4000,2,0)</f>
        <v/>
      </c>
      <c r="N4020">
        <f>VLOOKUP(K4020,P$7:R$4000,2,0)</f>
        <v/>
      </c>
    </row>
    <row r="4021" hidden="1" outlineLevel="1" ht="22.45" customHeight="1" s="171" thickBot="1">
      <c r="B4021" s="167" t="n"/>
      <c r="C4021" s="167" t="n"/>
      <c r="D4021" s="14" t="inlineStr">
        <is>
          <t>Количество</t>
        </is>
      </c>
      <c r="E4021" s="15" t="n"/>
      <c r="F4021" s="175" t="n">
        <v>1</v>
      </c>
      <c r="G4021" s="15" t="n"/>
      <c r="H4021" s="175" t="n">
        <v>1</v>
      </c>
      <c r="I4021" s="135" t="n"/>
      <c r="J4021" s="154" t="inlineStr">
        <is>
          <t>Поступление ТМЦ и услуг 0003613 от 11.09.2024 10:00:00</t>
        </is>
      </c>
      <c r="K4021" s="154" t="inlineStr">
        <is>
          <t>Поступление ТМЦ и услуг 0003613 от 11.09.2024 10:00:00</t>
        </is>
      </c>
      <c r="L4021" s="135" t="n"/>
      <c r="M4021">
        <f>VLOOKUP(J4021,P$7:Q$4000,2,0)</f>
        <v/>
      </c>
      <c r="N4021">
        <f>VLOOKUP(K4021,P$7:R$4000,2,0)</f>
        <v/>
      </c>
    </row>
    <row r="4022" hidden="1" outlineLevel="1" ht="22.45" customFormat="1" customHeight="1" s="71" thickBot="1">
      <c r="B4022" s="165" t="inlineStr">
        <is>
          <t>18.09.2024 9:42:21</t>
        </is>
      </c>
      <c r="C4022" s="165" t="inlineStr">
        <is>
          <t>Внутреннее перемещение ОМТС 222-384 от 18.09.2024 9:42:21</t>
        </is>
      </c>
      <c r="D4022" s="152" t="inlineStr">
        <is>
          <t>Внутренее перемещение ТМЦ</t>
        </is>
      </c>
      <c r="E4022" s="163" t="n">
        <v>1750</v>
      </c>
      <c r="F4022" s="164" t="n"/>
      <c r="G4022" s="163" t="n">
        <v>1750</v>
      </c>
      <c r="H4022" s="164" t="n"/>
      <c r="I4022" s="7" t="n">
        <v>7000</v>
      </c>
      <c r="J4022" s="8" t="inlineStr">
        <is>
          <t>Маккамбаев Рахманалы Сатымкулович(водитель Вил пог</t>
        </is>
      </c>
      <c r="K4022" s="8" t="inlineStr">
        <is>
          <t>Склад Бозымчак № 7 СИЗ (/Касымов А,Адылбек у Э.</t>
        </is>
      </c>
      <c r="L4022" s="9" t="n"/>
      <c r="M4022">
        <f>VLOOKUP(J4022,P$7:Q$4000,2,0)</f>
        <v/>
      </c>
      <c r="N4022">
        <f>VLOOKUP(K4022,P$7:R$4000,2,0)</f>
        <v/>
      </c>
    </row>
    <row r="4023" hidden="1" outlineLevel="1" ht="32.9" customFormat="1" customHeight="1" s="71">
      <c r="B4023" s="166" t="n"/>
      <c r="C4023" s="166" t="n"/>
      <c r="D4023" s="153" t="n"/>
      <c r="E4023" s="10" t="n"/>
      <c r="F4023" s="11" t="n"/>
      <c r="G4023" s="10" t="n"/>
      <c r="H4023" s="11" t="n"/>
      <c r="I4023" s="12" t="n"/>
      <c r="J4023" s="13" t="inlineStr">
        <is>
          <t>001-001-0197 Куртка демисезонная "KAZ Minerals Bozymchak" (ткань 65%ПЭ/35%ХБ, плотность 250 гр/м2, подкл.флис. 48-50)</t>
        </is>
      </c>
      <c r="K4023" s="13" t="inlineStr">
        <is>
          <t>001-001-0197 Куртка демисезонная "KAZ Minerals Bozymchak" (ткань 65%ПЭ/35%ХБ, плотность 250 гр/м2, подкл.флис. 48-50)</t>
        </is>
      </c>
      <c r="L4023" s="12" t="n"/>
      <c r="M4023">
        <f>VLOOKUP(J4023,P$7:Q$4000,2,0)</f>
        <v/>
      </c>
      <c r="N4023">
        <f>VLOOKUP(K4023,P$7:R$4000,2,0)</f>
        <v/>
      </c>
    </row>
    <row r="4024" hidden="1" outlineLevel="1" ht="22.45" customHeight="1" s="171" thickBot="1">
      <c r="B4024" s="167" t="n"/>
      <c r="C4024" s="167" t="n"/>
      <c r="D4024" s="14" t="inlineStr">
        <is>
          <t>Количество</t>
        </is>
      </c>
      <c r="E4024" s="15" t="n"/>
      <c r="F4024" s="175" t="n">
        <v>1</v>
      </c>
      <c r="G4024" s="15" t="n"/>
      <c r="H4024" s="175" t="n">
        <v>1</v>
      </c>
      <c r="I4024" s="135" t="n"/>
      <c r="J4024" s="154" t="inlineStr">
        <is>
          <t>Поступление ТМЦ и услуг 0003584 от 12.09.2024 10:00:00</t>
        </is>
      </c>
      <c r="K4024" s="154" t="inlineStr">
        <is>
          <t>Поступление ТМЦ и услуг 0003584 от 12.09.2024 10:00:00</t>
        </is>
      </c>
      <c r="L4024" s="135" t="n"/>
      <c r="M4024">
        <f>VLOOKUP(J4024,P$7:Q$4000,2,0)</f>
        <v/>
      </c>
      <c r="N4024">
        <f>VLOOKUP(K4024,P$7:R$4000,2,0)</f>
        <v/>
      </c>
    </row>
    <row r="4025" hidden="1" outlineLevel="1" ht="22.45" customFormat="1" customHeight="1" s="71" thickBot="1">
      <c r="B4025" s="165" t="inlineStr">
        <is>
          <t>18.09.2024 9:43:15</t>
        </is>
      </c>
      <c r="C4025" s="165" t="inlineStr">
        <is>
          <t>Внутреннее перемещение ОМТС 222-385 от 18.09.2024 9:43:15</t>
        </is>
      </c>
      <c r="D4025" s="152" t="inlineStr">
        <is>
          <t>Внутренее перемещение ТМЦ</t>
        </is>
      </c>
      <c r="E4025" s="163" t="n">
        <v>1750</v>
      </c>
      <c r="F4025" s="164" t="n"/>
      <c r="G4025" s="163" t="n">
        <v>1750</v>
      </c>
      <c r="H4025" s="164" t="n"/>
      <c r="I4025" s="7" t="n">
        <v>4950</v>
      </c>
      <c r="J4025" s="8" t="inlineStr">
        <is>
          <t>Байдылда уулу Бекболот АСС</t>
        </is>
      </c>
      <c r="K4025" s="8" t="inlineStr">
        <is>
          <t>Склад Бозымчак № 7 СИЗ (/Касымов А,Адылбек у Э.</t>
        </is>
      </c>
      <c r="L4025" s="9" t="n"/>
      <c r="M4025">
        <f>VLOOKUP(J4025,P$7:Q$4000,2,0)</f>
        <v/>
      </c>
      <c r="N4025">
        <f>VLOOKUP(K4025,P$7:R$4000,2,0)</f>
        <v/>
      </c>
    </row>
    <row r="4026" hidden="1" outlineLevel="1" ht="32.9" customFormat="1" customHeight="1" s="71">
      <c r="B4026" s="166" t="n"/>
      <c r="C4026" s="166" t="n"/>
      <c r="D4026" s="153" t="n"/>
      <c r="E4026" s="10" t="n"/>
      <c r="F4026" s="11" t="n"/>
      <c r="G4026" s="10" t="n"/>
      <c r="H4026" s="11" t="n"/>
      <c r="I4026" s="12" t="n"/>
      <c r="J4026" s="13" t="inlineStr">
        <is>
          <t>001-002-0091 Сапоги ПВХ Dunlop Protomastor (МП, МБС)</t>
        </is>
      </c>
      <c r="K4026" s="13" t="inlineStr">
        <is>
          <t>001-002-0091 Сапоги ПВХ Dunlop Protomastor (МП, МБС)</t>
        </is>
      </c>
      <c r="L4026" s="12" t="n"/>
      <c r="M4026">
        <f>VLOOKUP(J4026,P$7:Q$4000,2,0)</f>
        <v/>
      </c>
      <c r="N4026">
        <f>VLOOKUP(K4026,P$7:R$4000,2,0)</f>
        <v/>
      </c>
    </row>
    <row r="4027" hidden="1" outlineLevel="1" ht="22.45" customHeight="1" s="171" thickBot="1">
      <c r="B4027" s="167" t="n"/>
      <c r="C4027" s="167" t="n"/>
      <c r="D4027" s="14" t="inlineStr">
        <is>
          <t>Количество</t>
        </is>
      </c>
      <c r="E4027" s="15" t="n"/>
      <c r="F4027" s="175" t="n">
        <v>1</v>
      </c>
      <c r="G4027" s="15" t="n"/>
      <c r="H4027" s="175" t="n">
        <v>1</v>
      </c>
      <c r="I4027" s="135" t="n"/>
      <c r="J4027" s="154" t="inlineStr">
        <is>
          <t>Поступление ТМЦ и услуг 0001508 от 16.04.2024 10:00:00</t>
        </is>
      </c>
      <c r="K4027" s="154" t="inlineStr">
        <is>
          <t>Поступление ТМЦ и услуг 0001508 от 16.04.2024 10:00:00</t>
        </is>
      </c>
      <c r="L4027" s="135" t="n"/>
      <c r="M4027">
        <f>VLOOKUP(J4027,P$7:Q$4000,2,0)</f>
        <v/>
      </c>
      <c r="N4027">
        <f>VLOOKUP(K4027,P$7:R$4000,2,0)</f>
        <v/>
      </c>
    </row>
    <row r="4028" hidden="1" outlineLevel="1" ht="22.45" customFormat="1" customHeight="1" s="71" thickBot="1">
      <c r="B4028" s="165" t="inlineStr">
        <is>
          <t>18.09.2024 9:45:03</t>
        </is>
      </c>
      <c r="C4028" s="165" t="inlineStr">
        <is>
          <t>Внутреннее перемещение ОМТС 222-386 от 18.09.2024 9:45:03</t>
        </is>
      </c>
      <c r="D4028" s="152" t="inlineStr">
        <is>
          <t>Внутренее перемещение ТМЦ</t>
        </is>
      </c>
      <c r="E4028" s="163" t="n">
        <v>1750</v>
      </c>
      <c r="F4028" s="164" t="n"/>
      <c r="G4028" s="163" t="n">
        <v>1750</v>
      </c>
      <c r="H4028" s="164" t="n"/>
      <c r="I4028" s="7" t="n">
        <v>7000</v>
      </c>
      <c r="J4028" s="8" t="inlineStr">
        <is>
          <t>Усенов Абдыразак Мусаевич Слесарь сантехник</t>
        </is>
      </c>
      <c r="K4028" s="8" t="inlineStr">
        <is>
          <t>Склад Бозымчак № 7 СИЗ (/Касымов А,Адылбек у Э.</t>
        </is>
      </c>
      <c r="L4028" s="9" t="n"/>
      <c r="M4028">
        <f>VLOOKUP(J4028,P$7:Q$4000,2,0)</f>
        <v/>
      </c>
      <c r="N4028">
        <f>VLOOKUP(K4028,P$7:R$4000,2,0)</f>
        <v/>
      </c>
    </row>
    <row r="4029" hidden="1" outlineLevel="1" ht="32.9" customFormat="1" customHeight="1" s="71">
      <c r="B4029" s="166" t="n"/>
      <c r="C4029" s="166" t="n"/>
      <c r="D4029" s="153" t="n"/>
      <c r="E4029" s="10" t="n"/>
      <c r="F4029" s="11" t="n"/>
      <c r="G4029" s="10" t="n"/>
      <c r="H4029" s="11" t="n"/>
      <c r="I4029" s="12" t="n"/>
      <c r="J4029" s="13" t="inlineStr">
        <is>
          <t>001-001-0197 Куртка демисезонная "KAZ Minerals Bozymchak" (ткань 65%ПЭ/35%ХБ, плотность 250 гр/м2, подкл.флис. 48-50)</t>
        </is>
      </c>
      <c r="K4029" s="13" t="inlineStr">
        <is>
          <t>001-001-0197 Куртка демисезонная "KAZ Minerals Bozymchak" (ткань 65%ПЭ/35%ХБ, плотность 250 гр/м2, подкл.флис. 48-50)</t>
        </is>
      </c>
      <c r="L4029" s="12" t="n"/>
      <c r="M4029">
        <f>VLOOKUP(J4029,P$7:Q$4000,2,0)</f>
        <v/>
      </c>
      <c r="N4029">
        <f>VLOOKUP(K4029,P$7:R$4000,2,0)</f>
        <v/>
      </c>
    </row>
    <row r="4030" hidden="1" outlineLevel="1" ht="22.45" customHeight="1" s="171" thickBot="1">
      <c r="B4030" s="167" t="n"/>
      <c r="C4030" s="167" t="n"/>
      <c r="D4030" s="14" t="inlineStr">
        <is>
          <t>Количество</t>
        </is>
      </c>
      <c r="E4030" s="15" t="n"/>
      <c r="F4030" s="175" t="n">
        <v>1</v>
      </c>
      <c r="G4030" s="15" t="n"/>
      <c r="H4030" s="175" t="n">
        <v>1</v>
      </c>
      <c r="I4030" s="135" t="n"/>
      <c r="J4030" s="154" t="inlineStr">
        <is>
          <t>Поступление ТМЦ и услуг 0003584 от 12.09.2024 10:00:00</t>
        </is>
      </c>
      <c r="K4030" s="154" t="inlineStr">
        <is>
          <t>Поступление ТМЦ и услуг 0003584 от 12.09.2024 10:00:00</t>
        </is>
      </c>
      <c r="L4030" s="135" t="n"/>
      <c r="M4030">
        <f>VLOOKUP(J4030,P$7:Q$4000,2,0)</f>
        <v/>
      </c>
      <c r="N4030">
        <f>VLOOKUP(K4030,P$7:R$4000,2,0)</f>
        <v/>
      </c>
    </row>
    <row r="4031" hidden="1" outlineLevel="1" ht="32.9" customFormat="1" customHeight="1" s="71" thickBot="1">
      <c r="B4031" s="165" t="inlineStr">
        <is>
          <t>18.09.2024 9:46:28</t>
        </is>
      </c>
      <c r="C4031" s="165" t="inlineStr">
        <is>
          <t>Внутреннее перемещение ОМТС 222-387 от 18.09.2024 9:46:28</t>
        </is>
      </c>
      <c r="D4031" s="152" t="inlineStr">
        <is>
          <t>Внутренее перемещение ТМЦ</t>
        </is>
      </c>
      <c r="E4031" s="163" t="n">
        <v>1750</v>
      </c>
      <c r="F4031" s="164" t="n"/>
      <c r="G4031" s="163" t="n">
        <v>1750</v>
      </c>
      <c r="H4031" s="164" t="n"/>
      <c r="I4031" s="7" t="n">
        <v>7000</v>
      </c>
      <c r="J4031" s="8" t="inlineStr">
        <is>
          <t>Абдыкеримов Аскарбек Кубанычбекович</t>
        </is>
      </c>
      <c r="K4031" s="8" t="inlineStr">
        <is>
          <t>Склад Бозымчак № 7 СИЗ (/Касымов А,Адылбек у Э.</t>
        </is>
      </c>
      <c r="L4031" s="9" t="n"/>
      <c r="M4031">
        <f>VLOOKUP(J4031,P$7:Q$4000,2,0)</f>
        <v/>
      </c>
      <c r="N4031">
        <f>VLOOKUP(K4031,P$7:R$4000,2,0)</f>
        <v/>
      </c>
    </row>
    <row r="4032" hidden="1" outlineLevel="1" ht="32.9" customFormat="1" customHeight="1" s="71">
      <c r="B4032" s="166" t="n"/>
      <c r="C4032" s="166" t="n"/>
      <c r="D4032" s="153" t="n"/>
      <c r="E4032" s="10" t="n"/>
      <c r="F4032" s="11" t="n"/>
      <c r="G4032" s="10" t="n"/>
      <c r="H4032" s="11" t="n"/>
      <c r="I4032" s="12" t="n"/>
      <c r="J4032" s="13" t="inlineStr">
        <is>
          <t>001-001-0197 Куртка демисезонная "KAZ Minerals Bozymchak" (ткань 65%ПЭ/35%ХБ, плотность 250 гр/м2, подкл.флис. 48-50)</t>
        </is>
      </c>
      <c r="K4032" s="13" t="inlineStr">
        <is>
          <t>001-001-0197 Куртка демисезонная "KAZ Minerals Bozymchak" (ткань 65%ПЭ/35%ХБ, плотность 250 гр/м2, подкл.флис. 48-50)</t>
        </is>
      </c>
      <c r="L4032" s="12" t="n"/>
      <c r="M4032">
        <f>VLOOKUP(J4032,P$7:Q$4000,2,0)</f>
        <v/>
      </c>
      <c r="N4032">
        <f>VLOOKUP(K4032,P$7:R$4000,2,0)</f>
        <v/>
      </c>
    </row>
    <row r="4033" hidden="1" outlineLevel="1" ht="22.45" customHeight="1" s="171" thickBot="1">
      <c r="B4033" s="167" t="n"/>
      <c r="C4033" s="167" t="n"/>
      <c r="D4033" s="14" t="inlineStr">
        <is>
          <t>Количество</t>
        </is>
      </c>
      <c r="E4033" s="15" t="n"/>
      <c r="F4033" s="175" t="n">
        <v>1</v>
      </c>
      <c r="G4033" s="15" t="n"/>
      <c r="H4033" s="175" t="n">
        <v>1</v>
      </c>
      <c r="I4033" s="135" t="n"/>
      <c r="J4033" s="154" t="inlineStr">
        <is>
          <t>Поступление ТМЦ и услуг 0003584 от 12.09.2024 10:00:00</t>
        </is>
      </c>
      <c r="K4033" s="154" t="inlineStr">
        <is>
          <t>Поступление ТМЦ и услуг 0003584 от 12.09.2024 10:00:00</t>
        </is>
      </c>
      <c r="L4033" s="135" t="n"/>
      <c r="M4033">
        <f>VLOOKUP(J4033,P$7:Q$4000,2,0)</f>
        <v/>
      </c>
      <c r="N4033">
        <f>VLOOKUP(K4033,P$7:R$4000,2,0)</f>
        <v/>
      </c>
    </row>
    <row r="4034" hidden="1" outlineLevel="1" ht="22.45" customFormat="1" customHeight="1" s="71" thickBot="1">
      <c r="B4034" s="165" t="inlineStr">
        <is>
          <t>18.09.2024 9:46:28</t>
        </is>
      </c>
      <c r="C4034" s="165" t="inlineStr">
        <is>
          <t>Внутреннее перемещение ОМТС 222-387 от 18.09.2024 9:46:28</t>
        </is>
      </c>
      <c r="D4034" s="152" t="inlineStr">
        <is>
          <t>Внутренее перемещение ТМЦ</t>
        </is>
      </c>
      <c r="E4034" s="163" t="n">
        <v>1750</v>
      </c>
      <c r="F4034" s="164" t="n"/>
      <c r="G4034" s="163" t="n">
        <v>1750</v>
      </c>
      <c r="H4034" s="164" t="n"/>
      <c r="I4034" s="7" t="n">
        <v>5500</v>
      </c>
      <c r="J4034" s="8" t="inlineStr">
        <is>
          <t>Абдыкеримов Аскарбек Кубанычбекович</t>
        </is>
      </c>
      <c r="K4034" s="8" t="inlineStr">
        <is>
          <t>Склад Бозымчак № 7 СИЗ (/Касымов А,Адылбек у Э.</t>
        </is>
      </c>
      <c r="L4034" s="9" t="n"/>
      <c r="M4034">
        <f>VLOOKUP(J4034,P$7:Q$4000,2,0)</f>
        <v/>
      </c>
      <c r="N4034">
        <f>VLOOKUP(K4034,P$7:R$4000,2,0)</f>
        <v/>
      </c>
    </row>
    <row r="4035" hidden="1" outlineLevel="1" ht="32.9" customFormat="1" customHeight="1" s="71">
      <c r="B4035" s="166" t="n"/>
      <c r="C4035" s="166" t="n"/>
      <c r="D4035" s="153" t="n"/>
      <c r="E4035" s="10" t="n"/>
      <c r="F4035" s="11" t="n"/>
      <c r="G4035" s="10" t="n"/>
      <c r="H4035" s="11" t="n"/>
      <c r="I4035" s="12" t="n"/>
      <c r="J4035" s="13" t="inlineStr">
        <is>
          <t>001-001-0177 Куртка летняя "KAZ Minerals Bozymchak" (ткань 65%ПЭ/35%ХБ, плотность 250 гр/м2, разм.48-50)</t>
        </is>
      </c>
      <c r="K4035" s="13" t="inlineStr">
        <is>
          <t>001-001-0177 Куртка летняя "KAZ Minerals Bozymchak" (ткань 65%ПЭ/35%ХБ, плотность 250 гр/м2, разм.48-50)</t>
        </is>
      </c>
      <c r="L4035" s="12" t="n"/>
      <c r="M4035">
        <f>VLOOKUP(J4035,P$7:Q$4000,2,0)</f>
        <v/>
      </c>
      <c r="N4035">
        <f>VLOOKUP(K4035,P$7:R$4000,2,0)</f>
        <v/>
      </c>
    </row>
    <row r="4036" hidden="1" outlineLevel="1" ht="22.45" customHeight="1" s="171" thickBot="1">
      <c r="B4036" s="167" t="n"/>
      <c r="C4036" s="167" t="n"/>
      <c r="D4036" s="14" t="inlineStr">
        <is>
          <t>Количество</t>
        </is>
      </c>
      <c r="E4036" s="15" t="n"/>
      <c r="F4036" s="175" t="n">
        <v>1</v>
      </c>
      <c r="G4036" s="15" t="n"/>
      <c r="H4036" s="175" t="n">
        <v>1</v>
      </c>
      <c r="I4036" s="135" t="n"/>
      <c r="J4036" s="154" t="inlineStr">
        <is>
          <t>Поступление ТМЦ и услуг 0003521 от 04.09.2024 10:00:00</t>
        </is>
      </c>
      <c r="K4036" s="154" t="inlineStr">
        <is>
          <t>Поступление ТМЦ и услуг 0003521 от 04.09.2024 10:00:00</t>
        </is>
      </c>
      <c r="L4036" s="135" t="n"/>
      <c r="M4036">
        <f>VLOOKUP(J4036,P$7:Q$4000,2,0)</f>
        <v/>
      </c>
      <c r="N4036">
        <f>VLOOKUP(K4036,P$7:R$4000,2,0)</f>
        <v/>
      </c>
    </row>
    <row r="4037" hidden="1" outlineLevel="1" ht="32.9" customFormat="1" customHeight="1" s="71" thickBot="1">
      <c r="B4037" s="165" t="inlineStr">
        <is>
          <t>18.09.2024 9:48:09</t>
        </is>
      </c>
      <c r="C4037" s="165" t="inlineStr">
        <is>
          <t>Внутреннее перемещение ОМТС 222-388 от 18.09.2024 9:48:09</t>
        </is>
      </c>
      <c r="D4037" s="152" t="inlineStr">
        <is>
          <t>Внутренее перемещение ТМЦ</t>
        </is>
      </c>
      <c r="E4037" s="163" t="n">
        <v>1750</v>
      </c>
      <c r="F4037" s="164" t="n"/>
      <c r="G4037" s="163" t="n">
        <v>1750</v>
      </c>
      <c r="H4037" s="164" t="n"/>
      <c r="I4037" s="7" t="n">
        <v>7000</v>
      </c>
      <c r="J4037" s="8" t="inlineStr">
        <is>
          <t>Алимбеков Шамшарбек Султанбекович</t>
        </is>
      </c>
      <c r="K4037" s="8" t="inlineStr">
        <is>
          <t>Склад Бозымчак № 7 СИЗ (/Касымов А,Адылбек у Э.</t>
        </is>
      </c>
      <c r="L4037" s="9" t="n"/>
      <c r="M4037">
        <f>VLOOKUP(J4037,P$7:Q$4000,2,0)</f>
        <v/>
      </c>
      <c r="N4037">
        <f>VLOOKUP(K4037,P$7:R$4000,2,0)</f>
        <v/>
      </c>
    </row>
    <row r="4038" hidden="1" outlineLevel="1" ht="32.9" customFormat="1" customHeight="1" s="71">
      <c r="B4038" s="166" t="n"/>
      <c r="C4038" s="166" t="n"/>
      <c r="D4038" s="153" t="n"/>
      <c r="E4038" s="10" t="n"/>
      <c r="F4038" s="11" t="n"/>
      <c r="G4038" s="10" t="n"/>
      <c r="H4038" s="11" t="n"/>
      <c r="I4038" s="12" t="n"/>
      <c r="J4038" s="13" t="inlineStr">
        <is>
          <t>001-001-0197 Куртка демисезонная "KAZ Minerals Bozymchak" (ткань 65%ПЭ/35%ХБ, плотность 250 гр/м2, подкл.флис. 48-50)</t>
        </is>
      </c>
      <c r="K4038" s="13" t="inlineStr">
        <is>
          <t>001-001-0197 Куртка демисезонная "KAZ Minerals Bozymchak" (ткань 65%ПЭ/35%ХБ, плотность 250 гр/м2, подкл.флис. 48-50)</t>
        </is>
      </c>
      <c r="L4038" s="12" t="n"/>
      <c r="M4038">
        <f>VLOOKUP(J4038,P$7:Q$4000,2,0)</f>
        <v/>
      </c>
      <c r="N4038">
        <f>VLOOKUP(K4038,P$7:R$4000,2,0)</f>
        <v/>
      </c>
    </row>
    <row r="4039" hidden="1" outlineLevel="1" ht="22.45" customHeight="1" s="171" thickBot="1">
      <c r="B4039" s="167" t="n"/>
      <c r="C4039" s="167" t="n"/>
      <c r="D4039" s="14" t="inlineStr">
        <is>
          <t>Количество</t>
        </is>
      </c>
      <c r="E4039" s="15" t="n"/>
      <c r="F4039" s="175" t="n">
        <v>1</v>
      </c>
      <c r="G4039" s="15" t="n"/>
      <c r="H4039" s="175" t="n">
        <v>1</v>
      </c>
      <c r="I4039" s="135" t="n"/>
      <c r="J4039" s="154" t="inlineStr">
        <is>
          <t>Поступление ТМЦ и услуг 0003584 от 12.09.2024 10:00:00</t>
        </is>
      </c>
      <c r="K4039" s="154" t="inlineStr">
        <is>
          <t>Поступление ТМЦ и услуг 0003584 от 12.09.2024 10:00:00</t>
        </is>
      </c>
      <c r="L4039" s="135" t="n"/>
      <c r="M4039">
        <f>VLOOKUP(J4039,P$7:Q$4000,2,0)</f>
        <v/>
      </c>
      <c r="N4039">
        <f>VLOOKUP(K4039,P$7:R$4000,2,0)</f>
        <v/>
      </c>
    </row>
    <row r="4040" hidden="1" outlineLevel="1" ht="22.45" customFormat="1" customHeight="1" s="71" thickBot="1">
      <c r="B4040" s="165" t="inlineStr">
        <is>
          <t>18.09.2024 9:48:09</t>
        </is>
      </c>
      <c r="C4040" s="165" t="inlineStr">
        <is>
          <t>Внутреннее перемещение ОМТС 222-388 от 18.09.2024 9:48:09</t>
        </is>
      </c>
      <c r="D4040" s="152" t="inlineStr">
        <is>
          <t>Внутренее перемещение ТМЦ</t>
        </is>
      </c>
      <c r="E4040" s="163" t="n">
        <v>1750</v>
      </c>
      <c r="F4040" s="164" t="n"/>
      <c r="G4040" s="163" t="n">
        <v>1750</v>
      </c>
      <c r="H4040" s="164" t="n"/>
      <c r="I4040" s="7" t="n">
        <v>5500</v>
      </c>
      <c r="J4040" s="8" t="inlineStr">
        <is>
          <t>Алимбеков Шамшарбек Султанбекович</t>
        </is>
      </c>
      <c r="K4040" s="8" t="inlineStr">
        <is>
          <t>Склад Бозымчак № 7 СИЗ (/Касымов А,Адылбек у Э.</t>
        </is>
      </c>
      <c r="L4040" s="9" t="n"/>
      <c r="M4040">
        <f>VLOOKUP(J4040,P$7:Q$4000,2,0)</f>
        <v/>
      </c>
      <c r="N4040">
        <f>VLOOKUP(K4040,P$7:R$4000,2,0)</f>
        <v/>
      </c>
    </row>
    <row r="4041" hidden="1" outlineLevel="1" ht="32.9" customFormat="1" customHeight="1" s="71">
      <c r="B4041" s="166" t="n"/>
      <c r="C4041" s="166" t="n"/>
      <c r="D4041" s="153" t="n"/>
      <c r="E4041" s="10" t="n"/>
      <c r="F4041" s="11" t="n"/>
      <c r="G4041" s="10" t="n"/>
      <c r="H4041" s="11" t="n"/>
      <c r="I4041" s="12" t="n"/>
      <c r="J4041" s="13" t="inlineStr">
        <is>
          <t>001-001-0177 Куртка летняя "KAZ Minerals Bozymchak" (ткань 65%ПЭ/35%ХБ, плотность 250 гр/м2, разм.48-50)</t>
        </is>
      </c>
      <c r="K4041" s="13" t="inlineStr">
        <is>
          <t>001-001-0177 Куртка летняя "KAZ Minerals Bozymchak" (ткань 65%ПЭ/35%ХБ, плотность 250 гр/м2, разм.48-50)</t>
        </is>
      </c>
      <c r="L4041" s="12" t="n"/>
      <c r="M4041">
        <f>VLOOKUP(J4041,P$7:Q$4000,2,0)</f>
        <v/>
      </c>
      <c r="N4041">
        <f>VLOOKUP(K4041,P$7:R$4000,2,0)</f>
        <v/>
      </c>
    </row>
    <row r="4042" hidden="1" outlineLevel="1" ht="22.45" customHeight="1" s="171" thickBot="1">
      <c r="B4042" s="167" t="n"/>
      <c r="C4042" s="167" t="n"/>
      <c r="D4042" s="14" t="inlineStr">
        <is>
          <t>Количество</t>
        </is>
      </c>
      <c r="E4042" s="15" t="n"/>
      <c r="F4042" s="175" t="n">
        <v>1</v>
      </c>
      <c r="G4042" s="15" t="n"/>
      <c r="H4042" s="175" t="n">
        <v>1</v>
      </c>
      <c r="I4042" s="135" t="n"/>
      <c r="J4042" s="154" t="inlineStr">
        <is>
          <t>Поступление ТМЦ и услуг 0003521 от 04.09.2024 10:00:00</t>
        </is>
      </c>
      <c r="K4042" s="154" t="inlineStr">
        <is>
          <t>Поступление ТМЦ и услуг 0003521 от 04.09.2024 10:00:00</t>
        </is>
      </c>
      <c r="L4042" s="135" t="n"/>
      <c r="M4042">
        <f>VLOOKUP(J4042,P$7:Q$4000,2,0)</f>
        <v/>
      </c>
      <c r="N4042">
        <f>VLOOKUP(K4042,P$7:R$4000,2,0)</f>
        <v/>
      </c>
    </row>
    <row r="4043" hidden="1" outlineLevel="1" ht="32.9" customFormat="1" customHeight="1" s="71" thickBot="1">
      <c r="B4043" s="165" t="inlineStr">
        <is>
          <t>18.09.2024 9:49:25</t>
        </is>
      </c>
      <c r="C4043" s="165" t="inlineStr">
        <is>
          <t>Внутреннее перемещение ОМТС 222-389 от 18.09.2024 9:49:25</t>
        </is>
      </c>
      <c r="D4043" s="152" t="inlineStr">
        <is>
          <t>Внутренее перемещение ТМЦ</t>
        </is>
      </c>
      <c r="E4043" s="163" t="n">
        <v>1750</v>
      </c>
      <c r="F4043" s="164" t="n"/>
      <c r="G4043" s="163" t="n">
        <v>1750</v>
      </c>
      <c r="H4043" s="164" t="n"/>
      <c r="I4043" s="7" t="n">
        <v>7000</v>
      </c>
      <c r="J4043" s="8" t="inlineStr">
        <is>
          <t>Айдарбекова Базаркүл Усенбаевна</t>
        </is>
      </c>
      <c r="K4043" s="8" t="inlineStr">
        <is>
          <t>Склад Бозымчак № 7 СИЗ (/Касымов А,Адылбек у Э.</t>
        </is>
      </c>
      <c r="L4043" s="9" t="n"/>
      <c r="M4043">
        <f>VLOOKUP(J4043,P$7:Q$4000,2,0)</f>
        <v/>
      </c>
      <c r="N4043">
        <f>VLOOKUP(K4043,P$7:R$4000,2,0)</f>
        <v/>
      </c>
    </row>
    <row r="4044" hidden="1" outlineLevel="1" ht="22.45" customFormat="1" customHeight="1" s="71">
      <c r="B4044" s="166" t="n"/>
      <c r="C4044" s="166" t="n"/>
      <c r="D4044" s="153" t="n"/>
      <c r="E4044" s="10" t="n"/>
      <c r="F4044" s="11" t="n"/>
      <c r="G4044" s="10" t="n"/>
      <c r="H4044" s="11" t="n"/>
      <c r="I4044" s="12" t="n"/>
      <c r="J4044" s="13" t="inlineStr">
        <is>
          <t>001-001-0198 Куртка демисезонная "KAZ Minerals Bozymchak" (ткань 65%ПЭ/35%ХБ, плотность 250 гр/м2, подкл.флис. 52-54)</t>
        </is>
      </c>
      <c r="K4044" s="13" t="inlineStr">
        <is>
          <t>001-001-0198 Куртка демисезонная "KAZ Minerals Bozymchak" (ткань 65%ПЭ/35%ХБ, плотность 250 гр/м2, подкл.флис. 52-54)</t>
        </is>
      </c>
      <c r="L4044" s="12" t="n"/>
      <c r="M4044">
        <f>VLOOKUP(J4044,P$7:Q$4000,2,0)</f>
        <v/>
      </c>
      <c r="N4044">
        <f>VLOOKUP(K4044,P$7:R$4000,2,0)</f>
        <v/>
      </c>
    </row>
    <row r="4045" hidden="1" outlineLevel="1" ht="22.45" customHeight="1" s="171" thickBot="1">
      <c r="B4045" s="167" t="n"/>
      <c r="C4045" s="167" t="n"/>
      <c r="D4045" s="14" t="inlineStr">
        <is>
          <t>Количество</t>
        </is>
      </c>
      <c r="E4045" s="15" t="n"/>
      <c r="F4045" s="175" t="n">
        <v>1</v>
      </c>
      <c r="G4045" s="15" t="n"/>
      <c r="H4045" s="175" t="n">
        <v>1</v>
      </c>
      <c r="I4045" s="135" t="n"/>
      <c r="J4045" s="154" t="inlineStr">
        <is>
          <t>Поступление ТМЦ и услуг 0003613 от 11.09.2024 10:00:00</t>
        </is>
      </c>
      <c r="K4045" s="154" t="inlineStr">
        <is>
          <t>Поступление ТМЦ и услуг 0003613 от 11.09.2024 10:00:00</t>
        </is>
      </c>
      <c r="L4045" s="135" t="n"/>
      <c r="M4045">
        <f>VLOOKUP(J4045,P$7:Q$4000,2,0)</f>
        <v/>
      </c>
      <c r="N4045">
        <f>VLOOKUP(K4045,P$7:R$4000,2,0)</f>
        <v/>
      </c>
    </row>
    <row r="4046" hidden="1" outlineLevel="1" ht="32.9" customFormat="1" customHeight="1" s="71" thickBot="1">
      <c r="B4046" s="165" t="inlineStr">
        <is>
          <t>18.09.2024 9:49:25</t>
        </is>
      </c>
      <c r="C4046" s="165" t="inlineStr">
        <is>
          <t>Внутреннее перемещение ОМТС 222-389 от 18.09.2024 9:49:25</t>
        </is>
      </c>
      <c r="D4046" s="152" t="inlineStr">
        <is>
          <t>Внутренее перемещение ТМЦ</t>
        </is>
      </c>
      <c r="E4046" s="163" t="n">
        <v>1750</v>
      </c>
      <c r="F4046" s="164" t="n"/>
      <c r="G4046" s="163" t="n">
        <v>1750</v>
      </c>
      <c r="H4046" s="164" t="n"/>
      <c r="I4046" s="7" t="n">
        <v>5500</v>
      </c>
      <c r="J4046" s="8" t="inlineStr">
        <is>
          <t>Айдарбекова Базаркүл Усенбаевна</t>
        </is>
      </c>
      <c r="K4046" s="8" t="inlineStr">
        <is>
          <t>Склад Бозымчак № 7 СИЗ (/Касымов А,Адылбек у Э.</t>
        </is>
      </c>
      <c r="L4046" s="9" t="n"/>
      <c r="M4046">
        <f>VLOOKUP(J4046,P$7:Q$4000,2,0)</f>
        <v/>
      </c>
      <c r="N4046">
        <f>VLOOKUP(K4046,P$7:R$4000,2,0)</f>
        <v/>
      </c>
    </row>
    <row r="4047" hidden="1" outlineLevel="1" ht="22.45" customFormat="1" customHeight="1" s="71">
      <c r="B4047" s="166" t="n"/>
      <c r="C4047" s="166" t="n"/>
      <c r="D4047" s="153" t="n"/>
      <c r="E4047" s="10" t="n"/>
      <c r="F4047" s="11" t="n"/>
      <c r="G4047" s="10" t="n"/>
      <c r="H4047" s="11" t="n"/>
      <c r="I4047" s="12" t="n"/>
      <c r="J4047" s="13" t="inlineStr">
        <is>
          <t>001-001-0178 Куртка летняя "KAZ Minerals Bozymchak" (ткань 65%ПЭ/35%ХБ, плотность 250 гр/м2, разм.52-54)</t>
        </is>
      </c>
      <c r="K4047" s="13" t="inlineStr">
        <is>
          <t>001-001-0178 Куртка летняя "KAZ Minerals Bozymchak" (ткань 65%ПЭ/35%ХБ, плотность 250 гр/м2, разм.52-54)</t>
        </is>
      </c>
      <c r="L4047" s="12" t="n"/>
      <c r="M4047">
        <f>VLOOKUP(J4047,P$7:Q$4000,2,0)</f>
        <v/>
      </c>
      <c r="N4047">
        <f>VLOOKUP(K4047,P$7:R$4000,2,0)</f>
        <v/>
      </c>
    </row>
    <row r="4048" hidden="1" outlineLevel="1" ht="22.45" customHeight="1" s="171" thickBot="1">
      <c r="B4048" s="167" t="n"/>
      <c r="C4048" s="167" t="n"/>
      <c r="D4048" s="14" t="inlineStr">
        <is>
          <t>Количество</t>
        </is>
      </c>
      <c r="E4048" s="15" t="n"/>
      <c r="F4048" s="175" t="n">
        <v>1</v>
      </c>
      <c r="G4048" s="15" t="n"/>
      <c r="H4048" s="175" t="n">
        <v>1</v>
      </c>
      <c r="I4048" s="135" t="n"/>
      <c r="J4048" s="154" t="inlineStr">
        <is>
          <t>Поступление ТМЦ и услуг 0003521 от 04.09.2024 10:00:00</t>
        </is>
      </c>
      <c r="K4048" s="154" t="inlineStr">
        <is>
          <t>Поступление ТМЦ и услуг 0003521 от 04.09.2024 10:00:00</t>
        </is>
      </c>
      <c r="L4048" s="135" t="n"/>
      <c r="M4048">
        <f>VLOOKUP(J4048,P$7:Q$4000,2,0)</f>
        <v/>
      </c>
      <c r="N4048">
        <f>VLOOKUP(K4048,P$7:R$4000,2,0)</f>
        <v/>
      </c>
    </row>
    <row r="4049" hidden="1" outlineLevel="1" ht="32.9" customFormat="1" customHeight="1" s="71" thickBot="1">
      <c r="B4049" s="165" t="inlineStr">
        <is>
          <t>18.09.2024 9:57:49</t>
        </is>
      </c>
      <c r="C4049" s="165" t="inlineStr">
        <is>
          <t>Внутреннее перемещение ОМТС 222-391 от 18.09.2024 9:57:49</t>
        </is>
      </c>
      <c r="D4049" s="152" t="inlineStr">
        <is>
          <t>Внутренее перемещение ТМЦ</t>
        </is>
      </c>
      <c r="E4049" s="163" t="n">
        <v>1750</v>
      </c>
      <c r="F4049" s="164" t="n"/>
      <c r="G4049" s="163" t="n">
        <v>1750</v>
      </c>
      <c r="H4049" s="164" t="n"/>
      <c r="I4049" s="7" t="n">
        <v>5500</v>
      </c>
      <c r="J4049" s="8" t="inlineStr">
        <is>
          <t>Зинкевич Артем Григорьевич</t>
        </is>
      </c>
      <c r="K4049" s="8" t="inlineStr">
        <is>
          <t>Склад Бозымчак № 7 СИЗ (/Касымов А,Адылбек у Э.</t>
        </is>
      </c>
      <c r="L4049" s="9" t="n"/>
      <c r="M4049">
        <f>VLOOKUP(J4049,P$7:Q$4000,2,0)</f>
        <v/>
      </c>
      <c r="N4049">
        <f>VLOOKUP(K4049,P$7:R$4000,2,0)</f>
        <v/>
      </c>
    </row>
    <row r="4050" hidden="1" outlineLevel="1" ht="22.45" customFormat="1" customHeight="1" s="71">
      <c r="B4050" s="166" t="n"/>
      <c r="C4050" s="166" t="n"/>
      <c r="D4050" s="153" t="n"/>
      <c r="E4050" s="10" t="n"/>
      <c r="F4050" s="11" t="n"/>
      <c r="G4050" s="10" t="n"/>
      <c r="H4050" s="11" t="n"/>
      <c r="I4050" s="12" t="n"/>
      <c r="J4050" s="13" t="inlineStr">
        <is>
          <t>001-001-0178 Куртка летняя "KAZ Minerals Bozymchak" (ткань 65%ПЭ/35%ХБ, плотность 250 гр/м2, разм.52-54)</t>
        </is>
      </c>
      <c r="K4050" s="13" t="inlineStr">
        <is>
          <t>001-001-0178 Куртка летняя "KAZ Minerals Bozymchak" (ткань 65%ПЭ/35%ХБ, плотность 250 гр/м2, разм.52-54)</t>
        </is>
      </c>
      <c r="L4050" s="12" t="n"/>
      <c r="M4050">
        <f>VLOOKUP(J4050,P$7:Q$4000,2,0)</f>
        <v/>
      </c>
      <c r="N4050">
        <f>VLOOKUP(K4050,P$7:R$4000,2,0)</f>
        <v/>
      </c>
    </row>
    <row r="4051" hidden="1" outlineLevel="1" ht="22.45" customHeight="1" s="171" thickBot="1">
      <c r="B4051" s="167" t="n"/>
      <c r="C4051" s="167" t="n"/>
      <c r="D4051" s="14" t="inlineStr">
        <is>
          <t>Количество</t>
        </is>
      </c>
      <c r="E4051" s="15" t="n"/>
      <c r="F4051" s="175" t="n">
        <v>1</v>
      </c>
      <c r="G4051" s="15" t="n"/>
      <c r="H4051" s="175" t="n">
        <v>1</v>
      </c>
      <c r="I4051" s="135" t="n"/>
      <c r="J4051" s="154" t="inlineStr">
        <is>
          <t>Поступление ТМЦ и услуг 0003521 от 04.09.2024 10:00:00</t>
        </is>
      </c>
      <c r="K4051" s="154" t="inlineStr">
        <is>
          <t>Поступление ТМЦ и услуг 0003521 от 04.09.2024 10:00:00</t>
        </is>
      </c>
      <c r="L4051" s="135" t="n"/>
      <c r="M4051">
        <f>VLOOKUP(J4051,P$7:Q$4000,2,0)</f>
        <v/>
      </c>
      <c r="N4051">
        <f>VLOOKUP(K4051,P$7:R$4000,2,0)</f>
        <v/>
      </c>
    </row>
    <row r="4052" hidden="1" outlineLevel="1" ht="22.45" customFormat="1" customHeight="1" s="71" thickBot="1">
      <c r="B4052" s="165" t="inlineStr">
        <is>
          <t>18.09.2024 9:57:49</t>
        </is>
      </c>
      <c r="C4052" s="165" t="inlineStr">
        <is>
          <t>Внутреннее перемещение ОМТС 222-391 от 18.09.2024 9:57:49</t>
        </is>
      </c>
      <c r="D4052" s="152" t="inlineStr">
        <is>
          <t>Внутренее перемещение ТМЦ</t>
        </is>
      </c>
      <c r="E4052" s="163" t="n">
        <v>1750</v>
      </c>
      <c r="F4052" s="164" t="n"/>
      <c r="G4052" s="163" t="n">
        <v>1750</v>
      </c>
      <c r="H4052" s="164" t="n"/>
      <c r="I4052" s="7" t="n">
        <v>3000</v>
      </c>
      <c r="J4052" s="8" t="inlineStr">
        <is>
          <t>Зинкевич Артем Григорьевич</t>
        </is>
      </c>
      <c r="K4052" s="8" t="inlineStr">
        <is>
          <t>Склад Бозымчак № 7 СИЗ (/Касымов А,Адылбек у Э.</t>
        </is>
      </c>
      <c r="L4052" s="9" t="n"/>
      <c r="M4052">
        <f>VLOOKUP(J4052,P$7:Q$4000,2,0)</f>
        <v/>
      </c>
      <c r="N4052">
        <f>VLOOKUP(K4052,P$7:R$4000,2,0)</f>
        <v/>
      </c>
    </row>
    <row r="4053" hidden="1" outlineLevel="1" ht="22.45" customFormat="1" customHeight="1" s="71">
      <c r="B4053" s="166" t="n"/>
      <c r="C4053" s="166" t="n"/>
      <c r="D4053" s="153" t="n"/>
      <c r="E4053" s="10" t="n"/>
      <c r="F4053" s="11" t="n"/>
      <c r="G4053" s="10" t="n"/>
      <c r="H4053" s="11" t="n"/>
      <c r="I4053" s="12" t="n"/>
      <c r="J4053" s="13" t="inlineStr">
        <is>
          <t>001-001-0183 Брюки летние "KAZ Minerals Bozymchak" (ткань 65%ПЭ/35%ХБ, плотность 250 гр/м2, разм.52-54)</t>
        </is>
      </c>
      <c r="K4053" s="13" t="inlineStr">
        <is>
          <t>001-001-0183 Брюки летние "KAZ Minerals Bozymchak" (ткань 65%ПЭ/35%ХБ, плотность 250 гр/м2, разм.52-54)</t>
        </is>
      </c>
      <c r="L4053" s="12" t="n"/>
      <c r="M4053">
        <f>VLOOKUP(J4053,P$7:Q$4000,2,0)</f>
        <v/>
      </c>
      <c r="N4053">
        <f>VLOOKUP(K4053,P$7:R$4000,2,0)</f>
        <v/>
      </c>
    </row>
    <row r="4054" hidden="1" outlineLevel="1" ht="22.45" customHeight="1" s="171" thickBot="1">
      <c r="B4054" s="167" t="n"/>
      <c r="C4054" s="167" t="n"/>
      <c r="D4054" s="14" t="inlineStr">
        <is>
          <t>Количество</t>
        </is>
      </c>
      <c r="E4054" s="15" t="n"/>
      <c r="F4054" s="175" t="n">
        <v>1</v>
      </c>
      <c r="G4054" s="15" t="n"/>
      <c r="H4054" s="175" t="n">
        <v>1</v>
      </c>
      <c r="I4054" s="135" t="n"/>
      <c r="J4054" s="154" t="inlineStr">
        <is>
          <t>Поступление ТМЦ и услуг 0001494 от 19.04.2024 10:00:00</t>
        </is>
      </c>
      <c r="K4054" s="154" t="inlineStr">
        <is>
          <t>Поступление ТМЦ и услуг 0001494 от 19.04.2024 10:00:00</t>
        </is>
      </c>
      <c r="L4054" s="135" t="n"/>
      <c r="M4054">
        <f>VLOOKUP(J4054,P$7:Q$4000,2,0)</f>
        <v/>
      </c>
      <c r="N4054">
        <f>VLOOKUP(K4054,P$7:R$4000,2,0)</f>
        <v/>
      </c>
    </row>
    <row r="4055" hidden="1" outlineLevel="1" ht="22.45" customFormat="1" customHeight="1" s="71">
      <c r="B4055" s="165" t="inlineStr">
        <is>
          <t>18.09.2024 9:58:23</t>
        </is>
      </c>
      <c r="C4055" s="165" t="inlineStr">
        <is>
          <t>Внутреннее перемещение ОМТС 222-392 от 18.09.2024 9:58:23</t>
        </is>
      </c>
      <c r="D4055" s="152" t="inlineStr">
        <is>
          <t>Внутренее перемещение ТМЦ</t>
        </is>
      </c>
      <c r="E4055" s="163" t="n">
        <v>1750</v>
      </c>
      <c r="F4055" s="164" t="n"/>
      <c r="G4055" s="163" t="n">
        <v>1750</v>
      </c>
      <c r="H4055" s="164" t="n"/>
      <c r="I4055" s="7" t="n">
        <v>8500</v>
      </c>
      <c r="J4055" s="8" t="inlineStr">
        <is>
          <t>Склад Бозымчак № 7/1 СИЗ БУ</t>
        </is>
      </c>
      <c r="K4055" s="8" t="inlineStr">
        <is>
          <t>Зинкевич Артем Григорьевич</t>
        </is>
      </c>
      <c r="L4055" s="9" t="n"/>
      <c r="M4055">
        <f>VLOOKUP(J4055,P$7:Q$4000,2,0)</f>
        <v/>
      </c>
      <c r="N4055">
        <f>VLOOKUP(K4055,P$7:R$4000,2,0)</f>
        <v/>
      </c>
    </row>
    <row r="4056" hidden="1" outlineLevel="1" ht="22.45" customFormat="1" customHeight="1" s="71">
      <c r="B4056" s="166" t="n"/>
      <c r="C4056" s="166" t="n"/>
      <c r="D4056" s="153" t="n"/>
      <c r="E4056" s="10" t="n"/>
      <c r="F4056" s="11" t="n"/>
      <c r="G4056" s="10" t="n"/>
      <c r="H4056" s="11" t="n"/>
      <c r="I4056" s="12" t="n"/>
      <c r="J4056" s="13" t="inlineStr">
        <is>
          <t>001-001-0128 Костюм летний "KAZ Minerals Bozymchak" (100% ХБ, плотность 250-260гр/м2, логотип вышивка, 52р.)</t>
        </is>
      </c>
      <c r="K4056" s="13" t="inlineStr">
        <is>
          <t>001-001-0128 Костюм летний "KAZ Minerals Bozymchak" (100% ХБ, плотность 250-260гр/м2, логотип вышивка, 52р.)</t>
        </is>
      </c>
      <c r="L4056" s="12" t="n"/>
      <c r="M4056">
        <f>VLOOKUP(J4056,P$7:Q$4000,2,0)</f>
        <v/>
      </c>
      <c r="N4056">
        <f>VLOOKUP(K4056,P$7:R$4000,2,0)</f>
        <v/>
      </c>
    </row>
    <row r="4057" hidden="1" outlineLevel="1" ht="22.45" customHeight="1" s="171" thickBot="1">
      <c r="B4057" s="167" t="n"/>
      <c r="C4057" s="167" t="n"/>
      <c r="D4057" s="14" t="inlineStr">
        <is>
          <t>Количество</t>
        </is>
      </c>
      <c r="E4057" s="15" t="n"/>
      <c r="F4057" s="175" t="n">
        <v>1</v>
      </c>
      <c r="G4057" s="15" t="n"/>
      <c r="H4057" s="175" t="n">
        <v>1</v>
      </c>
      <c r="I4057" s="135" t="n"/>
      <c r="J4057" s="154" t="inlineStr">
        <is>
          <t>Поступление ТМЦ и услуг 0001040 от 19.03.2024 10:00:00</t>
        </is>
      </c>
      <c r="K4057" s="154" t="inlineStr">
        <is>
          <t>Поступление ТМЦ и услуг 0001040 от 19.03.2024 10:00:00</t>
        </is>
      </c>
      <c r="L4057" s="135" t="n"/>
      <c r="M4057">
        <f>VLOOKUP(J4057,P$7:Q$4000,2,0)</f>
        <v/>
      </c>
      <c r="N4057">
        <f>VLOOKUP(K4057,P$7:R$4000,2,0)</f>
        <v/>
      </c>
    </row>
    <row r="4058" hidden="1" outlineLevel="1" ht="32.9" customFormat="1" customHeight="1" s="71" thickBot="1">
      <c r="B4058" s="165" t="inlineStr">
        <is>
          <t>18.09.2024 9:59:08</t>
        </is>
      </c>
      <c r="C4058" s="165" t="inlineStr">
        <is>
          <t>Внутреннее перемещение ОМТС 222-393 от 18.09.2024 9:59:08</t>
        </is>
      </c>
      <c r="D4058" s="152" t="inlineStr">
        <is>
          <t>Внутренее перемещение ТМЦ</t>
        </is>
      </c>
      <c r="E4058" s="163" t="n">
        <v>1750</v>
      </c>
      <c r="F4058" s="164" t="n"/>
      <c r="G4058" s="163" t="n">
        <v>1750</v>
      </c>
      <c r="H4058" s="164" t="n"/>
      <c r="I4058" s="7" t="n">
        <v>7000</v>
      </c>
      <c r="J4058" s="8" t="inlineStr">
        <is>
          <t>Садиров Абдибек Самиевич</t>
        </is>
      </c>
      <c r="K4058" s="8" t="inlineStr">
        <is>
          <t>Склад Бозымчак № 7 СИЗ (/Касымов А,Адылбек у Э.</t>
        </is>
      </c>
      <c r="L4058" s="9" t="n"/>
      <c r="M4058">
        <f>VLOOKUP(J4058,P$7:Q$4000,2,0)</f>
        <v/>
      </c>
      <c r="N4058">
        <f>VLOOKUP(K4058,P$7:R$4000,2,0)</f>
        <v/>
      </c>
    </row>
    <row r="4059" hidden="1" outlineLevel="1" ht="22.45" customFormat="1" customHeight="1" s="71">
      <c r="B4059" s="166" t="n"/>
      <c r="C4059" s="166" t="n"/>
      <c r="D4059" s="153" t="n"/>
      <c r="E4059" s="10" t="n"/>
      <c r="F4059" s="11" t="n"/>
      <c r="G4059" s="10" t="n"/>
      <c r="H4059" s="11" t="n"/>
      <c r="I4059" s="12" t="n"/>
      <c r="J4059" s="13" t="inlineStr">
        <is>
          <t>001-001-0198 Куртка демисезонная "KAZ Minerals Bozymchak" (ткань 65%ПЭ/35%ХБ, плотность 250 гр/м2, подкл.флис. 52-54)</t>
        </is>
      </c>
      <c r="K4059" s="13" t="inlineStr">
        <is>
          <t>001-001-0198 Куртка демисезонная "KAZ Minerals Bozymchak" (ткань 65%ПЭ/35%ХБ, плотность 250 гр/м2, подкл.флис. 52-54)</t>
        </is>
      </c>
      <c r="L4059" s="12" t="n"/>
      <c r="M4059">
        <f>VLOOKUP(J4059,P$7:Q$4000,2,0)</f>
        <v/>
      </c>
      <c r="N4059">
        <f>VLOOKUP(K4059,P$7:R$4000,2,0)</f>
        <v/>
      </c>
    </row>
    <row r="4060" hidden="1" outlineLevel="1" ht="22.45" customHeight="1" s="171" thickBot="1">
      <c r="B4060" s="167" t="n"/>
      <c r="C4060" s="167" t="n"/>
      <c r="D4060" s="14" t="inlineStr">
        <is>
          <t>Количество</t>
        </is>
      </c>
      <c r="E4060" s="15" t="n"/>
      <c r="F4060" s="175" t="n">
        <v>1</v>
      </c>
      <c r="G4060" s="15" t="n"/>
      <c r="H4060" s="175" t="n">
        <v>1</v>
      </c>
      <c r="I4060" s="135" t="n"/>
      <c r="J4060" s="154" t="inlineStr">
        <is>
          <t>Поступление ТМЦ и услуг 0003613 от 11.09.2024 10:00:00</t>
        </is>
      </c>
      <c r="K4060" s="154" t="inlineStr">
        <is>
          <t>Поступление ТМЦ и услуг 0003613 от 11.09.2024 10:00:00</t>
        </is>
      </c>
      <c r="L4060" s="135" t="n"/>
      <c r="M4060">
        <f>VLOOKUP(J4060,P$7:Q$4000,2,0)</f>
        <v/>
      </c>
      <c r="N4060">
        <f>VLOOKUP(K4060,P$7:R$4000,2,0)</f>
        <v/>
      </c>
    </row>
    <row r="4061" hidden="1" outlineLevel="1" ht="32.9" customFormat="1" customHeight="1" s="71">
      <c r="B4061" s="165" t="inlineStr">
        <is>
          <t>18.09.2024 10:00:00</t>
        </is>
      </c>
      <c r="C4061" s="165" t="inlineStr">
        <is>
          <t>Внутреннее перемещение ТМЦ 0002810 от 18.09.2024 10:00:00</t>
        </is>
      </c>
      <c r="D4061" s="152" t="inlineStr">
        <is>
          <t>Продажа ТМЦ</t>
        </is>
      </c>
      <c r="E4061" s="163" t="n">
        <v>1750</v>
      </c>
      <c r="F4061" s="164" t="n"/>
      <c r="G4061" s="163" t="n">
        <v>1750</v>
      </c>
      <c r="H4061" s="164" t="n"/>
      <c r="I4061" s="7" t="n">
        <v>39327.43</v>
      </c>
      <c r="J4061" s="8" t="inlineStr">
        <is>
          <t>Мусаев Асылбек Курманбекович</t>
        </is>
      </c>
      <c r="K4061" s="8" t="inlineStr">
        <is>
          <t>Торобеков Болотбек Калмурсаевич</t>
        </is>
      </c>
      <c r="L4061" s="9" t="n"/>
      <c r="M4061">
        <f>VLOOKUP(J4061,P$7:Q$4000,2,0)</f>
        <v/>
      </c>
      <c r="N4061">
        <f>VLOOKUP(K4061,P$7:R$4000,2,0)</f>
        <v/>
      </c>
    </row>
    <row r="4062" hidden="1" outlineLevel="1" ht="22.45" customFormat="1" customHeight="1" s="71">
      <c r="B4062" s="166" t="n"/>
      <c r="C4062" s="166" t="n"/>
      <c r="D4062" s="153" t="n"/>
      <c r="E4062" s="10" t="n"/>
      <c r="F4062" s="11" t="n"/>
      <c r="G4062" s="10" t="n"/>
      <c r="H4062" s="11" t="n"/>
      <c r="I4062" s="12" t="n"/>
      <c r="J4062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K4062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L4062" s="12" t="n"/>
      <c r="M4062">
        <f>VLOOKUP(J4062,P$7:Q$4000,2,0)</f>
        <v/>
      </c>
      <c r="N4062">
        <f>VLOOKUP(K4062,P$7:R$4000,2,0)</f>
        <v/>
      </c>
    </row>
    <row r="4063" hidden="1" outlineLevel="1" ht="22.45" customHeight="1" s="171" thickBot="1">
      <c r="B4063" s="167" t="n"/>
      <c r="C4063" s="167" t="n"/>
      <c r="D4063" s="14" t="inlineStr">
        <is>
          <t>Количество</t>
        </is>
      </c>
      <c r="E4063" s="15" t="n"/>
      <c r="F4063" s="175" t="n">
        <v>5</v>
      </c>
      <c r="G4063" s="15" t="n"/>
      <c r="H4063" s="175" t="n">
        <v>5</v>
      </c>
      <c r="I4063" s="135" t="n"/>
      <c r="J4063" s="154" t="inlineStr">
        <is>
          <t>Поступление ТМЦ и услуг 0002595 от 01.07.2024 10:00:00</t>
        </is>
      </c>
      <c r="K4063" s="154" t="inlineStr">
        <is>
          <t>Поступление ТМЦ и услуг 0002595 от 01.07.2024 10:00:00</t>
        </is>
      </c>
      <c r="L4063" s="135" t="n"/>
      <c r="M4063">
        <f>VLOOKUP(J4063,P$7:Q$4000,2,0)</f>
        <v/>
      </c>
      <c r="N4063">
        <f>VLOOKUP(K4063,P$7:R$4000,2,0)</f>
        <v/>
      </c>
    </row>
    <row r="4064" hidden="1" outlineLevel="1" ht="32.9" customFormat="1" customHeight="1" s="71">
      <c r="B4064" s="165" t="inlineStr">
        <is>
          <t>18.09.2024 10:00:00</t>
        </is>
      </c>
      <c r="C4064" s="165" t="inlineStr">
        <is>
          <t>Внутреннее перемещение ТМЦ 0002811 от 18.09.2024 10:00:00</t>
        </is>
      </c>
      <c r="D4064" s="152" t="inlineStr">
        <is>
          <t>Продажа ТМЦ</t>
        </is>
      </c>
      <c r="E4064" s="163" t="n">
        <v>1750</v>
      </c>
      <c r="F4064" s="164" t="n"/>
      <c r="G4064" s="163" t="n">
        <v>1750</v>
      </c>
      <c r="H4064" s="164" t="n"/>
      <c r="I4064" s="7" t="n">
        <v>39327.44</v>
      </c>
      <c r="J4064" s="8" t="inlineStr">
        <is>
          <t>Шашим Амир</t>
        </is>
      </c>
      <c r="K4064" s="8" t="inlineStr">
        <is>
          <t>Торобеков Болотбек Калмурсаевич</t>
        </is>
      </c>
      <c r="L4064" s="9" t="n"/>
      <c r="M4064">
        <f>VLOOKUP(J4064,P$7:Q$4000,2,0)</f>
        <v/>
      </c>
      <c r="N4064">
        <f>VLOOKUP(K4064,P$7:R$4000,2,0)</f>
        <v/>
      </c>
    </row>
    <row r="4065" hidden="1" outlineLevel="1" ht="22.45" customFormat="1" customHeight="1" s="71">
      <c r="B4065" s="166" t="n"/>
      <c r="C4065" s="166" t="n"/>
      <c r="D4065" s="153" t="n"/>
      <c r="E4065" s="10" t="n"/>
      <c r="F4065" s="11" t="n"/>
      <c r="G4065" s="10" t="n"/>
      <c r="H4065" s="11" t="n"/>
      <c r="I4065" s="12" t="n"/>
      <c r="J4065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K4065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L4065" s="12" t="n"/>
      <c r="M4065">
        <f>VLOOKUP(J4065,P$7:Q$4000,2,0)</f>
        <v/>
      </c>
      <c r="N4065">
        <f>VLOOKUP(K4065,P$7:R$4000,2,0)</f>
        <v/>
      </c>
    </row>
    <row r="4066" hidden="1" outlineLevel="1" ht="22.45" customHeight="1" s="171" thickBot="1">
      <c r="B4066" s="167" t="n"/>
      <c r="C4066" s="167" t="n"/>
      <c r="D4066" s="14" t="inlineStr">
        <is>
          <t>Количество</t>
        </is>
      </c>
      <c r="E4066" s="15" t="n"/>
      <c r="F4066" s="175" t="n">
        <v>5</v>
      </c>
      <c r="G4066" s="15" t="n"/>
      <c r="H4066" s="175" t="n">
        <v>5</v>
      </c>
      <c r="I4066" s="135" t="n"/>
      <c r="J4066" s="154" t="inlineStr">
        <is>
          <t>Поступление ТМЦ и услуг 0002595 от 01.07.2024 10:00:00</t>
        </is>
      </c>
      <c r="K4066" s="154" t="inlineStr">
        <is>
          <t>Поступление ТМЦ и услуг 0002595 от 01.07.2024 10:00:00</t>
        </is>
      </c>
      <c r="L4066" s="135" t="n"/>
      <c r="M4066">
        <f>VLOOKUP(J4066,P$7:Q$4000,2,0)</f>
        <v/>
      </c>
      <c r="N4066">
        <f>VLOOKUP(K4066,P$7:R$4000,2,0)</f>
        <v/>
      </c>
    </row>
    <row r="4067" hidden="1" outlineLevel="1" ht="22.45" customFormat="1" customHeight="1" s="71">
      <c r="B4067" s="165" t="inlineStr">
        <is>
          <t>18.09.2024 10:00:00</t>
        </is>
      </c>
      <c r="C4067" s="165" t="inlineStr">
        <is>
          <t>Внутреннее перемещение ТМЦ 0002812 от 18.09.2024 10:00:00</t>
        </is>
      </c>
      <c r="D4067" s="152" t="inlineStr">
        <is>
          <t>Продажа ТМЦ</t>
        </is>
      </c>
      <c r="E4067" s="163" t="n">
        <v>1750</v>
      </c>
      <c r="F4067" s="164" t="n"/>
      <c r="G4067" s="163" t="n">
        <v>1750</v>
      </c>
      <c r="H4067" s="164" t="n"/>
      <c r="I4067" s="7" t="n">
        <v>78654.87</v>
      </c>
      <c r="J4067" s="8" t="inlineStr">
        <is>
          <t>Эсеналы уулу Жамалбек(Горный мастер)</t>
        </is>
      </c>
      <c r="K4067" s="8" t="inlineStr">
        <is>
          <t>Торобеков Болотбек Калмурсаевич</t>
        </is>
      </c>
      <c r="L4067" s="9" t="n"/>
      <c r="M4067">
        <f>VLOOKUP(J4067,P$7:Q$4000,2,0)</f>
        <v/>
      </c>
      <c r="N4067">
        <f>VLOOKUP(K4067,P$7:R$4000,2,0)</f>
        <v/>
      </c>
    </row>
    <row r="4068" hidden="1" outlineLevel="1" ht="22.45" customFormat="1" customHeight="1" s="71">
      <c r="B4068" s="166" t="n"/>
      <c r="C4068" s="166" t="n"/>
      <c r="D4068" s="153" t="n"/>
      <c r="E4068" s="10" t="n"/>
      <c r="F4068" s="11" t="n"/>
      <c r="G4068" s="10" t="n"/>
      <c r="H4068" s="11" t="n"/>
      <c r="I4068" s="12" t="n"/>
      <c r="J4068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K4068" s="13" t="inlineStr">
        <is>
          <t>215-001-0746 Табличка алюкобонд(4мм), двухсторонняя на металлоконструкции(400*850мм) Светоотражающая пленка+резка</t>
        </is>
      </c>
      <c r="L4068" s="12" t="n"/>
      <c r="M4068">
        <f>VLOOKUP(J4068,P$7:Q$4000,2,0)</f>
        <v/>
      </c>
      <c r="N4068">
        <f>VLOOKUP(K4068,P$7:R$4000,2,0)</f>
        <v/>
      </c>
    </row>
    <row r="4069" hidden="1" outlineLevel="1" ht="22.45" customHeight="1" s="171" thickBot="1">
      <c r="B4069" s="167" t="n"/>
      <c r="C4069" s="167" t="n"/>
      <c r="D4069" s="14" t="inlineStr">
        <is>
          <t>Количество</t>
        </is>
      </c>
      <c r="E4069" s="15" t="n"/>
      <c r="F4069" s="175" t="n">
        <v>10</v>
      </c>
      <c r="G4069" s="15" t="n"/>
      <c r="H4069" s="175" t="n">
        <v>10</v>
      </c>
      <c r="I4069" s="135" t="n"/>
      <c r="J4069" s="154" t="inlineStr">
        <is>
          <t>Поступление ТМЦ и услуг 0002595 от 01.07.2024 10:00:00</t>
        </is>
      </c>
      <c r="K4069" s="154" t="inlineStr">
        <is>
          <t>Поступление ТМЦ и услуг 0002595 от 01.07.2024 10:00:00</t>
        </is>
      </c>
      <c r="L4069" s="135" t="n"/>
      <c r="M4069">
        <f>VLOOKUP(J4069,P$7:Q$4000,2,0)</f>
        <v/>
      </c>
      <c r="N4069">
        <f>VLOOKUP(K4069,P$7:R$4000,2,0)</f>
        <v/>
      </c>
    </row>
    <row r="4070" hidden="1" outlineLevel="1" ht="22.45" customFormat="1" customHeight="1" s="71" thickBot="1">
      <c r="B4070" s="165" t="inlineStr">
        <is>
          <t>18.09.2024 10:00:32</t>
        </is>
      </c>
      <c r="C4070" s="165" t="inlineStr">
        <is>
          <t>Внутреннее перемещение ОМТС 222-395 от 18.09.2024 10:00:32</t>
        </is>
      </c>
      <c r="D4070" s="152" t="inlineStr">
        <is>
          <t>Внутренее перемещение ТМЦ</t>
        </is>
      </c>
      <c r="E4070" s="163" t="n">
        <v>1750</v>
      </c>
      <c r="F4070" s="164" t="n"/>
      <c r="G4070" s="163" t="n">
        <v>1750</v>
      </c>
      <c r="H4070" s="164" t="n"/>
      <c r="I4070" s="7" t="n">
        <v>5500</v>
      </c>
      <c r="J4070" s="8" t="inlineStr">
        <is>
          <t>Олжобаев Медетбек Кылычбекович</t>
        </is>
      </c>
      <c r="K4070" s="8" t="inlineStr">
        <is>
          <t>Склад Бозымчак № 7 СИЗ (/Касымов А,Адылбек у Э.</t>
        </is>
      </c>
      <c r="L4070" s="9" t="n"/>
      <c r="M4070">
        <f>VLOOKUP(J4070,P$7:Q$4000,2,0)</f>
        <v/>
      </c>
      <c r="N4070">
        <f>VLOOKUP(K4070,P$7:R$4000,2,0)</f>
        <v/>
      </c>
    </row>
    <row r="4071" hidden="1" outlineLevel="1" ht="22.45" customFormat="1" customHeight="1" s="71">
      <c r="B4071" s="166" t="n"/>
      <c r="C4071" s="166" t="n"/>
      <c r="D4071" s="153" t="n"/>
      <c r="E4071" s="10" t="n"/>
      <c r="F4071" s="11" t="n"/>
      <c r="G4071" s="10" t="n"/>
      <c r="H4071" s="11" t="n"/>
      <c r="I4071" s="12" t="n"/>
      <c r="J4071" s="13" t="inlineStr">
        <is>
          <t>001-001-0178 Куртка летняя "KAZ Minerals Bozymchak" (ткань 65%ПЭ/35%ХБ, плотность 250 гр/м2, разм.52-54)</t>
        </is>
      </c>
      <c r="K4071" s="13" t="inlineStr">
        <is>
          <t>001-001-0178 Куртка летняя "KAZ Minerals Bozymchak" (ткань 65%ПЭ/35%ХБ, плотность 250 гр/м2, разм.52-54)</t>
        </is>
      </c>
      <c r="L4071" s="12" t="n"/>
      <c r="M4071">
        <f>VLOOKUP(J4071,P$7:Q$4000,2,0)</f>
        <v/>
      </c>
      <c r="N4071">
        <f>VLOOKUP(K4071,P$7:R$4000,2,0)</f>
        <v/>
      </c>
    </row>
    <row r="4072" hidden="1" outlineLevel="1" ht="22.45" customHeight="1" s="171" thickBot="1">
      <c r="B4072" s="167" t="n"/>
      <c r="C4072" s="167" t="n"/>
      <c r="D4072" s="14" t="inlineStr">
        <is>
          <t>Количество</t>
        </is>
      </c>
      <c r="E4072" s="15" t="n"/>
      <c r="F4072" s="175" t="n">
        <v>1</v>
      </c>
      <c r="G4072" s="15" t="n"/>
      <c r="H4072" s="175" t="n">
        <v>1</v>
      </c>
      <c r="I4072" s="135" t="n"/>
      <c r="J4072" s="154" t="inlineStr">
        <is>
          <t>Поступление ТМЦ и услуг 0003521 от 04.09.2024 10:00:00</t>
        </is>
      </c>
      <c r="K4072" s="154" t="inlineStr">
        <is>
          <t>Поступление ТМЦ и услуг 0003521 от 04.09.2024 10:00:00</t>
        </is>
      </c>
      <c r="L4072" s="135" t="n"/>
      <c r="M4072">
        <f>VLOOKUP(J4072,P$7:Q$4000,2,0)</f>
        <v/>
      </c>
      <c r="N4072">
        <f>VLOOKUP(K4072,P$7:R$4000,2,0)</f>
        <v/>
      </c>
    </row>
    <row r="4073" hidden="1" outlineLevel="1" ht="32.9" customFormat="1" customHeight="1" s="71" thickBot="1">
      <c r="B4073" s="165" t="inlineStr">
        <is>
          <t>18.09.2024 10:00:32</t>
        </is>
      </c>
      <c r="C4073" s="165" t="inlineStr">
        <is>
          <t>Внутреннее перемещение ОМТС 222-395 от 18.09.2024 10:00:32</t>
        </is>
      </c>
      <c r="D4073" s="152" t="inlineStr">
        <is>
          <t>Внутренее перемещение ТМЦ</t>
        </is>
      </c>
      <c r="E4073" s="163" t="n">
        <v>1750</v>
      </c>
      <c r="F4073" s="164" t="n"/>
      <c r="G4073" s="163" t="n">
        <v>1750</v>
      </c>
      <c r="H4073" s="164" t="n"/>
      <c r="I4073" s="7" t="n">
        <v>3000</v>
      </c>
      <c r="J4073" s="8" t="inlineStr">
        <is>
          <t>Олжобаев Медетбек Кылычбекович</t>
        </is>
      </c>
      <c r="K4073" s="8" t="inlineStr">
        <is>
          <t>Склад Бозымчак № 7 СИЗ (/Касымов А,Адылбек у Э.</t>
        </is>
      </c>
      <c r="L4073" s="9" t="n"/>
      <c r="M4073">
        <f>VLOOKUP(J4073,P$7:Q$4000,2,0)</f>
        <v/>
      </c>
      <c r="N4073">
        <f>VLOOKUP(K4073,P$7:R$4000,2,0)</f>
        <v/>
      </c>
    </row>
    <row r="4074" hidden="1" outlineLevel="1" ht="22.45" customFormat="1" customHeight="1" s="71">
      <c r="B4074" s="166" t="n"/>
      <c r="C4074" s="166" t="n"/>
      <c r="D4074" s="153" t="n"/>
      <c r="E4074" s="10" t="n"/>
      <c r="F4074" s="11" t="n"/>
      <c r="G4074" s="10" t="n"/>
      <c r="H4074" s="11" t="n"/>
      <c r="I4074" s="12" t="n"/>
      <c r="J4074" s="13" t="inlineStr">
        <is>
          <t>001-001-0183 Брюки летние "KAZ Minerals Bozymchak" (ткань 65%ПЭ/35%ХБ, плотность 250 гр/м2, разм.52-54)</t>
        </is>
      </c>
      <c r="K4074" s="13" t="inlineStr">
        <is>
          <t>001-001-0183 Брюки летние "KAZ Minerals Bozymchak" (ткань 65%ПЭ/35%ХБ, плотность 250 гр/м2, разм.52-54)</t>
        </is>
      </c>
      <c r="L4074" s="12" t="n"/>
      <c r="M4074">
        <f>VLOOKUP(J4074,P$7:Q$4000,2,0)</f>
        <v/>
      </c>
      <c r="N4074">
        <f>VLOOKUP(K4074,P$7:R$4000,2,0)</f>
        <v/>
      </c>
    </row>
    <row r="4075" hidden="1" outlineLevel="1" ht="22.45" customHeight="1" s="171" thickBot="1">
      <c r="B4075" s="167" t="n"/>
      <c r="C4075" s="167" t="n"/>
      <c r="D4075" s="14" t="inlineStr">
        <is>
          <t>Количество</t>
        </is>
      </c>
      <c r="E4075" s="15" t="n"/>
      <c r="F4075" s="175" t="n">
        <v>1</v>
      </c>
      <c r="G4075" s="15" t="n"/>
      <c r="H4075" s="175" t="n">
        <v>1</v>
      </c>
      <c r="I4075" s="135" t="n"/>
      <c r="J4075" s="154" t="inlineStr">
        <is>
          <t>Поступление ТМЦ и услуг 0001494 от 19.04.2024 10:00:00</t>
        </is>
      </c>
      <c r="K4075" s="154" t="inlineStr">
        <is>
          <t>Поступление ТМЦ и услуг 0001494 от 19.04.2024 10:00:00</t>
        </is>
      </c>
      <c r="L4075" s="135" t="n"/>
      <c r="M4075">
        <f>VLOOKUP(J4075,P$7:Q$4000,2,0)</f>
        <v/>
      </c>
      <c r="N4075">
        <f>VLOOKUP(K4075,P$7:R$4000,2,0)</f>
        <v/>
      </c>
    </row>
    <row r="4076" hidden="1" outlineLevel="1" ht="22.45" customFormat="1" customHeight="1" s="71" thickBot="1">
      <c r="B4076" s="165" t="inlineStr">
        <is>
          <t>18.09.2024 10:01:06</t>
        </is>
      </c>
      <c r="C4076" s="165" t="inlineStr">
        <is>
          <t>Внутреннее перемещение ОМТС 222-396 от 18.09.2024 10:01:06</t>
        </is>
      </c>
      <c r="D4076" s="152" t="inlineStr">
        <is>
          <t>Внутренее перемещение ТМЦ</t>
        </is>
      </c>
      <c r="E4076" s="163" t="n">
        <v>1750</v>
      </c>
      <c r="F4076" s="164" t="n"/>
      <c r="G4076" s="163" t="n">
        <v>1750</v>
      </c>
      <c r="H4076" s="164" t="n"/>
      <c r="I4076" s="7" t="n">
        <v>7000</v>
      </c>
      <c r="J4076" s="8" t="inlineStr">
        <is>
          <t>Сейитмамбетов Уланбек Бакытбекович</t>
        </is>
      </c>
      <c r="K4076" s="8" t="inlineStr">
        <is>
          <t>Склад Бозымчак № 7 СИЗ (/Касымов А,Адылбек у Э.</t>
        </is>
      </c>
      <c r="L4076" s="9" t="n"/>
      <c r="M4076">
        <f>VLOOKUP(J4076,P$7:Q$4000,2,0)</f>
        <v/>
      </c>
      <c r="N4076">
        <f>VLOOKUP(K4076,P$7:R$4000,2,0)</f>
        <v/>
      </c>
    </row>
    <row r="4077" hidden="1" outlineLevel="1" ht="22.45" customFormat="1" customHeight="1" s="71">
      <c r="B4077" s="166" t="n"/>
      <c r="C4077" s="166" t="n"/>
      <c r="D4077" s="153" t="n"/>
      <c r="E4077" s="10" t="n"/>
      <c r="F4077" s="11" t="n"/>
      <c r="G4077" s="10" t="n"/>
      <c r="H4077" s="11" t="n"/>
      <c r="I4077" s="12" t="n"/>
      <c r="J4077" s="13" t="inlineStr">
        <is>
          <t>001-001-0197 Куртка демисезонная "KAZ Minerals Bozymchak" (ткань 65%ПЭ/35%ХБ, плотность 250 гр/м2, подкл.флис. 48-50)</t>
        </is>
      </c>
      <c r="K4077" s="13" t="inlineStr">
        <is>
          <t>001-001-0197 Куртка демисезонная "KAZ Minerals Bozymchak" (ткань 65%ПЭ/35%ХБ, плотность 250 гр/м2, подкл.флис. 48-50)</t>
        </is>
      </c>
      <c r="L4077" s="12" t="n"/>
      <c r="M4077">
        <f>VLOOKUP(J4077,P$7:Q$4000,2,0)</f>
        <v/>
      </c>
      <c r="N4077">
        <f>VLOOKUP(K4077,P$7:R$4000,2,0)</f>
        <v/>
      </c>
    </row>
    <row r="4078" hidden="1" outlineLevel="1" ht="22.45" customHeight="1" s="171" thickBot="1">
      <c r="B4078" s="167" t="n"/>
      <c r="C4078" s="167" t="n"/>
      <c r="D4078" s="14" t="inlineStr">
        <is>
          <t>Количество</t>
        </is>
      </c>
      <c r="E4078" s="15" t="n"/>
      <c r="F4078" s="175" t="n">
        <v>1</v>
      </c>
      <c r="G4078" s="15" t="n"/>
      <c r="H4078" s="175" t="n">
        <v>1</v>
      </c>
      <c r="I4078" s="135" t="n"/>
      <c r="J4078" s="154" t="inlineStr">
        <is>
          <t>Поступление ТМЦ и услуг 0003584 от 12.09.2024 10:00:00</t>
        </is>
      </c>
      <c r="K4078" s="154" t="inlineStr">
        <is>
          <t>Поступление ТМЦ и услуг 0003584 от 12.09.2024 10:00:00</t>
        </is>
      </c>
      <c r="L4078" s="135" t="n"/>
      <c r="M4078">
        <f>VLOOKUP(J4078,P$7:Q$4000,2,0)</f>
        <v/>
      </c>
      <c r="N4078">
        <f>VLOOKUP(K4078,P$7:R$4000,2,0)</f>
        <v/>
      </c>
    </row>
    <row r="4079" hidden="1" outlineLevel="1" ht="22.45" customFormat="1" customHeight="1" s="71" thickBot="1">
      <c r="B4079" s="165" t="inlineStr">
        <is>
          <t>18.09.2024 10:03:01</t>
        </is>
      </c>
      <c r="C4079" s="165" t="inlineStr">
        <is>
          <t>Внутреннее перемещение ОМТС 222-397 от 18.09.2024 10:03:01</t>
        </is>
      </c>
      <c r="D4079" s="152" t="inlineStr">
        <is>
          <t>Внутренее перемещение ТМЦ</t>
        </is>
      </c>
      <c r="E4079" s="163" t="n">
        <v>1750</v>
      </c>
      <c r="F4079" s="164" t="n"/>
      <c r="G4079" s="163" t="n">
        <v>1750</v>
      </c>
      <c r="H4079" s="164" t="n"/>
      <c r="I4079" s="7" t="n">
        <v>7000</v>
      </c>
      <c r="J4079" s="8" t="inlineStr">
        <is>
          <t>Мырзабеков Рустам Курманбекович</t>
        </is>
      </c>
      <c r="K4079" s="8" t="inlineStr">
        <is>
          <t>Склад Бозымчак № 7 СИЗ (/Касымов А,Адылбек у Э.</t>
        </is>
      </c>
      <c r="L4079" s="9" t="n"/>
      <c r="M4079">
        <f>VLOOKUP(J4079,P$7:Q$4000,2,0)</f>
        <v/>
      </c>
      <c r="N4079">
        <f>VLOOKUP(K4079,P$7:R$4000,2,0)</f>
        <v/>
      </c>
    </row>
    <row r="4080" hidden="1" outlineLevel="1" ht="22.45" customFormat="1" customHeight="1" s="71">
      <c r="B4080" s="166" t="n"/>
      <c r="C4080" s="166" t="n"/>
      <c r="D4080" s="153" t="n"/>
      <c r="E4080" s="10" t="n"/>
      <c r="F4080" s="11" t="n"/>
      <c r="G4080" s="10" t="n"/>
      <c r="H4080" s="11" t="n"/>
      <c r="I4080" s="12" t="n"/>
      <c r="J4080" s="13" t="inlineStr">
        <is>
          <t>001-001-0197 Куртка демисезонная "KAZ Minerals Bozymchak" (ткань 65%ПЭ/35%ХБ, плотность 250 гр/м2, подкл.флис. 48-50)</t>
        </is>
      </c>
      <c r="K4080" s="13" t="inlineStr">
        <is>
          <t>001-001-0197 Куртка демисезонная "KAZ Minerals Bozymchak" (ткань 65%ПЭ/35%ХБ, плотность 250 гр/м2, подкл.флис. 48-50)</t>
        </is>
      </c>
      <c r="L4080" s="12" t="n"/>
      <c r="M4080">
        <f>VLOOKUP(J4080,P$7:Q$4000,2,0)</f>
        <v/>
      </c>
      <c r="N4080">
        <f>VLOOKUP(K4080,P$7:R$4000,2,0)</f>
        <v/>
      </c>
    </row>
    <row r="4081" hidden="1" outlineLevel="1" ht="22.45" customHeight="1" s="171" thickBot="1">
      <c r="B4081" s="167" t="n"/>
      <c r="C4081" s="167" t="n"/>
      <c r="D4081" s="14" t="inlineStr">
        <is>
          <t>Количество</t>
        </is>
      </c>
      <c r="E4081" s="15" t="n"/>
      <c r="F4081" s="175" t="n">
        <v>1</v>
      </c>
      <c r="G4081" s="15" t="n"/>
      <c r="H4081" s="175" t="n">
        <v>1</v>
      </c>
      <c r="I4081" s="135" t="n"/>
      <c r="J4081" s="154" t="inlineStr">
        <is>
          <t>Поступление ТМЦ и услуг 0003584 от 12.09.2024 10:00:00</t>
        </is>
      </c>
      <c r="K4081" s="154" t="inlineStr">
        <is>
          <t>Поступление ТМЦ и услуг 0003584 от 12.09.2024 10:00:00</t>
        </is>
      </c>
      <c r="L4081" s="135" t="n"/>
      <c r="M4081">
        <f>VLOOKUP(J4081,P$7:Q$4000,2,0)</f>
        <v/>
      </c>
      <c r="N4081">
        <f>VLOOKUP(K4081,P$7:R$4000,2,0)</f>
        <v/>
      </c>
    </row>
    <row r="4082" hidden="1" outlineLevel="1" ht="22.45" customFormat="1" customHeight="1" s="71" thickBot="1">
      <c r="B4082" s="165" t="inlineStr">
        <is>
          <t>18.09.2024 10:03:01</t>
        </is>
      </c>
      <c r="C4082" s="165" t="inlineStr">
        <is>
          <t>Внутреннее перемещение ОМТС 222-397 от 18.09.2024 10:03:01</t>
        </is>
      </c>
      <c r="D4082" s="152" t="inlineStr">
        <is>
          <t>Внутренее перемещение ТМЦ</t>
        </is>
      </c>
      <c r="E4082" s="163" t="n">
        <v>1750</v>
      </c>
      <c r="F4082" s="164" t="n"/>
      <c r="G4082" s="163" t="n">
        <v>1750</v>
      </c>
      <c r="H4082" s="164" t="n"/>
      <c r="I4082" s="7" t="n">
        <v>5500</v>
      </c>
      <c r="J4082" s="8" t="inlineStr">
        <is>
          <t>Мырзабеков Рустам Курманбекович</t>
        </is>
      </c>
      <c r="K4082" s="8" t="inlineStr">
        <is>
          <t>Склад Бозымчак № 7 СИЗ (/Касымов А,Адылбек у Э.</t>
        </is>
      </c>
      <c r="L4082" s="9" t="n"/>
      <c r="M4082">
        <f>VLOOKUP(J4082,P$7:Q$4000,2,0)</f>
        <v/>
      </c>
      <c r="N4082">
        <f>VLOOKUP(K4082,P$7:R$4000,2,0)</f>
        <v/>
      </c>
    </row>
    <row r="4083" hidden="1" outlineLevel="1" ht="22.45" customFormat="1" customHeight="1" s="71">
      <c r="B4083" s="166" t="n"/>
      <c r="C4083" s="166" t="n"/>
      <c r="D4083" s="153" t="n"/>
      <c r="E4083" s="10" t="n"/>
      <c r="F4083" s="11" t="n"/>
      <c r="G4083" s="10" t="n"/>
      <c r="H4083" s="11" t="n"/>
      <c r="I4083" s="12" t="n"/>
      <c r="J4083" s="13" t="inlineStr">
        <is>
          <t>001-001-0177 Куртка летняя "KAZ Minerals Bozymchak" (ткань 65%ПЭ/35%ХБ, плотность 250 гр/м2, разм.48-50)</t>
        </is>
      </c>
      <c r="K4083" s="13" t="inlineStr">
        <is>
          <t>001-001-0177 Куртка летняя "KAZ Minerals Bozymchak" (ткань 65%ПЭ/35%ХБ, плотность 250 гр/м2, разм.48-50)</t>
        </is>
      </c>
      <c r="L4083" s="12" t="n"/>
      <c r="M4083">
        <f>VLOOKUP(J4083,P$7:Q$4000,2,0)</f>
        <v/>
      </c>
      <c r="N4083">
        <f>VLOOKUP(K4083,P$7:R$4000,2,0)</f>
        <v/>
      </c>
    </row>
    <row r="4084" hidden="1" outlineLevel="1" ht="22.45" customHeight="1" s="171" thickBot="1">
      <c r="B4084" s="167" t="n"/>
      <c r="C4084" s="167" t="n"/>
      <c r="D4084" s="14" t="inlineStr">
        <is>
          <t>Количество</t>
        </is>
      </c>
      <c r="E4084" s="15" t="n"/>
      <c r="F4084" s="175" t="n">
        <v>1</v>
      </c>
      <c r="G4084" s="15" t="n"/>
      <c r="H4084" s="175" t="n">
        <v>1</v>
      </c>
      <c r="I4084" s="135" t="n"/>
      <c r="J4084" s="154" t="inlineStr">
        <is>
          <t>Поступление ТМЦ и услуг 0003521 от 04.09.2024 10:00:00</t>
        </is>
      </c>
      <c r="K4084" s="154" t="inlineStr">
        <is>
          <t>Поступление ТМЦ и услуг 0003521 от 04.09.2024 10:00:00</t>
        </is>
      </c>
      <c r="L4084" s="135" t="n"/>
      <c r="M4084">
        <f>VLOOKUP(J4084,P$7:Q$4000,2,0)</f>
        <v/>
      </c>
      <c r="N4084">
        <f>VLOOKUP(K4084,P$7:R$4000,2,0)</f>
        <v/>
      </c>
    </row>
    <row r="4085" hidden="1" outlineLevel="1" ht="22.45" customFormat="1" customHeight="1" s="71" thickBot="1">
      <c r="B4085" s="165" t="inlineStr">
        <is>
          <t>18.09.2024 10:03:30</t>
        </is>
      </c>
      <c r="C4085" s="165" t="inlineStr">
        <is>
          <t>Внутреннее перемещение ОМТС 222-398 от 18.09.2024 10:03:30</t>
        </is>
      </c>
      <c r="D4085" s="152" t="inlineStr">
        <is>
          <t>Внутренее перемещение ТМЦ</t>
        </is>
      </c>
      <c r="E4085" s="163" t="n">
        <v>1750</v>
      </c>
      <c r="F4085" s="164" t="n"/>
      <c r="G4085" s="163" t="n">
        <v>1750</v>
      </c>
      <c r="H4085" s="164" t="n"/>
      <c r="I4085" s="7" t="n">
        <v>7000</v>
      </c>
      <c r="J4085" s="8" t="inlineStr">
        <is>
          <t>Чындоолотов Таалайбек Асанбекович</t>
        </is>
      </c>
      <c r="K4085" s="8" t="inlineStr">
        <is>
          <t>Склад Бозымчак № 7 СИЗ (/Касымов А,Адылбек у Э.</t>
        </is>
      </c>
      <c r="L4085" s="9" t="n"/>
      <c r="M4085">
        <f>VLOOKUP(J4085,P$7:Q$4000,2,0)</f>
        <v/>
      </c>
      <c r="N4085">
        <f>VLOOKUP(K4085,P$7:R$4000,2,0)</f>
        <v/>
      </c>
    </row>
    <row r="4086" hidden="1" outlineLevel="1" ht="22.45" customFormat="1" customHeight="1" s="71">
      <c r="B4086" s="166" t="n"/>
      <c r="C4086" s="166" t="n"/>
      <c r="D4086" s="153" t="n"/>
      <c r="E4086" s="10" t="n"/>
      <c r="F4086" s="11" t="n"/>
      <c r="G4086" s="10" t="n"/>
      <c r="H4086" s="11" t="n"/>
      <c r="I4086" s="12" t="n"/>
      <c r="J4086" s="13" t="inlineStr">
        <is>
          <t>001-001-0198 Куртка демисезонная "KAZ Minerals Bozymchak" (ткань 65%ПЭ/35%ХБ, плотность 250 гр/м2, подкл.флис. 52-54)</t>
        </is>
      </c>
      <c r="K4086" s="13" t="inlineStr">
        <is>
          <t>001-001-0198 Куртка демисезонная "KAZ Minerals Bozymchak" (ткань 65%ПЭ/35%ХБ, плотность 250 гр/м2, подкл.флис. 52-54)</t>
        </is>
      </c>
      <c r="L4086" s="12" t="n"/>
      <c r="M4086">
        <f>VLOOKUP(J4086,P$7:Q$4000,2,0)</f>
        <v/>
      </c>
      <c r="N4086">
        <f>VLOOKUP(K4086,P$7:R$4000,2,0)</f>
        <v/>
      </c>
    </row>
    <row r="4087" hidden="1" outlineLevel="1" ht="22.45" customHeight="1" s="171" thickBot="1">
      <c r="B4087" s="167" t="n"/>
      <c r="C4087" s="167" t="n"/>
      <c r="D4087" s="14" t="inlineStr">
        <is>
          <t>Количество</t>
        </is>
      </c>
      <c r="E4087" s="15" t="n"/>
      <c r="F4087" s="175" t="n">
        <v>1</v>
      </c>
      <c r="G4087" s="15" t="n"/>
      <c r="H4087" s="175" t="n">
        <v>1</v>
      </c>
      <c r="I4087" s="135" t="n"/>
      <c r="J4087" s="154" t="inlineStr">
        <is>
          <t>Поступление ТМЦ и услуг 0003613 от 11.09.2024 10:00:00</t>
        </is>
      </c>
      <c r="K4087" s="154" t="inlineStr">
        <is>
          <t>Поступление ТМЦ и услуг 0003613 от 11.09.2024 10:00:00</t>
        </is>
      </c>
      <c r="L4087" s="135" t="n"/>
      <c r="M4087">
        <f>VLOOKUP(J4087,P$7:Q$4000,2,0)</f>
        <v/>
      </c>
      <c r="N4087">
        <f>VLOOKUP(K4087,P$7:R$4000,2,0)</f>
        <v/>
      </c>
    </row>
    <row r="4088" hidden="1" outlineLevel="1" ht="32.9" customFormat="1" customHeight="1" s="71" thickBot="1">
      <c r="B4088" s="165" t="inlineStr">
        <is>
          <t>18.09.2024 10:04:40</t>
        </is>
      </c>
      <c r="C4088" s="165" t="inlineStr">
        <is>
          <t>Внутреннее перемещение ОМТС 222-399 от 18.09.2024 10:04:40</t>
        </is>
      </c>
      <c r="D4088" s="152" t="inlineStr">
        <is>
          <t>Внутренее перемещение ТМЦ</t>
        </is>
      </c>
      <c r="E4088" s="163" t="n">
        <v>1750</v>
      </c>
      <c r="F4088" s="164" t="n"/>
      <c r="G4088" s="163" t="n">
        <v>1750</v>
      </c>
      <c r="H4088" s="164" t="n"/>
      <c r="I4088" s="7" t="n">
        <v>7000</v>
      </c>
      <c r="J4088" s="8" t="inlineStr">
        <is>
          <t>Камилжанов Женишбек Амангельдиевич</t>
        </is>
      </c>
      <c r="K4088" s="8" t="inlineStr">
        <is>
          <t>Склад Бозымчак № 7 СИЗ (/Касымов А,Адылбек у Э.</t>
        </is>
      </c>
      <c r="L4088" s="9" t="n"/>
      <c r="M4088">
        <f>VLOOKUP(J4088,P$7:Q$4000,2,0)</f>
        <v/>
      </c>
      <c r="N4088">
        <f>VLOOKUP(K4088,P$7:R$4000,2,0)</f>
        <v/>
      </c>
    </row>
    <row r="4089" hidden="1" outlineLevel="1" ht="22.45" customFormat="1" customHeight="1" s="71">
      <c r="B4089" s="166" t="n"/>
      <c r="C4089" s="166" t="n"/>
      <c r="D4089" s="153" t="n"/>
      <c r="E4089" s="10" t="n"/>
      <c r="F4089" s="11" t="n"/>
      <c r="G4089" s="10" t="n"/>
      <c r="H4089" s="11" t="n"/>
      <c r="I4089" s="12" t="n"/>
      <c r="J4089" s="13" t="inlineStr">
        <is>
          <t>001-001-0198 Куртка демисезонная "KAZ Minerals Bozymchak" (ткань 65%ПЭ/35%ХБ, плотность 250 гр/м2, подкл.флис. 52-54)</t>
        </is>
      </c>
      <c r="K4089" s="13" t="inlineStr">
        <is>
          <t>001-001-0198 Куртка демисезонная "KAZ Minerals Bozymchak" (ткань 65%ПЭ/35%ХБ, плотность 250 гр/м2, подкл.флис. 52-54)</t>
        </is>
      </c>
      <c r="L4089" s="12" t="n"/>
      <c r="M4089">
        <f>VLOOKUP(J4089,P$7:Q$4000,2,0)</f>
        <v/>
      </c>
      <c r="N4089">
        <f>VLOOKUP(K4089,P$7:R$4000,2,0)</f>
        <v/>
      </c>
    </row>
    <row r="4090" hidden="1" outlineLevel="1" ht="22.45" customHeight="1" s="171" thickBot="1">
      <c r="B4090" s="167" t="n"/>
      <c r="C4090" s="167" t="n"/>
      <c r="D4090" s="14" t="inlineStr">
        <is>
          <t>Количество</t>
        </is>
      </c>
      <c r="E4090" s="15" t="n"/>
      <c r="F4090" s="175" t="n">
        <v>1</v>
      </c>
      <c r="G4090" s="15" t="n"/>
      <c r="H4090" s="175" t="n">
        <v>1</v>
      </c>
      <c r="I4090" s="135" t="n"/>
      <c r="J4090" s="154" t="inlineStr">
        <is>
          <t>Поступление ТМЦ и услуг 0003584 от 12.09.2024 10:00:00</t>
        </is>
      </c>
      <c r="K4090" s="154" t="inlineStr">
        <is>
          <t>Поступление ТМЦ и услуг 0003584 от 12.09.2024 10:00:00</t>
        </is>
      </c>
      <c r="L4090" s="135" t="n"/>
      <c r="M4090">
        <f>VLOOKUP(J4090,P$7:Q$4000,2,0)</f>
        <v/>
      </c>
      <c r="N4090">
        <f>VLOOKUP(K4090,P$7:R$4000,2,0)</f>
        <v/>
      </c>
    </row>
    <row r="4091" hidden="1" outlineLevel="1" ht="22.45" customFormat="1" customHeight="1" s="71" thickBot="1">
      <c r="B4091" s="165" t="inlineStr">
        <is>
          <t>18.09.2024 10:11:56</t>
        </is>
      </c>
      <c r="C4091" s="165" t="inlineStr">
        <is>
          <t>Внутреннее перемещение ОМТС 222-400 от 18.09.2024 10:11:56</t>
        </is>
      </c>
      <c r="D4091" s="152" t="inlineStr">
        <is>
          <t>Внутренее перемещение ТМЦ</t>
        </is>
      </c>
      <c r="E4091" s="163" t="n">
        <v>1750</v>
      </c>
      <c r="F4091" s="164" t="n"/>
      <c r="G4091" s="163" t="n">
        <v>1750</v>
      </c>
      <c r="H4091" s="164" t="n"/>
      <c r="I4091" s="7" t="n">
        <v>3900</v>
      </c>
      <c r="J4091" s="8" t="inlineStr">
        <is>
          <t>Тургунов Азамат Туманбаевич (Слесарь-ремонтник)</t>
        </is>
      </c>
      <c r="K4091" s="8" t="inlineStr">
        <is>
          <t>Склад Бозымчак № 7 СИЗ (/Касымов А,Адылбек у Э.</t>
        </is>
      </c>
      <c r="L4091" s="9" t="n"/>
      <c r="M4091">
        <f>VLOOKUP(J4091,P$7:Q$4000,2,0)</f>
        <v/>
      </c>
      <c r="N4091">
        <f>VLOOKUP(K4091,P$7:R$4000,2,0)</f>
        <v/>
      </c>
    </row>
    <row r="4092" hidden="1" outlineLevel="1" ht="22.45" customFormat="1" customHeight="1" s="71">
      <c r="B4092" s="166" t="n"/>
      <c r="C4092" s="166" t="n"/>
      <c r="D4092" s="153" t="n"/>
      <c r="E4092" s="10" t="n"/>
      <c r="F4092" s="11" t="n"/>
      <c r="G4092" s="10" t="n"/>
      <c r="H4092" s="11" t="n"/>
      <c r="I4092" s="12" t="n"/>
      <c r="J4092" s="13" t="inlineStr">
        <is>
          <t>001-001-0193 Брюки зимние "KAZ Minerals Bozymchak" (ткань 65%ПЭ/35%ХБ, плотность 250 гр/м2, утепл.синтеп, разм.52-54)</t>
        </is>
      </c>
      <c r="K4092" s="13" t="inlineStr">
        <is>
          <t>001-001-0193 Брюки зимние "KAZ Minerals Bozymchak" (ткань 65%ПЭ/35%ХБ, плотность 250 гр/м2, утепл.синтеп, разм.52-54)</t>
        </is>
      </c>
      <c r="L4092" s="12" t="n"/>
      <c r="M4092">
        <f>VLOOKUP(J4092,P$7:Q$4000,2,0)</f>
        <v/>
      </c>
      <c r="N4092">
        <f>VLOOKUP(K4092,P$7:R$4000,2,0)</f>
        <v/>
      </c>
    </row>
    <row r="4093" hidden="1" outlineLevel="1" ht="22.45" customFormat="1" customHeight="1" s="71" thickBot="1">
      <c r="B4093" s="167" t="n"/>
      <c r="C4093" s="167" t="n"/>
      <c r="D4093" s="14" t="inlineStr">
        <is>
          <t>Количество</t>
        </is>
      </c>
      <c r="E4093" s="15" t="n"/>
      <c r="F4093" s="175" t="n">
        <v>1</v>
      </c>
      <c r="G4093" s="15" t="n"/>
      <c r="H4093" s="175" t="n">
        <v>1</v>
      </c>
      <c r="I4093" s="135" t="n"/>
      <c r="J4093" s="154" t="inlineStr">
        <is>
          <t>Поступление ТМЦ и услуг 0003124 от 08.08.2024 10:00:00</t>
        </is>
      </c>
      <c r="K4093" s="154" t="inlineStr">
        <is>
          <t>Поступление ТМЦ и услуг 0003124 от 08.08.2024 10:00:00</t>
        </is>
      </c>
      <c r="L4093" s="12" t="n"/>
      <c r="M4093">
        <f>VLOOKUP(J4093,P$7:Q$4000,2,0)</f>
        <v/>
      </c>
      <c r="N4093">
        <f>VLOOKUP(K4093,P$7:R$4000,2,0)</f>
        <v/>
      </c>
    </row>
    <row r="4094" hidden="1" outlineLevel="1" ht="22.45" customFormat="1" customHeight="1" s="71" thickBot="1">
      <c r="B4094" s="165" t="inlineStr">
        <is>
          <t>18.09.2024 10:11:56</t>
        </is>
      </c>
      <c r="C4094" s="165" t="inlineStr">
        <is>
          <t>Внутреннее перемещение ОМТС 222-400 от 18.09.2024 10:11:56</t>
        </is>
      </c>
      <c r="D4094" s="152" t="inlineStr">
        <is>
          <t>Внутренее перемещение ТМЦ</t>
        </is>
      </c>
      <c r="E4094" s="163" t="n">
        <v>1750</v>
      </c>
      <c r="F4094" s="164" t="n"/>
      <c r="G4094" s="163" t="n">
        <v>1750</v>
      </c>
      <c r="H4094" s="164" t="n"/>
      <c r="I4094" s="7" t="n">
        <v>10600</v>
      </c>
      <c r="J4094" s="8" t="inlineStr">
        <is>
          <t>Тургунов Азамат Туманбаевич (Слесарь-ремонтник)</t>
        </is>
      </c>
      <c r="K4094" s="8" t="inlineStr">
        <is>
          <t>Склад Бозымчак № 7 СИЗ (/Касымов А,Адылбек у Э.</t>
        </is>
      </c>
      <c r="L4094" s="12" t="n"/>
      <c r="M4094">
        <f>VLOOKUP(J4094,P$7:Q$4000,2,0)</f>
        <v/>
      </c>
      <c r="N4094">
        <f>VLOOKUP(K4094,P$7:R$4000,2,0)</f>
        <v/>
      </c>
    </row>
    <row r="4095" hidden="1" outlineLevel="1" ht="22.45" customFormat="1" customHeight="1" s="71">
      <c r="B4095" s="166" t="n"/>
      <c r="C4095" s="166" t="n"/>
      <c r="D4095" s="153" t="n"/>
      <c r="E4095" s="10" t="n"/>
      <c r="F4095" s="11" t="n"/>
      <c r="G4095" s="10" t="n"/>
      <c r="H4095" s="11" t="n"/>
      <c r="I4095" s="12" t="n"/>
      <c r="J4095" s="13" t="inlineStr">
        <is>
          <t>001-001-0188 Куртка зимняя "KAZ Minerals Bozymchak" (ткань 65%ПЭ/35%ХБ, плотность 250 гр/м2, 52-54)</t>
        </is>
      </c>
      <c r="K4095" s="13" t="inlineStr">
        <is>
          <t>001-001-0188 Куртка зимняя "KAZ Minerals Bozymchak" (ткань 65%ПЭ/35%ХБ, плотность 250 гр/м2, 52-54)</t>
        </is>
      </c>
      <c r="L4095" s="12" t="n"/>
      <c r="M4095">
        <f>VLOOKUP(J4095,P$7:Q$4000,2,0)</f>
        <v/>
      </c>
      <c r="N4095">
        <f>VLOOKUP(K4095,P$7:R$4000,2,0)</f>
        <v/>
      </c>
    </row>
    <row r="4096" hidden="1" outlineLevel="1" ht="22.45" customFormat="1" customHeight="1" s="71" thickBot="1">
      <c r="B4096" s="167" t="n"/>
      <c r="C4096" s="167" t="n"/>
      <c r="D4096" s="14" t="inlineStr">
        <is>
          <t>Количество</t>
        </is>
      </c>
      <c r="E4096" s="15" t="n"/>
      <c r="F4096" s="175" t="n">
        <v>1</v>
      </c>
      <c r="G4096" s="15" t="n"/>
      <c r="H4096" s="175" t="n">
        <v>1</v>
      </c>
      <c r="I4096" s="135" t="n"/>
      <c r="J4096" s="154" t="inlineStr">
        <is>
          <t>Поступление ТМЦ и услуг 0003124 от 08.08.2024 10:00:00</t>
        </is>
      </c>
      <c r="K4096" s="154" t="inlineStr">
        <is>
          <t>Поступление ТМЦ и услуг 0003124 от 08.08.2024 10:00:00</t>
        </is>
      </c>
      <c r="L4096" s="12" t="n"/>
      <c r="M4096">
        <f>VLOOKUP(J4096,P$7:Q$4000,2,0)</f>
        <v/>
      </c>
      <c r="N4096">
        <f>VLOOKUP(K4096,P$7:R$4000,2,0)</f>
        <v/>
      </c>
    </row>
    <row r="4097" hidden="1" outlineLevel="1" ht="22.45" customFormat="1" customHeight="1" s="71" thickBot="1">
      <c r="B4097" s="165" t="inlineStr">
        <is>
          <t>18.09.2024 10:11:56</t>
        </is>
      </c>
      <c r="C4097" s="165" t="inlineStr">
        <is>
          <t>Внутреннее перемещение ОМТС 222-400 от 18.09.2024 10:11:56</t>
        </is>
      </c>
      <c r="D4097" s="152" t="inlineStr">
        <is>
          <t>Внутренее перемещение ТМЦ</t>
        </is>
      </c>
      <c r="E4097" s="163" t="n">
        <v>1750</v>
      </c>
      <c r="F4097" s="164" t="n"/>
      <c r="G4097" s="163" t="n">
        <v>1750</v>
      </c>
      <c r="H4097" s="164" t="n"/>
      <c r="I4097" s="7" t="n">
        <v>5500</v>
      </c>
      <c r="J4097" s="8" t="inlineStr">
        <is>
          <t>Тургунов Азамат Туманбаевич (Слесарь-ремонтник)</t>
        </is>
      </c>
      <c r="K4097" s="8" t="inlineStr">
        <is>
          <t>Склад Бозымчак № 7 СИЗ (/Касымов А,Адылбек у Э.</t>
        </is>
      </c>
      <c r="L4097" s="12" t="n"/>
      <c r="M4097">
        <f>VLOOKUP(J4097,P$7:Q$4000,2,0)</f>
        <v/>
      </c>
      <c r="N4097">
        <f>VLOOKUP(K4097,P$7:R$4000,2,0)</f>
        <v/>
      </c>
    </row>
    <row r="4098" hidden="1" outlineLevel="1" ht="22.45" customFormat="1" customHeight="1" s="71">
      <c r="B4098" s="166" t="n"/>
      <c r="C4098" s="166" t="n"/>
      <c r="D4098" s="153" t="n"/>
      <c r="E4098" s="10" t="n"/>
      <c r="F4098" s="11" t="n"/>
      <c r="G4098" s="10" t="n"/>
      <c r="H4098" s="11" t="n"/>
      <c r="I4098" s="12" t="n"/>
      <c r="J4098" s="13" t="inlineStr">
        <is>
          <t>001-001-0177 Куртка летняя "KAZ Minerals Bozymchak" (ткань 65%ПЭ/35%ХБ, плотность 250 гр/м2, разм.48-50)</t>
        </is>
      </c>
      <c r="K4098" s="13" t="inlineStr">
        <is>
          <t>001-001-0177 Куртка летняя "KAZ Minerals Bozymchak" (ткань 65%ПЭ/35%ХБ, плотность 250 гр/м2, разм.48-50)</t>
        </is>
      </c>
      <c r="L4098" s="12" t="n"/>
      <c r="M4098">
        <f>VLOOKUP(J4098,P$7:Q$4000,2,0)</f>
        <v/>
      </c>
      <c r="N4098">
        <f>VLOOKUP(K4098,P$7:R$4000,2,0)</f>
        <v/>
      </c>
    </row>
    <row r="4099" hidden="1" outlineLevel="1" ht="22.45" customFormat="1" customHeight="1" s="71" thickBot="1">
      <c r="B4099" s="167" t="n"/>
      <c r="C4099" s="167" t="n"/>
      <c r="D4099" s="14" t="inlineStr">
        <is>
          <t>Количество</t>
        </is>
      </c>
      <c r="E4099" s="15" t="n"/>
      <c r="F4099" s="175" t="n">
        <v>1</v>
      </c>
      <c r="G4099" s="15" t="n"/>
      <c r="H4099" s="175" t="n">
        <v>1</v>
      </c>
      <c r="I4099" s="135" t="n"/>
      <c r="J4099" s="154" t="inlineStr">
        <is>
          <t>Поступление ТМЦ и услуг 0003521 от 04.09.2024 10:00:00</t>
        </is>
      </c>
      <c r="K4099" s="154" t="inlineStr">
        <is>
          <t>Поступление ТМЦ и услуг 0003521 от 04.09.2024 10:00:00</t>
        </is>
      </c>
      <c r="L4099" s="12" t="n"/>
      <c r="M4099">
        <f>VLOOKUP(J4099,P$7:Q$4000,2,0)</f>
        <v/>
      </c>
      <c r="N4099">
        <f>VLOOKUP(K4099,P$7:R$4000,2,0)</f>
        <v/>
      </c>
    </row>
    <row r="4100" hidden="1" outlineLevel="1" ht="22.45" customFormat="1" customHeight="1" s="71" thickBot="1">
      <c r="B4100" s="165" t="inlineStr">
        <is>
          <t>18.09.2024 10:11:56</t>
        </is>
      </c>
      <c r="C4100" s="165" t="inlineStr">
        <is>
          <t>Внутреннее перемещение ОМТС 222-400 от 18.09.2024 10:11:56</t>
        </is>
      </c>
      <c r="D4100" s="152" t="inlineStr">
        <is>
          <t>Внутренее перемещение ТМЦ</t>
        </is>
      </c>
      <c r="E4100" s="163" t="n">
        <v>1750</v>
      </c>
      <c r="F4100" s="164" t="n"/>
      <c r="G4100" s="163" t="n">
        <v>1750</v>
      </c>
      <c r="H4100" s="164" t="n"/>
      <c r="I4100" s="7" t="n">
        <v>3000</v>
      </c>
      <c r="J4100" s="8" t="inlineStr">
        <is>
          <t>Тургунов Азамат Туманбаевич (Слесарь-ремонтник)</t>
        </is>
      </c>
      <c r="K4100" s="8" t="inlineStr">
        <is>
          <t>Склад Бозымчак № 7 СИЗ (/Касымов А,Адылбек у Э.</t>
        </is>
      </c>
      <c r="L4100" s="12" t="n"/>
      <c r="M4100">
        <f>VLOOKUP(J4100,P$7:Q$4000,2,0)</f>
        <v/>
      </c>
      <c r="N4100">
        <f>VLOOKUP(K4100,P$7:R$4000,2,0)</f>
        <v/>
      </c>
    </row>
    <row r="4101" hidden="1" outlineLevel="1" ht="22.45" customFormat="1" customHeight="1" s="71">
      <c r="B4101" s="166" t="n"/>
      <c r="C4101" s="166" t="n"/>
      <c r="D4101" s="153" t="n"/>
      <c r="E4101" s="10" t="n"/>
      <c r="F4101" s="11" t="n"/>
      <c r="G4101" s="10" t="n"/>
      <c r="H4101" s="11" t="n"/>
      <c r="I4101" s="12" t="n"/>
      <c r="J4101" s="13" t="inlineStr">
        <is>
          <t>001-001-0181 Брюки летние "KAZ Minerals Bozymchak" (ткань 65%ПЭ/35%ХБ, плотность 250 гр/м2, разм.44-46)</t>
        </is>
      </c>
      <c r="K4101" s="13" t="inlineStr">
        <is>
          <t>001-001-0181 Брюки летние "KAZ Minerals Bozymchak" (ткань 65%ПЭ/35%ХБ, плотность 250 гр/м2, разм.44-46)</t>
        </is>
      </c>
      <c r="L4101" s="12" t="n"/>
      <c r="M4101">
        <f>VLOOKUP(J4101,P$7:Q$4000,2,0)</f>
        <v/>
      </c>
      <c r="N4101">
        <f>VLOOKUP(K4101,P$7:R$4000,2,0)</f>
        <v/>
      </c>
    </row>
    <row r="4102" hidden="1" outlineLevel="1" ht="22.45" customFormat="1" customHeight="1" s="71" thickBot="1">
      <c r="B4102" s="167" t="n"/>
      <c r="C4102" s="167" t="n"/>
      <c r="D4102" s="14" t="inlineStr">
        <is>
          <t>Количество</t>
        </is>
      </c>
      <c r="E4102" s="15" t="n"/>
      <c r="F4102" s="175" t="n">
        <v>1</v>
      </c>
      <c r="G4102" s="15" t="n"/>
      <c r="H4102" s="175" t="n">
        <v>1</v>
      </c>
      <c r="I4102" s="135" t="n"/>
      <c r="J4102" s="154" t="inlineStr">
        <is>
          <t>Поступление ТМЦ и услуг 0001342 от 04.04.2024 10:00:00</t>
        </is>
      </c>
      <c r="K4102" s="154" t="inlineStr">
        <is>
          <t>Поступление ТМЦ и услуг 0001342 от 04.04.2024 10:00:00</t>
        </is>
      </c>
      <c r="L4102" s="12" t="n"/>
      <c r="M4102">
        <f>VLOOKUP(J4102,P$7:Q$4000,2,0)</f>
        <v/>
      </c>
      <c r="N4102">
        <f>VLOOKUP(K4102,P$7:R$4000,2,0)</f>
        <v/>
      </c>
    </row>
    <row r="4103" hidden="1" outlineLevel="1" ht="22.45" customFormat="1" customHeight="1" s="71" thickBot="1">
      <c r="B4103" s="165" t="inlineStr">
        <is>
          <t>18.09.2024 10:13:14</t>
        </is>
      </c>
      <c r="C4103" s="165" t="inlineStr">
        <is>
          <t>Внутреннее перемещение ОМТС 222-401 от 18.09.2024 10:13:14</t>
        </is>
      </c>
      <c r="D4103" s="152" t="inlineStr">
        <is>
          <t>Внутренее перемещение ТМЦ</t>
        </is>
      </c>
      <c r="E4103" s="163" t="n">
        <v>1750</v>
      </c>
      <c r="F4103" s="164" t="n"/>
      <c r="G4103" s="163" t="n">
        <v>1750</v>
      </c>
      <c r="H4103" s="164" t="n"/>
      <c r="I4103" s="7" t="n">
        <v>4558.41</v>
      </c>
      <c r="J4103" s="8" t="inlineStr">
        <is>
          <t>Шейшенбеков Тилек</t>
        </is>
      </c>
      <c r="K4103" s="8" t="inlineStr">
        <is>
          <t>Склад Бозымчак № 7 СИЗ (/Касымов А,Адылбек у Э.</t>
        </is>
      </c>
      <c r="L4103" s="12" t="n"/>
      <c r="M4103">
        <f>VLOOKUP(J4103,P$7:Q$4000,2,0)</f>
        <v/>
      </c>
      <c r="N4103">
        <f>VLOOKUP(K4103,P$7:R$4000,2,0)</f>
        <v/>
      </c>
    </row>
    <row r="4104" hidden="1" outlineLevel="1" ht="22.45" customFormat="1" customHeight="1" s="71">
      <c r="B4104" s="166" t="n"/>
      <c r="C4104" s="166" t="n"/>
      <c r="D4104" s="153" t="n"/>
      <c r="E4104" s="10" t="n"/>
      <c r="F4104" s="11" t="n"/>
      <c r="G4104" s="10" t="n"/>
      <c r="H4104" s="11" t="n"/>
      <c r="I4104" s="12" t="n"/>
      <c r="J4104" s="13" t="inlineStr">
        <is>
          <t>001-002-0061 Ботинки Kynox Nomad 417E-064 (Италия)</t>
        </is>
      </c>
      <c r="K4104" s="13" t="inlineStr">
        <is>
          <t>001-002-0061 Ботинки Kynox Nomad 417E-064 (Италия)</t>
        </is>
      </c>
      <c r="L4104" s="12" t="n"/>
      <c r="M4104">
        <f>VLOOKUP(J4104,P$7:Q$4000,2,0)</f>
        <v/>
      </c>
      <c r="N4104">
        <f>VLOOKUP(K4104,P$7:R$4000,2,0)</f>
        <v/>
      </c>
    </row>
    <row r="4105" hidden="1" outlineLevel="1" ht="22.45" customFormat="1" customHeight="1" s="71" thickBot="1">
      <c r="B4105" s="167" t="n"/>
      <c r="C4105" s="167" t="n"/>
      <c r="D4105" s="14" t="inlineStr">
        <is>
          <t>Количество</t>
        </is>
      </c>
      <c r="E4105" s="15" t="n"/>
      <c r="F4105" s="175" t="n">
        <v>1</v>
      </c>
      <c r="G4105" s="15" t="n"/>
      <c r="H4105" s="175" t="n">
        <v>1</v>
      </c>
      <c r="I4105" s="135" t="n"/>
      <c r="J4105" s="154" t="inlineStr">
        <is>
          <t>Поступление ТМЦ и услуг 0001148 от 27.03.2024 10:00:00</t>
        </is>
      </c>
      <c r="K4105" s="154" t="inlineStr">
        <is>
          <t>Поступление ТМЦ и услуг 0001148 от 27.03.2024 10:00:00</t>
        </is>
      </c>
      <c r="L4105" s="12" t="n"/>
      <c r="M4105">
        <f>VLOOKUP(J4105,P$7:Q$4000,2,0)</f>
        <v/>
      </c>
      <c r="N4105">
        <f>VLOOKUP(K4105,P$7:R$4000,2,0)</f>
        <v/>
      </c>
    </row>
    <row r="4106" hidden="1" outlineLevel="1" ht="22.45" customFormat="1" customHeight="1" s="71">
      <c r="B4106" s="165" t="inlineStr">
        <is>
          <t>18.09.2024 10:13:45</t>
        </is>
      </c>
      <c r="C4106" s="165" t="inlineStr">
        <is>
          <t>Внутреннее перемещение ОМТС 222-402 от 18.09.2024 10:13:45</t>
        </is>
      </c>
      <c r="D4106" s="152" t="inlineStr">
        <is>
          <t>Внутренее перемещение ТМЦ</t>
        </is>
      </c>
      <c r="E4106" s="163" t="n">
        <v>1750</v>
      </c>
      <c r="F4106" s="164" t="n"/>
      <c r="G4106" s="163" t="n">
        <v>1750</v>
      </c>
      <c r="H4106" s="164" t="n"/>
      <c r="I4106" s="7" t="n">
        <v>6068.94</v>
      </c>
      <c r="J4106" s="8" t="inlineStr">
        <is>
          <t>Склад Бозымчак № 7/1 СИЗ БУ</t>
        </is>
      </c>
      <c r="K4106" s="8" t="inlineStr">
        <is>
          <t>Шейшенбеков Тилек</t>
        </is>
      </c>
      <c r="L4106" s="12" t="n"/>
      <c r="M4106">
        <f>VLOOKUP(J4106,P$7:Q$4000,2,0)</f>
        <v/>
      </c>
      <c r="N4106">
        <f>VLOOKUP(K4106,P$7:R$4000,2,0)</f>
        <v/>
      </c>
    </row>
    <row r="4107" hidden="1" outlineLevel="1" ht="22.45" customFormat="1" customHeight="1" s="71">
      <c r="B4107" s="166" t="n"/>
      <c r="C4107" s="166" t="n"/>
      <c r="D4107" s="153" t="n"/>
      <c r="E4107" s="10" t="n"/>
      <c r="F4107" s="11" t="n"/>
      <c r="G4107" s="10" t="n"/>
      <c r="H4107" s="11" t="n"/>
      <c r="I4107" s="12" t="n"/>
      <c r="J4107" s="13" t="inlineStr">
        <is>
          <t>001-002-0085 Сапоги Pezzol Artic 271E-050</t>
        </is>
      </c>
      <c r="K4107" s="13" t="inlineStr">
        <is>
          <t>001-002-0085 Сапоги Pezzol Artic 271E-050</t>
        </is>
      </c>
      <c r="L4107" s="12" t="n"/>
      <c r="M4107">
        <f>VLOOKUP(J4107,P$7:Q$4000,2,0)</f>
        <v/>
      </c>
      <c r="N4107">
        <f>VLOOKUP(K4107,P$7:R$4000,2,0)</f>
        <v/>
      </c>
    </row>
    <row r="4108" hidden="1" outlineLevel="1" ht="22.45" customFormat="1" customHeight="1" s="71" thickBot="1">
      <c r="B4108" s="167" t="n"/>
      <c r="C4108" s="167" t="n"/>
      <c r="D4108" s="14" t="inlineStr">
        <is>
          <t>Количество</t>
        </is>
      </c>
      <c r="E4108" s="15" t="n"/>
      <c r="F4108" s="175" t="n">
        <v>1</v>
      </c>
      <c r="G4108" s="15" t="n"/>
      <c r="H4108" s="175" t="n">
        <v>1</v>
      </c>
      <c r="I4108" s="135" t="n"/>
      <c r="J4108" s="154" t="inlineStr">
        <is>
          <t>Поступление ТМЦ и услуг 0003772 от 13.09.2023 10:00:00</t>
        </is>
      </c>
      <c r="K4108" s="154" t="inlineStr">
        <is>
          <t>Поступление ТМЦ и услуг 0003772 от 13.09.2023 10:00:00</t>
        </is>
      </c>
      <c r="L4108" s="12" t="n"/>
      <c r="M4108">
        <f>VLOOKUP(J4108,P$7:Q$4000,2,0)</f>
        <v/>
      </c>
      <c r="N4108">
        <f>VLOOKUP(K4108,P$7:R$4000,2,0)</f>
        <v/>
      </c>
    </row>
    <row r="4109" hidden="1" outlineLevel="1" ht="22.45" customFormat="1" customHeight="1" s="71">
      <c r="B4109" s="165" t="inlineStr">
        <is>
          <t>18.09.2024 10:17:58</t>
        </is>
      </c>
      <c r="C4109" s="165" t="inlineStr">
        <is>
          <t>Внутреннее перемещение ОМТС 222-404 от 18.09.2024 10:17:58</t>
        </is>
      </c>
      <c r="D4109" s="152" t="inlineStr">
        <is>
          <t>Внутренее перемещение ТМЦ</t>
        </is>
      </c>
      <c r="E4109" s="163" t="n">
        <v>1750</v>
      </c>
      <c r="F4109" s="164" t="n"/>
      <c r="G4109" s="163" t="n">
        <v>1750</v>
      </c>
      <c r="H4109" s="164" t="n"/>
      <c r="I4109" s="7" t="n">
        <v>2130</v>
      </c>
      <c r="J4109" s="8" t="inlineStr">
        <is>
          <t>Склад Бозымчак № 7/1 СИЗ БУ</t>
        </is>
      </c>
      <c r="K4109" s="8" t="inlineStr">
        <is>
          <t>Сайисмат уулу Шабирайым</t>
        </is>
      </c>
      <c r="L4109" s="12" t="n"/>
      <c r="M4109">
        <f>VLOOKUP(J4109,P$7:Q$4000,2,0)</f>
        <v/>
      </c>
      <c r="N4109">
        <f>VLOOKUP(K4109,P$7:R$4000,2,0)</f>
        <v/>
      </c>
    </row>
    <row r="4110" hidden="1" outlineLevel="1" ht="22.45" customFormat="1" customHeight="1" s="71">
      <c r="B4110" s="166" t="n"/>
      <c r="C4110" s="166" t="n"/>
      <c r="D4110" s="153" t="n"/>
      <c r="E4110" s="10" t="n"/>
      <c r="F4110" s="11" t="n"/>
      <c r="G4110" s="10" t="n"/>
      <c r="H4110" s="11" t="n"/>
      <c r="I4110" s="12" t="n"/>
      <c r="J4110" s="13" t="inlineStr">
        <is>
          <t>010-004-0018 Каска Baseball Diamond (синяя)</t>
        </is>
      </c>
      <c r="K4110" s="13" t="inlineStr">
        <is>
          <t>010-004-0018 Каска Baseball Diamond (синяя)</t>
        </is>
      </c>
      <c r="L4110" s="12" t="n"/>
      <c r="M4110">
        <f>VLOOKUP(J4110,P$7:Q$4000,2,0)</f>
        <v/>
      </c>
      <c r="N4110">
        <f>VLOOKUP(K4110,P$7:R$4000,2,0)</f>
        <v/>
      </c>
    </row>
    <row r="4111" hidden="1" outlineLevel="1" ht="22.45" customFormat="1" customHeight="1" s="71" thickBot="1">
      <c r="B4111" s="167" t="n"/>
      <c r="C4111" s="167" t="n"/>
      <c r="D4111" s="14" t="inlineStr">
        <is>
          <t>Количество</t>
        </is>
      </c>
      <c r="E4111" s="15" t="n"/>
      <c r="F4111" s="175" t="n">
        <v>1</v>
      </c>
      <c r="G4111" s="15" t="n"/>
      <c r="H4111" s="175" t="n">
        <v>1</v>
      </c>
      <c r="I4111" s="135" t="n"/>
      <c r="J4111" s="154" t="inlineStr">
        <is>
          <t>Поступление ТМЦ и услуг 0002846 от 01.08.2022 10:00:00</t>
        </is>
      </c>
      <c r="K4111" s="154" t="inlineStr">
        <is>
          <t>Поступление ТМЦ и услуг 0002846 от 01.08.2022 10:00:00</t>
        </is>
      </c>
      <c r="L4111" s="12" t="n"/>
      <c r="M4111">
        <f>VLOOKUP(J4111,P$7:Q$4000,2,0)</f>
        <v/>
      </c>
      <c r="N4111">
        <f>VLOOKUP(K4111,P$7:R$4000,2,0)</f>
        <v/>
      </c>
    </row>
    <row r="4112" hidden="1" outlineLevel="1" ht="22.45" customFormat="1" customHeight="1" s="71">
      <c r="B4112" s="165" t="inlineStr">
        <is>
          <t>18.09.2024 10:17:58</t>
        </is>
      </c>
      <c r="C4112" s="165" t="inlineStr">
        <is>
          <t>Внутреннее перемещение ОМТС 222-404 от 18.09.2024 10:17:58</t>
        </is>
      </c>
      <c r="D4112" s="152" t="inlineStr">
        <is>
          <t>Внутренее перемещение ТМЦ</t>
        </is>
      </c>
      <c r="E4112" s="163" t="n">
        <v>1750</v>
      </c>
      <c r="F4112" s="164" t="n"/>
      <c r="G4112" s="163" t="n">
        <v>1750</v>
      </c>
      <c r="H4112" s="164" t="n"/>
      <c r="I4112" s="7" t="n">
        <v>9642.85</v>
      </c>
      <c r="J4112" s="8" t="inlineStr">
        <is>
          <t>Склад Бозымчак № 7/1 СИЗ БУ</t>
        </is>
      </c>
      <c r="K4112" s="8" t="inlineStr">
        <is>
          <t>Сайисмат уулу Шабирайым</t>
        </is>
      </c>
      <c r="L4112" s="12" t="n"/>
      <c r="M4112">
        <f>VLOOKUP(J4112,P$7:Q$4000,2,0)</f>
        <v/>
      </c>
      <c r="N4112">
        <f>VLOOKUP(K4112,P$7:R$4000,2,0)</f>
        <v/>
      </c>
    </row>
    <row r="4113" hidden="1" outlineLevel="1" ht="22.45" customFormat="1" customHeight="1" s="71">
      <c r="B4113" s="166" t="n"/>
      <c r="C4113" s="166" t="n"/>
      <c r="D4113" s="153" t="n"/>
      <c r="E4113" s="10" t="n"/>
      <c r="F4113" s="11" t="n"/>
      <c r="G4113" s="10" t="n"/>
      <c r="H4113" s="11" t="n"/>
      <c r="I4113" s="12" t="n"/>
      <c r="J4113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K4113" s="13" t="inlineStr">
        <is>
          <t>001-001-0135 Костюм зимний "KAZ Minerals Bozymchak" (100% полиэстер, плотность 150-160гр/м2, утеплитель-синтепон, логотип вышивка, 48р)</t>
        </is>
      </c>
      <c r="L4113" s="12" t="n"/>
      <c r="M4113">
        <f>VLOOKUP(J4113,P$7:Q$4000,2,0)</f>
        <v/>
      </c>
      <c r="N4113">
        <f>VLOOKUP(K4113,P$7:R$4000,2,0)</f>
        <v/>
      </c>
    </row>
    <row r="4114" hidden="1" outlineLevel="1" ht="22.45" customFormat="1" customHeight="1" s="71" thickBot="1">
      <c r="B4114" s="167" t="n"/>
      <c r="C4114" s="167" t="n"/>
      <c r="D4114" s="14" t="inlineStr">
        <is>
          <t>Количество</t>
        </is>
      </c>
      <c r="E4114" s="15" t="n"/>
      <c r="F4114" s="175" t="n">
        <v>1</v>
      </c>
      <c r="G4114" s="15" t="n"/>
      <c r="H4114" s="175" t="n">
        <v>1</v>
      </c>
      <c r="I4114" s="135" t="n"/>
      <c r="J4114" s="154" t="inlineStr">
        <is>
          <t>Поступление ТМЦ и услуг 0000780 от 04.03.2022 10:00:00</t>
        </is>
      </c>
      <c r="K4114" s="154" t="inlineStr">
        <is>
          <t>Поступление ТМЦ и услуг 0000780 от 04.03.2022 10:00:00</t>
        </is>
      </c>
      <c r="L4114" s="12" t="n"/>
      <c r="M4114">
        <f>VLOOKUP(J4114,P$7:Q$4000,2,0)</f>
        <v/>
      </c>
      <c r="N4114">
        <f>VLOOKUP(K4114,P$7:R$4000,2,0)</f>
        <v/>
      </c>
    </row>
    <row r="4115" hidden="1" outlineLevel="1" ht="22.45" customFormat="1" customHeight="1" s="71">
      <c r="B4115" s="165" t="inlineStr">
        <is>
          <t>18.09.2024 10:17:58</t>
        </is>
      </c>
      <c r="C4115" s="165" t="inlineStr">
        <is>
          <t>Внутреннее перемещение ОМТС 222-404 от 18.09.2024 10:17:58</t>
        </is>
      </c>
      <c r="D4115" s="152" t="inlineStr">
        <is>
          <t>Внутренее перемещение ТМЦ</t>
        </is>
      </c>
      <c r="E4115" s="163" t="n">
        <v>1750</v>
      </c>
      <c r="F4115" s="164" t="n"/>
      <c r="G4115" s="163" t="n">
        <v>1750</v>
      </c>
      <c r="H4115" s="164" t="n"/>
      <c r="I4115" s="7" t="n">
        <v>7140</v>
      </c>
      <c r="J4115" s="8" t="inlineStr">
        <is>
          <t>Склад Бозымчак № 7/1 СИЗ БУ</t>
        </is>
      </c>
      <c r="K4115" s="8" t="inlineStr">
        <is>
          <t>Сайисмат уулу Шабирайым</t>
        </is>
      </c>
      <c r="L4115" s="12" t="n"/>
      <c r="M4115">
        <f>VLOOKUP(J4115,P$7:Q$4000,2,0)</f>
        <v/>
      </c>
      <c r="N4115">
        <f>VLOOKUP(K4115,P$7:R$4000,2,0)</f>
        <v/>
      </c>
    </row>
    <row r="4116" hidden="1" outlineLevel="1" ht="22.45" customFormat="1" customHeight="1" s="71">
      <c r="B4116" s="166" t="n"/>
      <c r="C4116" s="166" t="n"/>
      <c r="D4116" s="153" t="n"/>
      <c r="E4116" s="10" t="n"/>
      <c r="F4116" s="11" t="n"/>
      <c r="G4116" s="10" t="n"/>
      <c r="H4116" s="11" t="n"/>
      <c r="I4116" s="12" t="n"/>
      <c r="J4116" s="13" t="inlineStr">
        <is>
          <t>001-001-0128 Костюм летний "KAZ Minerals Bozymchak" (100% ХБ, плотность 250-260гр/м2, логотип вышивка, 52р.)</t>
        </is>
      </c>
      <c r="K4116" s="13" t="inlineStr">
        <is>
          <t>001-001-0128 Костюм летний "KAZ Minerals Bozymchak" (100% ХБ, плотность 250-260гр/м2, логотип вышивка, 52р.)</t>
        </is>
      </c>
      <c r="L4116" s="12" t="n"/>
      <c r="M4116">
        <f>VLOOKUP(J4116,P$7:Q$4000,2,0)</f>
        <v/>
      </c>
      <c r="N4116">
        <f>VLOOKUP(K4116,P$7:R$4000,2,0)</f>
        <v/>
      </c>
    </row>
    <row r="4117" hidden="1" outlineLevel="1" ht="22.45" customFormat="1" customHeight="1" s="71" thickBot="1">
      <c r="B4117" s="167" t="n"/>
      <c r="C4117" s="167" t="n"/>
      <c r="D4117" s="14" t="inlineStr">
        <is>
          <t>Количество</t>
        </is>
      </c>
      <c r="E4117" s="15" t="n"/>
      <c r="F4117" s="175" t="n">
        <v>1</v>
      </c>
      <c r="G4117" s="15" t="n"/>
      <c r="H4117" s="175" t="n">
        <v>1</v>
      </c>
      <c r="I4117" s="135" t="n"/>
      <c r="J4117" s="154" t="inlineStr">
        <is>
          <t>Поступление ТМЦ и услуг 0001121 от 31.03.2023 10:00:00</t>
        </is>
      </c>
      <c r="K4117" s="154" t="inlineStr">
        <is>
          <t>Поступление ТМЦ и услуг 0001121 от 31.03.2023 10:00:00</t>
        </is>
      </c>
      <c r="L4117" s="12" t="n"/>
      <c r="M4117">
        <f>VLOOKUP(J4117,P$7:Q$4000,2,0)</f>
        <v/>
      </c>
      <c r="N4117">
        <f>VLOOKUP(K4117,P$7:R$4000,2,0)</f>
        <v/>
      </c>
    </row>
    <row r="4118" hidden="1" outlineLevel="1" ht="22.45" customFormat="1" customHeight="1" s="71" thickBot="1">
      <c r="B4118" s="165" t="inlineStr">
        <is>
          <t>18.09.2024 10:18:53</t>
        </is>
      </c>
      <c r="C4118" s="165" t="inlineStr">
        <is>
          <t>Внутреннее перемещение ОМТС 222-405 от 18.09.2024 10:18:53</t>
        </is>
      </c>
      <c r="D4118" s="152" t="inlineStr">
        <is>
          <t>Внутренее перемещение ТМЦ</t>
        </is>
      </c>
      <c r="E4118" s="163" t="n">
        <v>1750</v>
      </c>
      <c r="F4118" s="164" t="n"/>
      <c r="G4118" s="163" t="n">
        <v>1750</v>
      </c>
      <c r="H4118" s="164" t="n"/>
      <c r="I4118" s="7" t="n">
        <v>4558.4</v>
      </c>
      <c r="J4118" s="8" t="inlineStr">
        <is>
          <t>Эмильбек уулу Мурат</t>
        </is>
      </c>
      <c r="K4118" s="8" t="inlineStr">
        <is>
          <t>Склад Бозымчак № 7 СИЗ (/Касымов А,Адылбек у Э.</t>
        </is>
      </c>
      <c r="L4118" s="12" t="n"/>
      <c r="M4118">
        <f>VLOOKUP(J4118,P$7:Q$4000,2,0)</f>
        <v/>
      </c>
      <c r="N4118">
        <f>VLOOKUP(K4118,P$7:R$4000,2,0)</f>
        <v/>
      </c>
    </row>
    <row r="4119" hidden="1" outlineLevel="1" ht="22.45" customFormat="1" customHeight="1" s="71">
      <c r="B4119" s="166" t="n"/>
      <c r="C4119" s="166" t="n"/>
      <c r="D4119" s="153" t="n"/>
      <c r="E4119" s="10" t="n"/>
      <c r="F4119" s="11" t="n"/>
      <c r="G4119" s="10" t="n"/>
      <c r="H4119" s="11" t="n"/>
      <c r="I4119" s="12" t="n"/>
      <c r="J4119" s="13" t="inlineStr">
        <is>
          <t>001-002-0061 Ботинки Kynox Nomad 417E-064 (Италия)</t>
        </is>
      </c>
      <c r="K4119" s="13" t="inlineStr">
        <is>
          <t>001-002-0061 Ботинки Kynox Nomad 417E-064 (Италия)</t>
        </is>
      </c>
      <c r="L4119" s="12" t="n"/>
      <c r="M4119">
        <f>VLOOKUP(J4119,P$7:Q$4000,2,0)</f>
        <v/>
      </c>
      <c r="N4119">
        <f>VLOOKUP(K4119,P$7:R$4000,2,0)</f>
        <v/>
      </c>
    </row>
    <row r="4120" hidden="1" outlineLevel="1" ht="22.45" customFormat="1" customHeight="1" s="71" thickBot="1">
      <c r="B4120" s="167" t="n"/>
      <c r="C4120" s="167" t="n"/>
      <c r="D4120" s="14" t="inlineStr">
        <is>
          <t>Количество</t>
        </is>
      </c>
      <c r="E4120" s="15" t="n"/>
      <c r="F4120" s="175" t="n">
        <v>1</v>
      </c>
      <c r="G4120" s="15" t="n"/>
      <c r="H4120" s="175" t="n">
        <v>1</v>
      </c>
      <c r="I4120" s="135" t="n"/>
      <c r="J4120" s="154" t="inlineStr">
        <is>
          <t>Поступление ТМЦ и услуг 0001148 от 27.03.2024 10:00:00</t>
        </is>
      </c>
      <c r="K4120" s="154" t="inlineStr">
        <is>
          <t>Поступление ТМЦ и услуг 0001148 от 27.03.2024 10:00:00</t>
        </is>
      </c>
      <c r="L4120" s="12" t="n"/>
      <c r="M4120">
        <f>VLOOKUP(J4120,P$7:Q$4000,2,0)</f>
        <v/>
      </c>
      <c r="N4120">
        <f>VLOOKUP(K4120,P$7:R$4000,2,0)</f>
        <v/>
      </c>
    </row>
    <row r="4121" hidden="1" outlineLevel="1" ht="22.45" customFormat="1" customHeight="1" s="71">
      <c r="B4121" s="165" t="inlineStr">
        <is>
          <t>18.09.2024 10:19:20</t>
        </is>
      </c>
      <c r="C4121" s="165" t="inlineStr">
        <is>
          <t>Внутреннее перемещение ОМТС 222-406 от 18.09.2024 10:19:20</t>
        </is>
      </c>
      <c r="D4121" s="152" t="inlineStr">
        <is>
          <t>Внутренее перемещение ТМЦ</t>
        </is>
      </c>
      <c r="E4121" s="163" t="n">
        <v>1750</v>
      </c>
      <c r="F4121" s="164" t="n"/>
      <c r="G4121" s="163" t="n">
        <v>1750</v>
      </c>
      <c r="H4121" s="164" t="n"/>
      <c r="I4121" s="7" t="n">
        <v>4147.32</v>
      </c>
      <c r="J4121" s="8" t="inlineStr">
        <is>
          <t>Склад Бозымчак № 7/1 СИЗ БУ</t>
        </is>
      </c>
      <c r="K4121" s="8" t="inlineStr">
        <is>
          <t>Эмильбек уулу Мурат</t>
        </is>
      </c>
      <c r="L4121" s="12" t="n"/>
      <c r="M4121">
        <f>VLOOKUP(J4121,P$7:Q$4000,2,0)</f>
        <v/>
      </c>
      <c r="N4121">
        <f>VLOOKUP(K4121,P$7:R$4000,2,0)</f>
        <v/>
      </c>
    </row>
    <row r="4122" hidden="1" outlineLevel="1" ht="22.45" customFormat="1" customHeight="1" s="71">
      <c r="B4122" s="166" t="n"/>
      <c r="C4122" s="166" t="n"/>
      <c r="D4122" s="153" t="n"/>
      <c r="E4122" s="10" t="n"/>
      <c r="F4122" s="11" t="n"/>
      <c r="G4122" s="10" t="n"/>
      <c r="H4122" s="11" t="n"/>
      <c r="I4122" s="12" t="n"/>
      <c r="J4122" s="13" t="inlineStr">
        <is>
          <t>001-002-0061 Ботинки Kynox Nomad 417E-064 (Италия)</t>
        </is>
      </c>
      <c r="K4122" s="13" t="inlineStr">
        <is>
          <t>001-002-0061 Ботинки Kynox Nomad 417E-064 (Италия)</t>
        </is>
      </c>
      <c r="L4122" s="12" t="n"/>
      <c r="M4122">
        <f>VLOOKUP(J4122,P$7:Q$4000,2,0)</f>
        <v/>
      </c>
      <c r="N4122">
        <f>VLOOKUP(K4122,P$7:R$4000,2,0)</f>
        <v/>
      </c>
    </row>
    <row r="4123" hidden="1" outlineLevel="1" ht="22.45" customFormat="1" customHeight="1" s="71" thickBot="1">
      <c r="B4123" s="167" t="n"/>
      <c r="C4123" s="167" t="n"/>
      <c r="D4123" s="14" t="inlineStr">
        <is>
          <t>Количество</t>
        </is>
      </c>
      <c r="E4123" s="15" t="n"/>
      <c r="F4123" s="175" t="n">
        <v>1</v>
      </c>
      <c r="G4123" s="15" t="n"/>
      <c r="H4123" s="175" t="n">
        <v>1</v>
      </c>
      <c r="I4123" s="135" t="n"/>
      <c r="J4123" s="154" t="inlineStr">
        <is>
          <t>Поступление ТМЦ и услуг 0002206 от 21.06.2022 10:00:00</t>
        </is>
      </c>
      <c r="K4123" s="154" t="inlineStr">
        <is>
          <t>Поступление ТМЦ и услуг 0002206 от 21.06.2022 10:00:00</t>
        </is>
      </c>
      <c r="L4123" s="12" t="n"/>
      <c r="M4123">
        <f>VLOOKUP(J4123,P$7:Q$4000,2,0)</f>
        <v/>
      </c>
      <c r="N4123">
        <f>VLOOKUP(K4123,P$7:R$4000,2,0)</f>
        <v/>
      </c>
    </row>
    <row r="4124" hidden="1" outlineLevel="1" ht="22.45" customFormat="1" customHeight="1" s="71" thickBot="1">
      <c r="B4124" s="165" t="inlineStr">
        <is>
          <t>18.09.2024 10:20:29</t>
        </is>
      </c>
      <c r="C4124" s="165" t="inlineStr">
        <is>
          <t>Внутреннее перемещение ОМТС 222-407 от 18.09.2024 10:20:29</t>
        </is>
      </c>
      <c r="D4124" s="152" t="inlineStr">
        <is>
          <t>Внутренее перемещение ТМЦ</t>
        </is>
      </c>
      <c r="E4124" s="163" t="n">
        <v>1750</v>
      </c>
      <c r="F4124" s="164" t="n"/>
      <c r="G4124" s="163" t="n">
        <v>1750</v>
      </c>
      <c r="H4124" s="164" t="n"/>
      <c r="I4124" s="7" t="n">
        <v>7000</v>
      </c>
      <c r="J4124" s="8" t="inlineStr">
        <is>
          <t>Шабаев Сапарбек Рысбекович (Бункеровщик)</t>
        </is>
      </c>
      <c r="K4124" s="8" t="inlineStr">
        <is>
          <t>Склад Бозымчак № 7 СИЗ (/Касымов А,Адылбек у Э.</t>
        </is>
      </c>
      <c r="L4124" s="12" t="n"/>
      <c r="M4124">
        <f>VLOOKUP(J4124,P$7:Q$4000,2,0)</f>
        <v/>
      </c>
      <c r="N4124">
        <f>VLOOKUP(K4124,P$7:R$4000,2,0)</f>
        <v/>
      </c>
    </row>
    <row r="4125" hidden="1" outlineLevel="1" ht="22.45" customFormat="1" customHeight="1" s="71">
      <c r="B4125" s="166" t="n"/>
      <c r="C4125" s="166" t="n"/>
      <c r="D4125" s="153" t="n"/>
      <c r="E4125" s="10" t="n"/>
      <c r="F4125" s="11" t="n"/>
      <c r="G4125" s="10" t="n"/>
      <c r="H4125" s="11" t="n"/>
      <c r="I4125" s="12" t="n"/>
      <c r="J4125" s="13" t="inlineStr">
        <is>
          <t>001-001-0199 Куртка демисезонная "KAZ Minerals Bozymchak" (ткань 65%ПЭ/35%ХБ, плотность 250 гр/м2, подкл.флис. 56-58)</t>
        </is>
      </c>
      <c r="K4125" s="13" t="inlineStr">
        <is>
          <t>001-001-0199 Куртка демисезонная "KAZ Minerals Bozymchak" (ткань 65%ПЭ/35%ХБ, плотность 250 гр/м2, подкл.флис. 56-58)</t>
        </is>
      </c>
      <c r="L4125" s="12" t="n"/>
      <c r="M4125">
        <f>VLOOKUP(J4125,P$7:Q$4000,2,0)</f>
        <v/>
      </c>
      <c r="N4125">
        <f>VLOOKUP(K4125,P$7:R$4000,2,0)</f>
        <v/>
      </c>
    </row>
    <row r="4126" hidden="1" outlineLevel="1" ht="22.45" customFormat="1" customHeight="1" s="71" thickBot="1">
      <c r="B4126" s="167" t="n"/>
      <c r="C4126" s="167" t="n"/>
      <c r="D4126" s="14" t="inlineStr">
        <is>
          <t>Количество</t>
        </is>
      </c>
      <c r="E4126" s="15" t="n"/>
      <c r="F4126" s="175" t="n">
        <v>1</v>
      </c>
      <c r="G4126" s="15" t="n"/>
      <c r="H4126" s="175" t="n">
        <v>1</v>
      </c>
      <c r="I4126" s="135" t="n"/>
      <c r="J4126" s="154" t="inlineStr">
        <is>
          <t>Поступление ТМЦ и услуг 0003584 от 12.09.2024 10:00:00</t>
        </is>
      </c>
      <c r="K4126" s="154" t="inlineStr">
        <is>
          <t>Поступление ТМЦ и услуг 0003584 от 12.09.2024 10:00:00</t>
        </is>
      </c>
      <c r="L4126" s="12" t="n"/>
      <c r="M4126">
        <f>VLOOKUP(J4126,P$7:Q$4000,2,0)</f>
        <v/>
      </c>
      <c r="N4126">
        <f>VLOOKUP(K4126,P$7:R$4000,2,0)</f>
        <v/>
      </c>
    </row>
    <row r="4127" hidden="1" outlineLevel="1" ht="22.45" customFormat="1" customHeight="1" s="71" thickBot="1">
      <c r="B4127" s="165" t="inlineStr">
        <is>
          <t>18.09.2024 10:20:53</t>
        </is>
      </c>
      <c r="C4127" s="165" t="inlineStr">
        <is>
          <t>Внутреннее перемещение ОМТС 222-408 от 18.09.2024 10:20:53</t>
        </is>
      </c>
      <c r="D4127" s="152" t="inlineStr">
        <is>
          <t>Внутренее перемещение ТМЦ</t>
        </is>
      </c>
      <c r="E4127" s="163" t="n">
        <v>1750</v>
      </c>
      <c r="F4127" s="164" t="n"/>
      <c r="G4127" s="163" t="n">
        <v>1750</v>
      </c>
      <c r="H4127" s="164" t="n"/>
      <c r="I4127" s="7" t="n">
        <v>7000</v>
      </c>
      <c r="J4127" s="8" t="inlineStr">
        <is>
          <t>Эмильбек уулу Мурат</t>
        </is>
      </c>
      <c r="K4127" s="8" t="inlineStr">
        <is>
          <t>Склад Бозымчак № 7 СИЗ (/Касымов А,Адылбек у Э.</t>
        </is>
      </c>
      <c r="L4127" s="12" t="n"/>
      <c r="M4127">
        <f>VLOOKUP(J4127,P$7:Q$4000,2,0)</f>
        <v/>
      </c>
      <c r="N4127">
        <f>VLOOKUP(K4127,P$7:R$4000,2,0)</f>
        <v/>
      </c>
    </row>
    <row r="4128" hidden="1" outlineLevel="1" ht="22.45" customFormat="1" customHeight="1" s="71">
      <c r="B4128" s="166" t="n"/>
      <c r="C4128" s="166" t="n"/>
      <c r="D4128" s="153" t="n"/>
      <c r="E4128" s="10" t="n"/>
      <c r="F4128" s="11" t="n"/>
      <c r="G4128" s="10" t="n"/>
      <c r="H4128" s="11" t="n"/>
      <c r="I4128" s="12" t="n"/>
      <c r="J4128" s="13" t="inlineStr">
        <is>
          <t>001-001-0199 Куртка демисезонная "KAZ Minerals Bozymchak" (ткань 65%ПЭ/35%ХБ, плотность 250 гр/м2, подкл.флис. 56-58)</t>
        </is>
      </c>
      <c r="K4128" s="13" t="inlineStr">
        <is>
          <t>001-001-0199 Куртка демисезонная "KAZ Minerals Bozymchak" (ткань 65%ПЭ/35%ХБ, плотность 250 гр/м2, подкл.флис. 56-58)</t>
        </is>
      </c>
      <c r="L4128" s="12" t="n"/>
      <c r="M4128">
        <f>VLOOKUP(J4128,P$7:Q$4000,2,0)</f>
        <v/>
      </c>
      <c r="N4128">
        <f>VLOOKUP(K4128,P$7:R$4000,2,0)</f>
        <v/>
      </c>
    </row>
    <row r="4129" hidden="1" outlineLevel="1" ht="22.45" customFormat="1" customHeight="1" s="71" thickBot="1">
      <c r="B4129" s="167" t="n"/>
      <c r="C4129" s="167" t="n"/>
      <c r="D4129" s="14" t="inlineStr">
        <is>
          <t>Количество</t>
        </is>
      </c>
      <c r="E4129" s="15" t="n"/>
      <c r="F4129" s="175" t="n">
        <v>1</v>
      </c>
      <c r="G4129" s="15" t="n"/>
      <c r="H4129" s="175" t="n">
        <v>1</v>
      </c>
      <c r="I4129" s="135" t="n"/>
      <c r="J4129" s="154" t="inlineStr">
        <is>
          <t>Поступление ТМЦ и услуг 0003584 от 12.09.2024 10:00:00</t>
        </is>
      </c>
      <c r="K4129" s="154" t="inlineStr">
        <is>
          <t>Поступление ТМЦ и услуг 0003584 от 12.09.2024 10:00:00</t>
        </is>
      </c>
      <c r="L4129" s="12" t="n"/>
      <c r="M4129">
        <f>VLOOKUP(J4129,P$7:Q$4000,2,0)</f>
        <v/>
      </c>
      <c r="N4129">
        <f>VLOOKUP(K4129,P$7:R$4000,2,0)</f>
        <v/>
      </c>
    </row>
    <row r="4130" hidden="1" outlineLevel="1" ht="22.45" customFormat="1" customHeight="1" s="71" thickBot="1">
      <c r="B4130" s="165" t="inlineStr">
        <is>
          <t>18.09.2024 10:22:01</t>
        </is>
      </c>
      <c r="C4130" s="165" t="inlineStr">
        <is>
          <t>Внутреннее перемещение ОМТС 222-409 от 18.09.2024 10:22:01</t>
        </is>
      </c>
      <c r="D4130" s="152" t="inlineStr">
        <is>
          <t>Внутренее перемещение ТМЦ</t>
        </is>
      </c>
      <c r="E4130" s="163" t="n">
        <v>1750</v>
      </c>
      <c r="F4130" s="164" t="n"/>
      <c r="G4130" s="163" t="n">
        <v>1750</v>
      </c>
      <c r="H4130" s="164" t="n"/>
      <c r="I4130" s="7" t="n">
        <v>3000</v>
      </c>
      <c r="J4130" s="8" t="inlineStr">
        <is>
          <t>Шабаев Сапарбек Рысбекович (Бункеровщик)</t>
        </is>
      </c>
      <c r="K4130" s="8" t="inlineStr">
        <is>
          <t>Склад Бозымчак № 7 СИЗ (/Касымов А,Адылбек у Э.</t>
        </is>
      </c>
      <c r="L4130" s="12" t="n"/>
      <c r="M4130">
        <f>VLOOKUP(J4130,P$7:Q$4000,2,0)</f>
        <v/>
      </c>
      <c r="N4130">
        <f>VLOOKUP(K4130,P$7:R$4000,2,0)</f>
        <v/>
      </c>
    </row>
    <row r="4131" hidden="1" outlineLevel="1" ht="22.45" customFormat="1" customHeight="1" s="71">
      <c r="B4131" s="166" t="n"/>
      <c r="C4131" s="166" t="n"/>
      <c r="D4131" s="153" t="n"/>
      <c r="E4131" s="10" t="n"/>
      <c r="F4131" s="11" t="n"/>
      <c r="G4131" s="10" t="n"/>
      <c r="H4131" s="11" t="n"/>
      <c r="I4131" s="12" t="n"/>
      <c r="J4131" s="13" t="inlineStr">
        <is>
          <t>001-001-0184 Брюки летние "KAZ Minerals Bozymchak" (ткань 65%ПЭ/35%ХБ, плотность 250 гр/м2, разм.56-58)</t>
        </is>
      </c>
      <c r="K4131" s="13" t="inlineStr">
        <is>
          <t>001-001-0184 Брюки летние "KAZ Minerals Bozymchak" (ткань 65%ПЭ/35%ХБ, плотность 250 гр/м2, разм.56-58)</t>
        </is>
      </c>
      <c r="L4131" s="12" t="n"/>
      <c r="M4131">
        <f>VLOOKUP(J4131,P$7:Q$4000,2,0)</f>
        <v/>
      </c>
      <c r="N4131">
        <f>VLOOKUP(K4131,P$7:R$4000,2,0)</f>
        <v/>
      </c>
    </row>
    <row r="4132" hidden="1" outlineLevel="1" ht="22.45" customFormat="1" customHeight="1" s="71" thickBot="1">
      <c r="B4132" s="167" t="n"/>
      <c r="C4132" s="167" t="n"/>
      <c r="D4132" s="14" t="inlineStr">
        <is>
          <t>Количество</t>
        </is>
      </c>
      <c r="E4132" s="15" t="n"/>
      <c r="F4132" s="175" t="n">
        <v>1</v>
      </c>
      <c r="G4132" s="15" t="n"/>
      <c r="H4132" s="175" t="n">
        <v>1</v>
      </c>
      <c r="I4132" s="135" t="n"/>
      <c r="J4132" s="154" t="inlineStr">
        <is>
          <t>Поступление ТМЦ и услуг 0001494 от 19.04.2024 10:00:00</t>
        </is>
      </c>
      <c r="K4132" s="154" t="inlineStr">
        <is>
          <t>Поступление ТМЦ и услуг 0001494 от 19.04.2024 10:00:00</t>
        </is>
      </c>
      <c r="L4132" s="12" t="n"/>
      <c r="M4132">
        <f>VLOOKUP(J4132,P$7:Q$4000,2,0)</f>
        <v/>
      </c>
      <c r="N4132">
        <f>VLOOKUP(K4132,P$7:R$4000,2,0)</f>
        <v/>
      </c>
    </row>
    <row r="4133" hidden="1" outlineLevel="1" ht="22.45" customFormat="1" customHeight="1" s="71" thickBot="1">
      <c r="B4133" s="165" t="inlineStr">
        <is>
          <t>18.09.2024 10:22:01</t>
        </is>
      </c>
      <c r="C4133" s="165" t="inlineStr">
        <is>
          <t>Внутреннее перемещение ОМТС 222-409 от 18.09.2024 10:22:01</t>
        </is>
      </c>
      <c r="D4133" s="152" t="inlineStr">
        <is>
          <t>Внутренее перемещение ТМЦ</t>
        </is>
      </c>
      <c r="E4133" s="163" t="n">
        <v>1750</v>
      </c>
      <c r="F4133" s="164" t="n"/>
      <c r="G4133" s="163" t="n">
        <v>1750</v>
      </c>
      <c r="H4133" s="164" t="n"/>
      <c r="I4133" s="7" t="n">
        <v>5500</v>
      </c>
      <c r="J4133" s="8" t="inlineStr">
        <is>
          <t>Шабаев Сапарбек Рысбекович (Бункеровщик)</t>
        </is>
      </c>
      <c r="K4133" s="8" t="inlineStr">
        <is>
          <t>Склад Бозымчак № 7 СИЗ (/Касымов А,Адылбек у Э.</t>
        </is>
      </c>
      <c r="L4133" s="12" t="n"/>
      <c r="M4133">
        <f>VLOOKUP(J4133,P$7:Q$4000,2,0)</f>
        <v/>
      </c>
      <c r="N4133">
        <f>VLOOKUP(K4133,P$7:R$4000,2,0)</f>
        <v/>
      </c>
    </row>
    <row r="4134" hidden="1" outlineLevel="1" ht="22.45" customFormat="1" customHeight="1" s="71">
      <c r="B4134" s="166" t="n"/>
      <c r="C4134" s="166" t="n"/>
      <c r="D4134" s="153" t="n"/>
      <c r="E4134" s="10" t="n"/>
      <c r="F4134" s="11" t="n"/>
      <c r="G4134" s="10" t="n"/>
      <c r="H4134" s="11" t="n"/>
      <c r="I4134" s="12" t="n"/>
      <c r="J4134" s="13" t="inlineStr">
        <is>
          <t>001-001-0179 Куртка летняя "KAZ Minerals Bozymchak" (ткань 65%ПЭ/35%ХБ, плотность 250 гр/м2, разм.56-58)</t>
        </is>
      </c>
      <c r="K4134" s="13" t="inlineStr">
        <is>
          <t>001-001-0179 Куртка летняя "KAZ Minerals Bozymchak" (ткань 65%ПЭ/35%ХБ, плотность 250 гр/м2, разм.56-58)</t>
        </is>
      </c>
      <c r="L4134" s="12" t="n"/>
      <c r="M4134">
        <f>VLOOKUP(J4134,P$7:Q$4000,2,0)</f>
        <v/>
      </c>
      <c r="N4134">
        <f>VLOOKUP(K4134,P$7:R$4000,2,0)</f>
        <v/>
      </c>
    </row>
    <row r="4135" hidden="1" outlineLevel="1" ht="22.45" customFormat="1" customHeight="1" s="71" thickBot="1">
      <c r="B4135" s="167" t="n"/>
      <c r="C4135" s="167" t="n"/>
      <c r="D4135" s="14" t="inlineStr">
        <is>
          <t>Количество</t>
        </is>
      </c>
      <c r="E4135" s="15" t="n"/>
      <c r="F4135" s="175" t="n">
        <v>1</v>
      </c>
      <c r="G4135" s="15" t="n"/>
      <c r="H4135" s="175" t="n">
        <v>1</v>
      </c>
      <c r="I4135" s="135" t="n"/>
      <c r="J4135" s="154" t="inlineStr">
        <is>
          <t>Поступление ТМЦ и услуг 0001858 от 13.05.2024 10:00:00</t>
        </is>
      </c>
      <c r="K4135" s="154" t="inlineStr">
        <is>
          <t>Поступление ТМЦ и услуг 0001858 от 13.05.2024 10:00:00</t>
        </is>
      </c>
      <c r="L4135" s="12" t="n"/>
      <c r="M4135">
        <f>VLOOKUP(J4135,P$7:Q$4000,2,0)</f>
        <v/>
      </c>
      <c r="N4135">
        <f>VLOOKUP(K4135,P$7:R$4000,2,0)</f>
        <v/>
      </c>
    </row>
    <row r="4136" hidden="1" outlineLevel="1" ht="22.45" customFormat="1" customHeight="1" s="71" thickBot="1">
      <c r="B4136" s="165" t="inlineStr">
        <is>
          <t>18.09.2024 10:23:11</t>
        </is>
      </c>
      <c r="C4136" s="165" t="inlineStr">
        <is>
          <t>Внутреннее перемещение ОМТС 222-410 от 18.09.2024 10:23:11</t>
        </is>
      </c>
      <c r="D4136" s="152" t="inlineStr">
        <is>
          <t>Внутренее перемещение ТМЦ</t>
        </is>
      </c>
      <c r="E4136" s="163" t="n">
        <v>1750</v>
      </c>
      <c r="F4136" s="164" t="n"/>
      <c r="G4136" s="163" t="n">
        <v>1750</v>
      </c>
      <c r="H4136" s="164" t="n"/>
      <c r="I4136" s="7" t="n">
        <v>7000</v>
      </c>
      <c r="J4136" s="8" t="inlineStr">
        <is>
          <t>Чымыров Алмасбек Мамбеткулович</t>
        </is>
      </c>
      <c r="K4136" s="8" t="inlineStr">
        <is>
          <t>Склад Бозымчак № 7 СИЗ (/Касымов А,Адылбек у Э.</t>
        </is>
      </c>
      <c r="L4136" s="12" t="n"/>
      <c r="M4136">
        <f>VLOOKUP(J4136,P$7:Q$4000,2,0)</f>
        <v/>
      </c>
      <c r="N4136">
        <f>VLOOKUP(K4136,P$7:R$4000,2,0)</f>
        <v/>
      </c>
    </row>
    <row r="4137" hidden="1" outlineLevel="1" ht="22.45" customFormat="1" customHeight="1" s="71">
      <c r="B4137" s="166" t="n"/>
      <c r="C4137" s="166" t="n"/>
      <c r="D4137" s="153" t="n"/>
      <c r="E4137" s="10" t="n"/>
      <c r="F4137" s="11" t="n"/>
      <c r="G4137" s="10" t="n"/>
      <c r="H4137" s="11" t="n"/>
      <c r="I4137" s="12" t="n"/>
      <c r="J4137" s="13" t="inlineStr">
        <is>
          <t>001-001-0199 Куртка демисезонная "KAZ Minerals Bozymchak" (ткань 65%ПЭ/35%ХБ, плотность 250 гр/м2, подкл.флис. 56-58)</t>
        </is>
      </c>
      <c r="K4137" s="13" t="inlineStr">
        <is>
          <t>001-001-0199 Куртка демисезонная "KAZ Minerals Bozymchak" (ткань 65%ПЭ/35%ХБ, плотность 250 гр/м2, подкл.флис. 56-58)</t>
        </is>
      </c>
      <c r="L4137" s="12" t="n"/>
      <c r="M4137">
        <f>VLOOKUP(J4137,P$7:Q$4000,2,0)</f>
        <v/>
      </c>
      <c r="N4137">
        <f>VLOOKUP(K4137,P$7:R$4000,2,0)</f>
        <v/>
      </c>
    </row>
    <row r="4138" hidden="1" outlineLevel="1" ht="22.45" customFormat="1" customHeight="1" s="71" thickBot="1">
      <c r="B4138" s="167" t="n"/>
      <c r="C4138" s="167" t="n"/>
      <c r="D4138" s="14" t="inlineStr">
        <is>
          <t>Количество</t>
        </is>
      </c>
      <c r="E4138" s="15" t="n"/>
      <c r="F4138" s="175" t="n">
        <v>1</v>
      </c>
      <c r="G4138" s="15" t="n"/>
      <c r="H4138" s="175" t="n">
        <v>1</v>
      </c>
      <c r="I4138" s="135" t="n"/>
      <c r="J4138" s="154" t="inlineStr">
        <is>
          <t>Поступление ТМЦ и услуг 0003584 от 12.09.2024 10:00:00</t>
        </is>
      </c>
      <c r="K4138" s="154" t="inlineStr">
        <is>
          <t>Поступление ТМЦ и услуг 0003584 от 12.09.2024 10:00:00</t>
        </is>
      </c>
      <c r="L4138" s="12" t="n"/>
      <c r="M4138">
        <f>VLOOKUP(J4138,P$7:Q$4000,2,0)</f>
        <v/>
      </c>
      <c r="N4138">
        <f>VLOOKUP(K4138,P$7:R$4000,2,0)</f>
        <v/>
      </c>
    </row>
    <row r="4139" hidden="1" outlineLevel="1" ht="22.45" customFormat="1" customHeight="1" s="71" thickBot="1">
      <c r="B4139" s="165" t="inlineStr">
        <is>
          <t>18.09.2024 10:25:09</t>
        </is>
      </c>
      <c r="C4139" s="165" t="inlineStr">
        <is>
          <t>Внутреннее перемещение ОМТС 222-411 от 18.09.2024 10:25:09</t>
        </is>
      </c>
      <c r="D4139" s="152" t="inlineStr">
        <is>
          <t>Внутренее перемещение ТМЦ</t>
        </is>
      </c>
      <c r="E4139" s="163" t="n">
        <v>1750</v>
      </c>
      <c r="F4139" s="164" t="n"/>
      <c r="G4139" s="163" t="n">
        <v>1750</v>
      </c>
      <c r="H4139" s="164" t="n"/>
      <c r="I4139" s="7" t="n">
        <v>7000</v>
      </c>
      <c r="J4139" s="8" t="inlineStr">
        <is>
          <t>Аскар уулу Элмурат</t>
        </is>
      </c>
      <c r="K4139" s="8" t="inlineStr">
        <is>
          <t>Склад Бозымчак № 7 СИЗ (/Касымов А,Адылбек у Э.</t>
        </is>
      </c>
      <c r="L4139" s="12" t="n"/>
      <c r="M4139">
        <f>VLOOKUP(J4139,P$7:Q$4000,2,0)</f>
        <v/>
      </c>
      <c r="N4139">
        <f>VLOOKUP(K4139,P$7:R$4000,2,0)</f>
        <v/>
      </c>
    </row>
    <row r="4140" hidden="1" outlineLevel="1" ht="22.45" customFormat="1" customHeight="1" s="71">
      <c r="B4140" s="166" t="n"/>
      <c r="C4140" s="166" t="n"/>
      <c r="D4140" s="153" t="n"/>
      <c r="E4140" s="10" t="n"/>
      <c r="F4140" s="11" t="n"/>
      <c r="G4140" s="10" t="n"/>
      <c r="H4140" s="11" t="n"/>
      <c r="I4140" s="12" t="n"/>
      <c r="J4140" s="13" t="inlineStr">
        <is>
          <t>001-001-0197 Куртка демисезонная "KAZ Minerals Bozymchak" (ткань 65%ПЭ/35%ХБ, плотность 250 гр/м2, подкл.флис. 48-50)</t>
        </is>
      </c>
      <c r="K4140" s="13" t="inlineStr">
        <is>
          <t>001-001-0197 Куртка демисезонная "KAZ Minerals Bozymchak" (ткань 65%ПЭ/35%ХБ, плотность 250 гр/м2, подкл.флис. 48-50)</t>
        </is>
      </c>
      <c r="L4140" s="12" t="n"/>
      <c r="M4140">
        <f>VLOOKUP(J4140,P$7:Q$4000,2,0)</f>
        <v/>
      </c>
      <c r="N4140">
        <f>VLOOKUP(K4140,P$7:R$4000,2,0)</f>
        <v/>
      </c>
    </row>
    <row r="4141" hidden="1" outlineLevel="1" ht="22.45" customFormat="1" customHeight="1" s="71" thickBot="1">
      <c r="B4141" s="167" t="n"/>
      <c r="C4141" s="167" t="n"/>
      <c r="D4141" s="14" t="inlineStr">
        <is>
          <t>Количество</t>
        </is>
      </c>
      <c r="E4141" s="15" t="n"/>
      <c r="F4141" s="175" t="n">
        <v>1</v>
      </c>
      <c r="G4141" s="15" t="n"/>
      <c r="H4141" s="175" t="n">
        <v>1</v>
      </c>
      <c r="I4141" s="135" t="n"/>
      <c r="J4141" s="154" t="inlineStr">
        <is>
          <t>Поступление ТМЦ и услуг 0003584 от 12.09.2024 10:00:00</t>
        </is>
      </c>
      <c r="K4141" s="154" t="inlineStr">
        <is>
          <t>Поступление ТМЦ и услуг 0003584 от 12.09.2024 10:00:00</t>
        </is>
      </c>
      <c r="L4141" s="12" t="n"/>
      <c r="M4141">
        <f>VLOOKUP(J4141,P$7:Q$4000,2,0)</f>
        <v/>
      </c>
      <c r="N4141">
        <f>VLOOKUP(K4141,P$7:R$4000,2,0)</f>
        <v/>
      </c>
    </row>
    <row r="4142" hidden="1" outlineLevel="1" ht="22.45" customFormat="1" customHeight="1" s="71" thickBot="1">
      <c r="B4142" s="165" t="inlineStr">
        <is>
          <t>18.09.2024 10:26:24</t>
        </is>
      </c>
      <c r="C4142" s="165" t="inlineStr">
        <is>
          <t>Внутреннее перемещение ОМТС 222-412 от 18.09.2024 10:26:24</t>
        </is>
      </c>
      <c r="D4142" s="152" t="inlineStr">
        <is>
          <t>Внутренее перемещение ТМЦ</t>
        </is>
      </c>
      <c r="E4142" s="163" t="n">
        <v>1750</v>
      </c>
      <c r="F4142" s="164" t="n"/>
      <c r="G4142" s="163" t="n">
        <v>1750</v>
      </c>
      <c r="H4142" s="164" t="n"/>
      <c r="I4142" s="7" t="n">
        <v>7000</v>
      </c>
      <c r="J4142" s="8" t="inlineStr">
        <is>
          <t>Байгазиев Мухамбет Расулович( повар)</t>
        </is>
      </c>
      <c r="K4142" s="8" t="inlineStr">
        <is>
          <t>Склад Бозымчак № 7 СИЗ (/Касымов А,Адылбек у Э.</t>
        </is>
      </c>
      <c r="L4142" s="12" t="n"/>
      <c r="M4142">
        <f>VLOOKUP(J4142,P$7:Q$4000,2,0)</f>
        <v/>
      </c>
      <c r="N4142">
        <f>VLOOKUP(K4142,P$7:R$4000,2,0)</f>
        <v/>
      </c>
    </row>
    <row r="4143" hidden="1" outlineLevel="1" ht="22.45" customFormat="1" customHeight="1" s="71">
      <c r="B4143" s="166" t="n"/>
      <c r="C4143" s="166" t="n"/>
      <c r="D4143" s="153" t="n"/>
      <c r="E4143" s="10" t="n"/>
      <c r="F4143" s="11" t="n"/>
      <c r="G4143" s="10" t="n"/>
      <c r="H4143" s="11" t="n"/>
      <c r="I4143" s="12" t="n"/>
      <c r="J4143" s="13" t="inlineStr">
        <is>
          <t>001-001-0197 Куртка демисезонная "KAZ Minerals Bozymchak" (ткань 65%ПЭ/35%ХБ, плотность 250 гр/м2, подкл.флис. 48-50)</t>
        </is>
      </c>
      <c r="K4143" s="13" t="inlineStr">
        <is>
          <t>001-001-0197 Куртка демисезонная "KAZ Minerals Bozymchak" (ткань 65%ПЭ/35%ХБ, плотность 250 гр/м2, подкл.флис. 48-50)</t>
        </is>
      </c>
      <c r="L4143" s="12" t="n"/>
      <c r="M4143">
        <f>VLOOKUP(J4143,P$7:Q$4000,2,0)</f>
        <v/>
      </c>
      <c r="N4143">
        <f>VLOOKUP(K4143,P$7:R$4000,2,0)</f>
        <v/>
      </c>
    </row>
    <row r="4144" hidden="1" outlineLevel="1" ht="22.45" customFormat="1" customHeight="1" s="71" thickBot="1">
      <c r="B4144" s="167" t="n"/>
      <c r="C4144" s="167" t="n"/>
      <c r="D4144" s="14" t="inlineStr">
        <is>
          <t>Количество</t>
        </is>
      </c>
      <c r="E4144" s="15" t="n"/>
      <c r="F4144" s="175" t="n">
        <v>1</v>
      </c>
      <c r="G4144" s="15" t="n"/>
      <c r="H4144" s="175" t="n">
        <v>1</v>
      </c>
      <c r="I4144" s="135" t="n"/>
      <c r="J4144" s="154" t="inlineStr">
        <is>
          <t>Поступление ТМЦ и услуг 0003584 от 12.09.2024 10:00:00</t>
        </is>
      </c>
      <c r="K4144" s="154" t="inlineStr">
        <is>
          <t>Поступление ТМЦ и услуг 0003584 от 12.09.2024 10:00:00</t>
        </is>
      </c>
      <c r="L4144" s="12" t="n"/>
      <c r="M4144">
        <f>VLOOKUP(J4144,P$7:Q$4000,2,0)</f>
        <v/>
      </c>
      <c r="N4144">
        <f>VLOOKUP(K4144,P$7:R$4000,2,0)</f>
        <v/>
      </c>
    </row>
    <row r="4145" hidden="1" outlineLevel="1" ht="22.45" customFormat="1" customHeight="1" s="71">
      <c r="B4145" s="165" t="inlineStr">
        <is>
          <t>18.09.2024 10:26:53</t>
        </is>
      </c>
      <c r="C4145" s="165" t="inlineStr">
        <is>
          <t>Внутреннее перемещение ОМТС 222-413 от 18.09.2024 10:26:53</t>
        </is>
      </c>
      <c r="D4145" s="152" t="inlineStr">
        <is>
          <t>Внутренее перемещение ТМЦ</t>
        </is>
      </c>
      <c r="E4145" s="163" t="n">
        <v>1750</v>
      </c>
      <c r="F4145" s="164" t="n"/>
      <c r="G4145" s="163" t="n">
        <v>1750</v>
      </c>
      <c r="H4145" s="164" t="n"/>
      <c r="I4145" s="7" t="n">
        <v>7140</v>
      </c>
      <c r="J4145" s="8" t="inlineStr">
        <is>
          <t>Склад Бозымчак № 7/1 СИЗ БУ</t>
        </is>
      </c>
      <c r="K4145" s="8" t="inlineStr">
        <is>
          <t>Байгазиев Мухамбет Расулович( повар)</t>
        </is>
      </c>
      <c r="L4145" s="12" t="n"/>
      <c r="M4145">
        <f>VLOOKUP(J4145,P$7:Q$4000,2,0)</f>
        <v/>
      </c>
      <c r="N4145">
        <f>VLOOKUP(K4145,P$7:R$4000,2,0)</f>
        <v/>
      </c>
    </row>
    <row r="4146" hidden="1" outlineLevel="1" ht="22.45" customFormat="1" customHeight="1" s="71">
      <c r="B4146" s="166" t="n"/>
      <c r="C4146" s="166" t="n"/>
      <c r="D4146" s="153" t="n"/>
      <c r="E4146" s="10" t="n"/>
      <c r="F4146" s="11" t="n"/>
      <c r="G4146" s="10" t="n"/>
      <c r="H4146" s="11" t="n"/>
      <c r="I4146" s="12" t="n"/>
      <c r="J4146" s="13" t="inlineStr">
        <is>
          <t>001-001-0126 Костюм летний "KAZ Minerals Bozymchak" (100% ХБ, плотность 250-260гр/м2, логотип вышивка, 48р.)</t>
        </is>
      </c>
      <c r="K4146" s="13" t="inlineStr">
        <is>
          <t>001-001-0126 Костюм летний "KAZ Minerals Bozymchak" (100% ХБ, плотность 250-260гр/м2, логотип вышивка, 48р.)</t>
        </is>
      </c>
      <c r="L4146" s="12" t="n"/>
      <c r="M4146">
        <f>VLOOKUP(J4146,P$7:Q$4000,2,0)</f>
        <v/>
      </c>
      <c r="N4146">
        <f>VLOOKUP(K4146,P$7:R$4000,2,0)</f>
        <v/>
      </c>
    </row>
    <row r="4147" hidden="1" outlineLevel="1" ht="22.45" customFormat="1" customHeight="1" s="71" thickBot="1">
      <c r="B4147" s="167" t="n"/>
      <c r="C4147" s="167" t="n"/>
      <c r="D4147" s="14" t="inlineStr">
        <is>
          <t>Количество</t>
        </is>
      </c>
      <c r="E4147" s="15" t="n"/>
      <c r="F4147" s="175" t="n">
        <v>1</v>
      </c>
      <c r="G4147" s="15" t="n"/>
      <c r="H4147" s="175" t="n">
        <v>1</v>
      </c>
      <c r="I4147" s="135" t="n"/>
      <c r="J4147" s="154" t="inlineStr">
        <is>
          <t>Поступление ТМЦ и услуг 0003902 от 25.09.2023 10:00:00</t>
        </is>
      </c>
      <c r="K4147" s="154" t="inlineStr">
        <is>
          <t>Поступление ТМЦ и услуг 0003902 от 25.09.2023 10:00:00</t>
        </is>
      </c>
      <c r="L4147" s="12" t="n"/>
      <c r="M4147">
        <f>VLOOKUP(J4147,P$7:Q$4000,2,0)</f>
        <v/>
      </c>
      <c r="N4147">
        <f>VLOOKUP(K4147,P$7:R$4000,2,0)</f>
        <v/>
      </c>
    </row>
    <row r="4148" hidden="1" outlineLevel="1" ht="22.45" customFormat="1" customHeight="1" s="71" thickBot="1">
      <c r="B4148" s="165" t="inlineStr">
        <is>
          <t>18.09.2024 10:31:18</t>
        </is>
      </c>
      <c r="C4148" s="165" t="inlineStr">
        <is>
          <t>Внутреннее перемещение ОМТС 222-415 от 18.09.2024 10:31:18</t>
        </is>
      </c>
      <c r="D4148" s="152" t="inlineStr">
        <is>
          <t>Внутренее перемещение ТМЦ</t>
        </is>
      </c>
      <c r="E4148" s="163" t="n">
        <v>1750</v>
      </c>
      <c r="F4148" s="164" t="n"/>
      <c r="G4148" s="163" t="n">
        <v>1750</v>
      </c>
      <c r="H4148" s="164" t="n"/>
      <c r="I4148" s="7" t="n">
        <v>7000</v>
      </c>
      <c r="J4148" s="8" t="inlineStr">
        <is>
          <t>Дадажанов Камалидин Салайдинович</t>
        </is>
      </c>
      <c r="K4148" s="8" t="inlineStr">
        <is>
          <t>Склад Бозымчак № 7 СИЗ (/Касымов А,Адылбек у Э.</t>
        </is>
      </c>
      <c r="L4148" s="12" t="n"/>
      <c r="M4148">
        <f>VLOOKUP(J4148,P$7:Q$4000,2,0)</f>
        <v/>
      </c>
      <c r="N4148">
        <f>VLOOKUP(K4148,P$7:R$4000,2,0)</f>
        <v/>
      </c>
    </row>
    <row r="4149" hidden="1" outlineLevel="1" ht="22.45" customFormat="1" customHeight="1" s="71">
      <c r="B4149" s="166" t="n"/>
      <c r="C4149" s="166" t="n"/>
      <c r="D4149" s="153" t="n"/>
      <c r="E4149" s="10" t="n"/>
      <c r="F4149" s="11" t="n"/>
      <c r="G4149" s="10" t="n"/>
      <c r="H4149" s="11" t="n"/>
      <c r="I4149" s="12" t="n"/>
      <c r="J4149" s="13" t="inlineStr">
        <is>
          <t>001-001-0197 Куртка демисезонная "KAZ Minerals Bozymchak" (ткань 65%ПЭ/35%ХБ, плотность 250 гр/м2, подкл.флис. 48-50)</t>
        </is>
      </c>
      <c r="K4149" s="13" t="inlineStr">
        <is>
          <t>001-001-0197 Куртка демисезонная "KAZ Minerals Bozymchak" (ткань 65%ПЭ/35%ХБ, плотность 250 гр/м2, подкл.флис. 48-50)</t>
        </is>
      </c>
      <c r="L4149" s="12" t="n"/>
      <c r="M4149">
        <f>VLOOKUP(J4149,P$7:Q$4000,2,0)</f>
        <v/>
      </c>
      <c r="N4149">
        <f>VLOOKUP(K4149,P$7:R$4000,2,0)</f>
        <v/>
      </c>
    </row>
    <row r="4150" hidden="1" outlineLevel="1" ht="22.45" customFormat="1" customHeight="1" s="71" thickBot="1">
      <c r="B4150" s="167" t="n"/>
      <c r="C4150" s="167" t="n"/>
      <c r="D4150" s="14" t="inlineStr">
        <is>
          <t>Количество</t>
        </is>
      </c>
      <c r="E4150" s="15" t="n"/>
      <c r="F4150" s="175" t="n">
        <v>1</v>
      </c>
      <c r="G4150" s="15" t="n"/>
      <c r="H4150" s="175" t="n">
        <v>1</v>
      </c>
      <c r="I4150" s="135" t="n"/>
      <c r="J4150" s="154" t="inlineStr">
        <is>
          <t>Поступление ТМЦ и услуг 0003584 от 12.09.2024 10:00:00</t>
        </is>
      </c>
      <c r="K4150" s="154" t="inlineStr">
        <is>
          <t>Поступление ТМЦ и услуг 0003584 от 12.09.2024 10:00:00</t>
        </is>
      </c>
      <c r="L4150" s="12" t="n"/>
      <c r="M4150">
        <f>VLOOKUP(J4150,P$7:Q$4000,2,0)</f>
        <v/>
      </c>
      <c r="N4150">
        <f>VLOOKUP(K4150,P$7:R$4000,2,0)</f>
        <v/>
      </c>
    </row>
    <row r="4151" hidden="1" outlineLevel="1" ht="22.45" customFormat="1" customHeight="1" s="71" thickBot="1">
      <c r="B4151" s="165" t="inlineStr">
        <is>
          <t>18.09.2024 10:31:18</t>
        </is>
      </c>
      <c r="C4151" s="165" t="inlineStr">
        <is>
          <t>Внутреннее перемещение ОМТС 222-415 от 18.09.2024 10:31:18</t>
        </is>
      </c>
      <c r="D4151" s="152" t="inlineStr">
        <is>
          <t>Внутренее перемещение ТМЦ</t>
        </is>
      </c>
      <c r="E4151" s="163" t="n">
        <v>1750</v>
      </c>
      <c r="F4151" s="164" t="n"/>
      <c r="G4151" s="163" t="n">
        <v>1750</v>
      </c>
      <c r="H4151" s="164" t="n"/>
      <c r="I4151" s="7" t="n">
        <v>3900</v>
      </c>
      <c r="J4151" s="8" t="inlineStr">
        <is>
          <t>Дадажанов Камалидин Салайдинович</t>
        </is>
      </c>
      <c r="K4151" s="8" t="inlineStr">
        <is>
          <t>Склад Бозымчак № 7 СИЗ (/Касымов А,Адылбек у Э.</t>
        </is>
      </c>
      <c r="L4151" s="12" t="n"/>
      <c r="M4151">
        <f>VLOOKUP(J4151,P$7:Q$4000,2,0)</f>
        <v/>
      </c>
      <c r="N4151">
        <f>VLOOKUP(K4151,P$7:R$4000,2,0)</f>
        <v/>
      </c>
    </row>
    <row r="4152" hidden="1" outlineLevel="1" ht="22.45" customFormat="1" customHeight="1" s="71">
      <c r="B4152" s="166" t="n"/>
      <c r="C4152" s="166" t="n"/>
      <c r="D4152" s="153" t="n"/>
      <c r="E4152" s="10" t="n"/>
      <c r="F4152" s="11" t="n"/>
      <c r="G4152" s="10" t="n"/>
      <c r="H4152" s="11" t="n"/>
      <c r="I4152" s="12" t="n"/>
      <c r="J4152" s="13" t="inlineStr">
        <is>
          <t>001-001-0193 Брюки зимние "KAZ Minerals Bozymchak" (ткань 65%ПЭ/35%ХБ, плотность 250 гр/м2, утепл.синтеп, разм.52-54)</t>
        </is>
      </c>
      <c r="K4152" s="13" t="inlineStr">
        <is>
          <t>001-001-0193 Брюки зимние "KAZ Minerals Bozymchak" (ткань 65%ПЭ/35%ХБ, плотность 250 гр/м2, утепл.синтеп, разм.52-54)</t>
        </is>
      </c>
      <c r="L4152" s="12" t="n"/>
      <c r="M4152">
        <f>VLOOKUP(J4152,P$7:Q$4000,2,0)</f>
        <v/>
      </c>
      <c r="N4152">
        <f>VLOOKUP(K4152,P$7:R$4000,2,0)</f>
        <v/>
      </c>
    </row>
    <row r="4153" hidden="1" outlineLevel="1" ht="22.45" customFormat="1" customHeight="1" s="71" thickBot="1">
      <c r="B4153" s="167" t="n"/>
      <c r="C4153" s="167" t="n"/>
      <c r="D4153" s="14" t="inlineStr">
        <is>
          <t>Количество</t>
        </is>
      </c>
      <c r="E4153" s="15" t="n"/>
      <c r="F4153" s="175" t="n">
        <v>1</v>
      </c>
      <c r="G4153" s="15" t="n"/>
      <c r="H4153" s="175" t="n">
        <v>1</v>
      </c>
      <c r="I4153" s="135" t="n"/>
      <c r="J4153" s="154" t="inlineStr">
        <is>
          <t>Поступление ТМЦ и услуг 0003124 от 08.08.2024 10:00:00</t>
        </is>
      </c>
      <c r="K4153" s="154" t="inlineStr">
        <is>
          <t>Поступление ТМЦ и услуг 0003124 от 08.08.2024 10:00:00</t>
        </is>
      </c>
      <c r="L4153" s="12" t="n"/>
      <c r="M4153">
        <f>VLOOKUP(J4153,P$7:Q$4000,2,0)</f>
        <v/>
      </c>
      <c r="N4153">
        <f>VLOOKUP(K4153,P$7:R$4000,2,0)</f>
        <v/>
      </c>
    </row>
    <row r="4154" hidden="1" outlineLevel="1" ht="22.45" customFormat="1" customHeight="1" s="71" thickBot="1">
      <c r="B4154" s="165" t="inlineStr">
        <is>
          <t>18.09.2024 10:31:18</t>
        </is>
      </c>
      <c r="C4154" s="165" t="inlineStr">
        <is>
          <t>Внутреннее перемещение ОМТС 222-415 от 18.09.2024 10:31:18</t>
        </is>
      </c>
      <c r="D4154" s="152" t="inlineStr">
        <is>
          <t>Внутренее перемещение ТМЦ</t>
        </is>
      </c>
      <c r="E4154" s="163" t="n">
        <v>1750</v>
      </c>
      <c r="F4154" s="164" t="n"/>
      <c r="G4154" s="163" t="n">
        <v>1750</v>
      </c>
      <c r="H4154" s="164" t="n"/>
      <c r="I4154" s="7" t="n">
        <v>10600</v>
      </c>
      <c r="J4154" s="8" t="inlineStr">
        <is>
          <t>Дадажанов Камалидин Салайдинович</t>
        </is>
      </c>
      <c r="K4154" s="8" t="inlineStr">
        <is>
          <t>Склад Бозымчак № 7 СИЗ (/Касымов А,Адылбек у Э.</t>
        </is>
      </c>
      <c r="L4154" s="12" t="n"/>
      <c r="M4154">
        <f>VLOOKUP(J4154,P$7:Q$4000,2,0)</f>
        <v/>
      </c>
      <c r="N4154">
        <f>VLOOKUP(K4154,P$7:R$4000,2,0)</f>
        <v/>
      </c>
    </row>
    <row r="4155" hidden="1" outlineLevel="1" ht="22.45" customFormat="1" customHeight="1" s="71">
      <c r="B4155" s="166" t="n"/>
      <c r="C4155" s="166" t="n"/>
      <c r="D4155" s="153" t="n"/>
      <c r="E4155" s="10" t="n"/>
      <c r="F4155" s="11" t="n"/>
      <c r="G4155" s="10" t="n"/>
      <c r="H4155" s="11" t="n"/>
      <c r="I4155" s="12" t="n"/>
      <c r="J4155" s="13" t="inlineStr">
        <is>
          <t>001-001-0188 Куртка зимняя "KAZ Minerals Bozymchak" (ткань 65%ПЭ/35%ХБ, плотность 250 гр/м2, 52-54)</t>
        </is>
      </c>
      <c r="K4155" s="13" t="inlineStr">
        <is>
          <t>001-001-0188 Куртка зимняя "KAZ Minerals Bozymchak" (ткань 65%ПЭ/35%ХБ, плотность 250 гр/м2, 52-54)</t>
        </is>
      </c>
      <c r="L4155" s="12" t="n"/>
      <c r="M4155">
        <f>VLOOKUP(J4155,P$7:Q$4000,2,0)</f>
        <v/>
      </c>
      <c r="N4155">
        <f>VLOOKUP(K4155,P$7:R$4000,2,0)</f>
        <v/>
      </c>
    </row>
    <row r="4156" hidden="1" outlineLevel="1" ht="22.45" customFormat="1" customHeight="1" s="71" thickBot="1">
      <c r="B4156" s="167" t="n"/>
      <c r="C4156" s="167" t="n"/>
      <c r="D4156" s="14" t="inlineStr">
        <is>
          <t>Количество</t>
        </is>
      </c>
      <c r="E4156" s="15" t="n"/>
      <c r="F4156" s="175" t="n">
        <v>1</v>
      </c>
      <c r="G4156" s="15" t="n"/>
      <c r="H4156" s="175" t="n">
        <v>1</v>
      </c>
      <c r="I4156" s="135" t="n"/>
      <c r="J4156" s="154" t="inlineStr">
        <is>
          <t>Поступление ТМЦ и услуг 0003124 от 08.08.2024 10:00:00</t>
        </is>
      </c>
      <c r="K4156" s="154" t="inlineStr">
        <is>
          <t>Поступление ТМЦ и услуг 0003124 от 08.08.2024 10:00:00</t>
        </is>
      </c>
      <c r="L4156" s="12" t="n"/>
      <c r="M4156">
        <f>VLOOKUP(J4156,P$7:Q$4000,2,0)</f>
        <v/>
      </c>
      <c r="N4156">
        <f>VLOOKUP(K4156,P$7:R$4000,2,0)</f>
        <v/>
      </c>
    </row>
    <row r="4157" hidden="1" outlineLevel="1" ht="22.45" customFormat="1" customHeight="1" s="71">
      <c r="B4157" s="165" t="inlineStr">
        <is>
          <t>18.09.2024 10:32:59</t>
        </is>
      </c>
      <c r="C4157" s="165" t="inlineStr">
        <is>
          <t>Внутреннее перемещение ОМТС 222-416 от 18.09.2024 10:32:59</t>
        </is>
      </c>
      <c r="D4157" s="152" t="inlineStr">
        <is>
          <t>Внутренее перемещение ТМЦ</t>
        </is>
      </c>
      <c r="E4157" s="163" t="n">
        <v>1750</v>
      </c>
      <c r="F4157" s="164" t="n"/>
      <c r="G4157" s="163" t="n">
        <v>1750</v>
      </c>
      <c r="H4157" s="164" t="n"/>
      <c r="I4157" s="7" t="n">
        <v>10500</v>
      </c>
      <c r="J4157" s="8" t="inlineStr">
        <is>
          <t>Склад Бозымчак № 7/1 СИЗ БУ</t>
        </is>
      </c>
      <c r="K4157" s="8" t="inlineStr">
        <is>
          <t>Дадажанов Камалидин Салайдинович</t>
        </is>
      </c>
      <c r="L4157" s="12" t="n"/>
      <c r="M4157">
        <f>VLOOKUP(J4157,P$7:Q$4000,2,0)</f>
        <v/>
      </c>
      <c r="N4157">
        <f>VLOOKUP(K4157,P$7:R$4000,2,0)</f>
        <v/>
      </c>
    </row>
    <row r="4158" hidden="1" outlineLevel="1" ht="22.45" customFormat="1" customHeight="1" s="71">
      <c r="B4158" s="166" t="n"/>
      <c r="C4158" s="166" t="n"/>
      <c r="D4158" s="153" t="n"/>
      <c r="E4158" s="10" t="n"/>
      <c r="F4158" s="11" t="n"/>
      <c r="G4158" s="10" t="n"/>
      <c r="H4158" s="11" t="n"/>
      <c r="I4158" s="12" t="n"/>
      <c r="J4158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4158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4158" s="12" t="n"/>
      <c r="M4158">
        <f>VLOOKUP(J4158,P$7:Q$4000,2,0)</f>
        <v/>
      </c>
      <c r="N4158">
        <f>VLOOKUP(K4158,P$7:R$4000,2,0)</f>
        <v/>
      </c>
    </row>
    <row r="4159" hidden="1" outlineLevel="1" ht="22.45" customFormat="1" customHeight="1" s="71" thickBot="1">
      <c r="B4159" s="167" t="n"/>
      <c r="C4159" s="167" t="n"/>
      <c r="D4159" s="14" t="inlineStr">
        <is>
          <t>Количество</t>
        </is>
      </c>
      <c r="E4159" s="15" t="n"/>
      <c r="F4159" s="175" t="n">
        <v>1</v>
      </c>
      <c r="G4159" s="15" t="n"/>
      <c r="H4159" s="175" t="n">
        <v>1</v>
      </c>
      <c r="I4159" s="135" t="n"/>
      <c r="J4159" s="154" t="inlineStr">
        <is>
          <t>Поступление ТМЦ и услуг 0004479 от 29.11.2022 10:00:00</t>
        </is>
      </c>
      <c r="K4159" s="154" t="inlineStr">
        <is>
          <t>Поступление ТМЦ и услуг 0004479 от 29.11.2022 10:00:00</t>
        </is>
      </c>
      <c r="L4159" s="12" t="n"/>
      <c r="M4159">
        <f>VLOOKUP(J4159,P$7:Q$4000,2,0)</f>
        <v/>
      </c>
      <c r="N4159">
        <f>VLOOKUP(K4159,P$7:R$4000,2,0)</f>
        <v/>
      </c>
    </row>
    <row r="4160" hidden="1" outlineLevel="1" ht="22.45" customFormat="1" customHeight="1" s="71" thickBot="1">
      <c r="B4160" s="165" t="inlineStr">
        <is>
          <t>18.09.2024 10:35:17</t>
        </is>
      </c>
      <c r="C4160" s="165" t="inlineStr">
        <is>
          <t>Внутреннее перемещение ОМТС 222-417 от 18.09.2024 10:35:17</t>
        </is>
      </c>
      <c r="D4160" s="152" t="inlineStr">
        <is>
          <t>Внутренее перемещение ТМЦ</t>
        </is>
      </c>
      <c r="E4160" s="163" t="n">
        <v>1750</v>
      </c>
      <c r="F4160" s="164" t="n"/>
      <c r="G4160" s="163" t="n">
        <v>1750</v>
      </c>
      <c r="H4160" s="164" t="n"/>
      <c r="I4160" s="7" t="n">
        <v>7000</v>
      </c>
      <c r="J4160" s="8" t="inlineStr">
        <is>
          <t>Эсеналиев Асылбек Мадирайимович</t>
        </is>
      </c>
      <c r="K4160" s="8" t="inlineStr">
        <is>
          <t>Склад Бозымчак № 7 СИЗ (/Касымов А,Адылбек у Э.</t>
        </is>
      </c>
      <c r="L4160" s="12" t="n"/>
      <c r="M4160">
        <f>VLOOKUP(J4160,P$7:Q$4000,2,0)</f>
        <v/>
      </c>
      <c r="N4160">
        <f>VLOOKUP(K4160,P$7:R$4000,2,0)</f>
        <v/>
      </c>
    </row>
    <row r="4161" hidden="1" outlineLevel="1" ht="22.45" customFormat="1" customHeight="1" s="71">
      <c r="B4161" s="166" t="n"/>
      <c r="C4161" s="166" t="n"/>
      <c r="D4161" s="153" t="n"/>
      <c r="E4161" s="10" t="n"/>
      <c r="F4161" s="11" t="n"/>
      <c r="G4161" s="10" t="n"/>
      <c r="H4161" s="11" t="n"/>
      <c r="I4161" s="12" t="n"/>
      <c r="J4161" s="13" t="inlineStr">
        <is>
          <t>001-001-0199 Куртка демисезонная "KAZ Minerals Bozymchak" (ткань 65%ПЭ/35%ХБ, плотность 250 гр/м2, подкл.флис. 56-58)</t>
        </is>
      </c>
      <c r="K4161" s="13" t="inlineStr">
        <is>
          <t>001-001-0199 Куртка демисезонная "KAZ Minerals Bozymchak" (ткань 65%ПЭ/35%ХБ, плотность 250 гр/м2, подкл.флис. 56-58)</t>
        </is>
      </c>
      <c r="L4161" s="12" t="n"/>
      <c r="M4161">
        <f>VLOOKUP(J4161,P$7:Q$4000,2,0)</f>
        <v/>
      </c>
      <c r="N4161">
        <f>VLOOKUP(K4161,P$7:R$4000,2,0)</f>
        <v/>
      </c>
    </row>
    <row r="4162" hidden="1" outlineLevel="1" ht="22.45" customFormat="1" customHeight="1" s="71" thickBot="1">
      <c r="B4162" s="167" t="n"/>
      <c r="C4162" s="167" t="n"/>
      <c r="D4162" s="14" t="inlineStr">
        <is>
          <t>Количество</t>
        </is>
      </c>
      <c r="E4162" s="15" t="n"/>
      <c r="F4162" s="175" t="n">
        <v>1</v>
      </c>
      <c r="G4162" s="15" t="n"/>
      <c r="H4162" s="175" t="n">
        <v>1</v>
      </c>
      <c r="I4162" s="135" t="n"/>
      <c r="J4162" s="154" t="inlineStr">
        <is>
          <t>Поступление ТМЦ и услуг 0003584 от 12.09.2024 10:00:00</t>
        </is>
      </c>
      <c r="K4162" s="154" t="inlineStr">
        <is>
          <t>Поступление ТМЦ и услуг 0003584 от 12.09.2024 10:00:00</t>
        </is>
      </c>
      <c r="L4162" s="12" t="n"/>
      <c r="M4162">
        <f>VLOOKUP(J4162,P$7:Q$4000,2,0)</f>
        <v/>
      </c>
      <c r="N4162">
        <f>VLOOKUP(K4162,P$7:R$4000,2,0)</f>
        <v/>
      </c>
    </row>
    <row r="4163" hidden="1" outlineLevel="1" ht="22.45" customFormat="1" customHeight="1" s="71" thickBot="1">
      <c r="B4163" s="165" t="inlineStr">
        <is>
          <t>18.09.2024 10:35:17</t>
        </is>
      </c>
      <c r="C4163" s="165" t="inlineStr">
        <is>
          <t>Внутреннее перемещение ОМТС 222-417 от 18.09.2024 10:35:17</t>
        </is>
      </c>
      <c r="D4163" s="152" t="inlineStr">
        <is>
          <t>Внутренее перемещение ТМЦ</t>
        </is>
      </c>
      <c r="E4163" s="163" t="n">
        <v>1750</v>
      </c>
      <c r="F4163" s="164" t="n"/>
      <c r="G4163" s="163" t="n">
        <v>1750</v>
      </c>
      <c r="H4163" s="164" t="n"/>
      <c r="I4163" s="7" t="n">
        <v>3000</v>
      </c>
      <c r="J4163" s="8" t="inlineStr">
        <is>
          <t>Эсеналиев Асылбек Мадирайимович</t>
        </is>
      </c>
      <c r="K4163" s="8" t="inlineStr">
        <is>
          <t>Склад Бозымчак № 7 СИЗ (/Касымов А,Адылбек у Э.</t>
        </is>
      </c>
      <c r="L4163" s="12" t="n"/>
      <c r="M4163">
        <f>VLOOKUP(J4163,P$7:Q$4000,2,0)</f>
        <v/>
      </c>
      <c r="N4163">
        <f>VLOOKUP(K4163,P$7:R$4000,2,0)</f>
        <v/>
      </c>
    </row>
    <row r="4164" hidden="1" outlineLevel="1" ht="22.45" customFormat="1" customHeight="1" s="71">
      <c r="B4164" s="166" t="n"/>
      <c r="C4164" s="166" t="n"/>
      <c r="D4164" s="153" t="n"/>
      <c r="E4164" s="10" t="n"/>
      <c r="F4164" s="11" t="n"/>
      <c r="G4164" s="10" t="n"/>
      <c r="H4164" s="11" t="n"/>
      <c r="I4164" s="12" t="n"/>
      <c r="J4164" s="13" t="inlineStr">
        <is>
          <t>001-001-0184 Брюки летние "KAZ Minerals Bozymchak" (ткань 65%ПЭ/35%ХБ, плотность 250 гр/м2, разм.56-58)</t>
        </is>
      </c>
      <c r="K4164" s="13" t="inlineStr">
        <is>
          <t>001-001-0184 Брюки летние "KAZ Minerals Bozymchak" (ткань 65%ПЭ/35%ХБ, плотность 250 гр/м2, разм.56-58)</t>
        </is>
      </c>
      <c r="L4164" s="12" t="n"/>
      <c r="M4164">
        <f>VLOOKUP(J4164,P$7:Q$4000,2,0)</f>
        <v/>
      </c>
      <c r="N4164">
        <f>VLOOKUP(K4164,P$7:R$4000,2,0)</f>
        <v/>
      </c>
    </row>
    <row r="4165" hidden="1" outlineLevel="1" ht="22.45" customFormat="1" customHeight="1" s="71" thickBot="1">
      <c r="B4165" s="167" t="n"/>
      <c r="C4165" s="167" t="n"/>
      <c r="D4165" s="14" t="inlineStr">
        <is>
          <t>Количество</t>
        </is>
      </c>
      <c r="E4165" s="15" t="n"/>
      <c r="F4165" s="175" t="n">
        <v>1</v>
      </c>
      <c r="G4165" s="15" t="n"/>
      <c r="H4165" s="175" t="n">
        <v>1</v>
      </c>
      <c r="I4165" s="135" t="n"/>
      <c r="J4165" s="154" t="inlineStr">
        <is>
          <t>Поступление ТМЦ и услуг 0001494 от 19.04.2024 10:00:00</t>
        </is>
      </c>
      <c r="K4165" s="154" t="inlineStr">
        <is>
          <t>Поступление ТМЦ и услуг 0001494 от 19.04.2024 10:00:00</t>
        </is>
      </c>
      <c r="L4165" s="12" t="n"/>
      <c r="M4165">
        <f>VLOOKUP(J4165,P$7:Q$4000,2,0)</f>
        <v/>
      </c>
      <c r="N4165">
        <f>VLOOKUP(K4165,P$7:R$4000,2,0)</f>
        <v/>
      </c>
    </row>
    <row r="4166" hidden="1" outlineLevel="1" ht="22.45" customFormat="1" customHeight="1" s="71" thickBot="1">
      <c r="B4166" s="165" t="inlineStr">
        <is>
          <t>18.09.2024 10:35:17</t>
        </is>
      </c>
      <c r="C4166" s="165" t="inlineStr">
        <is>
          <t>Внутреннее перемещение ОМТС 222-417 от 18.09.2024 10:35:17</t>
        </is>
      </c>
      <c r="D4166" s="152" t="inlineStr">
        <is>
          <t>Внутренее перемещение ТМЦ</t>
        </is>
      </c>
      <c r="E4166" s="163" t="n">
        <v>1750</v>
      </c>
      <c r="F4166" s="164" t="n"/>
      <c r="G4166" s="163" t="n">
        <v>1750</v>
      </c>
      <c r="H4166" s="164" t="n"/>
      <c r="I4166" s="7" t="n">
        <v>5500</v>
      </c>
      <c r="J4166" s="8" t="inlineStr">
        <is>
          <t>Эсеналиев Асылбек Мадирайимович</t>
        </is>
      </c>
      <c r="K4166" s="8" t="inlineStr">
        <is>
          <t>Склад Бозымчак № 7 СИЗ (/Касымов А,Адылбек у Э.</t>
        </is>
      </c>
      <c r="L4166" s="12" t="n"/>
      <c r="M4166">
        <f>VLOOKUP(J4166,P$7:Q$4000,2,0)</f>
        <v/>
      </c>
      <c r="N4166">
        <f>VLOOKUP(K4166,P$7:R$4000,2,0)</f>
        <v/>
      </c>
    </row>
    <row r="4167" hidden="1" outlineLevel="1" ht="22.45" customFormat="1" customHeight="1" s="71">
      <c r="B4167" s="166" t="n"/>
      <c r="C4167" s="166" t="n"/>
      <c r="D4167" s="153" t="n"/>
      <c r="E4167" s="10" t="n"/>
      <c r="F4167" s="11" t="n"/>
      <c r="G4167" s="10" t="n"/>
      <c r="H4167" s="11" t="n"/>
      <c r="I4167" s="12" t="n"/>
      <c r="J4167" s="13" t="inlineStr">
        <is>
          <t>001-001-0179 Куртка летняя "KAZ Minerals Bozymchak" (ткань 65%ПЭ/35%ХБ, плотность 250 гр/м2, разм.56-58)</t>
        </is>
      </c>
      <c r="K4167" s="13" t="inlineStr">
        <is>
          <t>001-001-0179 Куртка летняя "KAZ Minerals Bozymchak" (ткань 65%ПЭ/35%ХБ, плотность 250 гр/м2, разм.56-58)</t>
        </is>
      </c>
      <c r="L4167" s="12" t="n"/>
      <c r="M4167">
        <f>VLOOKUP(J4167,P$7:Q$4000,2,0)</f>
        <v/>
      </c>
      <c r="N4167">
        <f>VLOOKUP(K4167,P$7:R$4000,2,0)</f>
        <v/>
      </c>
    </row>
    <row r="4168" hidden="1" outlineLevel="1" ht="22.45" customFormat="1" customHeight="1" s="71" thickBot="1">
      <c r="B4168" s="167" t="n"/>
      <c r="C4168" s="167" t="n"/>
      <c r="D4168" s="14" t="inlineStr">
        <is>
          <t>Количество</t>
        </is>
      </c>
      <c r="E4168" s="15" t="n"/>
      <c r="F4168" s="175" t="n">
        <v>1</v>
      </c>
      <c r="G4168" s="15" t="n"/>
      <c r="H4168" s="175" t="n">
        <v>1</v>
      </c>
      <c r="I4168" s="135" t="n"/>
      <c r="J4168" s="154" t="inlineStr">
        <is>
          <t>Поступление ТМЦ и услуг 0001858 от 13.05.2024 10:00:00</t>
        </is>
      </c>
      <c r="K4168" s="154" t="inlineStr">
        <is>
          <t>Поступление ТМЦ и услуг 0001858 от 13.05.2024 10:00:00</t>
        </is>
      </c>
      <c r="L4168" s="12" t="n"/>
      <c r="M4168">
        <f>VLOOKUP(J4168,P$7:Q$4000,2,0)</f>
        <v/>
      </c>
      <c r="N4168">
        <f>VLOOKUP(K4168,P$7:R$4000,2,0)</f>
        <v/>
      </c>
    </row>
    <row r="4169" hidden="1" outlineLevel="1" ht="22.45" customFormat="1" customHeight="1" s="71" thickBot="1">
      <c r="B4169" s="165" t="inlineStr">
        <is>
          <t>18.09.2024 10:43:29</t>
        </is>
      </c>
      <c r="C4169" s="165" t="inlineStr">
        <is>
          <t>Внутреннее перемещение ОМТС 222-418 от 18.09.2024 10:43:29</t>
        </is>
      </c>
      <c r="D4169" s="152" t="inlineStr">
        <is>
          <t>Внутренее перемещение ТМЦ</t>
        </is>
      </c>
      <c r="E4169" s="163" t="n">
        <v>1750</v>
      </c>
      <c r="F4169" s="164" t="n"/>
      <c r="G4169" s="163" t="n">
        <v>1750</v>
      </c>
      <c r="H4169" s="164" t="n"/>
      <c r="I4169" s="7" t="n">
        <v>6068.94</v>
      </c>
      <c r="J4169" s="8" t="inlineStr">
        <is>
          <t>Абдурасулов Таштанбек Сулейманович(Машинист бульдо</t>
        </is>
      </c>
      <c r="K4169" s="8" t="inlineStr">
        <is>
          <t>Склад Бозымчак № 7 СИЗ (/Касымов А,Адылбек у Э.</t>
        </is>
      </c>
      <c r="L4169" s="12" t="n"/>
      <c r="M4169">
        <f>VLOOKUP(J4169,P$7:Q$4000,2,0)</f>
        <v/>
      </c>
      <c r="N4169">
        <f>VLOOKUP(K4169,P$7:R$4000,2,0)</f>
        <v/>
      </c>
    </row>
    <row r="4170" hidden="1" outlineLevel="1" ht="22.45" customFormat="1" customHeight="1" s="71">
      <c r="B4170" s="166" t="n"/>
      <c r="C4170" s="166" t="n"/>
      <c r="D4170" s="153" t="n"/>
      <c r="E4170" s="10" t="n"/>
      <c r="F4170" s="11" t="n"/>
      <c r="G4170" s="10" t="n"/>
      <c r="H4170" s="11" t="n"/>
      <c r="I4170" s="12" t="n"/>
      <c r="J4170" s="13" t="inlineStr">
        <is>
          <t>001-002-0085 Сапоги Pezzol Artic 271E-050</t>
        </is>
      </c>
      <c r="K4170" s="13" t="inlineStr">
        <is>
          <t>001-002-0085 Сапоги Pezzol Artic 271E-050</t>
        </is>
      </c>
      <c r="L4170" s="12" t="n"/>
      <c r="M4170">
        <f>VLOOKUP(J4170,P$7:Q$4000,2,0)</f>
        <v/>
      </c>
      <c r="N4170">
        <f>VLOOKUP(K4170,P$7:R$4000,2,0)</f>
        <v/>
      </c>
    </row>
    <row r="4171" hidden="1" outlineLevel="1" ht="22.45" customFormat="1" customHeight="1" s="71" thickBot="1">
      <c r="B4171" s="167" t="n"/>
      <c r="C4171" s="167" t="n"/>
      <c r="D4171" s="14" t="inlineStr">
        <is>
          <t>Количество</t>
        </is>
      </c>
      <c r="E4171" s="15" t="n"/>
      <c r="F4171" s="175" t="n">
        <v>1</v>
      </c>
      <c r="G4171" s="15" t="n"/>
      <c r="H4171" s="175" t="n">
        <v>1</v>
      </c>
      <c r="I4171" s="135" t="n"/>
      <c r="J4171" s="154" t="inlineStr">
        <is>
          <t>Поступление ТМЦ и услуг 0000155 от 17.01.2024 10:00:00</t>
        </is>
      </c>
      <c r="K4171" s="154" t="inlineStr">
        <is>
          <t>Поступление ТМЦ и услуг 0000155 от 17.01.2024 10:00:00</t>
        </is>
      </c>
      <c r="L4171" s="12" t="n"/>
      <c r="M4171">
        <f>VLOOKUP(J4171,P$7:Q$4000,2,0)</f>
        <v/>
      </c>
      <c r="N4171">
        <f>VLOOKUP(K4171,P$7:R$4000,2,0)</f>
        <v/>
      </c>
    </row>
    <row r="4172" hidden="1" outlineLevel="1" ht="22.45" customFormat="1" customHeight="1" s="71" thickBot="1">
      <c r="B4172" s="165" t="inlineStr">
        <is>
          <t>18.09.2024 10:43:29</t>
        </is>
      </c>
      <c r="C4172" s="165" t="inlineStr">
        <is>
          <t>Внутреннее перемещение ОМТС 222-418 от 18.09.2024 10:43:29</t>
        </is>
      </c>
      <c r="D4172" s="152" t="inlineStr">
        <is>
          <t>Внутренее перемещение ТМЦ</t>
        </is>
      </c>
      <c r="E4172" s="163" t="n">
        <v>1750</v>
      </c>
      <c r="F4172" s="164" t="n"/>
      <c r="G4172" s="163" t="n">
        <v>1750</v>
      </c>
      <c r="H4172" s="164" t="n"/>
      <c r="I4172" s="7" t="n">
        <v>7000</v>
      </c>
      <c r="J4172" s="8" t="inlineStr">
        <is>
          <t>Абдурасулов Таштанбек Сулейманович(Машинист бульдо</t>
        </is>
      </c>
      <c r="K4172" s="8" t="inlineStr">
        <is>
          <t>Склад Бозымчак № 7 СИЗ (/Касымов А,Адылбек у Э.</t>
        </is>
      </c>
      <c r="L4172" s="12" t="n"/>
      <c r="M4172">
        <f>VLOOKUP(J4172,P$7:Q$4000,2,0)</f>
        <v/>
      </c>
      <c r="N4172">
        <f>VLOOKUP(K4172,P$7:R$4000,2,0)</f>
        <v/>
      </c>
    </row>
    <row r="4173" hidden="1" outlineLevel="1" ht="22.45" customFormat="1" customHeight="1" s="71">
      <c r="B4173" s="166" t="n"/>
      <c r="C4173" s="166" t="n"/>
      <c r="D4173" s="153" t="n"/>
      <c r="E4173" s="10" t="n"/>
      <c r="F4173" s="11" t="n"/>
      <c r="G4173" s="10" t="n"/>
      <c r="H4173" s="11" t="n"/>
      <c r="I4173" s="12" t="n"/>
      <c r="J4173" s="13" t="inlineStr">
        <is>
          <t>001-001-0198 Куртка демисезонная "KAZ Minerals Bozymchak" (ткань 65%ПЭ/35%ХБ, плотность 250 гр/м2, подкл.флис. 52-54)</t>
        </is>
      </c>
      <c r="K4173" s="13" t="inlineStr">
        <is>
          <t>001-001-0198 Куртка демисезонная "KAZ Minerals Bozymchak" (ткань 65%ПЭ/35%ХБ, плотность 250 гр/м2, подкл.флис. 52-54)</t>
        </is>
      </c>
      <c r="L4173" s="12" t="n"/>
      <c r="M4173">
        <f>VLOOKUP(J4173,P$7:Q$4000,2,0)</f>
        <v/>
      </c>
      <c r="N4173">
        <f>VLOOKUP(K4173,P$7:R$4000,2,0)</f>
        <v/>
      </c>
    </row>
    <row r="4174" hidden="1" outlineLevel="1" ht="22.45" customFormat="1" customHeight="1" s="71" thickBot="1">
      <c r="B4174" s="167" t="n"/>
      <c r="C4174" s="167" t="n"/>
      <c r="D4174" s="14" t="inlineStr">
        <is>
          <t>Количество</t>
        </is>
      </c>
      <c r="E4174" s="15" t="n"/>
      <c r="F4174" s="175" t="n">
        <v>1</v>
      </c>
      <c r="G4174" s="15" t="n"/>
      <c r="H4174" s="175" t="n">
        <v>1</v>
      </c>
      <c r="I4174" s="135" t="n"/>
      <c r="J4174" s="154" t="inlineStr">
        <is>
          <t>Поступление ТМЦ и услуг 0003584 от 12.09.2024 10:00:00</t>
        </is>
      </c>
      <c r="K4174" s="154" t="inlineStr">
        <is>
          <t>Поступление ТМЦ и услуг 0003584 от 12.09.2024 10:00:00</t>
        </is>
      </c>
      <c r="L4174" s="12" t="n"/>
      <c r="M4174">
        <f>VLOOKUP(J4174,P$7:Q$4000,2,0)</f>
        <v/>
      </c>
      <c r="N4174">
        <f>VLOOKUP(K4174,P$7:R$4000,2,0)</f>
        <v/>
      </c>
    </row>
    <row r="4175" hidden="1" outlineLevel="1" ht="22.45" customFormat="1" customHeight="1" s="71" thickBot="1">
      <c r="B4175" s="165" t="inlineStr">
        <is>
          <t>18.09.2024 10:43:29</t>
        </is>
      </c>
      <c r="C4175" s="165" t="inlineStr">
        <is>
          <t>Внутреннее перемещение ОМТС 222-418 от 18.09.2024 10:43:29</t>
        </is>
      </c>
      <c r="D4175" s="152" t="inlineStr">
        <is>
          <t>Внутренее перемещение ТМЦ</t>
        </is>
      </c>
      <c r="E4175" s="163" t="n">
        <v>1750</v>
      </c>
      <c r="F4175" s="164" t="n"/>
      <c r="G4175" s="163" t="n">
        <v>1750</v>
      </c>
      <c r="H4175" s="164" t="n"/>
      <c r="I4175" s="7" t="n">
        <v>5500</v>
      </c>
      <c r="J4175" s="8" t="inlineStr">
        <is>
          <t>Абдурасулов Таштанбек Сулейманович(Машинист бульдо</t>
        </is>
      </c>
      <c r="K4175" s="8" t="inlineStr">
        <is>
          <t>Склад Бозымчак № 7 СИЗ (/Касымов А,Адылбек у Э.</t>
        </is>
      </c>
      <c r="L4175" s="12" t="n"/>
      <c r="M4175">
        <f>VLOOKUP(J4175,P$7:Q$4000,2,0)</f>
        <v/>
      </c>
      <c r="N4175">
        <f>VLOOKUP(K4175,P$7:R$4000,2,0)</f>
        <v/>
      </c>
    </row>
    <row r="4176" hidden="1" outlineLevel="1" ht="22.45" customFormat="1" customHeight="1" s="71">
      <c r="B4176" s="166" t="n"/>
      <c r="C4176" s="166" t="n"/>
      <c r="D4176" s="153" t="n"/>
      <c r="E4176" s="10" t="n"/>
      <c r="F4176" s="11" t="n"/>
      <c r="G4176" s="10" t="n"/>
      <c r="H4176" s="11" t="n"/>
      <c r="I4176" s="12" t="n"/>
      <c r="J4176" s="13" t="inlineStr">
        <is>
          <t>001-001-0178 Куртка летняя "KAZ Minerals Bozymchak" (ткань 65%ПЭ/35%ХБ, плотность 250 гр/м2, разм.52-54)</t>
        </is>
      </c>
      <c r="K4176" s="13" t="inlineStr">
        <is>
          <t>001-001-0178 Куртка летняя "KAZ Minerals Bozymchak" (ткань 65%ПЭ/35%ХБ, плотность 250 гр/м2, разм.52-54)</t>
        </is>
      </c>
      <c r="L4176" s="12" t="n"/>
      <c r="M4176">
        <f>VLOOKUP(J4176,P$7:Q$4000,2,0)</f>
        <v/>
      </c>
      <c r="N4176">
        <f>VLOOKUP(K4176,P$7:R$4000,2,0)</f>
        <v/>
      </c>
    </row>
    <row r="4177" hidden="1" outlineLevel="1" ht="22.45" customFormat="1" customHeight="1" s="71" thickBot="1">
      <c r="B4177" s="167" t="n"/>
      <c r="C4177" s="167" t="n"/>
      <c r="D4177" s="14" t="inlineStr">
        <is>
          <t>Количество</t>
        </is>
      </c>
      <c r="E4177" s="15" t="n"/>
      <c r="F4177" s="175" t="n">
        <v>1</v>
      </c>
      <c r="G4177" s="15" t="n"/>
      <c r="H4177" s="175" t="n">
        <v>1</v>
      </c>
      <c r="I4177" s="135" t="n"/>
      <c r="J4177" s="154" t="inlineStr">
        <is>
          <t>Поступление ТМЦ и услуг 0003521 от 04.09.2024 10:00:00</t>
        </is>
      </c>
      <c r="K4177" s="154" t="inlineStr">
        <is>
          <t>Поступление ТМЦ и услуг 0003521 от 04.09.2024 10:00:00</t>
        </is>
      </c>
      <c r="L4177" s="12" t="n"/>
      <c r="M4177">
        <f>VLOOKUP(J4177,P$7:Q$4000,2,0)</f>
        <v/>
      </c>
      <c r="N4177">
        <f>VLOOKUP(K4177,P$7:R$4000,2,0)</f>
        <v/>
      </c>
    </row>
    <row r="4178" hidden="1" outlineLevel="1" ht="22.45" customFormat="1" customHeight="1" s="71" thickBot="1">
      <c r="B4178" s="165" t="inlineStr">
        <is>
          <t>18.09.2024 10:43:29</t>
        </is>
      </c>
      <c r="C4178" s="165" t="inlineStr">
        <is>
          <t>Внутреннее перемещение ОМТС 222-418 от 18.09.2024 10:43:29</t>
        </is>
      </c>
      <c r="D4178" s="152" t="inlineStr">
        <is>
          <t>Внутренее перемещение ТМЦ</t>
        </is>
      </c>
      <c r="E4178" s="163" t="n">
        <v>1750</v>
      </c>
      <c r="F4178" s="164" t="n"/>
      <c r="G4178" s="163" t="n">
        <v>1750</v>
      </c>
      <c r="H4178" s="164" t="n"/>
      <c r="I4178" s="7" t="n">
        <v>3000</v>
      </c>
      <c r="J4178" s="8" t="inlineStr">
        <is>
          <t>Абдурасулов Таштанбек Сулейманович(Машинист бульдо</t>
        </is>
      </c>
      <c r="K4178" s="8" t="inlineStr">
        <is>
          <t>Склад Бозымчак № 7 СИЗ (/Касымов А,Адылбек у Э.</t>
        </is>
      </c>
      <c r="L4178" s="12" t="n"/>
      <c r="M4178">
        <f>VLOOKUP(J4178,P$7:Q$4000,2,0)</f>
        <v/>
      </c>
      <c r="N4178">
        <f>VLOOKUP(K4178,P$7:R$4000,2,0)</f>
        <v/>
      </c>
    </row>
    <row r="4179" hidden="1" outlineLevel="1" ht="22.45" customFormat="1" customHeight="1" s="71">
      <c r="B4179" s="166" t="n"/>
      <c r="C4179" s="166" t="n"/>
      <c r="D4179" s="153" t="n"/>
      <c r="E4179" s="10" t="n"/>
      <c r="F4179" s="11" t="n"/>
      <c r="G4179" s="10" t="n"/>
      <c r="H4179" s="11" t="n"/>
      <c r="I4179" s="12" t="n"/>
      <c r="J4179" s="13" t="inlineStr">
        <is>
          <t>001-001-0183 Брюки летние "KAZ Minerals Bozymchak" (ткань 65%ПЭ/35%ХБ, плотность 250 гр/м2, разм.52-54)</t>
        </is>
      </c>
      <c r="K4179" s="13" t="inlineStr">
        <is>
          <t>001-001-0183 Брюки летние "KAZ Minerals Bozymchak" (ткань 65%ПЭ/35%ХБ, плотность 250 гр/м2, разм.52-54)</t>
        </is>
      </c>
      <c r="L4179" s="12" t="n"/>
      <c r="M4179">
        <f>VLOOKUP(J4179,P$7:Q$4000,2,0)</f>
        <v/>
      </c>
      <c r="N4179">
        <f>VLOOKUP(K4179,P$7:R$4000,2,0)</f>
        <v/>
      </c>
    </row>
    <row r="4180" hidden="1" outlineLevel="1" ht="22.45" customFormat="1" customHeight="1" s="71" thickBot="1">
      <c r="B4180" s="167" t="n"/>
      <c r="C4180" s="167" t="n"/>
      <c r="D4180" s="14" t="inlineStr">
        <is>
          <t>Количество</t>
        </is>
      </c>
      <c r="E4180" s="15" t="n"/>
      <c r="F4180" s="175" t="n">
        <v>1</v>
      </c>
      <c r="G4180" s="15" t="n"/>
      <c r="H4180" s="175" t="n">
        <v>1</v>
      </c>
      <c r="I4180" s="135" t="n"/>
      <c r="J4180" s="154" t="inlineStr">
        <is>
          <t>Поступление ТМЦ и услуг 0001494 от 19.04.2024 10:00:00</t>
        </is>
      </c>
      <c r="K4180" s="154" t="inlineStr">
        <is>
          <t>Поступление ТМЦ и услуг 0001494 от 19.04.2024 10:00:00</t>
        </is>
      </c>
      <c r="L4180" s="12" t="n"/>
      <c r="M4180">
        <f>VLOOKUP(J4180,P$7:Q$4000,2,0)</f>
        <v/>
      </c>
      <c r="N4180">
        <f>VLOOKUP(K4180,P$7:R$4000,2,0)</f>
        <v/>
      </c>
    </row>
    <row r="4181" hidden="1" outlineLevel="1" ht="22.45" customFormat="1" customHeight="1" s="71" thickBot="1">
      <c r="B4181" s="165" t="inlineStr">
        <is>
          <t>18.09.2024 10:43:29</t>
        </is>
      </c>
      <c r="C4181" s="165" t="inlineStr">
        <is>
          <t>Внутреннее перемещение ОМТС 222-418 от 18.09.2024 10:43:29</t>
        </is>
      </c>
      <c r="D4181" s="152" t="inlineStr">
        <is>
          <t>Внутренее перемещение ТМЦ</t>
        </is>
      </c>
      <c r="E4181" s="163" t="n">
        <v>1750</v>
      </c>
      <c r="F4181" s="164" t="n"/>
      <c r="G4181" s="163" t="n">
        <v>1750</v>
      </c>
      <c r="H4181" s="164" t="n"/>
      <c r="I4181" s="7" t="n">
        <v>10600</v>
      </c>
      <c r="J4181" s="8" t="inlineStr">
        <is>
          <t>Абдурасулов Таштанбек Сулейманович(Машинист бульдо</t>
        </is>
      </c>
      <c r="K4181" s="8" t="inlineStr">
        <is>
          <t>Склад Бозымчак № 7 СИЗ (/Касымов А,Адылбек у Э.</t>
        </is>
      </c>
      <c r="L4181" s="12" t="n"/>
      <c r="M4181">
        <f>VLOOKUP(J4181,P$7:Q$4000,2,0)</f>
        <v/>
      </c>
      <c r="N4181">
        <f>VLOOKUP(K4181,P$7:R$4000,2,0)</f>
        <v/>
      </c>
    </row>
    <row r="4182" hidden="1" outlineLevel="1" ht="22.45" customFormat="1" customHeight="1" s="71">
      <c r="B4182" s="166" t="n"/>
      <c r="C4182" s="166" t="n"/>
      <c r="D4182" s="153" t="n"/>
      <c r="E4182" s="10" t="n"/>
      <c r="F4182" s="11" t="n"/>
      <c r="G4182" s="10" t="n"/>
      <c r="H4182" s="11" t="n"/>
      <c r="I4182" s="12" t="n"/>
      <c r="J4182" s="13" t="inlineStr">
        <is>
          <t>001-001-0188 Куртка зимняя "KAZ Minerals Bozymchak" (ткань 65%ПЭ/35%ХБ, плотность 250 гр/м2, 52-54)</t>
        </is>
      </c>
      <c r="K4182" s="13" t="inlineStr">
        <is>
          <t>001-001-0188 Куртка зимняя "KAZ Minerals Bozymchak" (ткань 65%ПЭ/35%ХБ, плотность 250 гр/м2, 52-54)</t>
        </is>
      </c>
      <c r="L4182" s="12" t="n"/>
      <c r="M4182">
        <f>VLOOKUP(J4182,P$7:Q$4000,2,0)</f>
        <v/>
      </c>
      <c r="N4182">
        <f>VLOOKUP(K4182,P$7:R$4000,2,0)</f>
        <v/>
      </c>
    </row>
    <row r="4183" hidden="1" outlineLevel="1" ht="22.45" customFormat="1" customHeight="1" s="71" thickBot="1">
      <c r="B4183" s="167" t="n"/>
      <c r="C4183" s="167" t="n"/>
      <c r="D4183" s="14" t="inlineStr">
        <is>
          <t>Количество</t>
        </is>
      </c>
      <c r="E4183" s="15" t="n"/>
      <c r="F4183" s="175" t="n">
        <v>1</v>
      </c>
      <c r="G4183" s="15" t="n"/>
      <c r="H4183" s="175" t="n">
        <v>1</v>
      </c>
      <c r="I4183" s="135" t="n"/>
      <c r="J4183" s="154" t="inlineStr">
        <is>
          <t>Поступление ТМЦ и услуг 0003124 от 08.08.2024 10:00:00</t>
        </is>
      </c>
      <c r="K4183" s="154" t="inlineStr">
        <is>
          <t>Поступление ТМЦ и услуг 0003124 от 08.08.2024 10:00:00</t>
        </is>
      </c>
      <c r="L4183" s="12" t="n"/>
      <c r="M4183">
        <f>VLOOKUP(J4183,P$7:Q$4000,2,0)</f>
        <v/>
      </c>
      <c r="N4183">
        <f>VLOOKUP(K4183,P$7:R$4000,2,0)</f>
        <v/>
      </c>
    </row>
    <row r="4184" hidden="1" outlineLevel="1" ht="22.45" customFormat="1" customHeight="1" s="71" thickBot="1">
      <c r="B4184" s="165" t="inlineStr">
        <is>
          <t>18.09.2024 10:43:29</t>
        </is>
      </c>
      <c r="C4184" s="165" t="inlineStr">
        <is>
          <t>Внутреннее перемещение ОМТС 222-418 от 18.09.2024 10:43:29</t>
        </is>
      </c>
      <c r="D4184" s="152" t="inlineStr">
        <is>
          <t>Внутренее перемещение ТМЦ</t>
        </is>
      </c>
      <c r="E4184" s="163" t="n">
        <v>1750</v>
      </c>
      <c r="F4184" s="164" t="n"/>
      <c r="G4184" s="163" t="n">
        <v>1750</v>
      </c>
      <c r="H4184" s="164" t="n"/>
      <c r="I4184" s="7" t="n">
        <v>3900</v>
      </c>
      <c r="J4184" s="8" t="inlineStr">
        <is>
          <t>Абдурасулов Таштанбек Сулейманович(Машинист бульдо</t>
        </is>
      </c>
      <c r="K4184" s="8" t="inlineStr">
        <is>
          <t>Склад Бозымчак № 7 СИЗ (/Касымов А,Адылбек у Э.</t>
        </is>
      </c>
      <c r="L4184" s="12" t="n"/>
      <c r="M4184">
        <f>VLOOKUP(J4184,P$7:Q$4000,2,0)</f>
        <v/>
      </c>
      <c r="N4184">
        <f>VLOOKUP(K4184,P$7:R$4000,2,0)</f>
        <v/>
      </c>
    </row>
    <row r="4185" hidden="1" outlineLevel="1" ht="22.45" customFormat="1" customHeight="1" s="71">
      <c r="B4185" s="166" t="n"/>
      <c r="C4185" s="166" t="n"/>
      <c r="D4185" s="153" t="n"/>
      <c r="E4185" s="10" t="n"/>
      <c r="F4185" s="11" t="n"/>
      <c r="G4185" s="10" t="n"/>
      <c r="H4185" s="11" t="n"/>
      <c r="I4185" s="12" t="n"/>
      <c r="J4185" s="13" t="inlineStr">
        <is>
          <t>001-001-0193 Брюки зимние "KAZ Minerals Bozymchak" (ткань 65%ПЭ/35%ХБ, плотность 250 гр/м2, утепл.синтеп, разм.52-54)</t>
        </is>
      </c>
      <c r="K4185" s="13" t="inlineStr">
        <is>
          <t>001-001-0193 Брюки зимние "KAZ Minerals Bozymchak" (ткань 65%ПЭ/35%ХБ, плотность 250 гр/м2, утепл.синтеп, разм.52-54)</t>
        </is>
      </c>
      <c r="L4185" s="12" t="n"/>
      <c r="M4185">
        <f>VLOOKUP(J4185,P$7:Q$4000,2,0)</f>
        <v/>
      </c>
      <c r="N4185">
        <f>VLOOKUP(K4185,P$7:R$4000,2,0)</f>
        <v/>
      </c>
    </row>
    <row r="4186" hidden="1" outlineLevel="1" ht="22.45" customFormat="1" customHeight="1" s="71" thickBot="1">
      <c r="B4186" s="167" t="n"/>
      <c r="C4186" s="167" t="n"/>
      <c r="D4186" s="14" t="inlineStr">
        <is>
          <t>Количество</t>
        </is>
      </c>
      <c r="E4186" s="15" t="n"/>
      <c r="F4186" s="175" t="n">
        <v>1</v>
      </c>
      <c r="G4186" s="15" t="n"/>
      <c r="H4186" s="175" t="n">
        <v>1</v>
      </c>
      <c r="I4186" s="135" t="n"/>
      <c r="J4186" s="154" t="inlineStr">
        <is>
          <t>Поступление ТМЦ и услуг 0003124 от 08.08.2024 10:00:00</t>
        </is>
      </c>
      <c r="K4186" s="154" t="inlineStr">
        <is>
          <t>Поступление ТМЦ и услуг 0003124 от 08.08.2024 10:00:00</t>
        </is>
      </c>
      <c r="L4186" s="12" t="n"/>
      <c r="M4186">
        <f>VLOOKUP(J4186,P$7:Q$4000,2,0)</f>
        <v/>
      </c>
      <c r="N4186">
        <f>VLOOKUP(K4186,P$7:R$4000,2,0)</f>
        <v/>
      </c>
    </row>
    <row r="4187" hidden="1" outlineLevel="1" ht="22.45" customFormat="1" customHeight="1" s="71" thickBot="1">
      <c r="B4187" s="165" t="inlineStr">
        <is>
          <t>18.09.2024 10:45:57</t>
        </is>
      </c>
      <c r="C4187" s="165" t="inlineStr">
        <is>
          <t>Внутреннее перемещение ОМТС 222-419 от 18.09.2024 10:45:57</t>
        </is>
      </c>
      <c r="D4187" s="152" t="inlineStr">
        <is>
          <t>Внутренее перемещение ТМЦ</t>
        </is>
      </c>
      <c r="E4187" s="163" t="n">
        <v>1750</v>
      </c>
      <c r="F4187" s="164" t="n"/>
      <c r="G4187" s="163" t="n">
        <v>1750</v>
      </c>
      <c r="H4187" s="164" t="n"/>
      <c r="I4187" s="7" t="n">
        <v>7000</v>
      </c>
      <c r="J4187" s="8" t="inlineStr">
        <is>
          <t>Нарбаев Абдыразак Конушович(Водитель Белаз)</t>
        </is>
      </c>
      <c r="K4187" s="8" t="inlineStr">
        <is>
          <t>Склад Бозымчак № 7 СИЗ (/Касымов А,Адылбек у Э.</t>
        </is>
      </c>
      <c r="L4187" s="12" t="n"/>
      <c r="M4187">
        <f>VLOOKUP(J4187,P$7:Q$4000,2,0)</f>
        <v/>
      </c>
      <c r="N4187">
        <f>VLOOKUP(K4187,P$7:R$4000,2,0)</f>
        <v/>
      </c>
    </row>
    <row r="4188" hidden="1" outlineLevel="1" ht="22.45" customFormat="1" customHeight="1" s="71">
      <c r="B4188" s="166" t="n"/>
      <c r="C4188" s="166" t="n"/>
      <c r="D4188" s="153" t="n"/>
      <c r="E4188" s="10" t="n"/>
      <c r="F4188" s="11" t="n"/>
      <c r="G4188" s="10" t="n"/>
      <c r="H4188" s="11" t="n"/>
      <c r="I4188" s="12" t="n"/>
      <c r="J4188" s="13" t="inlineStr">
        <is>
          <t>001-001-0198 Куртка демисезонная "KAZ Minerals Bozymchak" (ткань 65%ПЭ/35%ХБ, плотность 250 гр/м2, подкл.флис. 52-54)</t>
        </is>
      </c>
      <c r="K4188" s="13" t="inlineStr">
        <is>
          <t>001-001-0198 Куртка демисезонная "KAZ Minerals Bozymchak" (ткань 65%ПЭ/35%ХБ, плотность 250 гр/м2, подкл.флис. 52-54)</t>
        </is>
      </c>
      <c r="L4188" s="12" t="n"/>
      <c r="M4188">
        <f>VLOOKUP(J4188,P$7:Q$4000,2,0)</f>
        <v/>
      </c>
      <c r="N4188">
        <f>VLOOKUP(K4188,P$7:R$4000,2,0)</f>
        <v/>
      </c>
    </row>
    <row r="4189" hidden="1" outlineLevel="1" ht="22.45" customFormat="1" customHeight="1" s="71" thickBot="1">
      <c r="B4189" s="167" t="n"/>
      <c r="C4189" s="167" t="n"/>
      <c r="D4189" s="14" t="inlineStr">
        <is>
          <t>Количество</t>
        </is>
      </c>
      <c r="E4189" s="15" t="n"/>
      <c r="F4189" s="175" t="n">
        <v>1</v>
      </c>
      <c r="G4189" s="15" t="n"/>
      <c r="H4189" s="175" t="n">
        <v>1</v>
      </c>
      <c r="I4189" s="135" t="n"/>
      <c r="J4189" s="154" t="inlineStr">
        <is>
          <t>Поступление ТМЦ и услуг 0003584 от 12.09.2024 10:00:00</t>
        </is>
      </c>
      <c r="K4189" s="154" t="inlineStr">
        <is>
          <t>Поступление ТМЦ и услуг 0003584 от 12.09.2024 10:00:00</t>
        </is>
      </c>
      <c r="L4189" s="12" t="n"/>
      <c r="M4189">
        <f>VLOOKUP(J4189,P$7:Q$4000,2,0)</f>
        <v/>
      </c>
      <c r="N4189">
        <f>VLOOKUP(K4189,P$7:R$4000,2,0)</f>
        <v/>
      </c>
    </row>
    <row r="4190" hidden="1" outlineLevel="1" ht="22.45" customFormat="1" customHeight="1" s="71" thickBot="1">
      <c r="B4190" s="165" t="inlineStr">
        <is>
          <t>18.09.2024 10:45:57</t>
        </is>
      </c>
      <c r="C4190" s="165" t="inlineStr">
        <is>
          <t>Внутреннее перемещение ОМТС 222-419 от 18.09.2024 10:45:57</t>
        </is>
      </c>
      <c r="D4190" s="152" t="inlineStr">
        <is>
          <t>Внутренее перемещение ТМЦ</t>
        </is>
      </c>
      <c r="E4190" s="163" t="n">
        <v>1750</v>
      </c>
      <c r="F4190" s="164" t="n"/>
      <c r="G4190" s="163" t="n">
        <v>1750</v>
      </c>
      <c r="H4190" s="164" t="n"/>
      <c r="I4190" s="7" t="n">
        <v>3000</v>
      </c>
      <c r="J4190" s="8" t="inlineStr">
        <is>
          <t>Нарбаев Абдыразак Конушович(Водитель Белаз)</t>
        </is>
      </c>
      <c r="K4190" s="8" t="inlineStr">
        <is>
          <t>Склад Бозымчак № 7 СИЗ (/Касымов А,Адылбек у Э.</t>
        </is>
      </c>
      <c r="L4190" s="12" t="n"/>
      <c r="M4190">
        <f>VLOOKUP(J4190,P$7:Q$4000,2,0)</f>
        <v/>
      </c>
      <c r="N4190">
        <f>VLOOKUP(K4190,P$7:R$4000,2,0)</f>
        <v/>
      </c>
    </row>
    <row r="4191" hidden="1" outlineLevel="1" ht="22.45" customFormat="1" customHeight="1" s="71">
      <c r="B4191" s="166" t="n"/>
      <c r="C4191" s="166" t="n"/>
      <c r="D4191" s="153" t="n"/>
      <c r="E4191" s="10" t="n"/>
      <c r="F4191" s="11" t="n"/>
      <c r="G4191" s="10" t="n"/>
      <c r="H4191" s="11" t="n"/>
      <c r="I4191" s="12" t="n"/>
      <c r="J4191" s="13" t="inlineStr">
        <is>
          <t>001-001-0184 Брюки летние "KAZ Minerals Bozymchak" (ткань 65%ПЭ/35%ХБ, плотность 250 гр/м2, разм.56-58)</t>
        </is>
      </c>
      <c r="K4191" s="13" t="inlineStr">
        <is>
          <t>001-001-0184 Брюки летние "KAZ Minerals Bozymchak" (ткань 65%ПЭ/35%ХБ, плотность 250 гр/м2, разм.56-58)</t>
        </is>
      </c>
      <c r="L4191" s="12" t="n"/>
      <c r="M4191">
        <f>VLOOKUP(J4191,P$7:Q$4000,2,0)</f>
        <v/>
      </c>
      <c r="N4191">
        <f>VLOOKUP(K4191,P$7:R$4000,2,0)</f>
        <v/>
      </c>
    </row>
    <row r="4192" hidden="1" outlineLevel="1" ht="22.45" customFormat="1" customHeight="1" s="71" thickBot="1">
      <c r="B4192" s="167" t="n"/>
      <c r="C4192" s="167" t="n"/>
      <c r="D4192" s="14" t="inlineStr">
        <is>
          <t>Количество</t>
        </is>
      </c>
      <c r="E4192" s="15" t="n"/>
      <c r="F4192" s="175" t="n">
        <v>1</v>
      </c>
      <c r="G4192" s="15" t="n"/>
      <c r="H4192" s="175" t="n">
        <v>1</v>
      </c>
      <c r="I4192" s="135" t="n"/>
      <c r="J4192" s="154" t="inlineStr">
        <is>
          <t>Поступление ТМЦ и услуг 0001494 от 19.04.2024 10:00:00</t>
        </is>
      </c>
      <c r="K4192" s="154" t="inlineStr">
        <is>
          <t>Поступление ТМЦ и услуг 0001494 от 19.04.2024 10:00:00</t>
        </is>
      </c>
      <c r="L4192" s="12" t="n"/>
      <c r="M4192">
        <f>VLOOKUP(J4192,P$7:Q$4000,2,0)</f>
        <v/>
      </c>
      <c r="N4192">
        <f>VLOOKUP(K4192,P$7:R$4000,2,0)</f>
        <v/>
      </c>
    </row>
    <row r="4193" hidden="1" outlineLevel="1" ht="22.45" customFormat="1" customHeight="1" s="71" thickBot="1">
      <c r="B4193" s="165" t="inlineStr">
        <is>
          <t>18.09.2024 10:45:57</t>
        </is>
      </c>
      <c r="C4193" s="165" t="inlineStr">
        <is>
          <t>Внутреннее перемещение ОМТС 222-419 от 18.09.2024 10:45:57</t>
        </is>
      </c>
      <c r="D4193" s="152" t="inlineStr">
        <is>
          <t>Внутренее перемещение ТМЦ</t>
        </is>
      </c>
      <c r="E4193" s="163" t="n">
        <v>1750</v>
      </c>
      <c r="F4193" s="164" t="n"/>
      <c r="G4193" s="163" t="n">
        <v>1750</v>
      </c>
      <c r="H4193" s="164" t="n"/>
      <c r="I4193" s="7" t="n">
        <v>5500</v>
      </c>
      <c r="J4193" s="8" t="inlineStr">
        <is>
          <t>Нарбаев Абдыразак Конушович(Водитель Белаз)</t>
        </is>
      </c>
      <c r="K4193" s="8" t="inlineStr">
        <is>
          <t>Склад Бозымчак № 7 СИЗ (/Касымов А,Адылбек у Э.</t>
        </is>
      </c>
      <c r="L4193" s="12" t="n"/>
      <c r="M4193">
        <f>VLOOKUP(J4193,P$7:Q$4000,2,0)</f>
        <v/>
      </c>
      <c r="N4193">
        <f>VLOOKUP(K4193,P$7:R$4000,2,0)</f>
        <v/>
      </c>
    </row>
    <row r="4194" hidden="1" outlineLevel="1" ht="22.45" customFormat="1" customHeight="1" s="71">
      <c r="B4194" s="166" t="n"/>
      <c r="C4194" s="166" t="n"/>
      <c r="D4194" s="153" t="n"/>
      <c r="E4194" s="10" t="n"/>
      <c r="F4194" s="11" t="n"/>
      <c r="G4194" s="10" t="n"/>
      <c r="H4194" s="11" t="n"/>
      <c r="I4194" s="12" t="n"/>
      <c r="J4194" s="13" t="inlineStr">
        <is>
          <t>001-001-0179 Куртка летняя "KAZ Minerals Bozymchak" (ткань 65%ПЭ/35%ХБ, плотность 250 гр/м2, разм.56-58)</t>
        </is>
      </c>
      <c r="K4194" s="13" t="inlineStr">
        <is>
          <t>001-001-0179 Куртка летняя "KAZ Minerals Bozymchak" (ткань 65%ПЭ/35%ХБ, плотность 250 гр/м2, разм.56-58)</t>
        </is>
      </c>
      <c r="L4194" s="12" t="n"/>
      <c r="M4194">
        <f>VLOOKUP(J4194,P$7:Q$4000,2,0)</f>
        <v/>
      </c>
      <c r="N4194">
        <f>VLOOKUP(K4194,P$7:R$4000,2,0)</f>
        <v/>
      </c>
    </row>
    <row r="4195" hidden="1" outlineLevel="1" ht="22.45" customFormat="1" customHeight="1" s="71" thickBot="1">
      <c r="B4195" s="167" t="n"/>
      <c r="C4195" s="167" t="n"/>
      <c r="D4195" s="14" t="inlineStr">
        <is>
          <t>Количество</t>
        </is>
      </c>
      <c r="E4195" s="15" t="n"/>
      <c r="F4195" s="175" t="n">
        <v>1</v>
      </c>
      <c r="G4195" s="15" t="n"/>
      <c r="H4195" s="175" t="n">
        <v>1</v>
      </c>
      <c r="I4195" s="135" t="n"/>
      <c r="J4195" s="154" t="inlineStr">
        <is>
          <t>Поступление ТМЦ и услуг 0001858 от 13.05.2024 10:00:00</t>
        </is>
      </c>
      <c r="K4195" s="154" t="inlineStr">
        <is>
          <t>Поступление ТМЦ и услуг 0001858 от 13.05.2024 10:00:00</t>
        </is>
      </c>
      <c r="L4195" s="12" t="n"/>
      <c r="M4195">
        <f>VLOOKUP(J4195,P$7:Q$4000,2,0)</f>
        <v/>
      </c>
      <c r="N4195">
        <f>VLOOKUP(K4195,P$7:R$4000,2,0)</f>
        <v/>
      </c>
    </row>
    <row r="4196" hidden="1" outlineLevel="1" ht="22.45" customFormat="1" customHeight="1" s="71" thickBot="1">
      <c r="B4196" s="165" t="inlineStr">
        <is>
          <t>18.09.2024 10:47:25</t>
        </is>
      </c>
      <c r="C4196" s="165" t="inlineStr">
        <is>
          <t>Внутреннее перемещение ОМТС 222-420 от 18.09.2024 10:47:25</t>
        </is>
      </c>
      <c r="D4196" s="152" t="inlineStr">
        <is>
          <t>Внутренее перемещение ТМЦ</t>
        </is>
      </c>
      <c r="E4196" s="163" t="n">
        <v>1750</v>
      </c>
      <c r="F4196" s="164" t="n"/>
      <c r="G4196" s="163" t="n">
        <v>1750</v>
      </c>
      <c r="H4196" s="164" t="n"/>
      <c r="I4196" s="7" t="n">
        <v>7000</v>
      </c>
      <c r="J4196" s="8" t="inlineStr">
        <is>
          <t>Чотуев Эсенали Акбаралиевич (Слесарь-ремонтник)</t>
        </is>
      </c>
      <c r="K4196" s="8" t="inlineStr">
        <is>
          <t>Склад Бозымчак № 7 СИЗ (/Касымов А,Адылбек у Э.</t>
        </is>
      </c>
      <c r="L4196" s="12" t="n"/>
      <c r="M4196">
        <f>VLOOKUP(J4196,P$7:Q$4000,2,0)</f>
        <v/>
      </c>
      <c r="N4196">
        <f>VLOOKUP(K4196,P$7:R$4000,2,0)</f>
        <v/>
      </c>
    </row>
    <row r="4197" hidden="1" outlineLevel="1" ht="22.45" customFormat="1" customHeight="1" s="71">
      <c r="B4197" s="166" t="n"/>
      <c r="C4197" s="166" t="n"/>
      <c r="D4197" s="153" t="n"/>
      <c r="E4197" s="10" t="n"/>
      <c r="F4197" s="11" t="n"/>
      <c r="G4197" s="10" t="n"/>
      <c r="H4197" s="11" t="n"/>
      <c r="I4197" s="12" t="n"/>
      <c r="J4197" s="13" t="inlineStr">
        <is>
          <t>001-001-0197 Куртка демисезонная "KAZ Minerals Bozymchak" (ткань 65%ПЭ/35%ХБ, плотность 250 гр/м2, подкл.флис. 48-50)</t>
        </is>
      </c>
      <c r="K4197" s="13" t="inlineStr">
        <is>
          <t>001-001-0197 Куртка демисезонная "KAZ Minerals Bozymchak" (ткань 65%ПЭ/35%ХБ, плотность 250 гр/м2, подкл.флис. 48-50)</t>
        </is>
      </c>
      <c r="L4197" s="12" t="n"/>
      <c r="M4197">
        <f>VLOOKUP(J4197,P$7:Q$4000,2,0)</f>
        <v/>
      </c>
      <c r="N4197">
        <f>VLOOKUP(K4197,P$7:R$4000,2,0)</f>
        <v/>
      </c>
    </row>
    <row r="4198" hidden="1" outlineLevel="1" ht="22.45" customFormat="1" customHeight="1" s="71" thickBot="1">
      <c r="B4198" s="167" t="n"/>
      <c r="C4198" s="167" t="n"/>
      <c r="D4198" s="14" t="inlineStr">
        <is>
          <t>Количество</t>
        </is>
      </c>
      <c r="E4198" s="15" t="n"/>
      <c r="F4198" s="175" t="n">
        <v>1</v>
      </c>
      <c r="G4198" s="15" t="n"/>
      <c r="H4198" s="175" t="n">
        <v>1</v>
      </c>
      <c r="I4198" s="135" t="n"/>
      <c r="J4198" s="154" t="inlineStr">
        <is>
          <t>Поступление ТМЦ и услуг 0003584 от 12.09.2024 10:00:00</t>
        </is>
      </c>
      <c r="K4198" s="154" t="inlineStr">
        <is>
          <t>Поступление ТМЦ и услуг 0003584 от 12.09.2024 10:00:00</t>
        </is>
      </c>
      <c r="L4198" s="12" t="n"/>
      <c r="M4198">
        <f>VLOOKUP(J4198,P$7:Q$4000,2,0)</f>
        <v/>
      </c>
      <c r="N4198">
        <f>VLOOKUP(K4198,P$7:R$4000,2,0)</f>
        <v/>
      </c>
    </row>
    <row r="4199" hidden="1" outlineLevel="1" ht="22.45" customFormat="1" customHeight="1" s="71">
      <c r="B4199" s="165" t="inlineStr">
        <is>
          <t>18.09.2024 10:52:37</t>
        </is>
      </c>
      <c r="C4199" s="165" t="inlineStr">
        <is>
          <t>Внутреннее перемещение ОМТС 222-422 от 18.09.2024 10:52:37</t>
        </is>
      </c>
      <c r="D4199" s="152" t="inlineStr">
        <is>
          <t>Внутренее перемещение ТМЦ</t>
        </is>
      </c>
      <c r="E4199" s="163" t="n">
        <v>1750</v>
      </c>
      <c r="F4199" s="164" t="n"/>
      <c r="G4199" s="163" t="n">
        <v>1750</v>
      </c>
      <c r="H4199" s="164" t="n"/>
      <c r="I4199" s="7" t="n">
        <v>4375</v>
      </c>
      <c r="J4199" s="8" t="inlineStr">
        <is>
          <t>Склад Бозымчак № 7/1 СИЗ БУ</t>
        </is>
      </c>
      <c r="K4199" s="8" t="inlineStr">
        <is>
          <t>Абдурасулов Таштанбек Сулейманович(Машинист бульдо</t>
        </is>
      </c>
      <c r="L4199" s="12" t="n"/>
      <c r="M4199">
        <f>VLOOKUP(J4199,P$7:Q$4000,2,0)</f>
        <v/>
      </c>
      <c r="N4199">
        <f>VLOOKUP(K4199,P$7:R$4000,2,0)</f>
        <v/>
      </c>
    </row>
    <row r="4200" hidden="1" outlineLevel="1" ht="22.45" customFormat="1" customHeight="1" s="71">
      <c r="B4200" s="166" t="n"/>
      <c r="C4200" s="166" t="n"/>
      <c r="D4200" s="153" t="n"/>
      <c r="E4200" s="10" t="n"/>
      <c r="F4200" s="11" t="n"/>
      <c r="G4200" s="10" t="n"/>
      <c r="H4200" s="11" t="n"/>
      <c r="I4200" s="12" t="n"/>
      <c r="J4200" s="13" t="inlineStr">
        <is>
          <t>001-001-0129 Костюм летний "KAZ Minerals Bozymchak" (100% ХБ, плотность 250-260гр/м2, логотип вышивка, 54р.)</t>
        </is>
      </c>
      <c r="K4200" s="13" t="inlineStr">
        <is>
          <t>001-001-0129 Костюм летний "KAZ Minerals Bozymchak" (100% ХБ, плотность 250-260гр/м2, логотип вышивка, 54р.)</t>
        </is>
      </c>
      <c r="L4200" s="12" t="n"/>
      <c r="M4200">
        <f>VLOOKUP(J4200,P$7:Q$4000,2,0)</f>
        <v/>
      </c>
      <c r="N4200">
        <f>VLOOKUP(K4200,P$7:R$4000,2,0)</f>
        <v/>
      </c>
    </row>
    <row r="4201" hidden="1" outlineLevel="1" ht="22.45" customFormat="1" customHeight="1" s="71" thickBot="1">
      <c r="B4201" s="167" t="n"/>
      <c r="C4201" s="167" t="n"/>
      <c r="D4201" s="14" t="inlineStr">
        <is>
          <t>Количество</t>
        </is>
      </c>
      <c r="E4201" s="15" t="n"/>
      <c r="F4201" s="175" t="n">
        <v>1</v>
      </c>
      <c r="G4201" s="15" t="n"/>
      <c r="H4201" s="175" t="n">
        <v>1</v>
      </c>
      <c r="I4201" s="135" t="n"/>
      <c r="J4201" s="154" t="inlineStr">
        <is>
          <t>Поступление ТМЦ и услуг 0000941 от 23.03.2022 10:00:00</t>
        </is>
      </c>
      <c r="K4201" s="154" t="inlineStr">
        <is>
          <t>Поступление ТМЦ и услуг 0000941 от 23.03.2022 10:00:00</t>
        </is>
      </c>
      <c r="L4201" s="12" t="n"/>
      <c r="M4201">
        <f>VLOOKUP(J4201,P$7:Q$4000,2,0)</f>
        <v/>
      </c>
      <c r="N4201">
        <f>VLOOKUP(K4201,P$7:R$4000,2,0)</f>
        <v/>
      </c>
    </row>
    <row r="4202" hidden="1" outlineLevel="1" ht="22.45" customFormat="1" customHeight="1" s="71">
      <c r="B4202" s="165" t="inlineStr">
        <is>
          <t>18.09.2024 10:52:37</t>
        </is>
      </c>
      <c r="C4202" s="165" t="inlineStr">
        <is>
          <t>Внутреннее перемещение ОМТС 222-422 от 18.09.2024 10:52:37</t>
        </is>
      </c>
      <c r="D4202" s="152" t="inlineStr">
        <is>
          <t>Внутренее перемещение ТМЦ</t>
        </is>
      </c>
      <c r="E4202" s="163" t="n">
        <v>1750</v>
      </c>
      <c r="F4202" s="164" t="n"/>
      <c r="G4202" s="163" t="n">
        <v>1750</v>
      </c>
      <c r="H4202" s="164" t="n"/>
      <c r="I4202" s="7" t="n">
        <v>4839.28</v>
      </c>
      <c r="J4202" s="8" t="inlineStr">
        <is>
          <t>Склад Бозымчак № 7/1 СИЗ БУ</t>
        </is>
      </c>
      <c r="K4202" s="8" t="inlineStr">
        <is>
          <t>Абдурасулов Таштанбек Сулейманович(Машинист бульдо</t>
        </is>
      </c>
      <c r="L4202" s="12" t="n"/>
      <c r="M4202">
        <f>VLOOKUP(J4202,P$7:Q$4000,2,0)</f>
        <v/>
      </c>
      <c r="N4202">
        <f>VLOOKUP(K4202,P$7:R$4000,2,0)</f>
        <v/>
      </c>
    </row>
    <row r="4203" hidden="1" outlineLevel="1" ht="22.45" customFormat="1" customHeight="1" s="71">
      <c r="B4203" s="166" t="n"/>
      <c r="C4203" s="166" t="n"/>
      <c r="D4203" s="153" t="n"/>
      <c r="E4203" s="10" t="n"/>
      <c r="F4203" s="11" t="n"/>
      <c r="G4203" s="10" t="n"/>
      <c r="H4203" s="11" t="n"/>
      <c r="I4203" s="12" t="n"/>
      <c r="J4203" s="13" t="inlineStr">
        <is>
          <t>001-002-0060 Сапоги Oslo 271E Husky (Италия)</t>
        </is>
      </c>
      <c r="K4203" s="13" t="inlineStr">
        <is>
          <t>001-002-0060 Сапоги Oslo 271E Husky (Италия)</t>
        </is>
      </c>
      <c r="L4203" s="12" t="n"/>
      <c r="M4203">
        <f>VLOOKUP(J4203,P$7:Q$4000,2,0)</f>
        <v/>
      </c>
      <c r="N4203">
        <f>VLOOKUP(K4203,P$7:R$4000,2,0)</f>
        <v/>
      </c>
    </row>
    <row r="4204" hidden="1" outlineLevel="1" ht="22.45" customFormat="1" customHeight="1" s="71" thickBot="1">
      <c r="B4204" s="167" t="n"/>
      <c r="C4204" s="167" t="n"/>
      <c r="D4204" s="14" t="inlineStr">
        <is>
          <t>Количество</t>
        </is>
      </c>
      <c r="E4204" s="15" t="n"/>
      <c r="F4204" s="175" t="n">
        <v>1</v>
      </c>
      <c r="G4204" s="15" t="n"/>
      <c r="H4204" s="175" t="n">
        <v>1</v>
      </c>
      <c r="I4204" s="135" t="n"/>
      <c r="J4204" s="154" t="inlineStr">
        <is>
          <t>Поступление ТМЦ и услуг 0004259 от 24.11.2021 15:52:56</t>
        </is>
      </c>
      <c r="K4204" s="154" t="inlineStr">
        <is>
          <t>Поступление ТМЦ и услуг 0004259 от 24.11.2021 15:52:56</t>
        </is>
      </c>
      <c r="L4204" s="12" t="n"/>
      <c r="M4204">
        <f>VLOOKUP(J4204,P$7:Q$4000,2,0)</f>
        <v/>
      </c>
      <c r="N4204">
        <f>VLOOKUP(K4204,P$7:R$4000,2,0)</f>
        <v/>
      </c>
    </row>
    <row r="4205" hidden="1" outlineLevel="1" ht="22.45" customFormat="1" customHeight="1" s="71" thickBot="1">
      <c r="B4205" s="165" t="inlineStr">
        <is>
          <t>18.09.2024 10:56:20</t>
        </is>
      </c>
      <c r="C4205" s="165" t="inlineStr">
        <is>
          <t>Внутреннее перемещение ОМТС 222-424 от 18.09.2024 10:56:20</t>
        </is>
      </c>
      <c r="D4205" s="152" t="inlineStr">
        <is>
          <t>Внутренее перемещение ТМЦ</t>
        </is>
      </c>
      <c r="E4205" s="163" t="n">
        <v>1750</v>
      </c>
      <c r="F4205" s="164" t="n"/>
      <c r="G4205" s="163" t="n">
        <v>1750</v>
      </c>
      <c r="H4205" s="164" t="n"/>
      <c r="I4205" s="7" t="n">
        <v>4950</v>
      </c>
      <c r="J4205" s="8" t="inlineStr">
        <is>
          <t>Таалайбек уулу Руслан</t>
        </is>
      </c>
      <c r="K4205" s="8" t="inlineStr">
        <is>
          <t>Склад Бозымчак № 7 СИЗ (/Касымов А,Адылбек у Э.</t>
        </is>
      </c>
      <c r="L4205" s="12" t="n"/>
      <c r="M4205">
        <f>VLOOKUP(J4205,P$7:Q$4000,2,0)</f>
        <v/>
      </c>
      <c r="N4205">
        <f>VLOOKUP(K4205,P$7:R$4000,2,0)</f>
        <v/>
      </c>
    </row>
    <row r="4206" hidden="1" outlineLevel="1" ht="22.45" customFormat="1" customHeight="1" s="71">
      <c r="B4206" s="166" t="n"/>
      <c r="C4206" s="166" t="n"/>
      <c r="D4206" s="153" t="n"/>
      <c r="E4206" s="10" t="n"/>
      <c r="F4206" s="11" t="n"/>
      <c r="G4206" s="10" t="n"/>
      <c r="H4206" s="11" t="n"/>
      <c r="I4206" s="12" t="n"/>
      <c r="J4206" s="13" t="inlineStr">
        <is>
          <t>001-002-0091 Сапоги ПВХ Dunlop Protomastor (МП, МБС)</t>
        </is>
      </c>
      <c r="K4206" s="13" t="inlineStr">
        <is>
          <t>001-002-0091 Сапоги ПВХ Dunlop Protomastor (МП, МБС)</t>
        </is>
      </c>
      <c r="L4206" s="12" t="n"/>
      <c r="M4206">
        <f>VLOOKUP(J4206,P$7:Q$4000,2,0)</f>
        <v/>
      </c>
      <c r="N4206">
        <f>VLOOKUP(K4206,P$7:R$4000,2,0)</f>
        <v/>
      </c>
    </row>
    <row r="4207" hidden="1" outlineLevel="1" ht="22.45" customFormat="1" customHeight="1" s="71" thickBot="1">
      <c r="B4207" s="167" t="n"/>
      <c r="C4207" s="167" t="n"/>
      <c r="D4207" s="14" t="inlineStr">
        <is>
          <t>Количество</t>
        </is>
      </c>
      <c r="E4207" s="15" t="n"/>
      <c r="F4207" s="175" t="n">
        <v>1</v>
      </c>
      <c r="G4207" s="15" t="n"/>
      <c r="H4207" s="175" t="n">
        <v>1</v>
      </c>
      <c r="I4207" s="135" t="n"/>
      <c r="J4207" s="154" t="inlineStr">
        <is>
          <t>Поступление ТМЦ и услуг 0001508 от 16.04.2024 10:00:00</t>
        </is>
      </c>
      <c r="K4207" s="154" t="inlineStr">
        <is>
          <t>Поступление ТМЦ и услуг 0001508 от 16.04.2024 10:00:00</t>
        </is>
      </c>
      <c r="L4207" s="12" t="n"/>
      <c r="M4207">
        <f>VLOOKUP(J4207,P$7:Q$4000,2,0)</f>
        <v/>
      </c>
      <c r="N4207">
        <f>VLOOKUP(K4207,P$7:R$4000,2,0)</f>
        <v/>
      </c>
    </row>
    <row r="4208" hidden="1" outlineLevel="1" ht="22.45" customFormat="1" customHeight="1" s="71" thickBot="1">
      <c r="B4208" s="165" t="inlineStr">
        <is>
          <t>18.09.2024 10:56:20</t>
        </is>
      </c>
      <c r="C4208" s="165" t="inlineStr">
        <is>
          <t>Внутреннее перемещение ОМТС 222-424 от 18.09.2024 10:56:20</t>
        </is>
      </c>
      <c r="D4208" s="152" t="inlineStr">
        <is>
          <t>Внутренее перемещение ТМЦ</t>
        </is>
      </c>
      <c r="E4208" s="163" t="n">
        <v>1750</v>
      </c>
      <c r="F4208" s="164" t="n"/>
      <c r="G4208" s="163" t="n">
        <v>1750</v>
      </c>
      <c r="H4208" s="164" t="n"/>
      <c r="I4208" s="7" t="n">
        <v>7000</v>
      </c>
      <c r="J4208" s="8" t="inlineStr">
        <is>
          <t>Таалайбек уулу Руслан</t>
        </is>
      </c>
      <c r="K4208" s="8" t="inlineStr">
        <is>
          <t>Склад Бозымчак № 7 СИЗ (/Касымов А,Адылбек у Э.</t>
        </is>
      </c>
      <c r="L4208" s="12" t="n"/>
      <c r="M4208">
        <f>VLOOKUP(J4208,P$7:Q$4000,2,0)</f>
        <v/>
      </c>
      <c r="N4208">
        <f>VLOOKUP(K4208,P$7:R$4000,2,0)</f>
        <v/>
      </c>
    </row>
    <row r="4209" hidden="1" outlineLevel="1" ht="22.45" customFormat="1" customHeight="1" s="71">
      <c r="B4209" s="166" t="n"/>
      <c r="C4209" s="166" t="n"/>
      <c r="D4209" s="153" t="n"/>
      <c r="E4209" s="10" t="n"/>
      <c r="F4209" s="11" t="n"/>
      <c r="G4209" s="10" t="n"/>
      <c r="H4209" s="11" t="n"/>
      <c r="I4209" s="12" t="n"/>
      <c r="J4209" s="13" t="inlineStr">
        <is>
          <t>001-001-0197 Куртка демисезонная "KAZ Minerals Bozymchak" (ткань 65%ПЭ/35%ХБ, плотность 250 гр/м2, подкл.флис. 48-50)</t>
        </is>
      </c>
      <c r="K4209" s="13" t="inlineStr">
        <is>
          <t>001-001-0197 Куртка демисезонная "KAZ Minerals Bozymchak" (ткань 65%ПЭ/35%ХБ, плотность 250 гр/м2, подкл.флис. 48-50)</t>
        </is>
      </c>
      <c r="L4209" s="12" t="n"/>
      <c r="M4209">
        <f>VLOOKUP(J4209,P$7:Q$4000,2,0)</f>
        <v/>
      </c>
      <c r="N4209">
        <f>VLOOKUP(K4209,P$7:R$4000,2,0)</f>
        <v/>
      </c>
    </row>
    <row r="4210" hidden="1" outlineLevel="1" ht="22.45" customFormat="1" customHeight="1" s="71" thickBot="1">
      <c r="B4210" s="167" t="n"/>
      <c r="C4210" s="167" t="n"/>
      <c r="D4210" s="14" t="inlineStr">
        <is>
          <t>Количество</t>
        </is>
      </c>
      <c r="E4210" s="15" t="n"/>
      <c r="F4210" s="175" t="n">
        <v>1</v>
      </c>
      <c r="G4210" s="15" t="n"/>
      <c r="H4210" s="175" t="n">
        <v>1</v>
      </c>
      <c r="I4210" s="135" t="n"/>
      <c r="J4210" s="154" t="inlineStr">
        <is>
          <t>Поступление ТМЦ и услуг 0003584 от 12.09.2024 10:00:00</t>
        </is>
      </c>
      <c r="K4210" s="154" t="inlineStr">
        <is>
          <t>Поступление ТМЦ и услуг 0003584 от 12.09.2024 10:00:00</t>
        </is>
      </c>
      <c r="L4210" s="12" t="n"/>
      <c r="M4210">
        <f>VLOOKUP(J4210,P$7:Q$4000,2,0)</f>
        <v/>
      </c>
      <c r="N4210">
        <f>VLOOKUP(K4210,P$7:R$4000,2,0)</f>
        <v/>
      </c>
    </row>
    <row r="4211" hidden="1" outlineLevel="1" ht="22.45" customFormat="1" customHeight="1" s="71">
      <c r="B4211" s="165" t="inlineStr">
        <is>
          <t>18.09.2024 10:56:51</t>
        </is>
      </c>
      <c r="C4211" s="165" t="inlineStr">
        <is>
          <t>Внутреннее перемещение ОМТС 222-425 от 18.09.2024 10:56:51</t>
        </is>
      </c>
      <c r="D4211" s="152" t="inlineStr">
        <is>
          <t>Внутренее перемещение ТМЦ</t>
        </is>
      </c>
      <c r="E4211" s="163" t="n">
        <v>1750</v>
      </c>
      <c r="F4211" s="164" t="n"/>
      <c r="G4211" s="163" t="n">
        <v>1750</v>
      </c>
      <c r="H4211" s="164" t="n"/>
      <c r="I4211" s="7" t="n">
        <v>1734</v>
      </c>
      <c r="J4211" s="8" t="inlineStr">
        <is>
          <t>Склад Бозымчак № 7/1 СИЗ БУ</t>
        </is>
      </c>
      <c r="K4211" s="8" t="inlineStr">
        <is>
          <t>Таалайбек уулу Руслан</t>
        </is>
      </c>
      <c r="L4211" s="12" t="n"/>
      <c r="M4211">
        <f>VLOOKUP(J4211,P$7:Q$4000,2,0)</f>
        <v/>
      </c>
      <c r="N4211">
        <f>VLOOKUP(K4211,P$7:R$4000,2,0)</f>
        <v/>
      </c>
    </row>
    <row r="4212" hidden="1" outlineLevel="1" ht="22.45" customFormat="1" customHeight="1" s="71">
      <c r="B4212" s="166" t="n"/>
      <c r="C4212" s="166" t="n"/>
      <c r="D4212" s="153" t="n"/>
      <c r="E4212" s="10" t="n"/>
      <c r="F4212" s="11" t="n"/>
      <c r="G4212" s="10" t="n"/>
      <c r="H4212" s="11" t="n"/>
      <c r="I4212" s="12" t="n"/>
      <c r="J4212" s="13" t="inlineStr">
        <is>
          <t>001-002-0054 Сапоги резиновые шахтерские (МП) Россия</t>
        </is>
      </c>
      <c r="K4212" s="13" t="inlineStr">
        <is>
          <t>001-002-0054 Сапоги резиновые шахтерские (МП) Россия</t>
        </is>
      </c>
      <c r="L4212" s="12" t="n"/>
      <c r="M4212">
        <f>VLOOKUP(J4212,P$7:Q$4000,2,0)</f>
        <v/>
      </c>
      <c r="N4212">
        <f>VLOOKUP(K4212,P$7:R$4000,2,0)</f>
        <v/>
      </c>
    </row>
    <row r="4213" hidden="1" outlineLevel="1" ht="22.45" customFormat="1" customHeight="1" s="71" thickBot="1">
      <c r="B4213" s="167" t="n"/>
      <c r="C4213" s="167" t="n"/>
      <c r="D4213" s="14" t="inlineStr">
        <is>
          <t>Количество</t>
        </is>
      </c>
      <c r="E4213" s="15" t="n"/>
      <c r="F4213" s="175" t="n">
        <v>1</v>
      </c>
      <c r="G4213" s="15" t="n"/>
      <c r="H4213" s="175" t="n">
        <v>1</v>
      </c>
      <c r="I4213" s="135" t="n"/>
      <c r="J4213" s="154" t="inlineStr">
        <is>
          <t>Поступление ТМЦ и услуг 0002692 от 14.07.2023 10:00:00</t>
        </is>
      </c>
      <c r="K4213" s="154" t="inlineStr">
        <is>
          <t>Поступление ТМЦ и услуг 0002692 от 14.07.2023 10:00:00</t>
        </is>
      </c>
      <c r="L4213" s="12" t="n"/>
      <c r="M4213">
        <f>VLOOKUP(J4213,P$7:Q$4000,2,0)</f>
        <v/>
      </c>
      <c r="N4213">
        <f>VLOOKUP(K4213,P$7:R$4000,2,0)</f>
        <v/>
      </c>
    </row>
    <row r="4214" hidden="1" outlineLevel="1" ht="22.45" customFormat="1" customHeight="1" s="71" thickBot="1">
      <c r="B4214" s="165" t="inlineStr">
        <is>
          <t>18.09.2024 11:00:12</t>
        </is>
      </c>
      <c r="C4214" s="165" t="inlineStr">
        <is>
          <t>Внутреннее перемещение ОМТС 222-426 от 18.09.2024 11:00:12</t>
        </is>
      </c>
      <c r="D4214" s="152" t="inlineStr">
        <is>
          <t>Внутренее перемещение ТМЦ</t>
        </is>
      </c>
      <c r="E4214" s="163" t="n">
        <v>1750</v>
      </c>
      <c r="F4214" s="164" t="n"/>
      <c r="G4214" s="163" t="n">
        <v>1750</v>
      </c>
      <c r="H4214" s="164" t="n"/>
      <c r="I4214" s="7" t="n">
        <v>7000</v>
      </c>
      <c r="J4214" s="8" t="inlineStr">
        <is>
          <t>Усупов Кайрат Шаргаевич</t>
        </is>
      </c>
      <c r="K4214" s="8" t="inlineStr">
        <is>
          <t>Склад Бозымчак № 7 СИЗ (/Касымов А,Адылбек у Э.</t>
        </is>
      </c>
      <c r="L4214" s="12" t="n"/>
      <c r="M4214">
        <f>VLOOKUP(J4214,P$7:Q$4000,2,0)</f>
        <v/>
      </c>
      <c r="N4214">
        <f>VLOOKUP(K4214,P$7:R$4000,2,0)</f>
        <v/>
      </c>
    </row>
    <row r="4215" hidden="1" outlineLevel="1" ht="22.45" customFormat="1" customHeight="1" s="71">
      <c r="B4215" s="166" t="n"/>
      <c r="C4215" s="166" t="n"/>
      <c r="D4215" s="153" t="n"/>
      <c r="E4215" s="10" t="n"/>
      <c r="F4215" s="11" t="n"/>
      <c r="G4215" s="10" t="n"/>
      <c r="H4215" s="11" t="n"/>
      <c r="I4215" s="12" t="n"/>
      <c r="J4215" s="13" t="inlineStr">
        <is>
          <t>001-001-0197 Куртка демисезонная "KAZ Minerals Bozymchak" (ткань 65%ПЭ/35%ХБ, плотность 250 гр/м2, подкл.флис. 48-50)</t>
        </is>
      </c>
      <c r="K4215" s="13" t="inlineStr">
        <is>
          <t>001-001-0197 Куртка демисезонная "KAZ Minerals Bozymchak" (ткань 65%ПЭ/35%ХБ, плотность 250 гр/м2, подкл.флис. 48-50)</t>
        </is>
      </c>
      <c r="L4215" s="12" t="n"/>
      <c r="M4215">
        <f>VLOOKUP(J4215,P$7:Q$4000,2,0)</f>
        <v/>
      </c>
      <c r="N4215">
        <f>VLOOKUP(K4215,P$7:R$4000,2,0)</f>
        <v/>
      </c>
    </row>
    <row r="4216" hidden="1" outlineLevel="1" ht="22.45" customFormat="1" customHeight="1" s="71" thickBot="1">
      <c r="B4216" s="167" t="n"/>
      <c r="C4216" s="167" t="n"/>
      <c r="D4216" s="14" t="inlineStr">
        <is>
          <t>Количество</t>
        </is>
      </c>
      <c r="E4216" s="15" t="n"/>
      <c r="F4216" s="175" t="n">
        <v>1</v>
      </c>
      <c r="G4216" s="15" t="n"/>
      <c r="H4216" s="175" t="n">
        <v>1</v>
      </c>
      <c r="I4216" s="135" t="n"/>
      <c r="J4216" s="154" t="inlineStr">
        <is>
          <t>Поступление ТМЦ и услуг 0003584 от 12.09.2024 10:00:00</t>
        </is>
      </c>
      <c r="K4216" s="154" t="inlineStr">
        <is>
          <t>Поступление ТМЦ и услуг 0003584 от 12.09.2024 10:00:00</t>
        </is>
      </c>
      <c r="L4216" s="12" t="n"/>
      <c r="M4216">
        <f>VLOOKUP(J4216,P$7:Q$4000,2,0)</f>
        <v/>
      </c>
      <c r="N4216">
        <f>VLOOKUP(K4216,P$7:R$4000,2,0)</f>
        <v/>
      </c>
    </row>
    <row r="4217" outlineLevel="1" ht="22.45" customFormat="1" customHeight="1" s="71" thickBot="1">
      <c r="B4217" s="165" t="inlineStr">
        <is>
          <t>18.09.2024 11:03:14</t>
        </is>
      </c>
      <c r="C4217" s="165" t="inlineStr">
        <is>
          <t>Внутреннее перемещение ОМТС 222-427 от 18.09.2024 11:03:14</t>
        </is>
      </c>
      <c r="D4217" s="152" t="inlineStr">
        <is>
          <t>Внутренее перемещение ТМЦ</t>
        </is>
      </c>
      <c r="E4217" s="163" t="n">
        <v>1750</v>
      </c>
      <c r="F4217" s="164" t="n"/>
      <c r="G4217" s="163" t="n">
        <v>1750</v>
      </c>
      <c r="H4217" s="164" t="n"/>
      <c r="I4217" s="7" t="n">
        <v>5500</v>
      </c>
      <c r="J4217" s="8" t="inlineStr">
        <is>
          <t>Темиркулов Өмүрбек Эрнисбекович</t>
        </is>
      </c>
      <c r="K4217" s="8" t="inlineStr">
        <is>
          <t>Склад Бозымчак № 7 СИЗ (/Касымов А,Адылбек у Э.</t>
        </is>
      </c>
      <c r="L4217" s="12" t="n"/>
      <c r="M4217">
        <f>VLOOKUP(J4217,P$7:Q$4000,2,0)</f>
        <v/>
      </c>
      <c r="N4217">
        <f>VLOOKUP(K4217,P$7:R$4000,2,0)</f>
        <v/>
      </c>
    </row>
    <row r="4218" hidden="1" outlineLevel="1" ht="22.45" customFormat="1" customHeight="1" s="71">
      <c r="B4218" s="166" t="n"/>
      <c r="C4218" s="166" t="n"/>
      <c r="D4218" s="153" t="n"/>
      <c r="E4218" s="10" t="n"/>
      <c r="F4218" s="11" t="n"/>
      <c r="G4218" s="10" t="n"/>
      <c r="H4218" s="11" t="n"/>
      <c r="I4218" s="12" t="n"/>
      <c r="J4218" s="13" t="inlineStr">
        <is>
          <t>001-001-0178 Куртка летняя "KAZ Minerals Bozymchak" (ткань 65%ПЭ/35%ХБ, плотность 250 гр/м2, разм.52-54)</t>
        </is>
      </c>
      <c r="K4218" s="13" t="inlineStr">
        <is>
          <t>001-001-0178 Куртка летняя "KAZ Minerals Bozymchak" (ткань 65%ПЭ/35%ХБ, плотность 250 гр/м2, разм.52-54)</t>
        </is>
      </c>
      <c r="L4218" s="12" t="n"/>
      <c r="M4218">
        <f>VLOOKUP(J4218,P$7:Q$4000,2,0)</f>
        <v/>
      </c>
      <c r="N4218">
        <f>VLOOKUP(K4218,P$7:R$4000,2,0)</f>
        <v/>
      </c>
    </row>
    <row r="4219" hidden="1" outlineLevel="1" ht="22.45" customFormat="1" customHeight="1" s="71" thickBot="1">
      <c r="B4219" s="167" t="n"/>
      <c r="C4219" s="167" t="n"/>
      <c r="D4219" s="14" t="inlineStr">
        <is>
          <t>Количество</t>
        </is>
      </c>
      <c r="E4219" s="15" t="n"/>
      <c r="F4219" s="175" t="n">
        <v>1</v>
      </c>
      <c r="G4219" s="15" t="n"/>
      <c r="H4219" s="175" t="n">
        <v>1</v>
      </c>
      <c r="I4219" s="135" t="n"/>
      <c r="J4219" s="154" t="inlineStr">
        <is>
          <t>Поступление ТМЦ и услуг 0003521 от 04.09.2024 10:00:00</t>
        </is>
      </c>
      <c r="K4219" s="154" t="inlineStr">
        <is>
          <t>Поступление ТМЦ и услуг 0003521 от 04.09.2024 10:00:00</t>
        </is>
      </c>
      <c r="L4219" s="12" t="n"/>
      <c r="M4219">
        <f>VLOOKUP(J4219,P$7:Q$4000,2,0)</f>
        <v/>
      </c>
      <c r="N4219">
        <f>VLOOKUP(K4219,P$7:R$4000,2,0)</f>
        <v/>
      </c>
    </row>
    <row r="4220" hidden="1" outlineLevel="1" ht="22.45" customFormat="1" customHeight="1" s="71" thickBot="1">
      <c r="B4220" s="165" t="inlineStr">
        <is>
          <t>18.09.2024 11:04:38</t>
        </is>
      </c>
      <c r="C4220" s="165" t="inlineStr">
        <is>
          <t>Внутреннее перемещение ОМТС 222-428 от 18.09.2024 11:04:38</t>
        </is>
      </c>
      <c r="D4220" s="152" t="inlineStr">
        <is>
          <t>Внутренее перемещение ТМЦ</t>
        </is>
      </c>
      <c r="E4220" s="163" t="n">
        <v>1750</v>
      </c>
      <c r="F4220" s="164" t="n"/>
      <c r="G4220" s="163" t="n">
        <v>1750</v>
      </c>
      <c r="H4220" s="164" t="n"/>
      <c r="I4220" s="7" t="n">
        <v>7000</v>
      </c>
      <c r="J4220" s="8" t="inlineStr">
        <is>
          <t>Айнабеков Тагарбек Талайбекович(карьер)</t>
        </is>
      </c>
      <c r="K4220" s="8" t="inlineStr">
        <is>
          <t>Склад Бозымчак № 7 СИЗ (/Касымов А,Адылбек у Э.</t>
        </is>
      </c>
      <c r="L4220" s="12" t="n"/>
      <c r="M4220">
        <f>VLOOKUP(J4220,P$7:Q$4000,2,0)</f>
        <v/>
      </c>
      <c r="N4220">
        <f>VLOOKUP(K4220,P$7:R$4000,2,0)</f>
        <v/>
      </c>
    </row>
    <row r="4221" hidden="1" outlineLevel="1" ht="22.45" customFormat="1" customHeight="1" s="71">
      <c r="B4221" s="166" t="n"/>
      <c r="C4221" s="166" t="n"/>
      <c r="D4221" s="153" t="n"/>
      <c r="E4221" s="10" t="n"/>
      <c r="F4221" s="11" t="n"/>
      <c r="G4221" s="10" t="n"/>
      <c r="H4221" s="11" t="n"/>
      <c r="I4221" s="12" t="n"/>
      <c r="J4221" s="13" t="inlineStr">
        <is>
          <t>001-001-0197 Куртка демисезонная "KAZ Minerals Bozymchak" (ткань 65%ПЭ/35%ХБ, плотность 250 гр/м2, подкл.флис. 48-50)</t>
        </is>
      </c>
      <c r="K4221" s="13" t="inlineStr">
        <is>
          <t>001-001-0197 Куртка демисезонная "KAZ Minerals Bozymchak" (ткань 65%ПЭ/35%ХБ, плотность 250 гр/м2, подкл.флис. 48-50)</t>
        </is>
      </c>
      <c r="L4221" s="12" t="n"/>
      <c r="M4221">
        <f>VLOOKUP(J4221,P$7:Q$4000,2,0)</f>
        <v/>
      </c>
      <c r="N4221">
        <f>VLOOKUP(K4221,P$7:R$4000,2,0)</f>
        <v/>
      </c>
    </row>
    <row r="4222" hidden="1" outlineLevel="1" ht="22.45" customFormat="1" customHeight="1" s="71" thickBot="1">
      <c r="B4222" s="167" t="n"/>
      <c r="C4222" s="167" t="n"/>
      <c r="D4222" s="14" t="inlineStr">
        <is>
          <t>Количество</t>
        </is>
      </c>
      <c r="E4222" s="15" t="n"/>
      <c r="F4222" s="175" t="n">
        <v>1</v>
      </c>
      <c r="G4222" s="15" t="n"/>
      <c r="H4222" s="175" t="n">
        <v>1</v>
      </c>
      <c r="I4222" s="135" t="n"/>
      <c r="J4222" s="154" t="inlineStr">
        <is>
          <t>Поступление ТМЦ и услуг 0003584 от 12.09.2024 10:00:00</t>
        </is>
      </c>
      <c r="K4222" s="154" t="inlineStr">
        <is>
          <t>Поступление ТМЦ и услуг 0003584 от 12.09.2024 10:00:00</t>
        </is>
      </c>
      <c r="L4222" s="12" t="n"/>
      <c r="M4222">
        <f>VLOOKUP(J4222,P$7:Q$4000,2,0)</f>
        <v/>
      </c>
      <c r="N4222">
        <f>VLOOKUP(K4222,P$7:R$4000,2,0)</f>
        <v/>
      </c>
    </row>
    <row r="4223" hidden="1" outlineLevel="1" ht="22.45" customFormat="1" customHeight="1" s="71" thickBot="1">
      <c r="B4223" s="165" t="inlineStr">
        <is>
          <t>18.09.2024 11:06:42</t>
        </is>
      </c>
      <c r="C4223" s="165" t="inlineStr">
        <is>
          <t>Внутреннее перемещение ОМТС 222-429 от 18.09.2024 11:06:42</t>
        </is>
      </c>
      <c r="D4223" s="152" t="inlineStr">
        <is>
          <t>Внутренее перемещение ТМЦ</t>
        </is>
      </c>
      <c r="E4223" s="163" t="n">
        <v>1750</v>
      </c>
      <c r="F4223" s="164" t="n"/>
      <c r="G4223" s="163" t="n">
        <v>1750</v>
      </c>
      <c r="H4223" s="164" t="n"/>
      <c r="I4223" s="7" t="n">
        <v>7000</v>
      </c>
      <c r="J4223" s="8" t="inlineStr">
        <is>
          <t>Кулматов Нурдин Ашырматович</t>
        </is>
      </c>
      <c r="K4223" s="8" t="inlineStr">
        <is>
          <t>Склад Бозымчак № 7 СИЗ (/Касымов А,Адылбек у Э.</t>
        </is>
      </c>
      <c r="L4223" s="12" t="n"/>
      <c r="M4223">
        <f>VLOOKUP(J4223,P$7:Q$4000,2,0)</f>
        <v/>
      </c>
      <c r="N4223">
        <f>VLOOKUP(K4223,P$7:R$4000,2,0)</f>
        <v/>
      </c>
    </row>
    <row r="4224" hidden="1" outlineLevel="1" ht="22.45" customFormat="1" customHeight="1" s="71">
      <c r="B4224" s="166" t="n"/>
      <c r="C4224" s="166" t="n"/>
      <c r="D4224" s="153" t="n"/>
      <c r="E4224" s="10" t="n"/>
      <c r="F4224" s="11" t="n"/>
      <c r="G4224" s="10" t="n"/>
      <c r="H4224" s="11" t="n"/>
      <c r="I4224" s="12" t="n"/>
      <c r="J4224" s="13" t="inlineStr">
        <is>
          <t>001-001-0197 Куртка демисезонная "KAZ Minerals Bozymchak" (ткань 65%ПЭ/35%ХБ, плотность 250 гр/м2, подкл.флис. 48-50)</t>
        </is>
      </c>
      <c r="K4224" s="13" t="inlineStr">
        <is>
          <t>001-001-0197 Куртка демисезонная "KAZ Minerals Bozymchak" (ткань 65%ПЭ/35%ХБ, плотность 250 гр/м2, подкл.флис. 48-50)</t>
        </is>
      </c>
      <c r="L4224" s="12" t="n"/>
      <c r="M4224">
        <f>VLOOKUP(J4224,P$7:Q$4000,2,0)</f>
        <v/>
      </c>
      <c r="N4224">
        <f>VLOOKUP(K4224,P$7:R$4000,2,0)</f>
        <v/>
      </c>
    </row>
    <row r="4225" hidden="1" outlineLevel="1" ht="22.45" customFormat="1" customHeight="1" s="71" thickBot="1">
      <c r="B4225" s="167" t="n"/>
      <c r="C4225" s="167" t="n"/>
      <c r="D4225" s="14" t="inlineStr">
        <is>
          <t>Количество</t>
        </is>
      </c>
      <c r="E4225" s="15" t="n"/>
      <c r="F4225" s="175" t="n">
        <v>1</v>
      </c>
      <c r="G4225" s="15" t="n"/>
      <c r="H4225" s="175" t="n">
        <v>1</v>
      </c>
      <c r="I4225" s="135" t="n"/>
      <c r="J4225" s="154" t="inlineStr">
        <is>
          <t>Поступление ТМЦ и услуг 0003584 от 12.09.2024 10:00:00</t>
        </is>
      </c>
      <c r="K4225" s="154" t="inlineStr">
        <is>
          <t>Поступление ТМЦ и услуг 0003584 от 12.09.2024 10:00:00</t>
        </is>
      </c>
      <c r="L4225" s="12" t="n"/>
      <c r="M4225">
        <f>VLOOKUP(J4225,P$7:Q$4000,2,0)</f>
        <v/>
      </c>
      <c r="N4225">
        <f>VLOOKUP(K4225,P$7:R$4000,2,0)</f>
        <v/>
      </c>
    </row>
    <row r="4226" hidden="1" outlineLevel="1" ht="22.45" customFormat="1" customHeight="1" s="71" thickBot="1">
      <c r="B4226" s="165" t="inlineStr">
        <is>
          <t>18.09.2024 11:09:45</t>
        </is>
      </c>
      <c r="C4226" s="165" t="inlineStr">
        <is>
          <t>Внутреннее перемещение ОМТС 222-430 от 18.09.2024 11:09:45</t>
        </is>
      </c>
      <c r="D4226" s="152" t="inlineStr">
        <is>
          <t>Внутренее перемещение ТМЦ</t>
        </is>
      </c>
      <c r="E4226" s="163" t="n">
        <v>1750</v>
      </c>
      <c r="F4226" s="164" t="n"/>
      <c r="G4226" s="163" t="n">
        <v>1750</v>
      </c>
      <c r="H4226" s="164" t="n"/>
      <c r="I4226" s="7" t="n">
        <v>5500</v>
      </c>
      <c r="J4226" s="8" t="inlineStr">
        <is>
          <t>Асылбек уулу Адылбек</t>
        </is>
      </c>
      <c r="K4226" s="8" t="inlineStr">
        <is>
          <t>Склад Бозымчак № 7 СИЗ (/Касымов А,Адылбек у Э.</t>
        </is>
      </c>
      <c r="L4226" s="12" t="n"/>
      <c r="M4226">
        <f>VLOOKUP(J4226,P$7:Q$4000,2,0)</f>
        <v/>
      </c>
      <c r="N4226">
        <f>VLOOKUP(K4226,P$7:R$4000,2,0)</f>
        <v/>
      </c>
    </row>
    <row r="4227" hidden="1" outlineLevel="1" ht="22.45" customFormat="1" customHeight="1" s="71">
      <c r="B4227" s="166" t="n"/>
      <c r="C4227" s="166" t="n"/>
      <c r="D4227" s="153" t="n"/>
      <c r="E4227" s="10" t="n"/>
      <c r="F4227" s="11" t="n"/>
      <c r="G4227" s="10" t="n"/>
      <c r="H4227" s="11" t="n"/>
      <c r="I4227" s="12" t="n"/>
      <c r="J4227" s="13" t="inlineStr">
        <is>
          <t>001-001-0178 Куртка летняя "KAZ Minerals Bozymchak" (ткань 65%ПЭ/35%ХБ, плотность 250 гр/м2, разм.52-54)</t>
        </is>
      </c>
      <c r="K4227" s="13" t="inlineStr">
        <is>
          <t>001-001-0178 Куртка летняя "KAZ Minerals Bozymchak" (ткань 65%ПЭ/35%ХБ, плотность 250 гр/м2, разм.52-54)</t>
        </is>
      </c>
      <c r="L4227" s="12" t="n"/>
      <c r="M4227">
        <f>VLOOKUP(J4227,P$7:Q$4000,2,0)</f>
        <v/>
      </c>
      <c r="N4227">
        <f>VLOOKUP(K4227,P$7:R$4000,2,0)</f>
        <v/>
      </c>
    </row>
    <row r="4228" hidden="1" outlineLevel="1" ht="22.45" customFormat="1" customHeight="1" s="71" thickBot="1">
      <c r="B4228" s="167" t="n"/>
      <c r="C4228" s="167" t="n"/>
      <c r="D4228" s="14" t="inlineStr">
        <is>
          <t>Количество</t>
        </is>
      </c>
      <c r="E4228" s="15" t="n"/>
      <c r="F4228" s="175" t="n">
        <v>1</v>
      </c>
      <c r="G4228" s="15" t="n"/>
      <c r="H4228" s="175" t="n">
        <v>1</v>
      </c>
      <c r="I4228" s="135" t="n"/>
      <c r="J4228" s="154" t="inlineStr">
        <is>
          <t>Поступление ТМЦ и услуг 0003521 от 04.09.2024 10:00:00</t>
        </is>
      </c>
      <c r="K4228" s="154" t="inlineStr">
        <is>
          <t>Поступление ТМЦ и услуг 0003521 от 04.09.2024 10:00:00</t>
        </is>
      </c>
      <c r="L4228" s="12" t="n"/>
      <c r="M4228">
        <f>VLOOKUP(J4228,P$7:Q$4000,2,0)</f>
        <v/>
      </c>
      <c r="N4228">
        <f>VLOOKUP(K4228,P$7:R$4000,2,0)</f>
        <v/>
      </c>
    </row>
    <row r="4229" outlineLevel="1" ht="22.45" customFormat="1" customHeight="1" s="71" thickBot="1">
      <c r="B4229" s="165" t="inlineStr">
        <is>
          <t>18.09.2024 11:13:56</t>
        </is>
      </c>
      <c r="C4229" s="165" t="inlineStr">
        <is>
          <t>Внутреннее перемещение ОМТС 222-431 от 18.09.2024 11:13:56</t>
        </is>
      </c>
      <c r="D4229" s="152" t="inlineStr">
        <is>
          <t>Внутренее перемещение ТМЦ</t>
        </is>
      </c>
      <c r="E4229" s="163" t="n">
        <v>1750</v>
      </c>
      <c r="F4229" s="164" t="n"/>
      <c r="G4229" s="163" t="n">
        <v>1750</v>
      </c>
      <c r="H4229" s="164" t="n"/>
      <c r="I4229" s="7" t="n">
        <v>4950</v>
      </c>
      <c r="J4229" s="8" t="inlineStr">
        <is>
          <t>Эргешов Мирбек Базарбаевич (гелого рабочий)</t>
        </is>
      </c>
      <c r="K4229" s="8" t="inlineStr">
        <is>
          <t>Склад Бозымчак № 7 СИЗ (/Касымов А,Адылбек у Э.</t>
        </is>
      </c>
      <c r="L4229" s="12" t="n"/>
      <c r="M4229">
        <f>VLOOKUP(J4229,P$7:Q$4000,2,0)</f>
        <v/>
      </c>
      <c r="N4229">
        <f>VLOOKUP(K4229,P$7:R$4000,2,0)</f>
        <v/>
      </c>
    </row>
    <row r="4230" hidden="1" outlineLevel="1" ht="22.45" customFormat="1" customHeight="1" s="71">
      <c r="B4230" s="166" t="n"/>
      <c r="C4230" s="166" t="n"/>
      <c r="D4230" s="153" t="n"/>
      <c r="E4230" s="10" t="n"/>
      <c r="F4230" s="11" t="n"/>
      <c r="G4230" s="10" t="n"/>
      <c r="H4230" s="11" t="n"/>
      <c r="I4230" s="12" t="n"/>
      <c r="J4230" s="13" t="inlineStr">
        <is>
          <t>001-002-0091 Сапоги ПВХ Dunlop Protomastor (МП, МБС)</t>
        </is>
      </c>
      <c r="K4230" s="13" t="inlineStr">
        <is>
          <t>001-002-0091 Сапоги ПВХ Dunlop Protomastor (МП, МБС)</t>
        </is>
      </c>
      <c r="L4230" s="12" t="n"/>
      <c r="M4230">
        <f>VLOOKUP(J4230,P$7:Q$4000,2,0)</f>
        <v/>
      </c>
      <c r="N4230">
        <f>VLOOKUP(K4230,P$7:R$4000,2,0)</f>
        <v/>
      </c>
    </row>
    <row r="4231" hidden="1" outlineLevel="1" ht="22.45" customFormat="1" customHeight="1" s="71" thickBot="1">
      <c r="B4231" s="167" t="n"/>
      <c r="C4231" s="167" t="n"/>
      <c r="D4231" s="14" t="inlineStr">
        <is>
          <t>Количество</t>
        </is>
      </c>
      <c r="E4231" s="15" t="n"/>
      <c r="F4231" s="175" t="n">
        <v>1</v>
      </c>
      <c r="G4231" s="15" t="n"/>
      <c r="H4231" s="175" t="n">
        <v>1</v>
      </c>
      <c r="I4231" s="135" t="n"/>
      <c r="J4231" s="154" t="inlineStr">
        <is>
          <t>Поступление ТМЦ и услуг 0001508 от 16.04.2024 10:00:00</t>
        </is>
      </c>
      <c r="K4231" s="154" t="inlineStr">
        <is>
          <t>Поступление ТМЦ и услуг 0001508 от 16.04.2024 10:00:00</t>
        </is>
      </c>
      <c r="L4231" s="12" t="n"/>
      <c r="M4231">
        <f>VLOOKUP(J4231,P$7:Q$4000,2,0)</f>
        <v/>
      </c>
      <c r="N4231">
        <f>VLOOKUP(K4231,P$7:R$4000,2,0)</f>
        <v/>
      </c>
    </row>
    <row r="4232" hidden="1" outlineLevel="1" ht="22.45" customFormat="1" customHeight="1" s="71">
      <c r="B4232" s="165" t="inlineStr">
        <is>
          <t>18.09.2024 11:14:44</t>
        </is>
      </c>
      <c r="C4232" s="165" t="inlineStr">
        <is>
          <t>Внутреннее перемещение ОМТС 222-432 от 18.09.2024 11:14:44</t>
        </is>
      </c>
      <c r="D4232" s="152" t="inlineStr">
        <is>
          <t>Внутренее перемещение ТМЦ</t>
        </is>
      </c>
      <c r="E4232" s="163" t="n">
        <v>1750</v>
      </c>
      <c r="F4232" s="164" t="n"/>
      <c r="G4232" s="163" t="n">
        <v>1750</v>
      </c>
      <c r="H4232" s="164" t="n"/>
      <c r="I4232" s="7" t="n">
        <v>4980</v>
      </c>
      <c r="J4232" s="8" t="inlineStr">
        <is>
          <t>Склад Бозымчак № 7/1 СИЗ БУ</t>
        </is>
      </c>
      <c r="K4232" s="8" t="inlineStr">
        <is>
          <t>Эргешов Мирбек Базарбаевич (гелого рабочий)</t>
        </is>
      </c>
      <c r="L4232" s="12" t="n"/>
      <c r="M4232">
        <f>VLOOKUP(J4232,P$7:Q$4000,2,0)</f>
        <v/>
      </c>
      <c r="N4232">
        <f>VLOOKUP(K4232,P$7:R$4000,2,0)</f>
        <v/>
      </c>
    </row>
    <row r="4233" hidden="1" outlineLevel="1" ht="22.45" customFormat="1" customHeight="1" s="71">
      <c r="B4233" s="166" t="n"/>
      <c r="C4233" s="166" t="n"/>
      <c r="D4233" s="153" t="n"/>
      <c r="E4233" s="10" t="n"/>
      <c r="F4233" s="11" t="n"/>
      <c r="G4233" s="10" t="n"/>
      <c r="H4233" s="11" t="n"/>
      <c r="I4233" s="12" t="n"/>
      <c r="J4233" s="13" t="inlineStr">
        <is>
          <t>001-002-0088 Сапоги резиновые КарбоН для шахтеров с МП (АРТ. С192-МТЗ)</t>
        </is>
      </c>
      <c r="K4233" s="13" t="inlineStr">
        <is>
          <t>001-002-0088 Сапоги резиновые КарбоН для шахтеров с МП (АРТ. С192-МТЗ)</t>
        </is>
      </c>
      <c r="L4233" s="12" t="n"/>
      <c r="M4233">
        <f>VLOOKUP(J4233,P$7:Q$4000,2,0)</f>
        <v/>
      </c>
      <c r="N4233">
        <f>VLOOKUP(K4233,P$7:R$4000,2,0)</f>
        <v/>
      </c>
    </row>
    <row r="4234" hidden="1" outlineLevel="1" ht="22.45" customFormat="1" customHeight="1" s="71" thickBot="1">
      <c r="B4234" s="167" t="n"/>
      <c r="C4234" s="167" t="n"/>
      <c r="D4234" s="14" t="inlineStr">
        <is>
          <t>Количество</t>
        </is>
      </c>
      <c r="E4234" s="15" t="n"/>
      <c r="F4234" s="175" t="n">
        <v>1</v>
      </c>
      <c r="G4234" s="15" t="n"/>
      <c r="H4234" s="175" t="n">
        <v>1</v>
      </c>
      <c r="I4234" s="135" t="n"/>
      <c r="J4234" s="154" t="inlineStr">
        <is>
          <t>Поступление ТМЦ и услуг 0004676 от 14.11.2023 10:00:00</t>
        </is>
      </c>
      <c r="K4234" s="154" t="inlineStr">
        <is>
          <t>Поступление ТМЦ и услуг 0004676 от 14.11.2023 10:00:00</t>
        </is>
      </c>
      <c r="L4234" s="12" t="n"/>
      <c r="M4234">
        <f>VLOOKUP(J4234,P$7:Q$4000,2,0)</f>
        <v/>
      </c>
      <c r="N4234">
        <f>VLOOKUP(K4234,P$7:R$4000,2,0)</f>
        <v/>
      </c>
    </row>
    <row r="4235" outlineLevel="1" ht="22.45" customFormat="1" customHeight="1" s="71" thickBot="1">
      <c r="B4235" s="165" t="inlineStr">
        <is>
          <t>18.09.2024 11:29:40</t>
        </is>
      </c>
      <c r="C4235" s="165" t="inlineStr">
        <is>
          <t>Внутреннее перемещение ОМТС 222-433 от 18.09.2024 11:29:40</t>
        </is>
      </c>
      <c r="D4235" s="152" t="inlineStr">
        <is>
          <t>Внутренее перемещение ТМЦ</t>
        </is>
      </c>
      <c r="E4235" s="163" t="n">
        <v>1750</v>
      </c>
      <c r="F4235" s="164" t="n"/>
      <c r="G4235" s="163" t="n">
        <v>1750</v>
      </c>
      <c r="H4235" s="164" t="n"/>
      <c r="I4235" s="7" t="n">
        <v>13572</v>
      </c>
      <c r="J4235" s="8" t="inlineStr">
        <is>
          <t>Турсунов Шерали Солижонович (участковый геолог)</t>
        </is>
      </c>
      <c r="K4235" s="8" t="inlineStr">
        <is>
          <t>Склад Бозымчак № 7 СИЗ (/Касымов А,Адылбек у Э.</t>
        </is>
      </c>
      <c r="L4235" s="12" t="n"/>
      <c r="M4235">
        <f>VLOOKUP(J4235,P$7:Q$4000,2,0)</f>
        <v/>
      </c>
      <c r="N4235">
        <f>VLOOKUP(K4235,P$7:R$4000,2,0)</f>
        <v/>
      </c>
    </row>
    <row r="4236" hidden="1" outlineLevel="1" ht="22.45" customFormat="1" customHeight="1" s="71">
      <c r="B4236" s="166" t="n"/>
      <c r="C4236" s="166" t="n"/>
      <c r="D4236" s="153" t="n"/>
      <c r="E4236" s="10" t="n"/>
      <c r="F4236" s="11" t="n"/>
      <c r="G4236" s="10" t="n"/>
      <c r="H4236" s="11" t="n"/>
      <c r="I4236" s="12" t="n"/>
      <c r="J4236" s="13" t="inlineStr">
        <is>
          <t>010-002-0052 Респиратор ЗМ 7502</t>
        </is>
      </c>
      <c r="K4236" s="13" t="inlineStr">
        <is>
          <t>010-002-0052 Респиратор ЗМ 7502</t>
        </is>
      </c>
      <c r="L4236" s="12" t="n"/>
      <c r="M4236">
        <f>VLOOKUP(J4236,P$7:Q$4000,2,0)</f>
        <v/>
      </c>
      <c r="N4236">
        <f>VLOOKUP(K4236,P$7:R$4000,2,0)</f>
        <v/>
      </c>
    </row>
    <row r="4237" hidden="1" outlineLevel="1" ht="22.45" customFormat="1" customHeight="1" s="71" thickBot="1">
      <c r="B4237" s="167" t="n"/>
      <c r="C4237" s="167" t="n"/>
      <c r="D4237" s="14" t="inlineStr">
        <is>
          <t>Количество</t>
        </is>
      </c>
      <c r="E4237" s="15" t="n"/>
      <c r="F4237" s="175" t="n">
        <v>4</v>
      </c>
      <c r="G4237" s="15" t="n"/>
      <c r="H4237" s="175" t="n">
        <v>4</v>
      </c>
      <c r="I4237" s="135" t="n"/>
      <c r="J4237" s="154" t="inlineStr">
        <is>
          <t>Поступление ТМЦ и услуг 0002274 от 11.06.2024 10:00:00</t>
        </is>
      </c>
      <c r="K4237" s="154" t="inlineStr">
        <is>
          <t>Поступление ТМЦ и услуг 0002274 от 11.06.2024 10:00:00</t>
        </is>
      </c>
      <c r="L4237" s="12" t="n"/>
      <c r="M4237">
        <f>VLOOKUP(J4237,P$7:Q$4000,2,0)</f>
        <v/>
      </c>
      <c r="N4237">
        <f>VLOOKUP(K4237,P$7:R$4000,2,0)</f>
        <v/>
      </c>
    </row>
    <row r="4238" outlineLevel="1" ht="22.45" customFormat="1" customHeight="1" s="71" thickBot="1">
      <c r="B4238" s="165" t="inlineStr">
        <is>
          <t>18.09.2024 11:29:40</t>
        </is>
      </c>
      <c r="C4238" s="165" t="inlineStr">
        <is>
          <t>Внутреннее перемещение ОМТС 222-433 от 18.09.2024 11:29:40</t>
        </is>
      </c>
      <c r="D4238" s="152" t="inlineStr">
        <is>
          <t>Внутренее перемещение ТМЦ</t>
        </is>
      </c>
      <c r="E4238" s="163" t="n">
        <v>1750</v>
      </c>
      <c r="F4238" s="164" t="n"/>
      <c r="G4238" s="163" t="n">
        <v>1750</v>
      </c>
      <c r="H4238" s="164" t="n"/>
      <c r="I4238" s="7" t="n">
        <v>6960</v>
      </c>
      <c r="J4238" s="8" t="inlineStr">
        <is>
          <t>Турсунов Шерали Солижонович (участковый геолог)</t>
        </is>
      </c>
      <c r="K4238" s="8" t="inlineStr">
        <is>
          <t>Склад Бозымчак № 7 СИЗ (/Касымов А,Адылбек у Э.</t>
        </is>
      </c>
      <c r="L4238" s="12" t="n"/>
      <c r="M4238">
        <f>VLOOKUP(J4238,P$7:Q$4000,2,0)</f>
        <v/>
      </c>
      <c r="N4238">
        <f>VLOOKUP(K4238,P$7:R$4000,2,0)</f>
        <v/>
      </c>
    </row>
    <row r="4239" hidden="1" outlineLevel="1" ht="22.45" customFormat="1" customHeight="1" s="71">
      <c r="B4239" s="166" t="n"/>
      <c r="C4239" s="166" t="n"/>
      <c r="D4239" s="153" t="n"/>
      <c r="E4239" s="10" t="n"/>
      <c r="F4239" s="11" t="n"/>
      <c r="G4239" s="10" t="n"/>
      <c r="H4239" s="11" t="n"/>
      <c r="I4239" s="12" t="n"/>
      <c r="J4239" s="13" t="inlineStr">
        <is>
          <t>010-002-0059 Фильтр противогазовый 3М 6059 АВЕК1</t>
        </is>
      </c>
      <c r="K4239" s="13" t="inlineStr">
        <is>
          <t>010-002-0059 Фильтр противогазовый 3М 6059 АВЕК1</t>
        </is>
      </c>
      <c r="L4239" s="12" t="n"/>
      <c r="M4239">
        <f>VLOOKUP(J4239,P$7:Q$4000,2,0)</f>
        <v/>
      </c>
      <c r="N4239">
        <f>VLOOKUP(K4239,P$7:R$4000,2,0)</f>
        <v/>
      </c>
    </row>
    <row r="4240" hidden="1" outlineLevel="1" ht="22.45" customFormat="1" customHeight="1" s="71" thickBot="1">
      <c r="B4240" s="167" t="n"/>
      <c r="C4240" s="167" t="n"/>
      <c r="D4240" s="14" t="inlineStr">
        <is>
          <t>Количество</t>
        </is>
      </c>
      <c r="E4240" s="15" t="n"/>
      <c r="F4240" s="175" t="n">
        <v>8</v>
      </c>
      <c r="G4240" s="15" t="n"/>
      <c r="H4240" s="175" t="n">
        <v>8</v>
      </c>
      <c r="I4240" s="135" t="n"/>
      <c r="J4240" s="154" t="inlineStr">
        <is>
          <t>Поступление ТМЦ и услуг 0001189 от 29.03.2024 10:00:00</t>
        </is>
      </c>
      <c r="K4240" s="154" t="inlineStr">
        <is>
          <t>Поступление ТМЦ и услуг 0001189 от 29.03.2024 10:00:00</t>
        </is>
      </c>
      <c r="L4240" s="12" t="n"/>
      <c r="M4240">
        <f>VLOOKUP(J4240,P$7:Q$4000,2,0)</f>
        <v/>
      </c>
      <c r="N4240">
        <f>VLOOKUP(K4240,P$7:R$4000,2,0)</f>
        <v/>
      </c>
    </row>
    <row r="4241" hidden="1" outlineLevel="1" ht="22.45" customFormat="1" customHeight="1" s="71">
      <c r="B4241" s="165" t="inlineStr">
        <is>
          <t>18.09.2024 12:10:08</t>
        </is>
      </c>
      <c r="C4241" s="165" t="inlineStr">
        <is>
          <t>Внутреннее перемещение ТМЦ 0002792 от 18.09.2024 12:10:08</t>
        </is>
      </c>
      <c r="D4241" s="152" t="inlineStr">
        <is>
          <t>Продажа ТМЦ</t>
        </is>
      </c>
      <c r="E4241" s="163" t="n">
        <v>1750</v>
      </c>
      <c r="F4241" s="164" t="n"/>
      <c r="G4241" s="163" t="n">
        <v>1750</v>
      </c>
      <c r="H4241" s="164" t="n"/>
      <c r="I4241" s="7" t="n">
        <v>380600</v>
      </c>
      <c r="J4241" s="8" t="inlineStr">
        <is>
          <t>Гизатулин Радик Гиниятович Кузнец</t>
        </is>
      </c>
      <c r="K4241" s="8" t="inlineStr">
        <is>
          <t>Торобеков Болотбек Калмурсаевич</t>
        </is>
      </c>
      <c r="L4241" s="12" t="n"/>
      <c r="M4241">
        <f>VLOOKUP(J4241,P$7:Q$4000,2,0)</f>
        <v/>
      </c>
      <c r="N4241">
        <f>VLOOKUP(K4241,P$7:R$4000,2,0)</f>
        <v/>
      </c>
    </row>
    <row r="4242" hidden="1" outlineLevel="1" ht="22.45" customFormat="1" customHeight="1" s="71">
      <c r="B4242" s="166" t="n"/>
      <c r="C4242" s="166" t="n"/>
      <c r="D4242" s="153" t="n"/>
      <c r="E4242" s="10" t="n"/>
      <c r="F4242" s="11" t="n"/>
      <c r="G4242" s="10" t="n"/>
      <c r="H4242" s="11" t="n"/>
      <c r="I4242" s="12" t="n"/>
      <c r="J4242" s="13" t="inlineStr">
        <is>
          <t>001-001-0205 Костюм влагозащитный Pros 500/501 PLM</t>
        </is>
      </c>
      <c r="K4242" s="13" t="inlineStr">
        <is>
          <t>001-001-0205 Костюм влагозащитный Pros 500/501 PLM</t>
        </is>
      </c>
      <c r="L4242" s="12" t="n"/>
      <c r="M4242">
        <f>VLOOKUP(J4242,P$7:Q$4000,2,0)</f>
        <v/>
      </c>
      <c r="N4242">
        <f>VLOOKUP(K4242,P$7:R$4000,2,0)</f>
        <v/>
      </c>
    </row>
    <row r="4243" hidden="1" outlineLevel="1" ht="22.45" customFormat="1" customHeight="1" s="71" thickBot="1">
      <c r="B4243" s="167" t="n"/>
      <c r="C4243" s="167" t="n"/>
      <c r="D4243" s="14" t="inlineStr">
        <is>
          <t>Количество</t>
        </is>
      </c>
      <c r="E4243" s="15" t="n"/>
      <c r="F4243" s="175" t="n">
        <v>10</v>
      </c>
      <c r="G4243" s="15" t="n"/>
      <c r="H4243" s="175" t="n">
        <v>10</v>
      </c>
      <c r="I4243" s="135" t="n"/>
      <c r="J4243" s="154" t="inlineStr">
        <is>
          <t>Поступление ТМЦ и услуг 0003206 от 20.08.2024 10:00:00</t>
        </is>
      </c>
      <c r="K4243" s="154" t="inlineStr">
        <is>
          <t>Поступление ТМЦ и услуг 0003206 от 20.08.2024 10:00:00</t>
        </is>
      </c>
      <c r="L4243" s="12" t="n"/>
      <c r="M4243">
        <f>VLOOKUP(J4243,P$7:Q$4000,2,0)</f>
        <v/>
      </c>
      <c r="N4243">
        <f>VLOOKUP(K4243,P$7:R$4000,2,0)</f>
        <v/>
      </c>
    </row>
    <row r="4244" hidden="1" outlineLevel="1" ht="22.45" customFormat="1" customHeight="1" s="71" thickBot="1">
      <c r="B4244" s="165" t="inlineStr">
        <is>
          <t>18.09.2024 12:30:15</t>
        </is>
      </c>
      <c r="C4244" s="165" t="inlineStr">
        <is>
          <t>Внутреннее перемещение ОМТС 222-434 от 18.09.2024 12:30:15</t>
        </is>
      </c>
      <c r="D4244" s="152" t="inlineStr">
        <is>
          <t>Внутренее перемещение ТМЦ</t>
        </is>
      </c>
      <c r="E4244" s="163" t="n">
        <v>1750</v>
      </c>
      <c r="F4244" s="164" t="n"/>
      <c r="G4244" s="163" t="n">
        <v>1750</v>
      </c>
      <c r="H4244" s="164" t="n"/>
      <c r="I4244" s="7" t="n">
        <v>7000</v>
      </c>
      <c r="J4244" s="8" t="inlineStr">
        <is>
          <t>Иман уулу Арстанбек</t>
        </is>
      </c>
      <c r="K4244" s="8" t="inlineStr">
        <is>
          <t>Склад Бозымчак № 7 СИЗ (/Касымов А,Адылбек у Э.</t>
        </is>
      </c>
      <c r="L4244" s="12" t="n"/>
      <c r="M4244">
        <f>VLOOKUP(J4244,P$7:Q$4000,2,0)</f>
        <v/>
      </c>
      <c r="N4244">
        <f>VLOOKUP(K4244,P$7:R$4000,2,0)</f>
        <v/>
      </c>
    </row>
    <row r="4245" hidden="1" outlineLevel="1" ht="22.45" customFormat="1" customHeight="1" s="71">
      <c r="B4245" s="166" t="n"/>
      <c r="C4245" s="166" t="n"/>
      <c r="D4245" s="153" t="n"/>
      <c r="E4245" s="10" t="n"/>
      <c r="F4245" s="11" t="n"/>
      <c r="G4245" s="10" t="n"/>
      <c r="H4245" s="11" t="n"/>
      <c r="I4245" s="12" t="n"/>
      <c r="J4245" s="13" t="inlineStr">
        <is>
          <t>001-001-0197 Куртка демисезонная "KAZ Minerals Bozymchak" (ткань 65%ПЭ/35%ХБ, плотность 250 гр/м2, подкл.флис. 48-50)</t>
        </is>
      </c>
      <c r="K4245" s="13" t="inlineStr">
        <is>
          <t>001-001-0197 Куртка демисезонная "KAZ Minerals Bozymchak" (ткань 65%ПЭ/35%ХБ, плотность 250 гр/м2, подкл.флис. 48-50)</t>
        </is>
      </c>
      <c r="L4245" s="12" t="n"/>
      <c r="M4245">
        <f>VLOOKUP(J4245,P$7:Q$4000,2,0)</f>
        <v/>
      </c>
      <c r="N4245">
        <f>VLOOKUP(K4245,P$7:R$4000,2,0)</f>
        <v/>
      </c>
    </row>
    <row r="4246" hidden="1" outlineLevel="1" ht="22.45" customFormat="1" customHeight="1" s="71" thickBot="1">
      <c r="B4246" s="167" t="n"/>
      <c r="C4246" s="167" t="n"/>
      <c r="D4246" s="14" t="inlineStr">
        <is>
          <t>Количество</t>
        </is>
      </c>
      <c r="E4246" s="15" t="n"/>
      <c r="F4246" s="175" t="n">
        <v>1</v>
      </c>
      <c r="G4246" s="15" t="n"/>
      <c r="H4246" s="175" t="n">
        <v>1</v>
      </c>
      <c r="I4246" s="135" t="n"/>
      <c r="J4246" s="154" t="inlineStr">
        <is>
          <t>Поступление ТМЦ и услуг 0003584 от 12.09.2024 10:00:00</t>
        </is>
      </c>
      <c r="K4246" s="154" t="inlineStr">
        <is>
          <t>Поступление ТМЦ и услуг 0003584 от 12.09.2024 10:00:00</t>
        </is>
      </c>
      <c r="L4246" s="12" t="n"/>
      <c r="M4246">
        <f>VLOOKUP(J4246,P$7:Q$4000,2,0)</f>
        <v/>
      </c>
      <c r="N4246">
        <f>VLOOKUP(K4246,P$7:R$4000,2,0)</f>
        <v/>
      </c>
    </row>
    <row r="4247" hidden="1" outlineLevel="1" ht="22.45" customFormat="1" customHeight="1" s="71" thickBot="1">
      <c r="B4247" s="165" t="inlineStr">
        <is>
          <t>18.09.2024 12:31:04</t>
        </is>
      </c>
      <c r="C4247" s="165" t="inlineStr">
        <is>
          <t>Внутреннее перемещение ОМТС 222-435 от 18.09.2024 12:31:04</t>
        </is>
      </c>
      <c r="D4247" s="152" t="inlineStr">
        <is>
          <t>Внутренее перемещение ТМЦ</t>
        </is>
      </c>
      <c r="E4247" s="163" t="n">
        <v>1750</v>
      </c>
      <c r="F4247" s="164" t="n"/>
      <c r="G4247" s="163" t="n">
        <v>1750</v>
      </c>
      <c r="H4247" s="164" t="n"/>
      <c r="I4247" s="7" t="n">
        <v>7000</v>
      </c>
      <c r="J4247" s="8" t="inlineStr">
        <is>
          <t>Шодманов Жахонгир Жоробаевич</t>
        </is>
      </c>
      <c r="K4247" s="8" t="inlineStr">
        <is>
          <t>Склад Бозымчак № 7 СИЗ (/Касымов А,Адылбек у Э.</t>
        </is>
      </c>
      <c r="L4247" s="12" t="n"/>
      <c r="M4247">
        <f>VLOOKUP(J4247,P$7:Q$4000,2,0)</f>
        <v/>
      </c>
      <c r="N4247">
        <f>VLOOKUP(K4247,P$7:R$4000,2,0)</f>
        <v/>
      </c>
    </row>
    <row r="4248" hidden="1" outlineLevel="1" ht="22.45" customFormat="1" customHeight="1" s="71">
      <c r="B4248" s="166" t="n"/>
      <c r="C4248" s="166" t="n"/>
      <c r="D4248" s="153" t="n"/>
      <c r="E4248" s="10" t="n"/>
      <c r="F4248" s="11" t="n"/>
      <c r="G4248" s="10" t="n"/>
      <c r="H4248" s="11" t="n"/>
      <c r="I4248" s="12" t="n"/>
      <c r="J4248" s="13" t="inlineStr">
        <is>
          <t>001-001-0196 Куртка демисезонная "KAZ Minerals Bozymchak" (ткань 65%ПЭ/35%ХБ, плотность 250 гр/м2, подкл.флис. 44-46)</t>
        </is>
      </c>
      <c r="K4248" s="13" t="inlineStr">
        <is>
          <t>001-001-0196 Куртка демисезонная "KAZ Minerals Bozymchak" (ткань 65%ПЭ/35%ХБ, плотность 250 гр/м2, подкл.флис. 44-46)</t>
        </is>
      </c>
      <c r="L4248" s="12" t="n"/>
      <c r="M4248">
        <f>VLOOKUP(J4248,P$7:Q$4000,2,0)</f>
        <v/>
      </c>
      <c r="N4248">
        <f>VLOOKUP(K4248,P$7:R$4000,2,0)</f>
        <v/>
      </c>
    </row>
    <row r="4249" hidden="1" outlineLevel="1" ht="22.45" customFormat="1" customHeight="1" s="71" thickBot="1">
      <c r="B4249" s="167" t="n"/>
      <c r="C4249" s="167" t="n"/>
      <c r="D4249" s="14" t="inlineStr">
        <is>
          <t>Количество</t>
        </is>
      </c>
      <c r="E4249" s="15" t="n"/>
      <c r="F4249" s="175" t="n">
        <v>1</v>
      </c>
      <c r="G4249" s="15" t="n"/>
      <c r="H4249" s="175" t="n">
        <v>1</v>
      </c>
      <c r="I4249" s="135" t="n"/>
      <c r="J4249" s="154" t="inlineStr">
        <is>
          <t>Поступление ТМЦ и услуг 0003520 от 04.09.2024 10:00:00</t>
        </is>
      </c>
      <c r="K4249" s="154" t="inlineStr">
        <is>
          <t>Поступление ТМЦ и услуг 0003520 от 04.09.2024 10:00:00</t>
        </is>
      </c>
      <c r="L4249" s="12" t="n"/>
      <c r="M4249">
        <f>VLOOKUP(J4249,P$7:Q$4000,2,0)</f>
        <v/>
      </c>
      <c r="N4249">
        <f>VLOOKUP(K4249,P$7:R$4000,2,0)</f>
        <v/>
      </c>
    </row>
    <row r="4250" hidden="1" outlineLevel="1" ht="22.45" customFormat="1" customHeight="1" s="71" thickBot="1">
      <c r="B4250" s="165" t="inlineStr">
        <is>
          <t>18.09.2024 12:48:40</t>
        </is>
      </c>
      <c r="C4250" s="165" t="inlineStr">
        <is>
          <t>Внутреннее перемещение ОМТС 222-436 от 18.09.2024 12:48:40</t>
        </is>
      </c>
      <c r="D4250" s="152" t="inlineStr">
        <is>
          <t>Внутренее перемещение ТМЦ</t>
        </is>
      </c>
      <c r="E4250" s="163" t="n">
        <v>1750</v>
      </c>
      <c r="F4250" s="164" t="n"/>
      <c r="G4250" s="163" t="n">
        <v>1750</v>
      </c>
      <c r="H4250" s="164" t="n"/>
      <c r="I4250" s="7" t="n">
        <v>7000</v>
      </c>
      <c r="J4250" s="8" t="inlineStr">
        <is>
          <t>Бекбоев Кутман Толонбекович</t>
        </is>
      </c>
      <c r="K4250" s="8" t="inlineStr">
        <is>
          <t>Склад Бозымчак № 7 СИЗ (/Касымов А,Адылбек у Э.</t>
        </is>
      </c>
      <c r="L4250" s="12" t="n"/>
      <c r="M4250">
        <f>VLOOKUP(J4250,P$7:Q$4000,2,0)</f>
        <v/>
      </c>
      <c r="N4250">
        <f>VLOOKUP(K4250,P$7:R$4000,2,0)</f>
        <v/>
      </c>
    </row>
    <row r="4251" hidden="1" outlineLevel="1" ht="22.45" customFormat="1" customHeight="1" s="71">
      <c r="B4251" s="166" t="n"/>
      <c r="C4251" s="166" t="n"/>
      <c r="D4251" s="153" t="n"/>
      <c r="E4251" s="10" t="n"/>
      <c r="F4251" s="11" t="n"/>
      <c r="G4251" s="10" t="n"/>
      <c r="H4251" s="11" t="n"/>
      <c r="I4251" s="12" t="n"/>
      <c r="J4251" s="13" t="inlineStr">
        <is>
          <t>001-001-0196 Куртка демисезонная "KAZ Minerals Bozymchak" (ткань 65%ПЭ/35%ХБ, плотность 250 гр/м2, подкл.флис. 44-46)</t>
        </is>
      </c>
      <c r="K4251" s="13" t="inlineStr">
        <is>
          <t>001-001-0196 Куртка демисезонная "KAZ Minerals Bozymchak" (ткань 65%ПЭ/35%ХБ, плотность 250 гр/м2, подкл.флис. 44-46)</t>
        </is>
      </c>
      <c r="L4251" s="12" t="n"/>
      <c r="M4251">
        <f>VLOOKUP(J4251,P$7:Q$4000,2,0)</f>
        <v/>
      </c>
      <c r="N4251">
        <f>VLOOKUP(K4251,P$7:R$4000,2,0)</f>
        <v/>
      </c>
    </row>
    <row r="4252" hidden="1" outlineLevel="1" ht="22.45" customFormat="1" customHeight="1" s="71" thickBot="1">
      <c r="B4252" s="167" t="n"/>
      <c r="C4252" s="167" t="n"/>
      <c r="D4252" s="14" t="inlineStr">
        <is>
          <t>Количество</t>
        </is>
      </c>
      <c r="E4252" s="15" t="n"/>
      <c r="F4252" s="175" t="n">
        <v>1</v>
      </c>
      <c r="G4252" s="15" t="n"/>
      <c r="H4252" s="175" t="n">
        <v>1</v>
      </c>
      <c r="I4252" s="135" t="n"/>
      <c r="J4252" s="154" t="inlineStr">
        <is>
          <t>Поступление ТМЦ и услуг 0003520 от 04.09.2024 10:00:00</t>
        </is>
      </c>
      <c r="K4252" s="154" t="inlineStr">
        <is>
          <t>Поступление ТМЦ и услуг 0003520 от 04.09.2024 10:00:00</t>
        </is>
      </c>
      <c r="L4252" s="12" t="n"/>
      <c r="M4252">
        <f>VLOOKUP(J4252,P$7:Q$4000,2,0)</f>
        <v/>
      </c>
      <c r="N4252">
        <f>VLOOKUP(K4252,P$7:R$4000,2,0)</f>
        <v/>
      </c>
    </row>
    <row r="4253" hidden="1" outlineLevel="1" ht="22.45" customFormat="1" customHeight="1" s="71" thickBot="1">
      <c r="B4253" s="165" t="inlineStr">
        <is>
          <t>18.09.2024 12:52:38</t>
        </is>
      </c>
      <c r="C4253" s="165" t="inlineStr">
        <is>
          <t>Внутреннее перемещение ОМТС 222-437 от 18.09.2024 12:52:38</t>
        </is>
      </c>
      <c r="D4253" s="152" t="inlineStr">
        <is>
          <t>Внутренее перемещение ТМЦ</t>
        </is>
      </c>
      <c r="E4253" s="163" t="n">
        <v>1750</v>
      </c>
      <c r="F4253" s="164" t="n"/>
      <c r="G4253" s="163" t="n">
        <v>1750</v>
      </c>
      <c r="H4253" s="164" t="n"/>
      <c r="I4253" s="7" t="n">
        <v>7000</v>
      </c>
      <c r="J4253" s="8" t="inlineStr">
        <is>
          <t>Асанкожоев Максат Салаватович</t>
        </is>
      </c>
      <c r="K4253" s="8" t="inlineStr">
        <is>
          <t>Склад Бозымчак № 7 СИЗ (/Касымов А,Адылбек у Э.</t>
        </is>
      </c>
      <c r="L4253" s="12" t="n"/>
      <c r="M4253">
        <f>VLOOKUP(J4253,P$7:Q$4000,2,0)</f>
        <v/>
      </c>
      <c r="N4253">
        <f>VLOOKUP(K4253,P$7:R$4000,2,0)</f>
        <v/>
      </c>
    </row>
    <row r="4254" hidden="1" outlineLevel="1" ht="22.45" customFormat="1" customHeight="1" s="71">
      <c r="B4254" s="166" t="n"/>
      <c r="C4254" s="166" t="n"/>
      <c r="D4254" s="153" t="n"/>
      <c r="E4254" s="10" t="n"/>
      <c r="F4254" s="11" t="n"/>
      <c r="G4254" s="10" t="n"/>
      <c r="H4254" s="11" t="n"/>
      <c r="I4254" s="12" t="n"/>
      <c r="J4254" s="13" t="inlineStr">
        <is>
          <t>001-001-0196 Куртка демисезонная "KAZ Minerals Bozymchak" (ткань 65%ПЭ/35%ХБ, плотность 250 гр/м2, подкл.флис. 44-46)</t>
        </is>
      </c>
      <c r="K4254" s="13" t="inlineStr">
        <is>
          <t>001-001-0196 Куртка демисезонная "KAZ Minerals Bozymchak" (ткань 65%ПЭ/35%ХБ, плотность 250 гр/м2, подкл.флис. 44-46)</t>
        </is>
      </c>
      <c r="L4254" s="12" t="n"/>
      <c r="M4254">
        <f>VLOOKUP(J4254,P$7:Q$4000,2,0)</f>
        <v/>
      </c>
      <c r="N4254">
        <f>VLOOKUP(K4254,P$7:R$4000,2,0)</f>
        <v/>
      </c>
    </row>
    <row r="4255" hidden="1" outlineLevel="1" ht="22.45" customFormat="1" customHeight="1" s="71" thickBot="1">
      <c r="B4255" s="167" t="n"/>
      <c r="C4255" s="167" t="n"/>
      <c r="D4255" s="14" t="inlineStr">
        <is>
          <t>Количество</t>
        </is>
      </c>
      <c r="E4255" s="15" t="n"/>
      <c r="F4255" s="175" t="n">
        <v>1</v>
      </c>
      <c r="G4255" s="15" t="n"/>
      <c r="H4255" s="175" t="n">
        <v>1</v>
      </c>
      <c r="I4255" s="135" t="n"/>
      <c r="J4255" s="154" t="inlineStr">
        <is>
          <t>Поступление ТМЦ и услуг 0003520 от 04.09.2024 10:00:00</t>
        </is>
      </c>
      <c r="K4255" s="154" t="inlineStr">
        <is>
          <t>Поступление ТМЦ и услуг 0003520 от 04.09.2024 10:00:00</t>
        </is>
      </c>
      <c r="L4255" s="12" t="n"/>
      <c r="M4255">
        <f>VLOOKUP(J4255,P$7:Q$4000,2,0)</f>
        <v/>
      </c>
      <c r="N4255">
        <f>VLOOKUP(K4255,P$7:R$4000,2,0)</f>
        <v/>
      </c>
    </row>
    <row r="4256" hidden="1" outlineLevel="1" ht="22.45" customFormat="1" customHeight="1" s="71" thickBot="1">
      <c r="B4256" s="165" t="inlineStr">
        <is>
          <t>18.09.2024 12:52:38</t>
        </is>
      </c>
      <c r="C4256" s="165" t="inlineStr">
        <is>
          <t>Внутреннее перемещение ОМТС 222-437 от 18.09.2024 12:52:38</t>
        </is>
      </c>
      <c r="D4256" s="152" t="inlineStr">
        <is>
          <t>Внутренее перемещение ТМЦ</t>
        </is>
      </c>
      <c r="E4256" s="163" t="n">
        <v>1750</v>
      </c>
      <c r="F4256" s="164" t="n"/>
      <c r="G4256" s="163" t="n">
        <v>1750</v>
      </c>
      <c r="H4256" s="164" t="n"/>
      <c r="I4256" s="7" t="n">
        <v>8800</v>
      </c>
      <c r="J4256" s="8" t="inlineStr">
        <is>
          <t>Асанкожоев Максат Салаватович</t>
        </is>
      </c>
      <c r="K4256" s="8" t="inlineStr">
        <is>
          <t>Склад Бозымчак № 7 СИЗ (/Касымов А,Адылбек у Э.</t>
        </is>
      </c>
      <c r="L4256" s="12" t="n"/>
      <c r="M4256">
        <f>VLOOKUP(J4256,P$7:Q$4000,2,0)</f>
        <v/>
      </c>
      <c r="N4256">
        <f>VLOOKUP(K4256,P$7:R$4000,2,0)</f>
        <v/>
      </c>
    </row>
    <row r="4257" hidden="1" outlineLevel="1" ht="22.45" customFormat="1" customHeight="1" s="71">
      <c r="B4257" s="166" t="n"/>
      <c r="C4257" s="166" t="n"/>
      <c r="D4257" s="153" t="n"/>
      <c r="E4257" s="10" t="n"/>
      <c r="F4257" s="11" t="n"/>
      <c r="G4257" s="10" t="n"/>
      <c r="H4257" s="11" t="n"/>
      <c r="I4257" s="12" t="n"/>
      <c r="J4257" s="13" t="inlineStr">
        <is>
          <t>001-001-0082 Костюм взрывника</t>
        </is>
      </c>
      <c r="K4257" s="13" t="inlineStr">
        <is>
          <t>001-001-0082 Костюм взрывника</t>
        </is>
      </c>
      <c r="L4257" s="12" t="n"/>
      <c r="M4257">
        <f>VLOOKUP(J4257,P$7:Q$4000,2,0)</f>
        <v/>
      </c>
      <c r="N4257">
        <f>VLOOKUP(K4257,P$7:R$4000,2,0)</f>
        <v/>
      </c>
    </row>
    <row r="4258" hidden="1" outlineLevel="1" ht="22.45" customFormat="1" customHeight="1" s="71" thickBot="1">
      <c r="B4258" s="167" t="n"/>
      <c r="C4258" s="167" t="n"/>
      <c r="D4258" s="14" t="inlineStr">
        <is>
          <t>Количество</t>
        </is>
      </c>
      <c r="E4258" s="15" t="n"/>
      <c r="F4258" s="175" t="n">
        <v>1</v>
      </c>
      <c r="G4258" s="15" t="n"/>
      <c r="H4258" s="175" t="n">
        <v>1</v>
      </c>
      <c r="I4258" s="135" t="n"/>
      <c r="J4258" s="154" t="inlineStr">
        <is>
          <t>Поступление ТМЦ и услуг 0002737 от 16.07.2024 10:00:00</t>
        </is>
      </c>
      <c r="K4258" s="154" t="inlineStr">
        <is>
          <t>Поступление ТМЦ и услуг 0002737 от 16.07.2024 10:00:00</t>
        </is>
      </c>
      <c r="L4258" s="12" t="n"/>
      <c r="M4258">
        <f>VLOOKUP(J4258,P$7:Q$4000,2,0)</f>
        <v/>
      </c>
      <c r="N4258">
        <f>VLOOKUP(K4258,P$7:R$4000,2,0)</f>
        <v/>
      </c>
    </row>
    <row r="4259" hidden="1" outlineLevel="1" ht="22.45" customFormat="1" customHeight="1" s="71" thickBot="1">
      <c r="B4259" s="165" t="inlineStr">
        <is>
          <t>18.09.2024 12:55:30</t>
        </is>
      </c>
      <c r="C4259" s="165" t="inlineStr">
        <is>
          <t>Внутреннее перемещение ОМТС 222-438 от 18.09.2024 12:55:30</t>
        </is>
      </c>
      <c r="D4259" s="152" t="inlineStr">
        <is>
          <t>Внутренее перемещение ТМЦ</t>
        </is>
      </c>
      <c r="E4259" s="163" t="n">
        <v>1750</v>
      </c>
      <c r="F4259" s="164" t="n"/>
      <c r="G4259" s="163" t="n">
        <v>1750</v>
      </c>
      <c r="H4259" s="164" t="n"/>
      <c r="I4259" s="7" t="n">
        <v>7000</v>
      </c>
      <c r="J4259" s="8" t="inlineStr">
        <is>
          <t>Мукамбет уулу Жолдошбек</t>
        </is>
      </c>
      <c r="K4259" s="8" t="inlineStr">
        <is>
          <t>Склад Бозымчак № 7 СИЗ (/Касымов А,Адылбек у Э.</t>
        </is>
      </c>
      <c r="L4259" s="12" t="n"/>
      <c r="M4259">
        <f>VLOOKUP(J4259,P$7:Q$4000,2,0)</f>
        <v/>
      </c>
      <c r="N4259">
        <f>VLOOKUP(K4259,P$7:R$4000,2,0)</f>
        <v/>
      </c>
    </row>
    <row r="4260" hidden="1" outlineLevel="1" ht="22.45" customFormat="1" customHeight="1" s="71">
      <c r="B4260" s="166" t="n"/>
      <c r="C4260" s="166" t="n"/>
      <c r="D4260" s="153" t="n"/>
      <c r="E4260" s="10" t="n"/>
      <c r="F4260" s="11" t="n"/>
      <c r="G4260" s="10" t="n"/>
      <c r="H4260" s="11" t="n"/>
      <c r="I4260" s="12" t="n"/>
      <c r="J4260" s="13" t="inlineStr">
        <is>
          <t>001-001-0196 Куртка демисезонная "KAZ Minerals Bozymchak" (ткань 65%ПЭ/35%ХБ, плотность 250 гр/м2, подкл.флис. 44-46)</t>
        </is>
      </c>
      <c r="K4260" s="13" t="inlineStr">
        <is>
          <t>001-001-0196 Куртка демисезонная "KAZ Minerals Bozymchak" (ткань 65%ПЭ/35%ХБ, плотность 250 гр/м2, подкл.флис. 44-46)</t>
        </is>
      </c>
      <c r="L4260" s="12" t="n"/>
      <c r="M4260">
        <f>VLOOKUP(J4260,P$7:Q$4000,2,0)</f>
        <v/>
      </c>
      <c r="N4260">
        <f>VLOOKUP(K4260,P$7:R$4000,2,0)</f>
        <v/>
      </c>
    </row>
    <row r="4261" hidden="1" outlineLevel="1" ht="22.45" customFormat="1" customHeight="1" s="71" thickBot="1">
      <c r="B4261" s="167" t="n"/>
      <c r="C4261" s="167" t="n"/>
      <c r="D4261" s="14" t="inlineStr">
        <is>
          <t>Количество</t>
        </is>
      </c>
      <c r="E4261" s="15" t="n"/>
      <c r="F4261" s="175" t="n">
        <v>1</v>
      </c>
      <c r="G4261" s="15" t="n"/>
      <c r="H4261" s="175" t="n">
        <v>1</v>
      </c>
      <c r="I4261" s="135" t="n"/>
      <c r="J4261" s="154" t="inlineStr">
        <is>
          <t>Поступление ТМЦ и услуг 0003520 от 04.09.2024 10:00:00</t>
        </is>
      </c>
      <c r="K4261" s="154" t="inlineStr">
        <is>
          <t>Поступление ТМЦ и услуг 0003520 от 04.09.2024 10:00:00</t>
        </is>
      </c>
      <c r="L4261" s="12" t="n"/>
      <c r="M4261">
        <f>VLOOKUP(J4261,P$7:Q$4000,2,0)</f>
        <v/>
      </c>
      <c r="N4261">
        <f>VLOOKUP(K4261,P$7:R$4000,2,0)</f>
        <v/>
      </c>
    </row>
    <row r="4262" outlineLevel="1" ht="22.45" customFormat="1" customHeight="1" s="71">
      <c r="B4262" s="165" t="inlineStr">
        <is>
          <t>18.09.2024 12:56:29</t>
        </is>
      </c>
      <c r="C4262" s="165" t="inlineStr">
        <is>
          <t>Внутреннее перемещение ОМТС 222-439 от 18.09.2024 12:56:29</t>
        </is>
      </c>
      <c r="D4262" s="152" t="inlineStr">
        <is>
          <t>Внутренее перемещение ТМЦ</t>
        </is>
      </c>
      <c r="E4262" s="163" t="n">
        <v>1750</v>
      </c>
      <c r="F4262" s="164" t="n"/>
      <c r="G4262" s="163" t="n">
        <v>1750</v>
      </c>
      <c r="H4262" s="164" t="n"/>
      <c r="I4262" s="7" t="n">
        <v>7000</v>
      </c>
      <c r="J4262" s="8" t="inlineStr">
        <is>
          <t>Айтуганов Талгат Аскарович</t>
        </is>
      </c>
      <c r="K4262" s="8" t="inlineStr">
        <is>
          <t>Склад Бозымчак № 7 СИЗ (/Касымов А,Адылбек у Э.</t>
        </is>
      </c>
      <c r="L4262" s="12" t="n"/>
      <c r="M4262">
        <f>VLOOKUP(J4262,P$7:Q$4000,2,0)</f>
        <v/>
      </c>
      <c r="N4262">
        <f>VLOOKUP(K4262,P$7:R$4000,2,0)</f>
        <v/>
      </c>
    </row>
    <row r="4263" hidden="1" outlineLevel="1" ht="22.45" customFormat="1" customHeight="1" s="71">
      <c r="B4263" s="166" t="n"/>
      <c r="C4263" s="166" t="n"/>
      <c r="D4263" s="153" t="n"/>
      <c r="E4263" s="10" t="n"/>
      <c r="F4263" s="11" t="n"/>
      <c r="G4263" s="10" t="n"/>
      <c r="H4263" s="11" t="n"/>
      <c r="I4263" s="12" t="n"/>
      <c r="J4263" s="13" t="inlineStr">
        <is>
          <t>001-001-0197 Куртка демисезонная "KAZ Minerals Bozymchak" (ткань 65%ПЭ/35%ХБ, плотность 250 гр/м2, подкл.флис. 48-50)</t>
        </is>
      </c>
      <c r="K4263" s="13" t="inlineStr">
        <is>
          <t>001-001-0197 Куртка демисезонная "KAZ Minerals Bozymchak" (ткань 65%ПЭ/35%ХБ, плотность 250 гр/м2, подкл.флис. 48-50)</t>
        </is>
      </c>
      <c r="L4263" s="12" t="n"/>
      <c r="M4263">
        <f>VLOOKUP(J4263,P$7:Q$4000,2,0)</f>
        <v/>
      </c>
      <c r="N4263">
        <f>VLOOKUP(K4263,P$7:R$4000,2,0)</f>
        <v/>
      </c>
    </row>
    <row r="4264" hidden="1" outlineLevel="1" ht="22.45" customFormat="1" customHeight="1" s="71" thickBot="1">
      <c r="B4264" s="167" t="n"/>
      <c r="C4264" s="167" t="n"/>
      <c r="D4264" s="14" t="inlineStr">
        <is>
          <t>Количество</t>
        </is>
      </c>
      <c r="E4264" s="15" t="n"/>
      <c r="F4264" s="175" t="n">
        <v>1</v>
      </c>
      <c r="G4264" s="15" t="n"/>
      <c r="H4264" s="175" t="n">
        <v>1</v>
      </c>
      <c r="I4264" s="135" t="n"/>
      <c r="J4264" s="154" t="inlineStr">
        <is>
          <t>Поступление ТМЦ и услуг 0003584 от 12.09.2024 10:00:00</t>
        </is>
      </c>
      <c r="K4264" s="154" t="inlineStr">
        <is>
          <t>Поступление ТМЦ и услуг 0003584 от 12.09.2024 10:00:00</t>
        </is>
      </c>
      <c r="L4264" s="12" t="n"/>
      <c r="M4264">
        <f>VLOOKUP(J4264,P$7:Q$4000,2,0)</f>
        <v/>
      </c>
      <c r="N4264">
        <f>VLOOKUP(K4264,P$7:R$4000,2,0)</f>
        <v/>
      </c>
    </row>
    <row r="4265" hidden="1" outlineLevel="1" ht="22.45" customFormat="1" customHeight="1" s="71">
      <c r="B4265" s="165" t="inlineStr">
        <is>
          <t>18.09.2024 12:58:43</t>
        </is>
      </c>
      <c r="C4265" s="165" t="inlineStr">
        <is>
          <t>Внутреннее перемещение ОМТС 222-441 от 18.09.2024 12:58:43</t>
        </is>
      </c>
      <c r="D4265" s="152" t="inlineStr">
        <is>
          <t>Внутренее перемещение ТМЦ</t>
        </is>
      </c>
      <c r="E4265" s="163" t="n">
        <v>1750</v>
      </c>
      <c r="F4265" s="164" t="n"/>
      <c r="G4265" s="163" t="n">
        <v>1750</v>
      </c>
      <c r="H4265" s="164" t="n"/>
      <c r="I4265" s="7" t="n">
        <v>7350</v>
      </c>
      <c r="J4265" s="8" t="inlineStr">
        <is>
          <t>Склад Бозымчак № 7/1 СИЗ БУ</t>
        </is>
      </c>
      <c r="K4265" s="8" t="inlineStr">
        <is>
          <t>Айтуганов Талгат Аскарович</t>
        </is>
      </c>
      <c r="L4265" s="12" t="n"/>
      <c r="M4265">
        <f>VLOOKUP(J4265,P$7:Q$4000,2,0)</f>
        <v/>
      </c>
      <c r="N4265">
        <f>VLOOKUP(K4265,P$7:R$4000,2,0)</f>
        <v/>
      </c>
    </row>
    <row r="4266" hidden="1" outlineLevel="1" ht="22.45" customFormat="1" customHeight="1" s="71">
      <c r="B4266" s="166" t="n"/>
      <c r="C4266" s="166" t="n"/>
      <c r="D4266" s="153" t="n"/>
      <c r="E4266" s="10" t="n"/>
      <c r="F4266" s="11" t="n"/>
      <c r="G4266" s="10" t="n"/>
      <c r="H4266" s="11" t="n"/>
      <c r="I4266" s="12" t="n"/>
      <c r="J4266" s="13" t="inlineStr">
        <is>
          <t>001-001-0015 Костюм шахтерский, тип А</t>
        </is>
      </c>
      <c r="K4266" s="13" t="inlineStr">
        <is>
          <t>001-001-0015 Костюм шахтерский, тип А</t>
        </is>
      </c>
      <c r="L4266" s="12" t="n"/>
      <c r="M4266">
        <f>VLOOKUP(J4266,P$7:Q$4000,2,0)</f>
        <v/>
      </c>
      <c r="N4266">
        <f>VLOOKUP(K4266,P$7:R$4000,2,0)</f>
        <v/>
      </c>
    </row>
    <row r="4267" hidden="1" outlineLevel="1" ht="22.45" customFormat="1" customHeight="1" s="71" thickBot="1">
      <c r="B4267" s="167" t="n"/>
      <c r="C4267" s="167" t="n"/>
      <c r="D4267" s="14" t="inlineStr">
        <is>
          <t>Количество</t>
        </is>
      </c>
      <c r="E4267" s="15" t="n"/>
      <c r="F4267" s="175" t="n">
        <v>1</v>
      </c>
      <c r="G4267" s="15" t="n"/>
      <c r="H4267" s="175" t="n">
        <v>1</v>
      </c>
      <c r="I4267" s="135" t="n"/>
      <c r="J4267" s="154" t="inlineStr">
        <is>
          <t>Поступление ТМЦ и услуг 0001641 от 04.05.2023 10:00:00</t>
        </is>
      </c>
      <c r="K4267" s="154" t="inlineStr">
        <is>
          <t>Поступление ТМЦ и услуг 0001641 от 04.05.2023 10:00:00</t>
        </is>
      </c>
      <c r="L4267" s="12" t="n"/>
      <c r="M4267">
        <f>VLOOKUP(J4267,P$7:Q$4000,2,0)</f>
        <v/>
      </c>
      <c r="N4267">
        <f>VLOOKUP(K4267,P$7:R$4000,2,0)</f>
        <v/>
      </c>
    </row>
    <row r="4268" hidden="1" outlineLevel="1" ht="22.45" customFormat="1" customHeight="1" s="71">
      <c r="B4268" s="165" t="inlineStr">
        <is>
          <t>18.09.2024 12:58:43</t>
        </is>
      </c>
      <c r="C4268" s="165" t="inlineStr">
        <is>
          <t>Внутреннее перемещение ОМТС 222-441 от 18.09.2024 12:58:43</t>
        </is>
      </c>
      <c r="D4268" s="152" t="inlineStr">
        <is>
          <t>Внутренее перемещение ТМЦ</t>
        </is>
      </c>
      <c r="E4268" s="163" t="n">
        <v>1750</v>
      </c>
      <c r="F4268" s="164" t="n"/>
      <c r="G4268" s="163" t="n">
        <v>1750</v>
      </c>
      <c r="H4268" s="164" t="n"/>
      <c r="I4268" s="7" t="n">
        <v>4980</v>
      </c>
      <c r="J4268" s="8" t="inlineStr">
        <is>
          <t>Склад Бозымчак № 7/1 СИЗ БУ</t>
        </is>
      </c>
      <c r="K4268" s="8" t="inlineStr">
        <is>
          <t>Айтуганов Талгат Аскарович</t>
        </is>
      </c>
      <c r="L4268" s="12" t="n"/>
      <c r="M4268">
        <f>VLOOKUP(J4268,P$7:Q$4000,2,0)</f>
        <v/>
      </c>
      <c r="N4268">
        <f>VLOOKUP(K4268,P$7:R$4000,2,0)</f>
        <v/>
      </c>
    </row>
    <row r="4269" hidden="1" outlineLevel="1" ht="22.45" customFormat="1" customHeight="1" s="71">
      <c r="B4269" s="166" t="n"/>
      <c r="C4269" s="166" t="n"/>
      <c r="D4269" s="153" t="n"/>
      <c r="E4269" s="10" t="n"/>
      <c r="F4269" s="11" t="n"/>
      <c r="G4269" s="10" t="n"/>
      <c r="H4269" s="11" t="n"/>
      <c r="I4269" s="12" t="n"/>
      <c r="J4269" s="13" t="inlineStr">
        <is>
          <t>001-002-0088 Сапоги резиновые КарбоН для шахтеров с МП (АРТ. С192-МТЗ)</t>
        </is>
      </c>
      <c r="K4269" s="13" t="inlineStr">
        <is>
          <t>001-002-0088 Сапоги резиновые КарбоН для шахтеров с МП (АРТ. С192-МТЗ)</t>
        </is>
      </c>
      <c r="L4269" s="12" t="n"/>
      <c r="M4269">
        <f>VLOOKUP(J4269,P$7:Q$4000,2,0)</f>
        <v/>
      </c>
      <c r="N4269">
        <f>VLOOKUP(K4269,P$7:R$4000,2,0)</f>
        <v/>
      </c>
    </row>
    <row r="4270" hidden="1" outlineLevel="1" ht="22.45" customFormat="1" customHeight="1" s="71" thickBot="1">
      <c r="B4270" s="167" t="n"/>
      <c r="C4270" s="167" t="n"/>
      <c r="D4270" s="14" t="inlineStr">
        <is>
          <t>Количество</t>
        </is>
      </c>
      <c r="E4270" s="15" t="n"/>
      <c r="F4270" s="175" t="n">
        <v>1</v>
      </c>
      <c r="G4270" s="15" t="n"/>
      <c r="H4270" s="175" t="n">
        <v>1</v>
      </c>
      <c r="I4270" s="135" t="n"/>
      <c r="J4270" s="154" t="inlineStr">
        <is>
          <t>Поступление ТМЦ и услуг 0004724 от 16.11.2023 10:00:00</t>
        </is>
      </c>
      <c r="K4270" s="154" t="inlineStr">
        <is>
          <t>Поступление ТМЦ и услуг 0004724 от 16.11.2023 10:00:00</t>
        </is>
      </c>
      <c r="L4270" s="12" t="n"/>
      <c r="M4270">
        <f>VLOOKUP(J4270,P$7:Q$4000,2,0)</f>
        <v/>
      </c>
      <c r="N4270">
        <f>VLOOKUP(K4270,P$7:R$4000,2,0)</f>
        <v/>
      </c>
    </row>
    <row r="4271" hidden="1" outlineLevel="1" ht="22.45" customFormat="1" customHeight="1" s="71" thickBot="1">
      <c r="B4271" s="165" t="inlineStr">
        <is>
          <t>18.09.2024 13:03:36</t>
        </is>
      </c>
      <c r="C4271" s="165" t="inlineStr">
        <is>
          <t>Внутреннее перемещение ОМТС 222-442 от 18.09.2024 13:03:36</t>
        </is>
      </c>
      <c r="D4271" s="152" t="inlineStr">
        <is>
          <t>Внутренее перемещение ТМЦ</t>
        </is>
      </c>
      <c r="E4271" s="163" t="n">
        <v>1750</v>
      </c>
      <c r="F4271" s="164" t="n"/>
      <c r="G4271" s="163" t="n">
        <v>1750</v>
      </c>
      <c r="H4271" s="164" t="n"/>
      <c r="I4271" s="7" t="n">
        <v>5500</v>
      </c>
      <c r="J4271" s="8" t="inlineStr">
        <is>
          <t>Кадыркулов Сагындык Абдыкалыкович (дорожный мастер</t>
        </is>
      </c>
      <c r="K4271" s="8" t="inlineStr">
        <is>
          <t>Склад Бозымчак № 7 СИЗ (/Касымов А,Адылбек у Э.</t>
        </is>
      </c>
      <c r="L4271" s="12" t="n"/>
      <c r="M4271">
        <f>VLOOKUP(J4271,P$7:Q$4000,2,0)</f>
        <v/>
      </c>
      <c r="N4271">
        <f>VLOOKUP(K4271,P$7:R$4000,2,0)</f>
        <v/>
      </c>
    </row>
    <row r="4272" hidden="1" outlineLevel="1" ht="22.45" customFormat="1" customHeight="1" s="71">
      <c r="B4272" s="166" t="n"/>
      <c r="C4272" s="166" t="n"/>
      <c r="D4272" s="153" t="n"/>
      <c r="E4272" s="10" t="n"/>
      <c r="F4272" s="11" t="n"/>
      <c r="G4272" s="10" t="n"/>
      <c r="H4272" s="11" t="n"/>
      <c r="I4272" s="12" t="n"/>
      <c r="J4272" s="13" t="inlineStr">
        <is>
          <t>001-001-0178 Куртка летняя "KAZ Minerals Bozymchak" (ткань 65%ПЭ/35%ХБ, плотность 250 гр/м2, разм.52-54)</t>
        </is>
      </c>
      <c r="K4272" s="13" t="inlineStr">
        <is>
          <t>001-001-0178 Куртка летняя "KAZ Minerals Bozymchak" (ткань 65%ПЭ/35%ХБ, плотность 250 гр/м2, разм.52-54)</t>
        </is>
      </c>
      <c r="L4272" s="12" t="n"/>
      <c r="M4272">
        <f>VLOOKUP(J4272,P$7:Q$4000,2,0)</f>
        <v/>
      </c>
      <c r="N4272">
        <f>VLOOKUP(K4272,P$7:R$4000,2,0)</f>
        <v/>
      </c>
    </row>
    <row r="4273" hidden="1" outlineLevel="1" ht="22.45" customFormat="1" customHeight="1" s="71" thickBot="1">
      <c r="B4273" s="167" t="n"/>
      <c r="C4273" s="167" t="n"/>
      <c r="D4273" s="14" t="inlineStr">
        <is>
          <t>Количество</t>
        </is>
      </c>
      <c r="E4273" s="15" t="n"/>
      <c r="F4273" s="175" t="n">
        <v>1</v>
      </c>
      <c r="G4273" s="15" t="n"/>
      <c r="H4273" s="175" t="n">
        <v>1</v>
      </c>
      <c r="I4273" s="135" t="n"/>
      <c r="J4273" s="154" t="inlineStr">
        <is>
          <t>Поступление ТМЦ и услуг 0003521 от 04.09.2024 10:00:00</t>
        </is>
      </c>
      <c r="K4273" s="154" t="inlineStr">
        <is>
          <t>Поступление ТМЦ и услуг 0003521 от 04.09.2024 10:00:00</t>
        </is>
      </c>
      <c r="L4273" s="12" t="n"/>
      <c r="M4273">
        <f>VLOOKUP(J4273,P$7:Q$4000,2,0)</f>
        <v/>
      </c>
      <c r="N4273">
        <f>VLOOKUP(K4273,P$7:R$4000,2,0)</f>
        <v/>
      </c>
    </row>
    <row r="4274" hidden="1" outlineLevel="1" ht="22.45" customFormat="1" customHeight="1" s="71" thickBot="1">
      <c r="B4274" s="165" t="inlineStr">
        <is>
          <t>18.09.2024 13:03:36</t>
        </is>
      </c>
      <c r="C4274" s="165" t="inlineStr">
        <is>
          <t>Внутреннее перемещение ОМТС 222-442 от 18.09.2024 13:03:36</t>
        </is>
      </c>
      <c r="D4274" s="152" t="inlineStr">
        <is>
          <t>Внутренее перемещение ТМЦ</t>
        </is>
      </c>
      <c r="E4274" s="163" t="n">
        <v>1750</v>
      </c>
      <c r="F4274" s="164" t="n"/>
      <c r="G4274" s="163" t="n">
        <v>1750</v>
      </c>
      <c r="H4274" s="164" t="n"/>
      <c r="I4274" s="7" t="n">
        <v>3000</v>
      </c>
      <c r="J4274" s="8" t="inlineStr">
        <is>
          <t>Кадыркулов Сагындык Абдыкалыкович (дорожный мастер</t>
        </is>
      </c>
      <c r="K4274" s="8" t="inlineStr">
        <is>
          <t>Склад Бозымчак № 7 СИЗ (/Касымов А,Адылбек у Э.</t>
        </is>
      </c>
      <c r="L4274" s="12" t="n"/>
      <c r="M4274">
        <f>VLOOKUP(J4274,P$7:Q$4000,2,0)</f>
        <v/>
      </c>
      <c r="N4274">
        <f>VLOOKUP(K4274,P$7:R$4000,2,0)</f>
        <v/>
      </c>
    </row>
    <row r="4275" hidden="1" outlineLevel="1" ht="22.45" customFormat="1" customHeight="1" s="71">
      <c r="B4275" s="166" t="n"/>
      <c r="C4275" s="166" t="n"/>
      <c r="D4275" s="153" t="n"/>
      <c r="E4275" s="10" t="n"/>
      <c r="F4275" s="11" t="n"/>
      <c r="G4275" s="10" t="n"/>
      <c r="H4275" s="11" t="n"/>
      <c r="I4275" s="12" t="n"/>
      <c r="J4275" s="13" t="inlineStr">
        <is>
          <t>001-001-0183 Брюки летние "KAZ Minerals Bozymchak" (ткань 65%ПЭ/35%ХБ, плотность 250 гр/м2, разм.52-54)</t>
        </is>
      </c>
      <c r="K4275" s="13" t="inlineStr">
        <is>
          <t>001-001-0183 Брюки летние "KAZ Minerals Bozymchak" (ткань 65%ПЭ/35%ХБ, плотность 250 гр/м2, разм.52-54)</t>
        </is>
      </c>
      <c r="L4275" s="12" t="n"/>
      <c r="M4275">
        <f>VLOOKUP(J4275,P$7:Q$4000,2,0)</f>
        <v/>
      </c>
      <c r="N4275">
        <f>VLOOKUP(K4275,P$7:R$4000,2,0)</f>
        <v/>
      </c>
    </row>
    <row r="4276" hidden="1" outlineLevel="1" ht="22.45" customFormat="1" customHeight="1" s="71" thickBot="1">
      <c r="B4276" s="167" t="n"/>
      <c r="C4276" s="167" t="n"/>
      <c r="D4276" s="14" t="inlineStr">
        <is>
          <t>Количество</t>
        </is>
      </c>
      <c r="E4276" s="15" t="n"/>
      <c r="F4276" s="175" t="n">
        <v>1</v>
      </c>
      <c r="G4276" s="15" t="n"/>
      <c r="H4276" s="175" t="n">
        <v>1</v>
      </c>
      <c r="I4276" s="135" t="n"/>
      <c r="J4276" s="154" t="inlineStr">
        <is>
          <t>Поступление ТМЦ и услуг 0001494 от 19.04.2024 10:00:00</t>
        </is>
      </c>
      <c r="K4276" s="154" t="inlineStr">
        <is>
          <t>Поступление ТМЦ и услуг 0001494 от 19.04.2024 10:00:00</t>
        </is>
      </c>
      <c r="L4276" s="12" t="n"/>
      <c r="M4276">
        <f>VLOOKUP(J4276,P$7:Q$4000,2,0)</f>
        <v/>
      </c>
      <c r="N4276">
        <f>VLOOKUP(K4276,P$7:R$4000,2,0)</f>
        <v/>
      </c>
    </row>
    <row r="4277" hidden="1" outlineLevel="1" ht="22.45" customFormat="1" customHeight="1" s="71" thickBot="1">
      <c r="B4277" s="165" t="inlineStr">
        <is>
          <t>18.09.2024 13:07:21</t>
        </is>
      </c>
      <c r="C4277" s="165" t="inlineStr">
        <is>
          <t>Внутреннее перемещение ОМТС 222-444 от 18.09.2024 13:07:21</t>
        </is>
      </c>
      <c r="D4277" s="152" t="inlineStr">
        <is>
          <t>Внутренее перемещение ТМЦ</t>
        </is>
      </c>
      <c r="E4277" s="163" t="n">
        <v>1750</v>
      </c>
      <c r="F4277" s="164" t="n"/>
      <c r="G4277" s="163" t="n">
        <v>1750</v>
      </c>
      <c r="H4277" s="164" t="n"/>
      <c r="I4277" s="7" t="n">
        <v>7000</v>
      </c>
      <c r="J4277" s="8" t="inlineStr">
        <is>
          <t>Калдашов Каныбек Рыспаевич(Водитель КАМАЗ)</t>
        </is>
      </c>
      <c r="K4277" s="8" t="inlineStr">
        <is>
          <t>Склад Бозымчак № 7 СИЗ (/Касымов А,Адылбек у Э.</t>
        </is>
      </c>
      <c r="L4277" s="12" t="n"/>
      <c r="M4277">
        <f>VLOOKUP(J4277,P$7:Q$4000,2,0)</f>
        <v/>
      </c>
      <c r="N4277">
        <f>VLOOKUP(K4277,P$7:R$4000,2,0)</f>
        <v/>
      </c>
    </row>
    <row r="4278" hidden="1" outlineLevel="1" ht="22.45" customFormat="1" customHeight="1" s="71">
      <c r="B4278" s="166" t="n"/>
      <c r="C4278" s="166" t="n"/>
      <c r="D4278" s="153" t="n"/>
      <c r="E4278" s="10" t="n"/>
      <c r="F4278" s="11" t="n"/>
      <c r="G4278" s="10" t="n"/>
      <c r="H4278" s="11" t="n"/>
      <c r="I4278" s="12" t="n"/>
      <c r="J4278" s="13" t="inlineStr">
        <is>
          <t>001-001-0197 Куртка демисезонная "KAZ Minerals Bozymchak" (ткань 65%ПЭ/35%ХБ, плотность 250 гр/м2, подкл.флис. 48-50)</t>
        </is>
      </c>
      <c r="K4278" s="13" t="inlineStr">
        <is>
          <t>001-001-0197 Куртка демисезонная "KAZ Minerals Bozymchak" (ткань 65%ПЭ/35%ХБ, плотность 250 гр/м2, подкл.флис. 48-50)</t>
        </is>
      </c>
      <c r="L4278" s="12" t="n"/>
      <c r="M4278">
        <f>VLOOKUP(J4278,P$7:Q$4000,2,0)</f>
        <v/>
      </c>
      <c r="N4278">
        <f>VLOOKUP(K4278,P$7:R$4000,2,0)</f>
        <v/>
      </c>
    </row>
    <row r="4279" hidden="1" outlineLevel="1" ht="22.45" customFormat="1" customHeight="1" s="71" thickBot="1">
      <c r="B4279" s="167" t="n"/>
      <c r="C4279" s="167" t="n"/>
      <c r="D4279" s="14" t="inlineStr">
        <is>
          <t>Количество</t>
        </is>
      </c>
      <c r="E4279" s="15" t="n"/>
      <c r="F4279" s="175" t="n">
        <v>1</v>
      </c>
      <c r="G4279" s="15" t="n"/>
      <c r="H4279" s="175" t="n">
        <v>1</v>
      </c>
      <c r="I4279" s="135" t="n"/>
      <c r="J4279" s="154" t="inlineStr">
        <is>
          <t>Поступление ТМЦ и услуг 0003584 от 12.09.2024 10:00:00</t>
        </is>
      </c>
      <c r="K4279" s="154" t="inlineStr">
        <is>
          <t>Поступление ТМЦ и услуг 0003584 от 12.09.2024 10:00:00</t>
        </is>
      </c>
      <c r="L4279" s="12" t="n"/>
      <c r="M4279">
        <f>VLOOKUP(J4279,P$7:Q$4000,2,0)</f>
        <v/>
      </c>
      <c r="N4279">
        <f>VLOOKUP(K4279,P$7:R$4000,2,0)</f>
        <v/>
      </c>
    </row>
    <row r="4280" hidden="1" outlineLevel="1" ht="22.45" customFormat="1" customHeight="1" s="71" thickBot="1">
      <c r="B4280" s="165" t="inlineStr">
        <is>
          <t>18.09.2024 13:08:26</t>
        </is>
      </c>
      <c r="C4280" s="165" t="inlineStr">
        <is>
          <t>Внутреннее перемещение ОМТС 222-445 от 18.09.2024 13:08:26</t>
        </is>
      </c>
      <c r="D4280" s="152" t="inlineStr">
        <is>
          <t>Внутренее перемещение ТМЦ</t>
        </is>
      </c>
      <c r="E4280" s="163" t="n">
        <v>1750</v>
      </c>
      <c r="F4280" s="164" t="n"/>
      <c r="G4280" s="163" t="n">
        <v>1750</v>
      </c>
      <c r="H4280" s="164" t="n"/>
      <c r="I4280" s="7" t="n">
        <v>7000</v>
      </c>
      <c r="J4280" s="8" t="inlineStr">
        <is>
          <t>Акынов Султан Кубанычбекович</t>
        </is>
      </c>
      <c r="K4280" s="8" t="inlineStr">
        <is>
          <t>Склад Бозымчак № 7 СИЗ (/Касымов А,Адылбек у Э.</t>
        </is>
      </c>
      <c r="L4280" s="12" t="n"/>
      <c r="M4280">
        <f>VLOOKUP(J4280,P$7:Q$4000,2,0)</f>
        <v/>
      </c>
      <c r="N4280">
        <f>VLOOKUP(K4280,P$7:R$4000,2,0)</f>
        <v/>
      </c>
    </row>
    <row r="4281" hidden="1" outlineLevel="1" ht="22.45" customFormat="1" customHeight="1" s="71">
      <c r="B4281" s="166" t="n"/>
      <c r="C4281" s="166" t="n"/>
      <c r="D4281" s="153" t="n"/>
      <c r="E4281" s="10" t="n"/>
      <c r="F4281" s="11" t="n"/>
      <c r="G4281" s="10" t="n"/>
      <c r="H4281" s="11" t="n"/>
      <c r="I4281" s="12" t="n"/>
      <c r="J4281" s="13" t="inlineStr">
        <is>
          <t>001-001-0197 Куртка демисезонная "KAZ Minerals Bozymchak" (ткань 65%ПЭ/35%ХБ, плотность 250 гр/м2, подкл.флис. 48-50)</t>
        </is>
      </c>
      <c r="K4281" s="13" t="inlineStr">
        <is>
          <t>001-001-0197 Куртка демисезонная "KAZ Minerals Bozymchak" (ткань 65%ПЭ/35%ХБ, плотность 250 гр/м2, подкл.флис. 48-50)</t>
        </is>
      </c>
      <c r="L4281" s="12" t="n"/>
      <c r="M4281">
        <f>VLOOKUP(J4281,P$7:Q$4000,2,0)</f>
        <v/>
      </c>
      <c r="N4281">
        <f>VLOOKUP(K4281,P$7:R$4000,2,0)</f>
        <v/>
      </c>
    </row>
    <row r="4282" hidden="1" outlineLevel="1" ht="22.45" customFormat="1" customHeight="1" s="71" thickBot="1">
      <c r="B4282" s="167" t="n"/>
      <c r="C4282" s="167" t="n"/>
      <c r="D4282" s="14" t="inlineStr">
        <is>
          <t>Количество</t>
        </is>
      </c>
      <c r="E4282" s="15" t="n"/>
      <c r="F4282" s="175" t="n">
        <v>1</v>
      </c>
      <c r="G4282" s="15" t="n"/>
      <c r="H4282" s="175" t="n">
        <v>1</v>
      </c>
      <c r="I4282" s="135" t="n"/>
      <c r="J4282" s="154" t="inlineStr">
        <is>
          <t>Поступление ТМЦ и услуг 0003584 от 12.09.2024 10:00:00</t>
        </is>
      </c>
      <c r="K4282" s="154" t="inlineStr">
        <is>
          <t>Поступление ТМЦ и услуг 0003584 от 12.09.2024 10:00:00</t>
        </is>
      </c>
      <c r="L4282" s="12" t="n"/>
      <c r="M4282">
        <f>VLOOKUP(J4282,P$7:Q$4000,2,0)</f>
        <v/>
      </c>
      <c r="N4282">
        <f>VLOOKUP(K4282,P$7:R$4000,2,0)</f>
        <v/>
      </c>
    </row>
    <row r="4283" hidden="1" outlineLevel="1" ht="22.45" customFormat="1" customHeight="1" s="71" thickBot="1">
      <c r="B4283" s="165" t="inlineStr">
        <is>
          <t>18.09.2024 13:14:46</t>
        </is>
      </c>
      <c r="C4283" s="165" t="inlineStr">
        <is>
          <t>Внутреннее перемещение ОМТС 222-440 от 18.09.2024 13:14:46</t>
        </is>
      </c>
      <c r="D4283" s="152" t="inlineStr">
        <is>
          <t>Внутренее перемещение ТМЦ</t>
        </is>
      </c>
      <c r="E4283" s="163" t="n">
        <v>1750</v>
      </c>
      <c r="F4283" s="164" t="n"/>
      <c r="G4283" s="163" t="n">
        <v>1750</v>
      </c>
      <c r="H4283" s="164" t="n"/>
      <c r="I4283" s="7" t="n">
        <v>59627</v>
      </c>
      <c r="J4283" s="8" t="inlineStr">
        <is>
          <t>Склад Бозымчак № 9 ГОК (Нурмамбетов Н\Караев Ж.)</t>
        </is>
      </c>
      <c r="K4283" s="8" t="inlineStr">
        <is>
          <t>Склад Бишкек № 1 (Орозалиев С/Давлеталиев Э.)</t>
        </is>
      </c>
      <c r="L4283" s="12" t="n"/>
      <c r="M4283">
        <f>VLOOKUP(J4283,P$7:Q$4000,2,0)</f>
        <v/>
      </c>
      <c r="N4283">
        <f>VLOOKUP(K4283,P$7:R$4000,2,0)</f>
        <v/>
      </c>
    </row>
    <row r="4284" hidden="1" outlineLevel="1" ht="22.45" customFormat="1" customHeight="1" s="71">
      <c r="B4284" s="166" t="n"/>
      <c r="C4284" s="166" t="n"/>
      <c r="D4284" s="153" t="n"/>
      <c r="E4284" s="10" t="n"/>
      <c r="F4284" s="11" t="n"/>
      <c r="G4284" s="10" t="n"/>
      <c r="H4284" s="11" t="n"/>
      <c r="I4284" s="12" t="n"/>
      <c r="J4284" s="13" t="inlineStr">
        <is>
          <t>010-100-0189 ЛЕСТНИЦА С ПЛОЩАДКОЙ ПЕРЕДВИЖНАЯ ЛС-2</t>
        </is>
      </c>
      <c r="K4284" s="13" t="inlineStr">
        <is>
          <t>010-100-0189 ЛЕСТНИЦА С ПЛОЩАДКОЙ ПЕРЕДВИЖНАЯ ЛС-2</t>
        </is>
      </c>
      <c r="L4284" s="12" t="n"/>
      <c r="M4284">
        <f>VLOOKUP(J4284,P$7:Q$4000,2,0)</f>
        <v/>
      </c>
      <c r="N4284">
        <f>VLOOKUP(K4284,P$7:R$4000,2,0)</f>
        <v/>
      </c>
    </row>
    <row r="4285" hidden="1" outlineLevel="1" ht="22.45" customFormat="1" customHeight="1" s="71" thickBot="1">
      <c r="B4285" s="167" t="n"/>
      <c r="C4285" s="167" t="n"/>
      <c r="D4285" s="14" t="inlineStr">
        <is>
          <t>Количество</t>
        </is>
      </c>
      <c r="E4285" s="15" t="n"/>
      <c r="F4285" s="175" t="n">
        <v>1</v>
      </c>
      <c r="G4285" s="15" t="n"/>
      <c r="H4285" s="175" t="n">
        <v>1</v>
      </c>
      <c r="I4285" s="135" t="n"/>
      <c r="J4285" s="154" t="inlineStr">
        <is>
          <t>Поступление ТМЦ и услуг 0001219 от 29.03.2024 10:00:00</t>
        </is>
      </c>
      <c r="K4285" s="154" t="inlineStr">
        <is>
          <t>Поступление ТМЦ и услуг 0001219 от 29.03.2024 10:00:00</t>
        </is>
      </c>
      <c r="L4285" s="12" t="n"/>
      <c r="M4285">
        <f>VLOOKUP(J4285,P$7:Q$4000,2,0)</f>
        <v/>
      </c>
      <c r="N4285">
        <f>VLOOKUP(K4285,P$7:R$4000,2,0)</f>
        <v/>
      </c>
    </row>
    <row r="4286" hidden="1" outlineLevel="1" ht="22.45" customFormat="1" customHeight="1" s="71" thickBot="1">
      <c r="B4286" s="165" t="inlineStr">
        <is>
          <t>18.09.2024 13:14:46</t>
        </is>
      </c>
      <c r="C4286" s="165" t="inlineStr">
        <is>
          <t>Внутреннее перемещение ОМТС 222-440 от 18.09.2024 13:14:46</t>
        </is>
      </c>
      <c r="D4286" s="152" t="inlineStr">
        <is>
          <t>Внутренее перемещение ТМЦ</t>
        </is>
      </c>
      <c r="E4286" s="163" t="n">
        <v>1750</v>
      </c>
      <c r="F4286" s="164" t="n"/>
      <c r="G4286" s="163" t="n">
        <v>1750</v>
      </c>
      <c r="H4286" s="164" t="n"/>
      <c r="I4286" s="7" t="n">
        <v>32000</v>
      </c>
      <c r="J4286" s="8" t="inlineStr">
        <is>
          <t>Склад Бозымчак № 9 ГОК (Нурмамбетов Н\Караев Ж.)</t>
        </is>
      </c>
      <c r="K4286" s="8" t="inlineStr">
        <is>
          <t>Склад Бишкек № 1 (Орозалиев С/Давлеталиев Э.)</t>
        </is>
      </c>
      <c r="L4286" s="12" t="n"/>
      <c r="M4286">
        <f>VLOOKUP(J4286,P$7:Q$4000,2,0)</f>
        <v/>
      </c>
      <c r="N4286">
        <f>VLOOKUP(K4286,P$7:R$4000,2,0)</f>
        <v/>
      </c>
    </row>
    <row r="4287" hidden="1" outlineLevel="1" ht="22.45" customFormat="1" customHeight="1" s="71">
      <c r="B4287" s="166" t="n"/>
      <c r="C4287" s="166" t="n"/>
      <c r="D4287" s="153" t="n"/>
      <c r="E4287" s="10" t="n"/>
      <c r="F4287" s="11" t="n"/>
      <c r="G4287" s="10" t="n"/>
      <c r="H4287" s="11" t="n"/>
      <c r="I4287" s="12" t="n"/>
      <c r="J4287" s="13" t="inlineStr">
        <is>
          <t>100-012-0468 Съемник подшипников гидравлический СГ-20 (усилие 20 тонн)</t>
        </is>
      </c>
      <c r="K4287" s="13" t="inlineStr">
        <is>
          <t>100-012-0468 Съемник подшипников гидравлический СГ-20 (усилие 20 тонн)</t>
        </is>
      </c>
      <c r="L4287" s="12" t="n"/>
      <c r="M4287">
        <f>VLOOKUP(J4287,P$7:Q$4000,2,0)</f>
        <v/>
      </c>
      <c r="N4287">
        <f>VLOOKUP(K4287,P$7:R$4000,2,0)</f>
        <v/>
      </c>
    </row>
    <row r="4288" hidden="1" outlineLevel="1" ht="22.45" customFormat="1" customHeight="1" s="71" thickBot="1">
      <c r="B4288" s="167" t="n"/>
      <c r="C4288" s="167" t="n"/>
      <c r="D4288" s="14" t="inlineStr">
        <is>
          <t>Количество</t>
        </is>
      </c>
      <c r="E4288" s="15" t="n"/>
      <c r="F4288" s="175" t="n">
        <v>1</v>
      </c>
      <c r="G4288" s="15" t="n"/>
      <c r="H4288" s="175" t="n">
        <v>1</v>
      </c>
      <c r="I4288" s="135" t="n"/>
      <c r="J4288" s="154" t="inlineStr">
        <is>
          <t>Поступление ТМЦ и услуг 0003677 от 13.09.2024 10:00:00</t>
        </is>
      </c>
      <c r="K4288" s="154" t="inlineStr">
        <is>
          <t>Поступление ТМЦ и услуг 0003677 от 13.09.2024 10:00:00</t>
        </is>
      </c>
      <c r="L4288" s="12" t="n"/>
      <c r="M4288">
        <f>VLOOKUP(J4288,P$7:Q$4000,2,0)</f>
        <v/>
      </c>
      <c r="N4288">
        <f>VLOOKUP(K4288,P$7:R$4000,2,0)</f>
        <v/>
      </c>
    </row>
    <row r="4289" hidden="1" outlineLevel="1" ht="22.45" customFormat="1" customHeight="1" s="71" thickBot="1">
      <c r="B4289" s="165" t="inlineStr">
        <is>
          <t>18.09.2024 13:14:46</t>
        </is>
      </c>
      <c r="C4289" s="165" t="inlineStr">
        <is>
          <t>Внутреннее перемещение ОМТС 222-440 от 18.09.2024 13:14:46</t>
        </is>
      </c>
      <c r="D4289" s="152" t="inlineStr">
        <is>
          <t>Внутренее перемещение ТМЦ</t>
        </is>
      </c>
      <c r="E4289" s="163" t="n">
        <v>1750</v>
      </c>
      <c r="F4289" s="164" t="n"/>
      <c r="G4289" s="163" t="n">
        <v>1750</v>
      </c>
      <c r="H4289" s="164" t="n"/>
      <c r="I4289" s="7" t="n">
        <v>15400</v>
      </c>
      <c r="J4289" s="8" t="inlineStr">
        <is>
          <t>Склад Бозымчак № 9 ГОК (Нурмамбетов Н\Караев Ж.)</t>
        </is>
      </c>
      <c r="K4289" s="8" t="inlineStr">
        <is>
          <t>Склад Бишкек № 1 (Орозалиев С/Давлеталиев Э.)</t>
        </is>
      </c>
      <c r="L4289" s="12" t="n"/>
      <c r="M4289">
        <f>VLOOKUP(J4289,P$7:Q$4000,2,0)</f>
        <v/>
      </c>
      <c r="N4289">
        <f>VLOOKUP(K4289,P$7:R$4000,2,0)</f>
        <v/>
      </c>
    </row>
    <row r="4290" hidden="1" outlineLevel="1" ht="22.45" customFormat="1" customHeight="1" s="71">
      <c r="B4290" s="166" t="n"/>
      <c r="C4290" s="166" t="n"/>
      <c r="D4290" s="153" t="n"/>
      <c r="E4290" s="10" t="n"/>
      <c r="F4290" s="11" t="n"/>
      <c r="G4290" s="10" t="n"/>
      <c r="H4290" s="11" t="n"/>
      <c r="I4290" s="12" t="n"/>
      <c r="J4290" s="13" t="inlineStr">
        <is>
          <t>010-005-0092 Коврик  диэлектрический 750*750</t>
        </is>
      </c>
      <c r="K4290" s="13" t="inlineStr">
        <is>
          <t>010-005-0092 Коврик  диэлектрический 750*750</t>
        </is>
      </c>
      <c r="L4290" s="12" t="n"/>
      <c r="M4290">
        <f>VLOOKUP(J4290,P$7:Q$4000,2,0)</f>
        <v/>
      </c>
      <c r="N4290">
        <f>VLOOKUP(K4290,P$7:R$4000,2,0)</f>
        <v/>
      </c>
    </row>
    <row r="4291" hidden="1" outlineLevel="1" ht="22.45" customFormat="1" customHeight="1" s="71" thickBot="1">
      <c r="B4291" s="167" t="n"/>
      <c r="C4291" s="167" t="n"/>
      <c r="D4291" s="14" t="inlineStr">
        <is>
          <t>Количество</t>
        </is>
      </c>
      <c r="E4291" s="15" t="n"/>
      <c r="F4291" s="175" t="n">
        <v>20</v>
      </c>
      <c r="G4291" s="15" t="n"/>
      <c r="H4291" s="175" t="n">
        <v>20</v>
      </c>
      <c r="I4291" s="135" t="n"/>
      <c r="J4291" s="154" t="inlineStr">
        <is>
          <t>Поступление ТМЦ и услуг 0003654 от 16.09.2024 10:00:00</t>
        </is>
      </c>
      <c r="K4291" s="154" t="inlineStr">
        <is>
          <t>Поступление ТМЦ и услуг 0003654 от 16.09.2024 10:00:00</t>
        </is>
      </c>
      <c r="L4291" s="12" t="n"/>
      <c r="M4291">
        <f>VLOOKUP(J4291,P$7:Q$4000,2,0)</f>
        <v/>
      </c>
      <c r="N4291">
        <f>VLOOKUP(K4291,P$7:R$4000,2,0)</f>
        <v/>
      </c>
    </row>
    <row r="4292" hidden="1" outlineLevel="1" ht="22.45" customFormat="1" customHeight="1" s="71" thickBot="1">
      <c r="B4292" s="165" t="inlineStr">
        <is>
          <t>18.09.2024 13:21:06</t>
        </is>
      </c>
      <c r="C4292" s="165" t="inlineStr">
        <is>
          <t>Внутреннее перемещение ОМТС 222-447 от 18.09.2024 13:21:06</t>
        </is>
      </c>
      <c r="D4292" s="152" t="inlineStr">
        <is>
          <t>Внутренее перемещение ТМЦ</t>
        </is>
      </c>
      <c r="E4292" s="163" t="n">
        <v>1750</v>
      </c>
      <c r="F4292" s="164" t="n"/>
      <c r="G4292" s="163" t="n">
        <v>1750</v>
      </c>
      <c r="H4292" s="164" t="n"/>
      <c r="I4292" s="7" t="n">
        <v>23480</v>
      </c>
      <c r="J4292" s="8" t="inlineStr">
        <is>
          <t>Склад Бозымчак № 7 СИЗ (/Касымов А,Адылбек у Э.</t>
        </is>
      </c>
      <c r="K4292" s="8" t="inlineStr">
        <is>
          <t>Склад Бишкек № 1 (Орозалиев С/Давлеталиев Э.)</t>
        </is>
      </c>
      <c r="L4292" s="12" t="n"/>
      <c r="M4292">
        <f>VLOOKUP(J4292,P$7:Q$4000,2,0)</f>
        <v/>
      </c>
      <c r="N4292">
        <f>VLOOKUP(K4292,P$7:R$4000,2,0)</f>
        <v/>
      </c>
    </row>
    <row r="4293" hidden="1" outlineLevel="1" ht="22.45" customFormat="1" customHeight="1" s="71">
      <c r="B4293" s="166" t="n"/>
      <c r="C4293" s="166" t="n"/>
      <c r="D4293" s="153" t="n"/>
      <c r="E4293" s="10" t="n"/>
      <c r="F4293" s="11" t="n"/>
      <c r="G4293" s="10" t="n"/>
      <c r="H4293" s="11" t="n"/>
      <c r="I4293" s="12" t="n"/>
      <c r="J4293" s="13" t="inlineStr">
        <is>
          <t>010-006-0010 Перчатки диэлектрические (1кВт)</t>
        </is>
      </c>
      <c r="K4293" s="13" t="inlineStr">
        <is>
          <t>010-006-0010 Перчатки диэлектрические (1кВт)</t>
        </is>
      </c>
      <c r="L4293" s="12" t="n"/>
      <c r="M4293">
        <f>VLOOKUP(J4293,P$7:Q$4000,2,0)</f>
        <v/>
      </c>
      <c r="N4293">
        <f>VLOOKUP(K4293,P$7:R$4000,2,0)</f>
        <v/>
      </c>
    </row>
    <row r="4294" hidden="1" outlineLevel="1" ht="22.45" customFormat="1" customHeight="1" s="71" thickBot="1">
      <c r="B4294" s="167" t="n"/>
      <c r="C4294" s="167" t="n"/>
      <c r="D4294" s="14" t="inlineStr">
        <is>
          <t>Количество</t>
        </is>
      </c>
      <c r="E4294" s="15" t="n"/>
      <c r="F4294" s="175" t="n">
        <v>20</v>
      </c>
      <c r="G4294" s="15" t="n"/>
      <c r="H4294" s="175" t="n">
        <v>20</v>
      </c>
      <c r="I4294" s="135" t="n"/>
      <c r="J4294" s="154" t="inlineStr">
        <is>
          <t>Поступление ТМЦ и услуг 0003654 от 16.09.2024 10:00:00</t>
        </is>
      </c>
      <c r="K4294" s="154" t="inlineStr">
        <is>
          <t>Поступление ТМЦ и услуг 0003654 от 16.09.2024 10:00:00</t>
        </is>
      </c>
      <c r="L4294" s="12" t="n"/>
      <c r="M4294">
        <f>VLOOKUP(J4294,P$7:Q$4000,2,0)</f>
        <v/>
      </c>
      <c r="N4294">
        <f>VLOOKUP(K4294,P$7:R$4000,2,0)</f>
        <v/>
      </c>
    </row>
    <row r="4295" hidden="1" outlineLevel="1" ht="22.45" customFormat="1" customHeight="1" s="71" thickBot="1">
      <c r="B4295" s="165" t="inlineStr">
        <is>
          <t>18.09.2024 13:21:06</t>
        </is>
      </c>
      <c r="C4295" s="165" t="inlineStr">
        <is>
          <t>Внутреннее перемещение ОМТС 222-447 от 18.09.2024 13:21:06</t>
        </is>
      </c>
      <c r="D4295" s="152" t="inlineStr">
        <is>
          <t>Внутренее перемещение ТМЦ</t>
        </is>
      </c>
      <c r="E4295" s="163" t="n">
        <v>1750</v>
      </c>
      <c r="F4295" s="164" t="n"/>
      <c r="G4295" s="163" t="n">
        <v>1750</v>
      </c>
      <c r="H4295" s="164" t="n"/>
      <c r="I4295" s="7" t="n">
        <v>1044</v>
      </c>
      <c r="J4295" s="8" t="inlineStr">
        <is>
          <t>Склад Бозымчак № 7 СИЗ (/Касымов А,Адылбек у Э.</t>
        </is>
      </c>
      <c r="K4295" s="8" t="inlineStr">
        <is>
          <t>Склад Бишкек № 1 (Орозалиев С/Давлеталиев Э.)</t>
        </is>
      </c>
      <c r="L4295" s="12" t="n"/>
      <c r="M4295">
        <f>VLOOKUP(J4295,P$7:Q$4000,2,0)</f>
        <v/>
      </c>
      <c r="N4295">
        <f>VLOOKUP(K4295,P$7:R$4000,2,0)</f>
        <v/>
      </c>
    </row>
    <row r="4296" hidden="1" outlineLevel="1" ht="22.45" customFormat="1" customHeight="1" s="71">
      <c r="B4296" s="166" t="n"/>
      <c r="C4296" s="166" t="n"/>
      <c r="D4296" s="153" t="n"/>
      <c r="E4296" s="10" t="n"/>
      <c r="F4296" s="11" t="n"/>
      <c r="G4296" s="10" t="n"/>
      <c r="H4296" s="11" t="n"/>
      <c r="I4296" s="12" t="n"/>
      <c r="J4296" s="13" t="inlineStr">
        <is>
          <t>001-001-0018 Фартук прорезиненный</t>
        </is>
      </c>
      <c r="K4296" s="13" t="inlineStr">
        <is>
          <t>001-001-0018 Фартук прорезиненный</t>
        </is>
      </c>
      <c r="L4296" s="12" t="n"/>
      <c r="M4296">
        <f>VLOOKUP(J4296,P$7:Q$4000,2,0)</f>
        <v/>
      </c>
      <c r="N4296">
        <f>VLOOKUP(K4296,P$7:R$4000,2,0)</f>
        <v/>
      </c>
    </row>
    <row r="4297" hidden="1" outlineLevel="1" ht="22.45" customFormat="1" customHeight="1" s="71" thickBot="1">
      <c r="B4297" s="167" t="n"/>
      <c r="C4297" s="167" t="n"/>
      <c r="D4297" s="14" t="inlineStr">
        <is>
          <t>Количество</t>
        </is>
      </c>
      <c r="E4297" s="15" t="n"/>
      <c r="F4297" s="175" t="n">
        <v>2</v>
      </c>
      <c r="G4297" s="15" t="n"/>
      <c r="H4297" s="175" t="n">
        <v>2</v>
      </c>
      <c r="I4297" s="135" t="n"/>
      <c r="J4297" s="154" t="inlineStr">
        <is>
          <t>Поступление ТМЦ и услуг 0003654 от 16.09.2024 10:00:00</t>
        </is>
      </c>
      <c r="K4297" s="154" t="inlineStr">
        <is>
          <t>Поступление ТМЦ и услуг 0003654 от 16.09.2024 10:00:00</t>
        </is>
      </c>
      <c r="L4297" s="12" t="n"/>
      <c r="M4297">
        <f>VLOOKUP(J4297,P$7:Q$4000,2,0)</f>
        <v/>
      </c>
      <c r="N4297">
        <f>VLOOKUP(K4297,P$7:R$4000,2,0)</f>
        <v/>
      </c>
    </row>
    <row r="4298" hidden="1" outlineLevel="1" ht="22.45" customFormat="1" customHeight="1" s="71" thickBot="1">
      <c r="B4298" s="165" t="inlineStr">
        <is>
          <t>18.09.2024 13:21:06</t>
        </is>
      </c>
      <c r="C4298" s="165" t="inlineStr">
        <is>
          <t>Внутреннее перемещение ОМТС 222-447 от 18.09.2024 13:21:06</t>
        </is>
      </c>
      <c r="D4298" s="152" t="inlineStr">
        <is>
          <t>Внутренее перемещение ТМЦ</t>
        </is>
      </c>
      <c r="E4298" s="163" t="n">
        <v>1750</v>
      </c>
      <c r="F4298" s="164" t="n"/>
      <c r="G4298" s="163" t="n">
        <v>1750</v>
      </c>
      <c r="H4298" s="164" t="n"/>
      <c r="I4298" s="7" t="n">
        <v>9900</v>
      </c>
      <c r="J4298" s="8" t="inlineStr">
        <is>
          <t>Склад Бозымчак № 7 СИЗ (/Касымов А,Адылбек у Э.</t>
        </is>
      </c>
      <c r="K4298" s="8" t="inlineStr">
        <is>
          <t>Склад Бишкек № 1 (Орозалиев С/Давлеталиев Э.)</t>
        </is>
      </c>
      <c r="L4298" s="12" t="n"/>
      <c r="M4298">
        <f>VLOOKUP(J4298,P$7:Q$4000,2,0)</f>
        <v/>
      </c>
      <c r="N4298">
        <f>VLOOKUP(K4298,P$7:R$4000,2,0)</f>
        <v/>
      </c>
    </row>
    <row r="4299" hidden="1" outlineLevel="1" ht="22.45" customFormat="1" customHeight="1" s="71">
      <c r="B4299" s="166" t="n"/>
      <c r="C4299" s="166" t="n"/>
      <c r="D4299" s="153" t="n"/>
      <c r="E4299" s="10" t="n"/>
      <c r="F4299" s="11" t="n"/>
      <c r="G4299" s="10" t="n"/>
      <c r="H4299" s="11" t="n"/>
      <c r="I4299" s="12" t="n"/>
      <c r="J4299" s="13" t="inlineStr">
        <is>
          <t>001-002-0091 Сапоги ПВХ Dunlop Protomastor (МП, МБС)</t>
        </is>
      </c>
      <c r="K4299" s="13" t="inlineStr">
        <is>
          <t>001-002-0091 Сапоги ПВХ Dunlop Protomastor (МП, МБС)</t>
        </is>
      </c>
      <c r="L4299" s="12" t="n"/>
      <c r="M4299">
        <f>VLOOKUP(J4299,P$7:Q$4000,2,0)</f>
        <v/>
      </c>
      <c r="N4299">
        <f>VLOOKUP(K4299,P$7:R$4000,2,0)</f>
        <v/>
      </c>
    </row>
    <row r="4300" hidden="1" outlineLevel="1" ht="22.45" customFormat="1" customHeight="1" s="71" thickBot="1">
      <c r="B4300" s="167" t="n"/>
      <c r="C4300" s="167" t="n"/>
      <c r="D4300" s="14" t="inlineStr">
        <is>
          <t>Количество</t>
        </is>
      </c>
      <c r="E4300" s="15" t="n"/>
      <c r="F4300" s="175" t="n">
        <v>2</v>
      </c>
      <c r="G4300" s="15" t="n"/>
      <c r="H4300" s="175" t="n">
        <v>2</v>
      </c>
      <c r="I4300" s="135" t="n"/>
      <c r="J4300" s="154" t="inlineStr">
        <is>
          <t>Поступление ТМЦ и услуг 0003653 от 16.09.2024 10:00:00</t>
        </is>
      </c>
      <c r="K4300" s="154" t="inlineStr">
        <is>
          <t>Поступление ТМЦ и услуг 0003653 от 16.09.2024 10:00:00</t>
        </is>
      </c>
      <c r="L4300" s="12" t="n"/>
      <c r="M4300">
        <f>VLOOKUP(J4300,P$7:Q$4000,2,0)</f>
        <v/>
      </c>
      <c r="N4300">
        <f>VLOOKUP(K4300,P$7:R$4000,2,0)</f>
        <v/>
      </c>
    </row>
    <row r="4301" hidden="1" outlineLevel="1" ht="22.45" customFormat="1" customHeight="1" s="71" thickBot="1">
      <c r="B4301" s="165" t="inlineStr">
        <is>
          <t>18.09.2024 13:35:37</t>
        </is>
      </c>
      <c r="C4301" s="165" t="inlineStr">
        <is>
          <t>Внутреннее перемещение ОМТС 222-349 от 18.09.2024 13:35:37</t>
        </is>
      </c>
      <c r="D4301" s="152" t="inlineStr">
        <is>
          <t>Внутренее перемещение ТМЦ</t>
        </is>
      </c>
      <c r="E4301" s="163" t="n">
        <v>1750</v>
      </c>
      <c r="F4301" s="164" t="n"/>
      <c r="G4301" s="163" t="n">
        <v>1750</v>
      </c>
      <c r="H4301" s="164" t="n"/>
      <c r="I4301" s="7" t="n">
        <v>7000</v>
      </c>
      <c r="J4301" s="8" t="inlineStr">
        <is>
          <t>Чымырова Нуржамал Рахмановна(Мойщик посуды)</t>
        </is>
      </c>
      <c r="K4301" s="8" t="inlineStr">
        <is>
          <t>Склад Бозымчак № 7 СИЗ (/Касымов А,Адылбек у Э.</t>
        </is>
      </c>
      <c r="L4301" s="12" t="n"/>
      <c r="M4301">
        <f>VLOOKUP(J4301,P$7:Q$4000,2,0)</f>
        <v/>
      </c>
      <c r="N4301">
        <f>VLOOKUP(K4301,P$7:R$4000,2,0)</f>
        <v/>
      </c>
    </row>
    <row r="4302" hidden="1" outlineLevel="1" ht="22.45" customFormat="1" customHeight="1" s="71">
      <c r="B4302" s="166" t="n"/>
      <c r="C4302" s="166" t="n"/>
      <c r="D4302" s="153" t="n"/>
      <c r="E4302" s="10" t="n"/>
      <c r="F4302" s="11" t="n"/>
      <c r="G4302" s="10" t="n"/>
      <c r="H4302" s="11" t="n"/>
      <c r="I4302" s="12" t="n"/>
      <c r="J4302" s="13" t="inlineStr">
        <is>
          <t>001-001-0197 Куртка демисезонная "KAZ Minerals Bozymchak" (ткань 65%ПЭ/35%ХБ, плотность 250 гр/м2, подкл.флис. 48-50)</t>
        </is>
      </c>
      <c r="K4302" s="13" t="inlineStr">
        <is>
          <t>001-001-0197 Куртка демисезонная "KAZ Minerals Bozymchak" (ткань 65%ПЭ/35%ХБ, плотность 250 гр/м2, подкл.флис. 48-50)</t>
        </is>
      </c>
      <c r="L4302" s="12" t="n"/>
      <c r="M4302">
        <f>VLOOKUP(J4302,P$7:Q$4000,2,0)</f>
        <v/>
      </c>
      <c r="N4302">
        <f>VLOOKUP(K4302,P$7:R$4000,2,0)</f>
        <v/>
      </c>
    </row>
    <row r="4303" hidden="1" outlineLevel="1" ht="22.45" customFormat="1" customHeight="1" s="71" thickBot="1">
      <c r="B4303" s="167" t="n"/>
      <c r="C4303" s="167" t="n"/>
      <c r="D4303" s="14" t="inlineStr">
        <is>
          <t>Количество</t>
        </is>
      </c>
      <c r="E4303" s="15" t="n"/>
      <c r="F4303" s="175" t="n">
        <v>1</v>
      </c>
      <c r="G4303" s="15" t="n"/>
      <c r="H4303" s="175" t="n">
        <v>1</v>
      </c>
      <c r="I4303" s="135" t="n"/>
      <c r="J4303" s="154" t="inlineStr">
        <is>
          <t>Поступление ТМЦ и услуг 0003584 от 12.09.2024 10:00:00</t>
        </is>
      </c>
      <c r="K4303" s="154" t="inlineStr">
        <is>
          <t>Поступление ТМЦ и услуг 0003584 от 12.09.2024 10:00:00</t>
        </is>
      </c>
      <c r="L4303" s="12" t="n"/>
      <c r="M4303">
        <f>VLOOKUP(J4303,P$7:Q$4000,2,0)</f>
        <v/>
      </c>
      <c r="N4303">
        <f>VLOOKUP(K4303,P$7:R$4000,2,0)</f>
        <v/>
      </c>
    </row>
    <row r="4304" hidden="1" outlineLevel="1" ht="22.45" customFormat="1" customHeight="1" s="71" thickBot="1">
      <c r="B4304" s="165" t="inlineStr">
        <is>
          <t>18.09.2024 13:44:05</t>
        </is>
      </c>
      <c r="C4304" s="165" t="inlineStr">
        <is>
          <t>Внутреннее перемещение ОМТС 222-350 от 18.09.2024 13:44:05</t>
        </is>
      </c>
      <c r="D4304" s="152" t="inlineStr">
        <is>
          <t>Внутренее перемещение ТМЦ</t>
        </is>
      </c>
      <c r="E4304" s="163" t="n">
        <v>1750</v>
      </c>
      <c r="F4304" s="164" t="n"/>
      <c r="G4304" s="163" t="n">
        <v>1750</v>
      </c>
      <c r="H4304" s="164" t="n"/>
      <c r="I4304" s="7" t="n">
        <v>7000</v>
      </c>
      <c r="J4304" s="8" t="inlineStr">
        <is>
          <t>Асанова Айгүл Көчкөнбаевна (мойщик посуды)</t>
        </is>
      </c>
      <c r="K4304" s="8" t="inlineStr">
        <is>
          <t>Склад Бозымчак № 7 СИЗ (/Касымов А,Адылбек у Э.</t>
        </is>
      </c>
      <c r="L4304" s="12" t="n"/>
      <c r="M4304">
        <f>VLOOKUP(J4304,P$7:Q$4000,2,0)</f>
        <v/>
      </c>
      <c r="N4304">
        <f>VLOOKUP(K4304,P$7:R$4000,2,0)</f>
        <v/>
      </c>
    </row>
    <row r="4305" hidden="1" outlineLevel="1" ht="22.45" customFormat="1" customHeight="1" s="71">
      <c r="B4305" s="166" t="n"/>
      <c r="C4305" s="166" t="n"/>
      <c r="D4305" s="153" t="n"/>
      <c r="E4305" s="10" t="n"/>
      <c r="F4305" s="11" t="n"/>
      <c r="G4305" s="10" t="n"/>
      <c r="H4305" s="11" t="n"/>
      <c r="I4305" s="12" t="n"/>
      <c r="J4305" s="13" t="inlineStr">
        <is>
          <t>001-001-0197 Куртка демисезонная "KAZ Minerals Bozymchak" (ткань 65%ПЭ/35%ХБ, плотность 250 гр/м2, подкл.флис. 48-50)</t>
        </is>
      </c>
      <c r="K4305" s="13" t="inlineStr">
        <is>
          <t>001-001-0197 Куртка демисезонная "KAZ Minerals Bozymchak" (ткань 65%ПЭ/35%ХБ, плотность 250 гр/м2, подкл.флис. 48-50)</t>
        </is>
      </c>
      <c r="L4305" s="12" t="n"/>
      <c r="M4305">
        <f>VLOOKUP(J4305,P$7:Q$4000,2,0)</f>
        <v/>
      </c>
      <c r="N4305">
        <f>VLOOKUP(K4305,P$7:R$4000,2,0)</f>
        <v/>
      </c>
    </row>
    <row r="4306" hidden="1" outlineLevel="1" ht="22.45" customFormat="1" customHeight="1" s="71" thickBot="1">
      <c r="B4306" s="167" t="n"/>
      <c r="C4306" s="167" t="n"/>
      <c r="D4306" s="14" t="inlineStr">
        <is>
          <t>Количество</t>
        </is>
      </c>
      <c r="E4306" s="15" t="n"/>
      <c r="F4306" s="175" t="n">
        <v>1</v>
      </c>
      <c r="G4306" s="15" t="n"/>
      <c r="H4306" s="175" t="n">
        <v>1</v>
      </c>
      <c r="I4306" s="135" t="n"/>
      <c r="J4306" s="154" t="inlineStr">
        <is>
          <t>Поступление ТМЦ и услуг 0003584 от 12.09.2024 10:00:00</t>
        </is>
      </c>
      <c r="K4306" s="154" t="inlineStr">
        <is>
          <t>Поступление ТМЦ и услуг 0003584 от 12.09.2024 10:00:00</t>
        </is>
      </c>
      <c r="L4306" s="12" t="n"/>
      <c r="M4306">
        <f>VLOOKUP(J4306,P$7:Q$4000,2,0)</f>
        <v/>
      </c>
      <c r="N4306">
        <f>VLOOKUP(K4306,P$7:R$4000,2,0)</f>
        <v/>
      </c>
    </row>
    <row r="4307" hidden="1" outlineLevel="1" ht="22.45" customFormat="1" customHeight="1" s="71">
      <c r="B4307" s="165" t="inlineStr">
        <is>
          <t>18.09.2024 14:54:02</t>
        </is>
      </c>
      <c r="C4307" s="165" t="inlineStr">
        <is>
          <t>Внутреннее перемещение ТМЦ 0002804 от 18.09.2024 14:54:02</t>
        </is>
      </c>
      <c r="D4307" s="152" t="inlineStr">
        <is>
          <t>Продажа ТМЦ</t>
        </is>
      </c>
      <c r="E4307" s="163" t="n">
        <v>1750</v>
      </c>
      <c r="F4307" s="164" t="n"/>
      <c r="G4307" s="163" t="n">
        <v>1750</v>
      </c>
      <c r="H4307" s="164" t="n"/>
      <c r="I4307" s="7" t="n">
        <v>12470</v>
      </c>
      <c r="J4307" s="8" t="inlineStr">
        <is>
          <t>Дуйшенкулов Марат Рыспекович</t>
        </is>
      </c>
      <c r="K4307" s="8" t="inlineStr">
        <is>
          <t>Албанова Аида Амантуровна</t>
        </is>
      </c>
      <c r="L4307" s="12" t="n"/>
      <c r="M4307">
        <f>VLOOKUP(J4307,P$7:Q$4000,2,0)</f>
        <v/>
      </c>
      <c r="N4307">
        <f>VLOOKUP(K4307,P$7:R$4000,2,0)</f>
        <v/>
      </c>
    </row>
    <row r="4308" hidden="1" outlineLevel="1" ht="22.45" customFormat="1" customHeight="1" s="71">
      <c r="B4308" s="166" t="n"/>
      <c r="C4308" s="166" t="n"/>
      <c r="D4308" s="153" t="n"/>
      <c r="E4308" s="10" t="n"/>
      <c r="F4308" s="11" t="n"/>
      <c r="G4308" s="10" t="n"/>
      <c r="H4308" s="11" t="n"/>
      <c r="I4308" s="12" t="n"/>
      <c r="J4308" s="13" t="inlineStr">
        <is>
          <t>100-020-0417 Кусторез электрический Greenworks GHT7068 (2201407)</t>
        </is>
      </c>
      <c r="K4308" s="13" t="inlineStr">
        <is>
          <t>100-020-0417 Кусторез электрический Greenworks GHT7068 (2201407)</t>
        </is>
      </c>
      <c r="L4308" s="12" t="n"/>
      <c r="M4308">
        <f>VLOOKUP(J4308,P$7:Q$4000,2,0)</f>
        <v/>
      </c>
      <c r="N4308">
        <f>VLOOKUP(K4308,P$7:R$4000,2,0)</f>
        <v/>
      </c>
    </row>
    <row r="4309" hidden="1" outlineLevel="1" ht="22.45" customFormat="1" customHeight="1" s="71" thickBot="1">
      <c r="B4309" s="167" t="n"/>
      <c r="C4309" s="167" t="n"/>
      <c r="D4309" s="14" t="inlineStr">
        <is>
          <t>Количество</t>
        </is>
      </c>
      <c r="E4309" s="15" t="n"/>
      <c r="F4309" s="175" t="n">
        <v>1</v>
      </c>
      <c r="G4309" s="15" t="n"/>
      <c r="H4309" s="175" t="n">
        <v>1</v>
      </c>
      <c r="I4309" s="135" t="n"/>
      <c r="J4309" s="154" t="inlineStr">
        <is>
          <t>Поступление ТМЦ и услуг 0002608 от 28.06.2024 10:00:00</t>
        </is>
      </c>
      <c r="K4309" s="154" t="inlineStr">
        <is>
          <t>Поступление ТМЦ и услуг 0002608 от 28.06.2024 10:00:00</t>
        </is>
      </c>
      <c r="L4309" s="12" t="n"/>
      <c r="M4309">
        <f>VLOOKUP(J4309,P$7:Q$4000,2,0)</f>
        <v/>
      </c>
      <c r="N4309">
        <f>VLOOKUP(K4309,P$7:R$4000,2,0)</f>
        <v/>
      </c>
    </row>
    <row r="4310" hidden="1" outlineLevel="1" ht="22.45" customFormat="1" customHeight="1" s="71" thickBot="1">
      <c r="B4310" s="165" t="inlineStr">
        <is>
          <t>18.09.2024 15:07:29</t>
        </is>
      </c>
      <c r="C4310" s="165" t="inlineStr">
        <is>
          <t>Внутреннее перемещение ОМТС 222-451 от 18.09.2024 15:07:29</t>
        </is>
      </c>
      <c r="D4310" s="152" t="inlineStr">
        <is>
          <t>Внутренее перемещение ТМЦ</t>
        </is>
      </c>
      <c r="E4310" s="163" t="n">
        <v>1750</v>
      </c>
      <c r="F4310" s="164" t="n"/>
      <c r="G4310" s="163" t="n">
        <v>1750</v>
      </c>
      <c r="H4310" s="164" t="n"/>
      <c r="I4310" s="7" t="n">
        <v>7000</v>
      </c>
      <c r="J4310" s="8" t="inlineStr">
        <is>
          <t>Кабылов Рахманберди Жакшыбаевич(Водитель УАЗ)</t>
        </is>
      </c>
      <c r="K4310" s="8" t="inlineStr">
        <is>
          <t>Склад Бозымчак № 7 СИЗ (/Касымов А,Адылбек у Э.</t>
        </is>
      </c>
      <c r="L4310" s="12" t="n"/>
      <c r="M4310">
        <f>VLOOKUP(J4310,P$7:Q$4000,2,0)</f>
        <v/>
      </c>
      <c r="N4310">
        <f>VLOOKUP(K4310,P$7:R$4000,2,0)</f>
        <v/>
      </c>
    </row>
    <row r="4311" hidden="1" outlineLevel="1" ht="22.45" customFormat="1" customHeight="1" s="71">
      <c r="B4311" s="166" t="n"/>
      <c r="C4311" s="166" t="n"/>
      <c r="D4311" s="153" t="n"/>
      <c r="E4311" s="10" t="n"/>
      <c r="F4311" s="11" t="n"/>
      <c r="G4311" s="10" t="n"/>
      <c r="H4311" s="11" t="n"/>
      <c r="I4311" s="12" t="n"/>
      <c r="J4311" s="13" t="inlineStr">
        <is>
          <t>001-001-0197 Куртка демисезонная "KAZ Minerals Bozymchak" (ткань 65%ПЭ/35%ХБ, плотность 250 гр/м2, подкл.флис. 48-50)</t>
        </is>
      </c>
      <c r="K4311" s="13" t="inlineStr">
        <is>
          <t>001-001-0197 Куртка демисезонная "KAZ Minerals Bozymchak" (ткань 65%ПЭ/35%ХБ, плотность 250 гр/м2, подкл.флис. 48-50)</t>
        </is>
      </c>
      <c r="L4311" s="12" t="n"/>
      <c r="M4311">
        <f>VLOOKUP(J4311,P$7:Q$4000,2,0)</f>
        <v/>
      </c>
      <c r="N4311">
        <f>VLOOKUP(K4311,P$7:R$4000,2,0)</f>
        <v/>
      </c>
    </row>
    <row r="4312" hidden="1" outlineLevel="1" ht="22.45" customFormat="1" customHeight="1" s="71" thickBot="1">
      <c r="B4312" s="167" t="n"/>
      <c r="C4312" s="167" t="n"/>
      <c r="D4312" s="14" t="inlineStr">
        <is>
          <t>Количество</t>
        </is>
      </c>
      <c r="E4312" s="15" t="n"/>
      <c r="F4312" s="175" t="n">
        <v>1</v>
      </c>
      <c r="G4312" s="15" t="n"/>
      <c r="H4312" s="175" t="n">
        <v>1</v>
      </c>
      <c r="I4312" s="135" t="n"/>
      <c r="J4312" s="154" t="inlineStr">
        <is>
          <t>Поступление ТМЦ и услуг 0003584 от 12.09.2024 10:00:00</t>
        </is>
      </c>
      <c r="K4312" s="154" t="inlineStr">
        <is>
          <t>Поступление ТМЦ и услуг 0003584 от 12.09.2024 10:00:00</t>
        </is>
      </c>
      <c r="L4312" s="12" t="n"/>
      <c r="M4312">
        <f>VLOOKUP(J4312,P$7:Q$4000,2,0)</f>
        <v/>
      </c>
      <c r="N4312">
        <f>VLOOKUP(K4312,P$7:R$4000,2,0)</f>
        <v/>
      </c>
    </row>
    <row r="4313" hidden="1" outlineLevel="1" ht="22.45" customFormat="1" customHeight="1" s="71" thickBot="1">
      <c r="B4313" s="165" t="inlineStr">
        <is>
          <t>18.09.2024 15:08:42</t>
        </is>
      </c>
      <c r="C4313" s="165" t="inlineStr">
        <is>
          <t>Внутреннее перемещение ОМТС 222-452 от 18.09.2024 15:08:42</t>
        </is>
      </c>
      <c r="D4313" s="152" t="inlineStr">
        <is>
          <t>Внутренее перемещение ТМЦ</t>
        </is>
      </c>
      <c r="E4313" s="163" t="n">
        <v>1750</v>
      </c>
      <c r="F4313" s="164" t="n"/>
      <c r="G4313" s="163" t="n">
        <v>1750</v>
      </c>
      <c r="H4313" s="164" t="n"/>
      <c r="I4313" s="7" t="n">
        <v>7000</v>
      </c>
      <c r="J4313" s="8" t="inlineStr">
        <is>
          <t>Эргешов Илясбек Рысбекович мат.бухгалтер ОФ</t>
        </is>
      </c>
      <c r="K4313" s="8" t="inlineStr">
        <is>
          <t>Склад Бозымчак № 7 СИЗ (/Касымов А,Адылбек у Э.</t>
        </is>
      </c>
      <c r="L4313" s="12" t="n"/>
      <c r="M4313">
        <f>VLOOKUP(J4313,P$7:Q$4000,2,0)</f>
        <v/>
      </c>
      <c r="N4313">
        <f>VLOOKUP(K4313,P$7:R$4000,2,0)</f>
        <v/>
      </c>
    </row>
    <row r="4314" hidden="1" outlineLevel="1" ht="22.45" customFormat="1" customHeight="1" s="71">
      <c r="B4314" s="166" t="n"/>
      <c r="C4314" s="166" t="n"/>
      <c r="D4314" s="153" t="n"/>
      <c r="E4314" s="10" t="n"/>
      <c r="F4314" s="11" t="n"/>
      <c r="G4314" s="10" t="n"/>
      <c r="H4314" s="11" t="n"/>
      <c r="I4314" s="12" t="n"/>
      <c r="J4314" s="13" t="inlineStr">
        <is>
          <t>001-001-0197 Куртка демисезонная "KAZ Minerals Bozymchak" (ткань 65%ПЭ/35%ХБ, плотность 250 гр/м2, подкл.флис. 48-50)</t>
        </is>
      </c>
      <c r="K4314" s="13" t="inlineStr">
        <is>
          <t>001-001-0197 Куртка демисезонная "KAZ Minerals Bozymchak" (ткань 65%ПЭ/35%ХБ, плотность 250 гр/м2, подкл.флис. 48-50)</t>
        </is>
      </c>
      <c r="L4314" s="12" t="n"/>
      <c r="M4314">
        <f>VLOOKUP(J4314,P$7:Q$4000,2,0)</f>
        <v/>
      </c>
      <c r="N4314">
        <f>VLOOKUP(K4314,P$7:R$4000,2,0)</f>
        <v/>
      </c>
    </row>
    <row r="4315" hidden="1" outlineLevel="1" ht="22.45" customFormat="1" customHeight="1" s="71" thickBot="1">
      <c r="B4315" s="167" t="n"/>
      <c r="C4315" s="167" t="n"/>
      <c r="D4315" s="14" t="inlineStr">
        <is>
          <t>Количество</t>
        </is>
      </c>
      <c r="E4315" s="15" t="n"/>
      <c r="F4315" s="175" t="n">
        <v>1</v>
      </c>
      <c r="G4315" s="15" t="n"/>
      <c r="H4315" s="175" t="n">
        <v>1</v>
      </c>
      <c r="I4315" s="135" t="n"/>
      <c r="J4315" s="154" t="inlineStr">
        <is>
          <t>Поступление ТМЦ и услуг 0003584 от 12.09.2024 10:00:00</t>
        </is>
      </c>
      <c r="K4315" s="154" t="inlineStr">
        <is>
          <t>Поступление ТМЦ и услуг 0003584 от 12.09.2024 10:00:00</t>
        </is>
      </c>
      <c r="L4315" s="12" t="n"/>
      <c r="M4315">
        <f>VLOOKUP(J4315,P$7:Q$4000,2,0)</f>
        <v/>
      </c>
      <c r="N4315">
        <f>VLOOKUP(K4315,P$7:R$4000,2,0)</f>
        <v/>
      </c>
    </row>
    <row r="4316" hidden="1" outlineLevel="1" ht="22.45" customFormat="1" customHeight="1" s="71" thickBot="1">
      <c r="B4316" s="165" t="inlineStr">
        <is>
          <t>18.09.2024 15:10:35</t>
        </is>
      </c>
      <c r="C4316" s="165" t="inlineStr">
        <is>
          <t>Внутреннее перемещение ОМТС 222-453 от 18.09.2024 15:10:35</t>
        </is>
      </c>
      <c r="D4316" s="152" t="inlineStr">
        <is>
          <t>Внутренее перемещение ТМЦ</t>
        </is>
      </c>
      <c r="E4316" s="163" t="n">
        <v>1750</v>
      </c>
      <c r="F4316" s="164" t="n"/>
      <c r="G4316" s="163" t="n">
        <v>1750</v>
      </c>
      <c r="H4316" s="164" t="n"/>
      <c r="I4316" s="7" t="n">
        <v>5500</v>
      </c>
      <c r="J4316" s="8" t="inlineStr">
        <is>
          <t>Эргешов Илясбек Рысбекович мат.бухгалтер ОФ</t>
        </is>
      </c>
      <c r="K4316" s="8" t="inlineStr">
        <is>
          <t>Склад Бозымчак № 7 СИЗ (/Касымов А,Адылбек у Э.</t>
        </is>
      </c>
      <c r="L4316" s="12" t="n"/>
      <c r="M4316">
        <f>VLOOKUP(J4316,P$7:Q$4000,2,0)</f>
        <v/>
      </c>
      <c r="N4316">
        <f>VLOOKUP(K4316,P$7:R$4000,2,0)</f>
        <v/>
      </c>
    </row>
    <row r="4317" hidden="1" outlineLevel="1" ht="22.45" customFormat="1" customHeight="1" s="71">
      <c r="B4317" s="166" t="n"/>
      <c r="C4317" s="166" t="n"/>
      <c r="D4317" s="153" t="n"/>
      <c r="E4317" s="10" t="n"/>
      <c r="F4317" s="11" t="n"/>
      <c r="G4317" s="10" t="n"/>
      <c r="H4317" s="11" t="n"/>
      <c r="I4317" s="12" t="n"/>
      <c r="J4317" s="13" t="inlineStr">
        <is>
          <t>001-001-0178 Куртка летняя "KAZ Minerals Bozymchak" (ткань 65%ПЭ/35%ХБ, плотность 250 гр/м2, разм.52-54)</t>
        </is>
      </c>
      <c r="K4317" s="13" t="inlineStr">
        <is>
          <t>001-001-0178 Куртка летняя "KAZ Minerals Bozymchak" (ткань 65%ПЭ/35%ХБ, плотность 250 гр/м2, разм.52-54)</t>
        </is>
      </c>
      <c r="L4317" s="12" t="n"/>
      <c r="M4317">
        <f>VLOOKUP(J4317,P$7:Q$4000,2,0)</f>
        <v/>
      </c>
      <c r="N4317">
        <f>VLOOKUP(K4317,P$7:R$4000,2,0)</f>
        <v/>
      </c>
    </row>
    <row r="4318" hidden="1" outlineLevel="1" ht="22.45" customFormat="1" customHeight="1" s="71" thickBot="1">
      <c r="B4318" s="167" t="n"/>
      <c r="C4318" s="167" t="n"/>
      <c r="D4318" s="14" t="inlineStr">
        <is>
          <t>Количество</t>
        </is>
      </c>
      <c r="E4318" s="15" t="n"/>
      <c r="F4318" s="175" t="n">
        <v>1</v>
      </c>
      <c r="G4318" s="15" t="n"/>
      <c r="H4318" s="175" t="n">
        <v>1</v>
      </c>
      <c r="I4318" s="135" t="n"/>
      <c r="J4318" s="154" t="inlineStr">
        <is>
          <t>Поступление ТМЦ и услуг 0003521 от 04.09.2024 10:00:00</t>
        </is>
      </c>
      <c r="K4318" s="154" t="inlineStr">
        <is>
          <t>Поступление ТМЦ и услуг 0003521 от 04.09.2024 10:00:00</t>
        </is>
      </c>
      <c r="L4318" s="12" t="n"/>
      <c r="M4318">
        <f>VLOOKUP(J4318,P$7:Q$4000,2,0)</f>
        <v/>
      </c>
      <c r="N4318">
        <f>VLOOKUP(K4318,P$7:R$4000,2,0)</f>
        <v/>
      </c>
    </row>
    <row r="4319" hidden="1" outlineLevel="1" ht="22.45" customFormat="1" customHeight="1" s="71" thickBot="1">
      <c r="B4319" s="165" t="inlineStr">
        <is>
          <t>18.09.2024 15:27:58</t>
        </is>
      </c>
      <c r="C4319" s="165" t="inlineStr">
        <is>
          <t>Внутреннее перемещение ОМТС 222-457 от 18.09.2024 15:27:58</t>
        </is>
      </c>
      <c r="D4319" s="152" t="inlineStr">
        <is>
          <t>Внутренее перемещение ТМЦ</t>
        </is>
      </c>
      <c r="E4319" s="163" t="n">
        <v>1750</v>
      </c>
      <c r="F4319" s="164" t="n"/>
      <c r="G4319" s="163" t="n">
        <v>1750</v>
      </c>
      <c r="H4319" s="164" t="n"/>
      <c r="I4319" s="7" t="n">
        <v>5500</v>
      </c>
      <c r="J4319" s="8" t="inlineStr">
        <is>
          <t>Абдиев Эркинбек Жапарович</t>
        </is>
      </c>
      <c r="K4319" s="8" t="inlineStr">
        <is>
          <t>Склад Бозымчак № 7 СИЗ (/Касымов А,Адылбек у Э.</t>
        </is>
      </c>
      <c r="L4319" s="12" t="n"/>
      <c r="M4319">
        <f>VLOOKUP(J4319,P$7:Q$4000,2,0)</f>
        <v/>
      </c>
      <c r="N4319">
        <f>VLOOKUP(K4319,P$7:R$4000,2,0)</f>
        <v/>
      </c>
    </row>
    <row r="4320" hidden="1" outlineLevel="1" ht="22.45" customFormat="1" customHeight="1" s="71">
      <c r="B4320" s="166" t="n"/>
      <c r="C4320" s="166" t="n"/>
      <c r="D4320" s="153" t="n"/>
      <c r="E4320" s="10" t="n"/>
      <c r="F4320" s="11" t="n"/>
      <c r="G4320" s="10" t="n"/>
      <c r="H4320" s="11" t="n"/>
      <c r="I4320" s="12" t="n"/>
      <c r="J4320" s="13" t="inlineStr">
        <is>
          <t>001-001-0178 Куртка летняя "KAZ Minerals Bozymchak" (ткань 65%ПЭ/35%ХБ, плотность 250 гр/м2, разм.52-54)</t>
        </is>
      </c>
      <c r="K4320" s="13" t="inlineStr">
        <is>
          <t>001-001-0178 Куртка летняя "KAZ Minerals Bozymchak" (ткань 65%ПЭ/35%ХБ, плотность 250 гр/м2, разм.52-54)</t>
        </is>
      </c>
      <c r="L4320" s="12" t="n"/>
      <c r="M4320">
        <f>VLOOKUP(J4320,P$7:Q$4000,2,0)</f>
        <v/>
      </c>
      <c r="N4320">
        <f>VLOOKUP(K4320,P$7:R$4000,2,0)</f>
        <v/>
      </c>
    </row>
    <row r="4321" hidden="1" outlineLevel="1" ht="22.45" customFormat="1" customHeight="1" s="71" thickBot="1">
      <c r="B4321" s="167" t="n"/>
      <c r="C4321" s="167" t="n"/>
      <c r="D4321" s="14" t="inlineStr">
        <is>
          <t>Количество</t>
        </is>
      </c>
      <c r="E4321" s="15" t="n"/>
      <c r="F4321" s="175" t="n">
        <v>1</v>
      </c>
      <c r="G4321" s="15" t="n"/>
      <c r="H4321" s="175" t="n">
        <v>1</v>
      </c>
      <c r="I4321" s="135" t="n"/>
      <c r="J4321" s="154" t="inlineStr">
        <is>
          <t>Поступление ТМЦ и услуг 0003521 от 04.09.2024 10:00:00</t>
        </is>
      </c>
      <c r="K4321" s="154" t="inlineStr">
        <is>
          <t>Поступление ТМЦ и услуг 0003521 от 04.09.2024 10:00:00</t>
        </is>
      </c>
      <c r="L4321" s="12" t="n"/>
      <c r="M4321">
        <f>VLOOKUP(J4321,P$7:Q$4000,2,0)</f>
        <v/>
      </c>
      <c r="N4321">
        <f>VLOOKUP(K4321,P$7:R$4000,2,0)</f>
        <v/>
      </c>
    </row>
    <row r="4322" hidden="1" outlineLevel="1" ht="22.45" customFormat="1" customHeight="1" s="71" thickBot="1">
      <c r="B4322" s="165" t="inlineStr">
        <is>
          <t>18.09.2024 15:27:58</t>
        </is>
      </c>
      <c r="C4322" s="165" t="inlineStr">
        <is>
          <t>Внутреннее перемещение ОМТС 222-457 от 18.09.2024 15:27:58</t>
        </is>
      </c>
      <c r="D4322" s="152" t="inlineStr">
        <is>
          <t>Внутренее перемещение ТМЦ</t>
        </is>
      </c>
      <c r="E4322" s="163" t="n">
        <v>1750</v>
      </c>
      <c r="F4322" s="164" t="n"/>
      <c r="G4322" s="163" t="n">
        <v>1750</v>
      </c>
      <c r="H4322" s="164" t="n"/>
      <c r="I4322" s="7" t="n">
        <v>3000</v>
      </c>
      <c r="J4322" s="8" t="inlineStr">
        <is>
          <t>Абдиев Эркинбек Жапарович</t>
        </is>
      </c>
      <c r="K4322" s="8" t="inlineStr">
        <is>
          <t>Склад Бозымчак № 7 СИЗ (/Касымов А,Адылбек у Э.</t>
        </is>
      </c>
      <c r="L4322" s="12" t="n"/>
      <c r="M4322">
        <f>VLOOKUP(J4322,P$7:Q$4000,2,0)</f>
        <v/>
      </c>
      <c r="N4322">
        <f>VLOOKUP(K4322,P$7:R$4000,2,0)</f>
        <v/>
      </c>
    </row>
    <row r="4323" hidden="1" outlineLevel="1" ht="22.45" customFormat="1" customHeight="1" s="71">
      <c r="B4323" s="166" t="n"/>
      <c r="C4323" s="166" t="n"/>
      <c r="D4323" s="153" t="n"/>
      <c r="E4323" s="10" t="n"/>
      <c r="F4323" s="11" t="n"/>
      <c r="G4323" s="10" t="n"/>
      <c r="H4323" s="11" t="n"/>
      <c r="I4323" s="12" t="n"/>
      <c r="J4323" s="13" t="inlineStr">
        <is>
          <t>001-001-0183 Брюки летние "KAZ Minerals Bozymchak" (ткань 65%ПЭ/35%ХБ, плотность 250 гр/м2, разм.52-54)</t>
        </is>
      </c>
      <c r="K4323" s="13" t="inlineStr">
        <is>
          <t>001-001-0183 Брюки летние "KAZ Minerals Bozymchak" (ткань 65%ПЭ/35%ХБ, плотность 250 гр/м2, разм.52-54)</t>
        </is>
      </c>
      <c r="L4323" s="12" t="n"/>
      <c r="M4323">
        <f>VLOOKUP(J4323,P$7:Q$4000,2,0)</f>
        <v/>
      </c>
      <c r="N4323">
        <f>VLOOKUP(K4323,P$7:R$4000,2,0)</f>
        <v/>
      </c>
    </row>
    <row r="4324" hidden="1" outlineLevel="1" ht="22.45" customFormat="1" customHeight="1" s="71" thickBot="1">
      <c r="B4324" s="167" t="n"/>
      <c r="C4324" s="167" t="n"/>
      <c r="D4324" s="14" t="inlineStr">
        <is>
          <t>Количество</t>
        </is>
      </c>
      <c r="E4324" s="15" t="n"/>
      <c r="F4324" s="175" t="n">
        <v>1</v>
      </c>
      <c r="G4324" s="15" t="n"/>
      <c r="H4324" s="175" t="n">
        <v>1</v>
      </c>
      <c r="I4324" s="135" t="n"/>
      <c r="J4324" s="154" t="inlineStr">
        <is>
          <t>Поступление ТМЦ и услуг 0001494 от 19.04.2024 10:00:00</t>
        </is>
      </c>
      <c r="K4324" s="154" t="inlineStr">
        <is>
          <t>Поступление ТМЦ и услуг 0001494 от 19.04.2024 10:00:00</t>
        </is>
      </c>
      <c r="L4324" s="12" t="n"/>
      <c r="M4324">
        <f>VLOOKUP(J4324,P$7:Q$4000,2,0)</f>
        <v/>
      </c>
      <c r="N4324">
        <f>VLOOKUP(K4324,P$7:R$4000,2,0)</f>
        <v/>
      </c>
    </row>
    <row r="4325" hidden="1" outlineLevel="1" ht="22.45" customFormat="1" customHeight="1" s="71" thickBot="1">
      <c r="B4325" s="165" t="inlineStr">
        <is>
          <t>19.09.2024 10:03:35</t>
        </is>
      </c>
      <c r="C4325" s="165" t="inlineStr">
        <is>
          <t>Внутреннее перемещение ОМТС 222-461 от 19.09.2024 10:03:35</t>
        </is>
      </c>
      <c r="D4325" s="152" t="inlineStr">
        <is>
          <t>Внутренее перемещение ТМЦ</t>
        </is>
      </c>
      <c r="E4325" s="163" t="n">
        <v>1750</v>
      </c>
      <c r="F4325" s="164" t="n"/>
      <c r="G4325" s="163" t="n">
        <v>1750</v>
      </c>
      <c r="H4325" s="164" t="n"/>
      <c r="I4325" s="7" t="n">
        <v>7000</v>
      </c>
      <c r="J4325" s="8" t="inlineStr">
        <is>
          <t>Ниязов Давлет Тургунович</t>
        </is>
      </c>
      <c r="K4325" s="8" t="inlineStr">
        <is>
          <t>Склад Бозымчак № 7 СИЗ (/Касымов А,Адылбек у Э.</t>
        </is>
      </c>
      <c r="L4325" s="12" t="n"/>
      <c r="M4325">
        <f>VLOOKUP(J4325,P$7:Q$4000,2,0)</f>
        <v/>
      </c>
      <c r="N4325">
        <f>VLOOKUP(K4325,P$7:R$4000,2,0)</f>
        <v/>
      </c>
    </row>
    <row r="4326" hidden="1" outlineLevel="1" ht="22.45" customFormat="1" customHeight="1" s="71">
      <c r="B4326" s="166" t="n"/>
      <c r="C4326" s="166" t="n"/>
      <c r="D4326" s="153" t="n"/>
      <c r="E4326" s="10" t="n"/>
      <c r="F4326" s="11" t="n"/>
      <c r="G4326" s="10" t="n"/>
      <c r="H4326" s="11" t="n"/>
      <c r="I4326" s="12" t="n"/>
      <c r="J4326" s="13" t="inlineStr">
        <is>
          <t>001-001-0197 Куртка демисезонная "KAZ Minerals Bozymchak" (ткань 65%ПЭ/35%ХБ, плотность 250 гр/м2, подкл.флис. 48-50)</t>
        </is>
      </c>
      <c r="K4326" s="13" t="inlineStr">
        <is>
          <t>001-001-0197 Куртка демисезонная "KAZ Minerals Bozymchak" (ткань 65%ПЭ/35%ХБ, плотность 250 гр/м2, подкл.флис. 48-50)</t>
        </is>
      </c>
      <c r="L4326" s="12" t="n"/>
      <c r="M4326">
        <f>VLOOKUP(J4326,P$7:Q$4000,2,0)</f>
        <v/>
      </c>
      <c r="N4326">
        <f>VLOOKUP(K4326,P$7:R$4000,2,0)</f>
        <v/>
      </c>
    </row>
    <row r="4327" hidden="1" outlineLevel="1" ht="22.45" customFormat="1" customHeight="1" s="71" thickBot="1">
      <c r="B4327" s="167" t="n"/>
      <c r="C4327" s="167" t="n"/>
      <c r="D4327" s="14" t="inlineStr">
        <is>
          <t>Количество</t>
        </is>
      </c>
      <c r="E4327" s="15" t="n"/>
      <c r="F4327" s="175" t="n">
        <v>1</v>
      </c>
      <c r="G4327" s="15" t="n"/>
      <c r="H4327" s="175" t="n">
        <v>1</v>
      </c>
      <c r="I4327" s="135" t="n"/>
      <c r="J4327" s="154" t="inlineStr">
        <is>
          <t>Поступление ТМЦ и услуг 0003584 от 12.09.2024 10:00:00</t>
        </is>
      </c>
      <c r="K4327" s="154" t="inlineStr">
        <is>
          <t>Поступление ТМЦ и услуг 0003584 от 12.09.2024 10:00:00</t>
        </is>
      </c>
      <c r="L4327" s="12" t="n"/>
      <c r="M4327">
        <f>VLOOKUP(J4327,P$7:Q$4000,2,0)</f>
        <v/>
      </c>
      <c r="N4327">
        <f>VLOOKUP(K4327,P$7:R$4000,2,0)</f>
        <v/>
      </c>
    </row>
    <row r="4328" hidden="1" outlineLevel="1" ht="22.45" customFormat="1" customHeight="1" s="71" thickBot="1">
      <c r="B4328" s="165" t="inlineStr">
        <is>
          <t>19.09.2024 10:03:35</t>
        </is>
      </c>
      <c r="C4328" s="165" t="inlineStr">
        <is>
          <t>Внутреннее перемещение ОМТС 222-461 от 19.09.2024 10:03:35</t>
        </is>
      </c>
      <c r="D4328" s="152" t="inlineStr">
        <is>
          <t>Внутренее перемещение ТМЦ</t>
        </is>
      </c>
      <c r="E4328" s="163" t="n">
        <v>1750</v>
      </c>
      <c r="F4328" s="164" t="n"/>
      <c r="G4328" s="163" t="n">
        <v>1750</v>
      </c>
      <c r="H4328" s="164" t="n"/>
      <c r="I4328" s="7" t="n">
        <v>5500</v>
      </c>
      <c r="J4328" s="8" t="inlineStr">
        <is>
          <t>Ниязов Давлет Тургунович</t>
        </is>
      </c>
      <c r="K4328" s="8" t="inlineStr">
        <is>
          <t>Склад Бозымчак № 7 СИЗ (/Касымов А,Адылбек у Э.</t>
        </is>
      </c>
      <c r="L4328" s="12" t="n"/>
      <c r="M4328">
        <f>VLOOKUP(J4328,P$7:Q$4000,2,0)</f>
        <v/>
      </c>
      <c r="N4328">
        <f>VLOOKUP(K4328,P$7:R$4000,2,0)</f>
        <v/>
      </c>
    </row>
    <row r="4329" hidden="1" outlineLevel="1" ht="22.45" customFormat="1" customHeight="1" s="71">
      <c r="B4329" s="166" t="n"/>
      <c r="C4329" s="166" t="n"/>
      <c r="D4329" s="153" t="n"/>
      <c r="E4329" s="10" t="n"/>
      <c r="F4329" s="11" t="n"/>
      <c r="G4329" s="10" t="n"/>
      <c r="H4329" s="11" t="n"/>
      <c r="I4329" s="12" t="n"/>
      <c r="J4329" s="13" t="inlineStr">
        <is>
          <t>001-001-0178 Куртка летняя "KAZ Minerals Bozymchak" (ткань 65%ПЭ/35%ХБ, плотность 250 гр/м2, разм.52-54)</t>
        </is>
      </c>
      <c r="K4329" s="13" t="inlineStr">
        <is>
          <t>001-001-0178 Куртка летняя "KAZ Minerals Bozymchak" (ткань 65%ПЭ/35%ХБ, плотность 250 гр/м2, разм.52-54)</t>
        </is>
      </c>
      <c r="L4329" s="12" t="n"/>
      <c r="M4329">
        <f>VLOOKUP(J4329,P$7:Q$4000,2,0)</f>
        <v/>
      </c>
      <c r="N4329">
        <f>VLOOKUP(K4329,P$7:R$4000,2,0)</f>
        <v/>
      </c>
    </row>
    <row r="4330" hidden="1" outlineLevel="1" ht="22.45" customFormat="1" customHeight="1" s="71" thickBot="1">
      <c r="B4330" s="167" t="n"/>
      <c r="C4330" s="167" t="n"/>
      <c r="D4330" s="14" t="inlineStr">
        <is>
          <t>Количество</t>
        </is>
      </c>
      <c r="E4330" s="15" t="n"/>
      <c r="F4330" s="175" t="n">
        <v>1</v>
      </c>
      <c r="G4330" s="15" t="n"/>
      <c r="H4330" s="175" t="n">
        <v>1</v>
      </c>
      <c r="I4330" s="135" t="n"/>
      <c r="J4330" s="154" t="inlineStr">
        <is>
          <t>Поступление ТМЦ и услуг 0003521 от 04.09.2024 10:00:00</t>
        </is>
      </c>
      <c r="K4330" s="154" t="inlineStr">
        <is>
          <t>Поступление ТМЦ и услуг 0003521 от 04.09.2024 10:00:00</t>
        </is>
      </c>
      <c r="L4330" s="12" t="n"/>
      <c r="M4330">
        <f>VLOOKUP(J4330,P$7:Q$4000,2,0)</f>
        <v/>
      </c>
      <c r="N4330">
        <f>VLOOKUP(K4330,P$7:R$4000,2,0)</f>
        <v/>
      </c>
    </row>
    <row r="4331" hidden="1" outlineLevel="1" ht="22.45" customFormat="1" customHeight="1" s="71" thickBot="1">
      <c r="B4331" s="165" t="inlineStr">
        <is>
          <t>19.09.2024 10:03:35</t>
        </is>
      </c>
      <c r="C4331" s="165" t="inlineStr">
        <is>
          <t>Внутреннее перемещение ОМТС 222-461 от 19.09.2024 10:03:35</t>
        </is>
      </c>
      <c r="D4331" s="152" t="inlineStr">
        <is>
          <t>Внутренее перемещение ТМЦ</t>
        </is>
      </c>
      <c r="E4331" s="163" t="n">
        <v>1750</v>
      </c>
      <c r="F4331" s="164" t="n"/>
      <c r="G4331" s="163" t="n">
        <v>1750</v>
      </c>
      <c r="H4331" s="164" t="n"/>
      <c r="I4331" s="7" t="n">
        <v>3000</v>
      </c>
      <c r="J4331" s="8" t="inlineStr">
        <is>
          <t>Ниязов Давлет Тургунович</t>
        </is>
      </c>
      <c r="K4331" s="8" t="inlineStr">
        <is>
          <t>Склад Бозымчак № 7 СИЗ (/Касымов А,Адылбек у Э.</t>
        </is>
      </c>
      <c r="L4331" s="12" t="n"/>
      <c r="M4331">
        <f>VLOOKUP(J4331,P$7:Q$4000,2,0)</f>
        <v/>
      </c>
      <c r="N4331">
        <f>VLOOKUP(K4331,P$7:R$4000,2,0)</f>
        <v/>
      </c>
    </row>
    <row r="4332" hidden="1" outlineLevel="1" ht="22.45" customFormat="1" customHeight="1" s="71">
      <c r="B4332" s="166" t="n"/>
      <c r="C4332" s="166" t="n"/>
      <c r="D4332" s="153" t="n"/>
      <c r="E4332" s="10" t="n"/>
      <c r="F4332" s="11" t="n"/>
      <c r="G4332" s="10" t="n"/>
      <c r="H4332" s="11" t="n"/>
      <c r="I4332" s="12" t="n"/>
      <c r="J4332" s="13" t="inlineStr">
        <is>
          <t>001-001-0183 Брюки летние "KAZ Minerals Bozymchak" (ткань 65%ПЭ/35%ХБ, плотность 250 гр/м2, разм.52-54)</t>
        </is>
      </c>
      <c r="K4332" s="13" t="inlineStr">
        <is>
          <t>001-001-0183 Брюки летние "KAZ Minerals Bozymchak" (ткань 65%ПЭ/35%ХБ, плотность 250 гр/м2, разм.52-54)</t>
        </is>
      </c>
      <c r="L4332" s="12" t="n"/>
      <c r="M4332">
        <f>VLOOKUP(J4332,P$7:Q$4000,2,0)</f>
        <v/>
      </c>
      <c r="N4332">
        <f>VLOOKUP(K4332,P$7:R$4000,2,0)</f>
        <v/>
      </c>
    </row>
    <row r="4333" hidden="1" outlineLevel="1" ht="22.45" customFormat="1" customHeight="1" s="71" thickBot="1">
      <c r="B4333" s="167" t="n"/>
      <c r="C4333" s="167" t="n"/>
      <c r="D4333" s="14" t="inlineStr">
        <is>
          <t>Количество</t>
        </is>
      </c>
      <c r="E4333" s="15" t="n"/>
      <c r="F4333" s="175" t="n">
        <v>1</v>
      </c>
      <c r="G4333" s="15" t="n"/>
      <c r="H4333" s="175" t="n">
        <v>1</v>
      </c>
      <c r="I4333" s="135" t="n"/>
      <c r="J4333" s="154" t="inlineStr">
        <is>
          <t>Поступление ТМЦ и услуг 0001494 от 19.04.2024 10:00:00</t>
        </is>
      </c>
      <c r="K4333" s="154" t="inlineStr">
        <is>
          <t>Поступление ТМЦ и услуг 0001494 от 19.04.2024 10:00:00</t>
        </is>
      </c>
      <c r="L4333" s="12" t="n"/>
      <c r="M4333">
        <f>VLOOKUP(J4333,P$7:Q$4000,2,0)</f>
        <v/>
      </c>
      <c r="N4333">
        <f>VLOOKUP(K4333,P$7:R$4000,2,0)</f>
        <v/>
      </c>
    </row>
    <row r="4334" hidden="1" outlineLevel="1" ht="22.45" customFormat="1" customHeight="1" s="71" thickBot="1">
      <c r="B4334" s="165" t="inlineStr">
        <is>
          <t>19.09.2024 10:36:40</t>
        </is>
      </c>
      <c r="C4334" s="165" t="inlineStr">
        <is>
          <t>Внутреннее перемещение ОМТС 222-463 от 19.09.2024 10:36:40</t>
        </is>
      </c>
      <c r="D4334" s="152" t="inlineStr">
        <is>
          <t>Внутренее перемещение ТМЦ</t>
        </is>
      </c>
      <c r="E4334" s="163" t="n">
        <v>1750</v>
      </c>
      <c r="F4334" s="164" t="n"/>
      <c r="G4334" s="163" t="n">
        <v>1750</v>
      </c>
      <c r="H4334" s="164" t="n"/>
      <c r="I4334" s="7" t="n">
        <v>4558.41</v>
      </c>
      <c r="J4334" s="8" t="inlineStr">
        <is>
          <t>Калдашов Каныбек Рыспаевич(Водитель КАМАЗ)</t>
        </is>
      </c>
      <c r="K4334" s="8" t="inlineStr">
        <is>
          <t>Склад Бозымчак № 7 СИЗ (/Касымов А,Адылбек у Э.</t>
        </is>
      </c>
      <c r="L4334" s="12" t="n"/>
      <c r="M4334">
        <f>VLOOKUP(J4334,P$7:Q$4000,2,0)</f>
        <v/>
      </c>
      <c r="N4334">
        <f>VLOOKUP(K4334,P$7:R$4000,2,0)</f>
        <v/>
      </c>
    </row>
    <row r="4335" hidden="1" outlineLevel="1" ht="22.45" customFormat="1" customHeight="1" s="71">
      <c r="B4335" s="166" t="n"/>
      <c r="C4335" s="166" t="n"/>
      <c r="D4335" s="153" t="n"/>
      <c r="E4335" s="10" t="n"/>
      <c r="F4335" s="11" t="n"/>
      <c r="G4335" s="10" t="n"/>
      <c r="H4335" s="11" t="n"/>
      <c r="I4335" s="12" t="n"/>
      <c r="J4335" s="13" t="inlineStr">
        <is>
          <t>001-002-0061 Ботинки Kynox Nomad 417E-064 (Италия)</t>
        </is>
      </c>
      <c r="K4335" s="13" t="inlineStr">
        <is>
          <t>001-002-0061 Ботинки Kynox Nomad 417E-064 (Италия)</t>
        </is>
      </c>
      <c r="L4335" s="12" t="n"/>
      <c r="M4335">
        <f>VLOOKUP(J4335,P$7:Q$4000,2,0)</f>
        <v/>
      </c>
      <c r="N4335">
        <f>VLOOKUP(K4335,P$7:R$4000,2,0)</f>
        <v/>
      </c>
    </row>
    <row r="4336" hidden="1" outlineLevel="1" ht="22.45" customFormat="1" customHeight="1" s="71" thickBot="1">
      <c r="B4336" s="167" t="n"/>
      <c r="C4336" s="167" t="n"/>
      <c r="D4336" s="14" t="inlineStr">
        <is>
          <t>Количество</t>
        </is>
      </c>
      <c r="E4336" s="15" t="n"/>
      <c r="F4336" s="175" t="n">
        <v>1</v>
      </c>
      <c r="G4336" s="15" t="n"/>
      <c r="H4336" s="175" t="n">
        <v>1</v>
      </c>
      <c r="I4336" s="135" t="n"/>
      <c r="J4336" s="154" t="inlineStr">
        <is>
          <t>Поступление ТМЦ и услуг 0001148 от 27.03.2024 10:00:00</t>
        </is>
      </c>
      <c r="K4336" s="154" t="inlineStr">
        <is>
          <t>Поступление ТМЦ и услуг 0001148 от 27.03.2024 10:00:00</t>
        </is>
      </c>
      <c r="L4336" s="12" t="n"/>
      <c r="M4336">
        <f>VLOOKUP(J4336,P$7:Q$4000,2,0)</f>
        <v/>
      </c>
      <c r="N4336">
        <f>VLOOKUP(K4336,P$7:R$4000,2,0)</f>
        <v/>
      </c>
    </row>
    <row r="4337" hidden="1" outlineLevel="1" ht="22.45" customFormat="1" customHeight="1" s="71" thickBot="1">
      <c r="B4337" s="165" t="inlineStr">
        <is>
          <t>19.09.2024 10:39:48</t>
        </is>
      </c>
      <c r="C4337" s="165" t="inlineStr">
        <is>
          <t>Внутреннее перемещение ОМТС 222-464 от 19.09.2024 10:39:48</t>
        </is>
      </c>
      <c r="D4337" s="152" t="inlineStr">
        <is>
          <t>Внутренее перемещение ТМЦ</t>
        </is>
      </c>
      <c r="E4337" s="163" t="n">
        <v>1750</v>
      </c>
      <c r="F4337" s="164" t="n"/>
      <c r="G4337" s="163" t="n">
        <v>1750</v>
      </c>
      <c r="H4337" s="164" t="n"/>
      <c r="I4337" s="7" t="n">
        <v>29190</v>
      </c>
      <c r="J4337" s="8" t="inlineStr">
        <is>
          <t>Акынов Султан Кубанычбекович</t>
        </is>
      </c>
      <c r="K4337" s="8" t="inlineStr">
        <is>
          <t>Склад Бозымчак № 7 СИЗ (/Касымов А,Адылбек у Э.</t>
        </is>
      </c>
      <c r="L4337" s="12" t="n"/>
      <c r="M4337">
        <f>VLOOKUP(J4337,P$7:Q$4000,2,0)</f>
        <v/>
      </c>
      <c r="N4337">
        <f>VLOOKUP(K4337,P$7:R$4000,2,0)</f>
        <v/>
      </c>
    </row>
    <row r="4338" hidden="1" outlineLevel="1" ht="22.45" customFormat="1" customHeight="1" s="71">
      <c r="B4338" s="166" t="n"/>
      <c r="C4338" s="166" t="n"/>
      <c r="D4338" s="153" t="n"/>
      <c r="E4338" s="10" t="n"/>
      <c r="F4338" s="11" t="n"/>
      <c r="G4338" s="10" t="n"/>
      <c r="H4338" s="11" t="n"/>
      <c r="I4338" s="12" t="n"/>
      <c r="J4338" s="13" t="inlineStr">
        <is>
          <t>001-001-0144 Комбинезон сварщика огнезащитный Dimex 646 (размер L)</t>
        </is>
      </c>
      <c r="K4338" s="13" t="inlineStr">
        <is>
          <t>001-001-0144 Комбинезон сварщика огнезащитный Dimex 646 (размер L)</t>
        </is>
      </c>
      <c r="L4338" s="12" t="n"/>
      <c r="M4338">
        <f>VLOOKUP(J4338,P$7:Q$4000,2,0)</f>
        <v/>
      </c>
      <c r="N4338">
        <f>VLOOKUP(K4338,P$7:R$4000,2,0)</f>
        <v/>
      </c>
    </row>
    <row r="4339" hidden="1" outlineLevel="1" ht="22.45" customFormat="1" customHeight="1" s="71" thickBot="1">
      <c r="B4339" s="167" t="n"/>
      <c r="C4339" s="167" t="n"/>
      <c r="D4339" s="14" t="inlineStr">
        <is>
          <t>Количество</t>
        </is>
      </c>
      <c r="E4339" s="15" t="n"/>
      <c r="F4339" s="175" t="n">
        <v>1</v>
      </c>
      <c r="G4339" s="15" t="n"/>
      <c r="H4339" s="175" t="n">
        <v>1</v>
      </c>
      <c r="I4339" s="135" t="n"/>
      <c r="J4339" s="154" t="inlineStr">
        <is>
          <t>Поступление ТМЦ и услуг 0000556 от 07.02.2024 10:00:00</t>
        </is>
      </c>
      <c r="K4339" s="154" t="inlineStr">
        <is>
          <t>Поступление ТМЦ и услуг 0000556 от 07.02.2024 10:00:00</t>
        </is>
      </c>
      <c r="L4339" s="12" t="n"/>
      <c r="M4339">
        <f>VLOOKUP(J4339,P$7:Q$4000,2,0)</f>
        <v/>
      </c>
      <c r="N4339">
        <f>VLOOKUP(K4339,P$7:R$4000,2,0)</f>
        <v/>
      </c>
    </row>
    <row r="4340" hidden="1" outlineLevel="1" ht="22.45" customFormat="1" customHeight="1" s="71" thickBot="1">
      <c r="B4340" s="165" t="inlineStr">
        <is>
          <t>19.09.2024 11:38:18</t>
        </is>
      </c>
      <c r="C4340" s="165" t="inlineStr">
        <is>
          <t>Внутреннее перемещение ОМТС 222-465 от 19.09.2024 11:38:18</t>
        </is>
      </c>
      <c r="D4340" s="152" t="inlineStr">
        <is>
          <t>Внутренее перемещение ТМЦ</t>
        </is>
      </c>
      <c r="E4340" s="163" t="n">
        <v>1750</v>
      </c>
      <c r="F4340" s="164" t="n"/>
      <c r="G4340" s="163" t="n">
        <v>1750</v>
      </c>
      <c r="H4340" s="164" t="n"/>
      <c r="I4340" s="7" t="n">
        <v>1650</v>
      </c>
      <c r="J4340" s="8" t="inlineStr">
        <is>
          <t>Жоошбаев Уланбек Надырбекович</t>
        </is>
      </c>
      <c r="K4340" s="8" t="inlineStr">
        <is>
          <t>Склад Бозымчак № 7 СИЗ (/Касымов А,Адылбек у Э.</t>
        </is>
      </c>
      <c r="L4340" s="12" t="n"/>
      <c r="M4340">
        <f>VLOOKUP(J4340,P$7:Q$4000,2,0)</f>
        <v/>
      </c>
      <c r="N4340">
        <f>VLOOKUP(K4340,P$7:R$4000,2,0)</f>
        <v/>
      </c>
    </row>
    <row r="4341" hidden="1" outlineLevel="1" ht="22.45" customFormat="1" customHeight="1" s="71">
      <c r="B4341" s="166" t="n"/>
      <c r="C4341" s="166" t="n"/>
      <c r="D4341" s="153" t="n"/>
      <c r="E4341" s="10" t="n"/>
      <c r="F4341" s="11" t="n"/>
      <c r="G4341" s="10" t="n"/>
      <c r="H4341" s="11" t="n"/>
      <c r="I4341" s="12" t="n"/>
      <c r="J4341" s="13" t="inlineStr">
        <is>
          <t>001-001-0032 Плащ-дождевик</t>
        </is>
      </c>
      <c r="K4341" s="13" t="inlineStr">
        <is>
          <t>001-001-0032 Плащ-дождевик</t>
        </is>
      </c>
      <c r="L4341" s="12" t="n"/>
      <c r="M4341">
        <f>VLOOKUP(J4341,P$7:Q$4000,2,0)</f>
        <v/>
      </c>
      <c r="N4341">
        <f>VLOOKUP(K4341,P$7:R$4000,2,0)</f>
        <v/>
      </c>
    </row>
    <row r="4342" hidden="1" outlineLevel="1" ht="22.45" customFormat="1" customHeight="1" s="71" thickBot="1">
      <c r="B4342" s="167" t="n"/>
      <c r="C4342" s="167" t="n"/>
      <c r="D4342" s="14" t="inlineStr">
        <is>
          <t>Количество</t>
        </is>
      </c>
      <c r="E4342" s="15" t="n"/>
      <c r="F4342" s="175" t="n">
        <v>1</v>
      </c>
      <c r="G4342" s="15" t="n"/>
      <c r="H4342" s="175" t="n">
        <v>1</v>
      </c>
      <c r="I4342" s="135" t="n"/>
      <c r="J4342" s="154" t="inlineStr">
        <is>
          <t>Поступление ТМЦ и услуг 0002669 от 10.07.2024 10:00:00</t>
        </is>
      </c>
      <c r="K4342" s="154" t="inlineStr">
        <is>
          <t>Поступление ТМЦ и услуг 0002669 от 10.07.2024 10:00:00</t>
        </is>
      </c>
      <c r="L4342" s="12" t="n"/>
      <c r="M4342">
        <f>VLOOKUP(J4342,P$7:Q$4000,2,0)</f>
        <v/>
      </c>
      <c r="N4342">
        <f>VLOOKUP(K4342,P$7:R$4000,2,0)</f>
        <v/>
      </c>
    </row>
    <row r="4343" hidden="1" outlineLevel="1" ht="22.45" customFormat="1" customHeight="1" s="71" thickBot="1">
      <c r="B4343" s="165" t="inlineStr">
        <is>
          <t>19.09.2024 11:38:18</t>
        </is>
      </c>
      <c r="C4343" s="165" t="inlineStr">
        <is>
          <t>Внутреннее перемещение ОМТС 222-465 от 19.09.2024 11:38:18</t>
        </is>
      </c>
      <c r="D4343" s="152" t="inlineStr">
        <is>
          <t>Внутренее перемещение ТМЦ</t>
        </is>
      </c>
      <c r="E4343" s="163" t="n">
        <v>1750</v>
      </c>
      <c r="F4343" s="164" t="n"/>
      <c r="G4343" s="163" t="n">
        <v>1750</v>
      </c>
      <c r="H4343" s="164" t="n"/>
      <c r="I4343" s="7" t="n">
        <v>6068.94</v>
      </c>
      <c r="J4343" s="8" t="inlineStr">
        <is>
          <t>Жоошбаев Уланбек Надырбекович</t>
        </is>
      </c>
      <c r="K4343" s="8" t="inlineStr">
        <is>
          <t>Склад Бозымчак № 7 СИЗ (/Касымов А,Адылбек у Э.</t>
        </is>
      </c>
      <c r="L4343" s="12" t="n"/>
      <c r="M4343">
        <f>VLOOKUP(J4343,P$7:Q$4000,2,0)</f>
        <v/>
      </c>
      <c r="N4343">
        <f>VLOOKUP(K4343,P$7:R$4000,2,0)</f>
        <v/>
      </c>
    </row>
    <row r="4344" hidden="1" outlineLevel="1" ht="22.45" customFormat="1" customHeight="1" s="71">
      <c r="B4344" s="166" t="n"/>
      <c r="C4344" s="166" t="n"/>
      <c r="D4344" s="153" t="n"/>
      <c r="E4344" s="10" t="n"/>
      <c r="F4344" s="11" t="n"/>
      <c r="G4344" s="10" t="n"/>
      <c r="H4344" s="11" t="n"/>
      <c r="I4344" s="12" t="n"/>
      <c r="J4344" s="13" t="inlineStr">
        <is>
          <t>001-002-0085 Сапоги Pezzol Artic 271E-050</t>
        </is>
      </c>
      <c r="K4344" s="13" t="inlineStr">
        <is>
          <t>001-002-0085 Сапоги Pezzol Artic 271E-050</t>
        </is>
      </c>
      <c r="L4344" s="12" t="n"/>
      <c r="M4344">
        <f>VLOOKUP(J4344,P$7:Q$4000,2,0)</f>
        <v/>
      </c>
      <c r="N4344">
        <f>VLOOKUP(K4344,P$7:R$4000,2,0)</f>
        <v/>
      </c>
    </row>
    <row r="4345" hidden="1" outlineLevel="1" ht="22.45" customFormat="1" customHeight="1" s="71" thickBot="1">
      <c r="B4345" s="167" t="n"/>
      <c r="C4345" s="167" t="n"/>
      <c r="D4345" s="14" t="inlineStr">
        <is>
          <t>Количество</t>
        </is>
      </c>
      <c r="E4345" s="15" t="n"/>
      <c r="F4345" s="175" t="n">
        <v>1</v>
      </c>
      <c r="G4345" s="15" t="n"/>
      <c r="H4345" s="175" t="n">
        <v>1</v>
      </c>
      <c r="I4345" s="135" t="n"/>
      <c r="J4345" s="154" t="inlineStr">
        <is>
          <t>Поступление ТМЦ и услуг 0000155 от 17.01.2024 10:00:00</t>
        </is>
      </c>
      <c r="K4345" s="154" t="inlineStr">
        <is>
          <t>Поступление ТМЦ и услуг 0000155 от 17.01.2024 10:00:00</t>
        </is>
      </c>
      <c r="L4345" s="12" t="n"/>
      <c r="M4345">
        <f>VLOOKUP(J4345,P$7:Q$4000,2,0)</f>
        <v/>
      </c>
      <c r="N4345">
        <f>VLOOKUP(K4345,P$7:R$4000,2,0)</f>
        <v/>
      </c>
    </row>
    <row r="4346" hidden="1" outlineLevel="1" ht="22.45" customFormat="1" customHeight="1" s="71" thickBot="1">
      <c r="B4346" s="165" t="inlineStr">
        <is>
          <t>19.09.2024 11:38:18</t>
        </is>
      </c>
      <c r="C4346" s="165" t="inlineStr">
        <is>
          <t>Внутреннее перемещение ОМТС 222-465 от 19.09.2024 11:38:18</t>
        </is>
      </c>
      <c r="D4346" s="152" t="inlineStr">
        <is>
          <t>Внутренее перемещение ТМЦ</t>
        </is>
      </c>
      <c r="E4346" s="163" t="n">
        <v>1750</v>
      </c>
      <c r="F4346" s="164" t="n"/>
      <c r="G4346" s="163" t="n">
        <v>1750</v>
      </c>
      <c r="H4346" s="164" t="n"/>
      <c r="I4346" s="7" t="n">
        <v>5500</v>
      </c>
      <c r="J4346" s="8" t="inlineStr">
        <is>
          <t>Жоошбаев Уланбек Надырбекович</t>
        </is>
      </c>
      <c r="K4346" s="8" t="inlineStr">
        <is>
          <t>Склад Бозымчак № 7 СИЗ (/Касымов А,Адылбек у Э.</t>
        </is>
      </c>
      <c r="L4346" s="12" t="n"/>
      <c r="M4346">
        <f>VLOOKUP(J4346,P$7:Q$4000,2,0)</f>
        <v/>
      </c>
      <c r="N4346">
        <f>VLOOKUP(K4346,P$7:R$4000,2,0)</f>
        <v/>
      </c>
    </row>
    <row r="4347" hidden="1" outlineLevel="1" ht="22.45" customFormat="1" customHeight="1" s="71">
      <c r="B4347" s="166" t="n"/>
      <c r="C4347" s="166" t="n"/>
      <c r="D4347" s="153" t="n"/>
      <c r="E4347" s="10" t="n"/>
      <c r="F4347" s="11" t="n"/>
      <c r="G4347" s="10" t="n"/>
      <c r="H4347" s="11" t="n"/>
      <c r="I4347" s="12" t="n"/>
      <c r="J4347" s="13" t="inlineStr">
        <is>
          <t>001-001-0178 Куртка летняя "KAZ Minerals Bozymchak" (ткань 65%ПЭ/35%ХБ, плотность 250 гр/м2, разм.52-54)</t>
        </is>
      </c>
      <c r="K4347" s="13" t="inlineStr">
        <is>
          <t>001-001-0178 Куртка летняя "KAZ Minerals Bozymchak" (ткань 65%ПЭ/35%ХБ, плотность 250 гр/м2, разм.52-54)</t>
        </is>
      </c>
      <c r="L4347" s="12" t="n"/>
      <c r="M4347">
        <f>VLOOKUP(J4347,P$7:Q$4000,2,0)</f>
        <v/>
      </c>
      <c r="N4347">
        <f>VLOOKUP(K4347,P$7:R$4000,2,0)</f>
        <v/>
      </c>
    </row>
    <row r="4348" hidden="1" outlineLevel="1" ht="22.45" customFormat="1" customHeight="1" s="71" thickBot="1">
      <c r="B4348" s="167" t="n"/>
      <c r="C4348" s="167" t="n"/>
      <c r="D4348" s="14" t="inlineStr">
        <is>
          <t>Количество</t>
        </is>
      </c>
      <c r="E4348" s="15" t="n"/>
      <c r="F4348" s="175" t="n">
        <v>1</v>
      </c>
      <c r="G4348" s="15" t="n"/>
      <c r="H4348" s="175" t="n">
        <v>1</v>
      </c>
      <c r="I4348" s="135" t="n"/>
      <c r="J4348" s="154" t="inlineStr">
        <is>
          <t>Поступление ТМЦ и услуг 0003521 от 04.09.2024 10:00:00</t>
        </is>
      </c>
      <c r="K4348" s="154" t="inlineStr">
        <is>
          <t>Поступление ТМЦ и услуг 0003521 от 04.09.2024 10:00:00</t>
        </is>
      </c>
      <c r="L4348" s="12" t="n"/>
      <c r="M4348">
        <f>VLOOKUP(J4348,P$7:Q$4000,2,0)</f>
        <v/>
      </c>
      <c r="N4348">
        <f>VLOOKUP(K4348,P$7:R$4000,2,0)</f>
        <v/>
      </c>
    </row>
    <row r="4349" hidden="1" outlineLevel="1" ht="22.45" customFormat="1" customHeight="1" s="71" thickBot="1">
      <c r="B4349" s="165" t="inlineStr">
        <is>
          <t>19.09.2024 14:33:59</t>
        </is>
      </c>
      <c r="C4349" s="165" t="inlineStr">
        <is>
          <t>Внутреннее перемещение ОМТС 222-467 от 19.09.2024 14:33:59</t>
        </is>
      </c>
      <c r="D4349" s="152" t="inlineStr">
        <is>
          <t>Внутренее перемещение ТМЦ</t>
        </is>
      </c>
      <c r="E4349" s="163" t="n">
        <v>1750</v>
      </c>
      <c r="F4349" s="164" t="n"/>
      <c r="G4349" s="163" t="n">
        <v>1750</v>
      </c>
      <c r="H4349" s="164" t="n"/>
      <c r="I4349" s="7" t="n">
        <v>10600</v>
      </c>
      <c r="J4349" s="8" t="inlineStr">
        <is>
          <t>Карабаев-II  Алыбек Джаныбекович</t>
        </is>
      </c>
      <c r="K4349" s="8" t="inlineStr">
        <is>
          <t>Склад Бозымчак № 7 СИЗ (/Касымов А,Адылбек у Э.</t>
        </is>
      </c>
      <c r="L4349" s="12" t="n"/>
      <c r="M4349">
        <f>VLOOKUP(J4349,P$7:Q$4000,2,0)</f>
        <v/>
      </c>
      <c r="N4349">
        <f>VLOOKUP(K4349,P$7:R$4000,2,0)</f>
        <v/>
      </c>
    </row>
    <row r="4350" hidden="1" outlineLevel="1" ht="22.45" customFormat="1" customHeight="1" s="71">
      <c r="B4350" s="166" t="n"/>
      <c r="C4350" s="166" t="n"/>
      <c r="D4350" s="153" t="n"/>
      <c r="E4350" s="10" t="n"/>
      <c r="F4350" s="11" t="n"/>
      <c r="G4350" s="10" t="n"/>
      <c r="H4350" s="11" t="n"/>
      <c r="I4350" s="12" t="n"/>
      <c r="J4350" s="13" t="inlineStr">
        <is>
          <t>001-001-0189 Куртка зимняя "KAZ Minerals Bozymchak" (ткань 65%ПЭ/35%ХБ, плотность 250 гр/м2, 56-58)</t>
        </is>
      </c>
      <c r="K4350" s="13" t="inlineStr">
        <is>
          <t>001-001-0189 Куртка зимняя "KAZ Minerals Bozymchak" (ткань 65%ПЭ/35%ХБ, плотность 250 гр/м2, 56-58)</t>
        </is>
      </c>
      <c r="L4350" s="12" t="n"/>
      <c r="M4350">
        <f>VLOOKUP(J4350,P$7:Q$4000,2,0)</f>
        <v/>
      </c>
      <c r="N4350">
        <f>VLOOKUP(K4350,P$7:R$4000,2,0)</f>
        <v/>
      </c>
    </row>
    <row r="4351" hidden="1" outlineLevel="1" ht="22.45" customFormat="1" customHeight="1" s="71" thickBot="1">
      <c r="B4351" s="167" t="n"/>
      <c r="C4351" s="167" t="n"/>
      <c r="D4351" s="14" t="inlineStr">
        <is>
          <t>Количество</t>
        </is>
      </c>
      <c r="E4351" s="15" t="n"/>
      <c r="F4351" s="175" t="n">
        <v>1</v>
      </c>
      <c r="G4351" s="15" t="n"/>
      <c r="H4351" s="175" t="n">
        <v>1</v>
      </c>
      <c r="I4351" s="135" t="n"/>
      <c r="J4351" s="154" t="inlineStr">
        <is>
          <t>Поступление ТМЦ и услуг 0001181 от 29.03.2024 10:00:00</t>
        </is>
      </c>
      <c r="K4351" s="154" t="inlineStr">
        <is>
          <t>Поступление ТМЦ и услуг 0001181 от 29.03.2024 10:00:00</t>
        </is>
      </c>
      <c r="L4351" s="12" t="n"/>
      <c r="M4351">
        <f>VLOOKUP(J4351,P$7:Q$4000,2,0)</f>
        <v/>
      </c>
      <c r="N4351">
        <f>VLOOKUP(K4351,P$7:R$4000,2,0)</f>
        <v/>
      </c>
    </row>
    <row r="4352" hidden="1" outlineLevel="1" ht="22.45" customFormat="1" customHeight="1" s="71" thickBot="1">
      <c r="B4352" s="165" t="inlineStr">
        <is>
          <t>19.09.2024 14:33:59</t>
        </is>
      </c>
      <c r="C4352" s="165" t="inlineStr">
        <is>
          <t>Внутреннее перемещение ОМТС 222-467 от 19.09.2024 14:33:59</t>
        </is>
      </c>
      <c r="D4352" s="152" t="inlineStr">
        <is>
          <t>Внутренее перемещение ТМЦ</t>
        </is>
      </c>
      <c r="E4352" s="163" t="n">
        <v>1750</v>
      </c>
      <c r="F4352" s="164" t="n"/>
      <c r="G4352" s="163" t="n">
        <v>1750</v>
      </c>
      <c r="H4352" s="164" t="n"/>
      <c r="I4352" s="7" t="n">
        <v>3900</v>
      </c>
      <c r="J4352" s="8" t="inlineStr">
        <is>
          <t>Карабаев-II  Алыбек Джаныбекович</t>
        </is>
      </c>
      <c r="K4352" s="8" t="inlineStr">
        <is>
          <t>Склад Бозымчак № 7 СИЗ (/Касымов А,Адылбек у Э.</t>
        </is>
      </c>
      <c r="L4352" s="12" t="n"/>
      <c r="M4352">
        <f>VLOOKUP(J4352,P$7:Q$4000,2,0)</f>
        <v/>
      </c>
      <c r="N4352">
        <f>VLOOKUP(K4352,P$7:R$4000,2,0)</f>
        <v/>
      </c>
    </row>
    <row r="4353" hidden="1" outlineLevel="1" ht="22.45" customFormat="1" customHeight="1" s="71">
      <c r="B4353" s="166" t="n"/>
      <c r="C4353" s="166" t="n"/>
      <c r="D4353" s="153" t="n"/>
      <c r="E4353" s="10" t="n"/>
      <c r="F4353" s="11" t="n"/>
      <c r="G4353" s="10" t="n"/>
      <c r="H4353" s="11" t="n"/>
      <c r="I4353" s="12" t="n"/>
      <c r="J4353" s="13" t="inlineStr">
        <is>
          <t>001-001-0194 Брюки зимние "KAZ Minerals Bozymchak" (ткань 65%ПЭ/35%ХБ, плотность 250 гр/м2, утепл.синтеп, разм.56-58)</t>
        </is>
      </c>
      <c r="K4353" s="13" t="inlineStr">
        <is>
          <t>001-001-0194 Брюки зимние "KAZ Minerals Bozymchak" (ткань 65%ПЭ/35%ХБ, плотность 250 гр/м2, утепл.синтеп, разм.56-58)</t>
        </is>
      </c>
      <c r="L4353" s="12" t="n"/>
      <c r="M4353">
        <f>VLOOKUP(J4353,P$7:Q$4000,2,0)</f>
        <v/>
      </c>
      <c r="N4353">
        <f>VLOOKUP(K4353,P$7:R$4000,2,0)</f>
        <v/>
      </c>
    </row>
    <row r="4354" hidden="1" outlineLevel="1" ht="22.45" customFormat="1" customHeight="1" s="71" thickBot="1">
      <c r="B4354" s="167" t="n"/>
      <c r="C4354" s="167" t="n"/>
      <c r="D4354" s="14" t="inlineStr">
        <is>
          <t>Количество</t>
        </is>
      </c>
      <c r="E4354" s="15" t="n"/>
      <c r="F4354" s="175" t="n">
        <v>1</v>
      </c>
      <c r="G4354" s="15" t="n"/>
      <c r="H4354" s="175" t="n">
        <v>1</v>
      </c>
      <c r="I4354" s="135" t="n"/>
      <c r="J4354" s="154" t="inlineStr">
        <is>
          <t>Поступление ТМЦ и услуг 0001181 от 29.03.2024 10:00:00</t>
        </is>
      </c>
      <c r="K4354" s="154" t="inlineStr">
        <is>
          <t>Поступление ТМЦ и услуг 0001181 от 29.03.2024 10:00:00</t>
        </is>
      </c>
      <c r="L4354" s="12" t="n"/>
      <c r="M4354">
        <f>VLOOKUP(J4354,P$7:Q$4000,2,0)</f>
        <v/>
      </c>
      <c r="N4354">
        <f>VLOOKUP(K4354,P$7:R$4000,2,0)</f>
        <v/>
      </c>
    </row>
    <row r="4355" hidden="1" outlineLevel="1" ht="22.45" customFormat="1" customHeight="1" s="71" thickBot="1">
      <c r="B4355" s="165" t="inlineStr">
        <is>
          <t>19.09.2024 14:33:59</t>
        </is>
      </c>
      <c r="C4355" s="165" t="inlineStr">
        <is>
          <t>Внутреннее перемещение ОМТС 222-467 от 19.09.2024 14:33:59</t>
        </is>
      </c>
      <c r="D4355" s="152" t="inlineStr">
        <is>
          <t>Внутренее перемещение ТМЦ</t>
        </is>
      </c>
      <c r="E4355" s="163" t="n">
        <v>1750</v>
      </c>
      <c r="F4355" s="164" t="n"/>
      <c r="G4355" s="163" t="n">
        <v>1750</v>
      </c>
      <c r="H4355" s="164" t="n"/>
      <c r="I4355" s="7" t="n">
        <v>4558.4</v>
      </c>
      <c r="J4355" s="8" t="inlineStr">
        <is>
          <t>Карабаев-II  Алыбек Джаныбекович</t>
        </is>
      </c>
      <c r="K4355" s="8" t="inlineStr">
        <is>
          <t>Склад Бозымчак № 7 СИЗ (/Касымов А,Адылбек у Э.</t>
        </is>
      </c>
      <c r="L4355" s="12" t="n"/>
      <c r="M4355">
        <f>VLOOKUP(J4355,P$7:Q$4000,2,0)</f>
        <v/>
      </c>
      <c r="N4355">
        <f>VLOOKUP(K4355,P$7:R$4000,2,0)</f>
        <v/>
      </c>
    </row>
    <row r="4356" hidden="1" outlineLevel="1" ht="22.45" customFormat="1" customHeight="1" s="71">
      <c r="B4356" s="166" t="n"/>
      <c r="C4356" s="166" t="n"/>
      <c r="D4356" s="153" t="n"/>
      <c r="E4356" s="10" t="n"/>
      <c r="F4356" s="11" t="n"/>
      <c r="G4356" s="10" t="n"/>
      <c r="H4356" s="11" t="n"/>
      <c r="I4356" s="12" t="n"/>
      <c r="J4356" s="13" t="inlineStr">
        <is>
          <t>001-002-0061 Ботинки Kynox Nomad 417E-064 (Италия)</t>
        </is>
      </c>
      <c r="K4356" s="13" t="inlineStr">
        <is>
          <t>001-002-0061 Ботинки Kynox Nomad 417E-064 (Италия)</t>
        </is>
      </c>
      <c r="L4356" s="12" t="n"/>
      <c r="M4356">
        <f>VLOOKUP(J4356,P$7:Q$4000,2,0)</f>
        <v/>
      </c>
      <c r="N4356">
        <f>VLOOKUP(K4356,P$7:R$4000,2,0)</f>
        <v/>
      </c>
    </row>
    <row r="4357" hidden="1" outlineLevel="1" ht="22.45" customFormat="1" customHeight="1" s="71" thickBot="1">
      <c r="B4357" s="167" t="n"/>
      <c r="C4357" s="167" t="n"/>
      <c r="D4357" s="14" t="inlineStr">
        <is>
          <t>Количество</t>
        </is>
      </c>
      <c r="E4357" s="15" t="n"/>
      <c r="F4357" s="175" t="n">
        <v>1</v>
      </c>
      <c r="G4357" s="15" t="n"/>
      <c r="H4357" s="175" t="n">
        <v>1</v>
      </c>
      <c r="I4357" s="135" t="n"/>
      <c r="J4357" s="154" t="inlineStr">
        <is>
          <t>Поступление ТМЦ и услуг 0001148 от 27.03.2024 10:00:00</t>
        </is>
      </c>
      <c r="K4357" s="154" t="inlineStr">
        <is>
          <t>Поступление ТМЦ и услуг 0001148 от 27.03.2024 10:00:00</t>
        </is>
      </c>
      <c r="L4357" s="12" t="n"/>
      <c r="M4357">
        <f>VLOOKUP(J4357,P$7:Q$4000,2,0)</f>
        <v/>
      </c>
      <c r="N4357">
        <f>VLOOKUP(K4357,P$7:R$4000,2,0)</f>
        <v/>
      </c>
    </row>
    <row r="4358" hidden="1" outlineLevel="1" ht="22.45" customFormat="1" customHeight="1" s="71">
      <c r="B4358" s="165" t="inlineStr">
        <is>
          <t>19.09.2024 14:34:58</t>
        </is>
      </c>
      <c r="C4358" s="165" t="inlineStr">
        <is>
          <t>Внутреннее перемещение ОМТС 222-468 от 19.09.2024 14:34:58</t>
        </is>
      </c>
      <c r="D4358" s="152" t="inlineStr">
        <is>
          <t>Внутренее перемещение ТМЦ</t>
        </is>
      </c>
      <c r="E4358" s="163" t="n">
        <v>1750</v>
      </c>
      <c r="F4358" s="164" t="n"/>
      <c r="G4358" s="163" t="n">
        <v>1750</v>
      </c>
      <c r="H4358" s="164" t="n"/>
      <c r="I4358" s="7" t="n">
        <v>10500</v>
      </c>
      <c r="J4358" s="8" t="inlineStr">
        <is>
          <t>Склад Бозымчак № 7/1 СИЗ БУ</t>
        </is>
      </c>
      <c r="K4358" s="8" t="inlineStr">
        <is>
          <t>Карабаев-II  Алыбек Джаныбекович</t>
        </is>
      </c>
      <c r="L4358" s="12" t="n"/>
      <c r="M4358">
        <f>VLOOKUP(J4358,P$7:Q$4000,2,0)</f>
        <v/>
      </c>
      <c r="N4358">
        <f>VLOOKUP(K4358,P$7:R$4000,2,0)</f>
        <v/>
      </c>
    </row>
    <row r="4359" hidden="1" outlineLevel="1" ht="22.45" customFormat="1" customHeight="1" s="71">
      <c r="B4359" s="166" t="n"/>
      <c r="C4359" s="166" t="n"/>
      <c r="D4359" s="153" t="n"/>
      <c r="E4359" s="10" t="n"/>
      <c r="F4359" s="11" t="n"/>
      <c r="G4359" s="10" t="n"/>
      <c r="H4359" s="11" t="n"/>
      <c r="I4359" s="12" t="n"/>
      <c r="J4359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K4359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L4359" s="12" t="n"/>
      <c r="M4359">
        <f>VLOOKUP(J4359,P$7:Q$4000,2,0)</f>
        <v/>
      </c>
      <c r="N4359">
        <f>VLOOKUP(K4359,P$7:R$4000,2,0)</f>
        <v/>
      </c>
    </row>
    <row r="4360" hidden="1" outlineLevel="1" ht="22.45" customFormat="1" customHeight="1" s="71" thickBot="1">
      <c r="B4360" s="167" t="n"/>
      <c r="C4360" s="167" t="n"/>
      <c r="D4360" s="14" t="inlineStr">
        <is>
          <t>Количество</t>
        </is>
      </c>
      <c r="E4360" s="15" t="n"/>
      <c r="F4360" s="175" t="n">
        <v>1</v>
      </c>
      <c r="G4360" s="15" t="n"/>
      <c r="H4360" s="175" t="n">
        <v>1</v>
      </c>
      <c r="I4360" s="135" t="n"/>
      <c r="J4360" s="154" t="inlineStr">
        <is>
          <t>Поступление ТМЦ и услуг 0004191 от 17.11.2022 10:00:00</t>
        </is>
      </c>
      <c r="K4360" s="154" t="inlineStr">
        <is>
          <t>Поступление ТМЦ и услуг 0004191 от 17.11.2022 10:00:00</t>
        </is>
      </c>
      <c r="L4360" s="12" t="n"/>
      <c r="M4360">
        <f>VLOOKUP(J4360,P$7:Q$4000,2,0)</f>
        <v/>
      </c>
      <c r="N4360">
        <f>VLOOKUP(K4360,P$7:R$4000,2,0)</f>
        <v/>
      </c>
    </row>
    <row r="4361" hidden="1" outlineLevel="1" ht="22.45" customFormat="1" customHeight="1" s="71">
      <c r="B4361" s="165" t="inlineStr">
        <is>
          <t>19.09.2024 14:34:58</t>
        </is>
      </c>
      <c r="C4361" s="165" t="inlineStr">
        <is>
          <t>Внутреннее перемещение ОМТС 222-468 от 19.09.2024 14:34:58</t>
        </is>
      </c>
      <c r="D4361" s="152" t="inlineStr">
        <is>
          <t>Внутренее перемещение ТМЦ</t>
        </is>
      </c>
      <c r="E4361" s="163" t="n">
        <v>1750</v>
      </c>
      <c r="F4361" s="164" t="n"/>
      <c r="G4361" s="163" t="n">
        <v>1750</v>
      </c>
      <c r="H4361" s="164" t="n"/>
      <c r="I4361" s="7" t="n">
        <v>14500</v>
      </c>
      <c r="J4361" s="8" t="inlineStr">
        <is>
          <t>Склад Бозымчак № 7/1 СИЗ БУ</t>
        </is>
      </c>
      <c r="K4361" s="8" t="inlineStr">
        <is>
          <t>Карабаев-II  Алыбек Джаныбекович</t>
        </is>
      </c>
      <c r="L4361" s="12" t="n"/>
      <c r="M4361">
        <f>VLOOKUP(J4361,P$7:Q$4000,2,0)</f>
        <v/>
      </c>
      <c r="N4361">
        <f>VLOOKUP(K4361,P$7:R$4000,2,0)</f>
        <v/>
      </c>
    </row>
    <row r="4362" hidden="1" outlineLevel="1" ht="22.45" customFormat="1" customHeight="1" s="71">
      <c r="B4362" s="166" t="n"/>
      <c r="C4362" s="166" t="n"/>
      <c r="D4362" s="153" t="n"/>
      <c r="E4362" s="10" t="n"/>
      <c r="F4362" s="11" t="n"/>
      <c r="G4362" s="10" t="n"/>
      <c r="H4362" s="11" t="n"/>
      <c r="I4362" s="12" t="n"/>
      <c r="J436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4362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4362" s="12" t="n"/>
      <c r="M4362">
        <f>VLOOKUP(J4362,P$7:Q$4000,2,0)</f>
        <v/>
      </c>
      <c r="N4362">
        <f>VLOOKUP(K4362,P$7:R$4000,2,0)</f>
        <v/>
      </c>
    </row>
    <row r="4363" hidden="1" outlineLevel="1" ht="22.45" customFormat="1" customHeight="1" s="71" thickBot="1">
      <c r="B4363" s="167" t="n"/>
      <c r="C4363" s="167" t="n"/>
      <c r="D4363" s="14" t="inlineStr">
        <is>
          <t>Количество</t>
        </is>
      </c>
      <c r="E4363" s="15" t="n"/>
      <c r="F4363" s="175" t="n">
        <v>1</v>
      </c>
      <c r="G4363" s="15" t="n"/>
      <c r="H4363" s="175" t="n">
        <v>1</v>
      </c>
      <c r="I4363" s="135" t="n"/>
      <c r="J4363" s="154" t="inlineStr">
        <is>
          <t>Поступление ТМЦ и услуг 0005024 от 01.12.2023 10:00:00</t>
        </is>
      </c>
      <c r="K4363" s="154" t="inlineStr">
        <is>
          <t>Поступление ТМЦ и услуг 0005024 от 01.12.2023 10:00:00</t>
        </is>
      </c>
      <c r="L4363" s="12" t="n"/>
      <c r="M4363">
        <f>VLOOKUP(J4363,P$7:Q$4000,2,0)</f>
        <v/>
      </c>
      <c r="N4363">
        <f>VLOOKUP(K4363,P$7:R$4000,2,0)</f>
        <v/>
      </c>
    </row>
    <row r="4364" hidden="1" outlineLevel="1" ht="22.45" customFormat="1" customHeight="1" s="71">
      <c r="B4364" s="165" t="inlineStr">
        <is>
          <t>19.09.2024 14:34:58</t>
        </is>
      </c>
      <c r="C4364" s="165" t="inlineStr">
        <is>
          <t>Внутреннее перемещение ОМТС 222-468 от 19.09.2024 14:34:58</t>
        </is>
      </c>
      <c r="D4364" s="152" t="inlineStr">
        <is>
          <t>Внутренее перемещение ТМЦ</t>
        </is>
      </c>
      <c r="E4364" s="163" t="n">
        <v>1750</v>
      </c>
      <c r="F4364" s="164" t="n"/>
      <c r="G4364" s="163" t="n">
        <v>1750</v>
      </c>
      <c r="H4364" s="164" t="n"/>
      <c r="I4364" s="7" t="n">
        <v>4147.32</v>
      </c>
      <c r="J4364" s="8" t="inlineStr">
        <is>
          <t>Склад Бозымчак № 7/1 СИЗ БУ</t>
        </is>
      </c>
      <c r="K4364" s="8" t="inlineStr">
        <is>
          <t>Карабаев-II  Алыбек Джаныбекович</t>
        </is>
      </c>
      <c r="L4364" s="12" t="n"/>
      <c r="M4364">
        <f>VLOOKUP(J4364,P$7:Q$4000,2,0)</f>
        <v/>
      </c>
      <c r="N4364">
        <f>VLOOKUP(K4364,P$7:R$4000,2,0)</f>
        <v/>
      </c>
    </row>
    <row r="4365" hidden="1" outlineLevel="1" ht="22.45" customFormat="1" customHeight="1" s="71">
      <c r="B4365" s="166" t="n"/>
      <c r="C4365" s="166" t="n"/>
      <c r="D4365" s="153" t="n"/>
      <c r="E4365" s="10" t="n"/>
      <c r="F4365" s="11" t="n"/>
      <c r="G4365" s="10" t="n"/>
      <c r="H4365" s="11" t="n"/>
      <c r="I4365" s="12" t="n"/>
      <c r="J4365" s="13" t="inlineStr">
        <is>
          <t>001-002-0061 Ботинки Kynox Nomad 417E-064 (Италия)</t>
        </is>
      </c>
      <c r="K4365" s="13" t="inlineStr">
        <is>
          <t>001-002-0061 Ботинки Kynox Nomad 417E-064 (Италия)</t>
        </is>
      </c>
      <c r="L4365" s="12" t="n"/>
      <c r="M4365">
        <f>VLOOKUP(J4365,P$7:Q$4000,2,0)</f>
        <v/>
      </c>
      <c r="N4365">
        <f>VLOOKUP(K4365,P$7:R$4000,2,0)</f>
        <v/>
      </c>
    </row>
    <row r="4366" hidden="1" outlineLevel="1" ht="22.45" customFormat="1" customHeight="1" s="71" thickBot="1">
      <c r="B4366" s="167" t="n"/>
      <c r="C4366" s="167" t="n"/>
      <c r="D4366" s="14" t="inlineStr">
        <is>
          <t>Количество</t>
        </is>
      </c>
      <c r="E4366" s="15" t="n"/>
      <c r="F4366" s="175" t="n">
        <v>1</v>
      </c>
      <c r="G4366" s="15" t="n"/>
      <c r="H4366" s="175" t="n">
        <v>1</v>
      </c>
      <c r="I4366" s="135" t="n"/>
      <c r="J4366" s="154" t="inlineStr">
        <is>
          <t>Поступление ТМЦ и услуг 0002206 от 21.06.2022 10:00:00</t>
        </is>
      </c>
      <c r="K4366" s="154" t="inlineStr">
        <is>
          <t>Поступление ТМЦ и услуг 0002206 от 21.06.2022 10:00:00</t>
        </is>
      </c>
      <c r="L4366" s="12" t="n"/>
      <c r="M4366">
        <f>VLOOKUP(J4366,P$7:Q$4000,2,0)</f>
        <v/>
      </c>
      <c r="N4366">
        <f>VLOOKUP(K4366,P$7:R$4000,2,0)</f>
        <v/>
      </c>
    </row>
    <row r="4367" hidden="1" outlineLevel="1" ht="22.45" customFormat="1" customHeight="1" s="71" thickBot="1">
      <c r="B4367" s="165" t="inlineStr">
        <is>
          <t>20.09.2024 0:00:00</t>
        </is>
      </c>
      <c r="C4367" s="165" t="inlineStr">
        <is>
          <t>Внутреннее перемещение ОМТС 222-610 от 20.09.2024 0:00:00</t>
        </is>
      </c>
      <c r="D4367" s="152" t="inlineStr">
        <is>
          <t>Внутренее перемещение ТМЦ</t>
        </is>
      </c>
      <c r="E4367" s="163" t="n">
        <v>1750</v>
      </c>
      <c r="F4367" s="164" t="n"/>
      <c r="G4367" s="163" t="n">
        <v>1750</v>
      </c>
      <c r="H4367" s="164" t="n"/>
      <c r="I4367" s="7" t="n">
        <v>14500</v>
      </c>
      <c r="J4367" s="8" t="inlineStr">
        <is>
          <t>Калчабаев Канат Маакеевич</t>
        </is>
      </c>
      <c r="K4367" s="8" t="inlineStr">
        <is>
          <t>Склад Бозымчак № 7 СИЗ (/Касымов А,Адылбек у Э.</t>
        </is>
      </c>
      <c r="L4367" s="12" t="n"/>
      <c r="M4367">
        <f>VLOOKUP(J4367,P$7:Q$4000,2,0)</f>
        <v/>
      </c>
      <c r="N4367">
        <f>VLOOKUP(K4367,P$7:R$4000,2,0)</f>
        <v/>
      </c>
    </row>
    <row r="4368" hidden="1" outlineLevel="1" ht="22.45" customFormat="1" customHeight="1" s="71">
      <c r="B4368" s="166" t="n"/>
      <c r="C4368" s="166" t="n"/>
      <c r="D4368" s="153" t="n"/>
      <c r="E4368" s="10" t="n"/>
      <c r="F4368" s="11" t="n"/>
      <c r="G4368" s="10" t="n"/>
      <c r="H4368" s="11" t="n"/>
      <c r="I4368" s="12" t="n"/>
      <c r="J4368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368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368" s="12" t="n"/>
      <c r="M4368">
        <f>VLOOKUP(J4368,P$7:Q$4000,2,0)</f>
        <v/>
      </c>
      <c r="N4368">
        <f>VLOOKUP(K4368,P$7:R$4000,2,0)</f>
        <v/>
      </c>
    </row>
    <row r="4369" hidden="1" outlineLevel="1" ht="22.45" customFormat="1" customHeight="1" s="71" thickBot="1">
      <c r="B4369" s="167" t="n"/>
      <c r="C4369" s="167" t="n"/>
      <c r="D4369" s="14" t="inlineStr">
        <is>
          <t>Количество</t>
        </is>
      </c>
      <c r="E4369" s="15" t="n"/>
      <c r="F4369" s="175" t="n">
        <v>1</v>
      </c>
      <c r="G4369" s="15" t="n"/>
      <c r="H4369" s="175" t="n">
        <v>1</v>
      </c>
      <c r="I4369" s="135" t="n"/>
      <c r="J4369" s="154" t="inlineStr">
        <is>
          <t>Поступление ТМЦ и услуг 0005405 от 25.12.2023 10:00:00</t>
        </is>
      </c>
      <c r="K4369" s="154" t="inlineStr">
        <is>
          <t>Поступление ТМЦ и услуг 0005405 от 25.12.2023 10:00:00</t>
        </is>
      </c>
      <c r="L4369" s="12" t="n"/>
      <c r="M4369">
        <f>VLOOKUP(J4369,P$7:Q$4000,2,0)</f>
        <v/>
      </c>
      <c r="N4369">
        <f>VLOOKUP(K4369,P$7:R$4000,2,0)</f>
        <v/>
      </c>
    </row>
    <row r="4370" hidden="1" outlineLevel="1" ht="22.45" customFormat="1" customHeight="1" s="71" thickBot="1">
      <c r="B4370" s="165" t="inlineStr">
        <is>
          <t>20.09.2024 0:00:00</t>
        </is>
      </c>
      <c r="C4370" s="165" t="inlineStr">
        <is>
          <t>Внутреннее перемещение ОМТС 222-611 от 20.09.2024 0:00:00</t>
        </is>
      </c>
      <c r="D4370" s="152" t="inlineStr">
        <is>
          <t>Внутренее перемещение ТМЦ</t>
        </is>
      </c>
      <c r="E4370" s="163" t="n">
        <v>1750</v>
      </c>
      <c r="F4370" s="164" t="n"/>
      <c r="G4370" s="163" t="n">
        <v>1750</v>
      </c>
      <c r="H4370" s="164" t="n"/>
      <c r="I4370" s="7" t="n">
        <v>14500</v>
      </c>
      <c r="J4370" s="8" t="inlineStr">
        <is>
          <t>Кемелов Азат Бактыбекович</t>
        </is>
      </c>
      <c r="K4370" s="8" t="inlineStr">
        <is>
          <t>Склад Бозымчак № 7 СИЗ (/Касымов А,Адылбек у Э.</t>
        </is>
      </c>
      <c r="L4370" s="12" t="n"/>
      <c r="M4370">
        <f>VLOOKUP(J4370,P$7:Q$4000,2,0)</f>
        <v/>
      </c>
      <c r="N4370">
        <f>VLOOKUP(K4370,P$7:R$4000,2,0)</f>
        <v/>
      </c>
    </row>
    <row r="4371" hidden="1" outlineLevel="1" ht="22.45" customFormat="1" customHeight="1" s="71">
      <c r="B4371" s="166" t="n"/>
      <c r="C4371" s="166" t="n"/>
      <c r="D4371" s="153" t="n"/>
      <c r="E4371" s="10" t="n"/>
      <c r="F4371" s="11" t="n"/>
      <c r="G4371" s="10" t="n"/>
      <c r="H4371" s="11" t="n"/>
      <c r="I4371" s="12" t="n"/>
      <c r="J4371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371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371" s="12" t="n"/>
      <c r="M4371">
        <f>VLOOKUP(J4371,P$7:Q$4000,2,0)</f>
        <v/>
      </c>
      <c r="N4371">
        <f>VLOOKUP(K4371,P$7:R$4000,2,0)</f>
        <v/>
      </c>
    </row>
    <row r="4372" hidden="1" outlineLevel="1" ht="22.45" customFormat="1" customHeight="1" s="71" thickBot="1">
      <c r="B4372" s="167" t="n"/>
      <c r="C4372" s="167" t="n"/>
      <c r="D4372" s="14" t="inlineStr">
        <is>
          <t>Количество</t>
        </is>
      </c>
      <c r="E4372" s="15" t="n"/>
      <c r="F4372" s="175" t="n">
        <v>1</v>
      </c>
      <c r="G4372" s="15" t="n"/>
      <c r="H4372" s="175" t="n">
        <v>1</v>
      </c>
      <c r="I4372" s="135" t="n"/>
      <c r="J4372" s="154" t="inlineStr">
        <is>
          <t>Поступление ТМЦ и услуг 0005405 от 25.12.2023 10:00:00</t>
        </is>
      </c>
      <c r="K4372" s="154" t="inlineStr">
        <is>
          <t>Поступление ТМЦ и услуг 0005405 от 25.12.2023 10:00:00</t>
        </is>
      </c>
      <c r="L4372" s="12" t="n"/>
      <c r="M4372">
        <f>VLOOKUP(J4372,P$7:Q$4000,2,0)</f>
        <v/>
      </c>
      <c r="N4372">
        <f>VLOOKUP(K4372,P$7:R$4000,2,0)</f>
        <v/>
      </c>
    </row>
    <row r="4373" hidden="1" outlineLevel="1" ht="22.45" customFormat="1" customHeight="1" s="71" thickBot="1">
      <c r="B4373" s="165" t="inlineStr">
        <is>
          <t>20.09.2024 0:00:00</t>
        </is>
      </c>
      <c r="C4373" s="165" t="inlineStr">
        <is>
          <t>Внутреннее перемещение ОМТС 222-612 от 20.09.2024 0:00:00</t>
        </is>
      </c>
      <c r="D4373" s="152" t="inlineStr">
        <is>
          <t>Внутренее перемещение ТМЦ</t>
        </is>
      </c>
      <c r="E4373" s="163" t="n">
        <v>1750</v>
      </c>
      <c r="F4373" s="164" t="n"/>
      <c r="G4373" s="163" t="n">
        <v>1750</v>
      </c>
      <c r="H4373" s="164" t="n"/>
      <c r="I4373" s="7" t="n">
        <v>14500</v>
      </c>
      <c r="J4373" s="8" t="inlineStr">
        <is>
          <t>Зарлыков Мурат Эсенбекович</t>
        </is>
      </c>
      <c r="K4373" s="8" t="inlineStr">
        <is>
          <t>Склад Бозымчак № 7 СИЗ (/Касымов А,Адылбек у Э.</t>
        </is>
      </c>
      <c r="L4373" s="12" t="n"/>
      <c r="M4373">
        <f>VLOOKUP(J4373,P$7:Q$4000,2,0)</f>
        <v/>
      </c>
      <c r="N4373">
        <f>VLOOKUP(K4373,P$7:R$4000,2,0)</f>
        <v/>
      </c>
    </row>
    <row r="4374" hidden="1" outlineLevel="1" ht="22.45" customFormat="1" customHeight="1" s="71">
      <c r="B4374" s="166" t="n"/>
      <c r="C4374" s="166" t="n"/>
      <c r="D4374" s="153" t="n"/>
      <c r="E4374" s="10" t="n"/>
      <c r="F4374" s="11" t="n"/>
      <c r="G4374" s="10" t="n"/>
      <c r="H4374" s="11" t="n"/>
      <c r="I4374" s="12" t="n"/>
      <c r="J4374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374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374" s="12" t="n"/>
      <c r="M4374">
        <f>VLOOKUP(J4374,P$7:Q$4000,2,0)</f>
        <v/>
      </c>
      <c r="N4374">
        <f>VLOOKUP(K4374,P$7:R$4000,2,0)</f>
        <v/>
      </c>
    </row>
    <row r="4375" hidden="1" outlineLevel="1" ht="22.45" customFormat="1" customHeight="1" s="71" thickBot="1">
      <c r="B4375" s="167" t="n"/>
      <c r="C4375" s="167" t="n"/>
      <c r="D4375" s="14" t="inlineStr">
        <is>
          <t>Количество</t>
        </is>
      </c>
      <c r="E4375" s="15" t="n"/>
      <c r="F4375" s="175" t="n">
        <v>1</v>
      </c>
      <c r="G4375" s="15" t="n"/>
      <c r="H4375" s="175" t="n">
        <v>1</v>
      </c>
      <c r="I4375" s="135" t="n"/>
      <c r="J4375" s="154" t="inlineStr">
        <is>
          <t>Поступление ТМЦ и услуг 0005405 от 25.12.2023 10:00:00</t>
        </is>
      </c>
      <c r="K4375" s="154" t="inlineStr">
        <is>
          <t>Поступление ТМЦ и услуг 0005405 от 25.12.2023 10:00:00</t>
        </is>
      </c>
      <c r="L4375" s="12" t="n"/>
      <c r="M4375">
        <f>VLOOKUP(J4375,P$7:Q$4000,2,0)</f>
        <v/>
      </c>
      <c r="N4375">
        <f>VLOOKUP(K4375,P$7:R$4000,2,0)</f>
        <v/>
      </c>
    </row>
    <row r="4376" hidden="1" outlineLevel="1" ht="22.45" customFormat="1" customHeight="1" s="71" thickBot="1">
      <c r="B4376" s="165" t="inlineStr">
        <is>
          <t>20.09.2024 0:00:00</t>
        </is>
      </c>
      <c r="C4376" s="165" t="inlineStr">
        <is>
          <t>Внутреннее перемещение ОМТС 222-622 от 20.09.2024 0:00:00</t>
        </is>
      </c>
      <c r="D4376" s="152" t="inlineStr">
        <is>
          <t>Внутренее перемещение ТМЦ</t>
        </is>
      </c>
      <c r="E4376" s="163" t="n">
        <v>1750</v>
      </c>
      <c r="F4376" s="164" t="n"/>
      <c r="G4376" s="163" t="n">
        <v>1750</v>
      </c>
      <c r="H4376" s="164" t="n"/>
      <c r="I4376" s="7" t="n">
        <v>88050</v>
      </c>
      <c r="J4376" s="8" t="inlineStr">
        <is>
          <t>Нурмамбетов Нурдин Аликович</t>
        </is>
      </c>
      <c r="K4376" s="8" t="inlineStr">
        <is>
          <t>Склад Бозымчак №12 ОФ (/Касымов А. Адылбек у Э.)</t>
        </is>
      </c>
      <c r="L4376" s="12" t="n"/>
      <c r="M4376">
        <f>VLOOKUP(J4376,P$7:Q$4000,2,0)</f>
        <v/>
      </c>
      <c r="N4376">
        <f>VLOOKUP(K4376,P$7:R$4000,2,0)</f>
        <v/>
      </c>
    </row>
    <row r="4377" hidden="1" outlineLevel="1" ht="22.45" customFormat="1" customHeight="1" s="71">
      <c r="B4377" s="166" t="n"/>
      <c r="C4377" s="166" t="n"/>
      <c r="D4377" s="153" t="n"/>
      <c r="E4377" s="10" t="n"/>
      <c r="F4377" s="11" t="n"/>
      <c r="G4377" s="10" t="n"/>
      <c r="H4377" s="11" t="n"/>
      <c r="I4377" s="12" t="n"/>
      <c r="J4377" s="13" t="inlineStr">
        <is>
          <t>010-100-0470 ИЗВЕЩАТЕЛЬ ПЛАМЕНИ ИП 329-5И АМЕТИСТ Р1</t>
        </is>
      </c>
      <c r="K4377" s="13" t="inlineStr">
        <is>
          <t>010-100-0470 ИЗВЕЩАТЕЛЬ ПЛАМЕНИ ИП 329-5И АМЕТИСТ Р1</t>
        </is>
      </c>
      <c r="L4377" s="12" t="n"/>
      <c r="M4377">
        <f>VLOOKUP(J4377,P$7:Q$4000,2,0)</f>
        <v/>
      </c>
      <c r="N4377">
        <f>VLOOKUP(K4377,P$7:R$4000,2,0)</f>
        <v/>
      </c>
    </row>
    <row r="4378" hidden="1" outlineLevel="1" ht="22.45" customFormat="1" customHeight="1" s="71" thickBot="1">
      <c r="B4378" s="167" t="n"/>
      <c r="C4378" s="167" t="n"/>
      <c r="D4378" s="14" t="inlineStr">
        <is>
          <t>Количество</t>
        </is>
      </c>
      <c r="E4378" s="15" t="n"/>
      <c r="F4378" s="175" t="n">
        <v>2</v>
      </c>
      <c r="G4378" s="15" t="n"/>
      <c r="H4378" s="175" t="n">
        <v>2</v>
      </c>
      <c r="I4378" s="135" t="n"/>
      <c r="J4378" s="154" t="inlineStr">
        <is>
          <t>Поступление ТМЦ и услуг 0001613 от 11.04.2024 10:00:00</t>
        </is>
      </c>
      <c r="K4378" s="154" t="inlineStr">
        <is>
          <t>Поступление ТМЦ и услуг 0001613 от 11.04.2024 10:00:00</t>
        </is>
      </c>
      <c r="L4378" s="12" t="n"/>
      <c r="M4378">
        <f>VLOOKUP(J4378,P$7:Q$4000,2,0)</f>
        <v/>
      </c>
      <c r="N4378">
        <f>VLOOKUP(K4378,P$7:R$4000,2,0)</f>
        <v/>
      </c>
    </row>
    <row r="4379" hidden="1" outlineLevel="1" ht="22.45" customFormat="1" customHeight="1" s="71" thickBot="1">
      <c r="B4379" s="165" t="inlineStr">
        <is>
          <t>20.09.2024 0:00:00</t>
        </is>
      </c>
      <c r="C4379" s="165" t="inlineStr">
        <is>
          <t>Внутреннее перемещение ОМТС 222-622 от 20.09.2024 0:00:00</t>
        </is>
      </c>
      <c r="D4379" s="152" t="inlineStr">
        <is>
          <t>Внутренее перемещение ТМЦ</t>
        </is>
      </c>
      <c r="E4379" s="163" t="n">
        <v>1750</v>
      </c>
      <c r="F4379" s="164" t="n"/>
      <c r="G4379" s="163" t="n">
        <v>1750</v>
      </c>
      <c r="H4379" s="164" t="n"/>
      <c r="I4379" s="7" t="n">
        <v>60000</v>
      </c>
      <c r="J4379" s="8" t="inlineStr">
        <is>
          <t>Нурмамбетов Нурдин Аликович</t>
        </is>
      </c>
      <c r="K4379" s="8" t="inlineStr">
        <is>
          <t>Склад Бозымчак №12 ОФ (/Касымов А. Адылбек у Э.)</t>
        </is>
      </c>
      <c r="L4379" s="12" t="n"/>
      <c r="M4379">
        <f>VLOOKUP(J4379,P$7:Q$4000,2,0)</f>
        <v/>
      </c>
      <c r="N4379">
        <f>VLOOKUP(K4379,P$7:R$4000,2,0)</f>
        <v/>
      </c>
    </row>
    <row r="4380" hidden="1" outlineLevel="1" ht="22.45" customFormat="1" customHeight="1" s="71">
      <c r="B4380" s="166" t="n"/>
      <c r="C4380" s="166" t="n"/>
      <c r="D4380" s="153" t="n"/>
      <c r="E4380" s="10" t="n"/>
      <c r="F4380" s="11" t="n"/>
      <c r="G4380" s="10" t="n"/>
      <c r="H4380" s="11" t="n"/>
      <c r="I4380" s="12" t="n"/>
      <c r="J4380" s="13" t="inlineStr">
        <is>
          <t>010-100-0469 ИЗВЕЩАТЕЛЬ ПЛАМЕНИ "СПЕКТРОН-601-М"</t>
        </is>
      </c>
      <c r="K4380" s="13" t="inlineStr">
        <is>
          <t>010-100-0469 ИЗВЕЩАТЕЛЬ ПЛАМЕНИ "СПЕКТРОН-601-М"</t>
        </is>
      </c>
      <c r="L4380" s="12" t="n"/>
      <c r="M4380">
        <f>VLOOKUP(J4380,P$7:Q$4000,2,0)</f>
        <v/>
      </c>
      <c r="N4380">
        <f>VLOOKUP(K4380,P$7:R$4000,2,0)</f>
        <v/>
      </c>
    </row>
    <row r="4381" hidden="1" outlineLevel="1" ht="22.45" customFormat="1" customHeight="1" s="71" thickBot="1">
      <c r="B4381" s="167" t="n"/>
      <c r="C4381" s="167" t="n"/>
      <c r="D4381" s="14" t="inlineStr">
        <is>
          <t>Количество</t>
        </is>
      </c>
      <c r="E4381" s="15" t="n"/>
      <c r="F4381" s="175" t="n">
        <v>2</v>
      </c>
      <c r="G4381" s="15" t="n"/>
      <c r="H4381" s="175" t="n">
        <v>2</v>
      </c>
      <c r="I4381" s="135" t="n"/>
      <c r="J4381" s="154" t="inlineStr">
        <is>
          <t>Поступление ТМЦ и услуг 0001051 от 19.03.2024 10:00:00</t>
        </is>
      </c>
      <c r="K4381" s="154" t="inlineStr">
        <is>
          <t>Поступление ТМЦ и услуг 0001051 от 19.03.2024 10:00:00</t>
        </is>
      </c>
      <c r="L4381" s="12" t="n"/>
      <c r="M4381">
        <f>VLOOKUP(J4381,P$7:Q$4000,2,0)</f>
        <v/>
      </c>
      <c r="N4381">
        <f>VLOOKUP(K4381,P$7:R$4000,2,0)</f>
        <v/>
      </c>
    </row>
    <row r="4382" hidden="1" outlineLevel="1" ht="22.45" customFormat="1" customHeight="1" s="71" thickBot="1">
      <c r="B4382" s="165" t="inlineStr">
        <is>
          <t>20.09.2024 8:31:35</t>
        </is>
      </c>
      <c r="C4382" s="165" t="inlineStr">
        <is>
          <t>Внутреннее перемещение ОМТС 222-469 от 20.09.2024 8:31:35</t>
        </is>
      </c>
      <c r="D4382" s="152" t="inlineStr">
        <is>
          <t>Внутренее перемещение ТМЦ</t>
        </is>
      </c>
      <c r="E4382" s="163" t="n">
        <v>1750</v>
      </c>
      <c r="F4382" s="164" t="n"/>
      <c r="G4382" s="163" t="n">
        <v>1750</v>
      </c>
      <c r="H4382" s="164" t="n"/>
      <c r="I4382" s="7" t="n">
        <v>5500</v>
      </c>
      <c r="J4382" s="8" t="inlineStr">
        <is>
          <t>Нармырзаев Тагайбек Мавлянович Электросварщик</t>
        </is>
      </c>
      <c r="K4382" s="8" t="inlineStr">
        <is>
          <t>Склад Бозымчак № 7 СИЗ (/Касымов А,Адылбек у Э.</t>
        </is>
      </c>
      <c r="L4382" s="12" t="n"/>
      <c r="M4382">
        <f>VLOOKUP(J4382,P$7:Q$4000,2,0)</f>
        <v/>
      </c>
      <c r="N4382">
        <f>VLOOKUP(K4382,P$7:R$4000,2,0)</f>
        <v/>
      </c>
    </row>
    <row r="4383" hidden="1" outlineLevel="1" ht="22.45" customFormat="1" customHeight="1" s="71">
      <c r="B4383" s="166" t="n"/>
      <c r="C4383" s="166" t="n"/>
      <c r="D4383" s="153" t="n"/>
      <c r="E4383" s="10" t="n"/>
      <c r="F4383" s="11" t="n"/>
      <c r="G4383" s="10" t="n"/>
      <c r="H4383" s="11" t="n"/>
      <c r="I4383" s="12" t="n"/>
      <c r="J4383" s="13" t="inlineStr">
        <is>
          <t>001-001-0177 Куртка летняя "KAZ Minerals Bozymchak" (ткань 65%ПЭ/35%ХБ, плотность 250 гр/м2, разм.48-50)</t>
        </is>
      </c>
      <c r="K4383" s="13" t="inlineStr">
        <is>
          <t>001-001-0177 Куртка летняя "KAZ Minerals Bozymchak" (ткань 65%ПЭ/35%ХБ, плотность 250 гр/м2, разм.48-50)</t>
        </is>
      </c>
      <c r="L4383" s="12" t="n"/>
      <c r="M4383">
        <f>VLOOKUP(J4383,P$7:Q$4000,2,0)</f>
        <v/>
      </c>
      <c r="N4383">
        <f>VLOOKUP(K4383,P$7:R$4000,2,0)</f>
        <v/>
      </c>
    </row>
    <row r="4384" hidden="1" outlineLevel="1" ht="22.45" customFormat="1" customHeight="1" s="71" thickBot="1">
      <c r="B4384" s="167" t="n"/>
      <c r="C4384" s="167" t="n"/>
      <c r="D4384" s="14" t="inlineStr">
        <is>
          <t>Количество</t>
        </is>
      </c>
      <c r="E4384" s="15" t="n"/>
      <c r="F4384" s="175" t="n">
        <v>1</v>
      </c>
      <c r="G4384" s="15" t="n"/>
      <c r="H4384" s="175" t="n">
        <v>1</v>
      </c>
      <c r="I4384" s="135" t="n"/>
      <c r="J4384" s="154" t="inlineStr">
        <is>
          <t>Поступление ТМЦ и услуг 0003521 от 04.09.2024 10:00:00</t>
        </is>
      </c>
      <c r="K4384" s="154" t="inlineStr">
        <is>
          <t>Поступление ТМЦ и услуг 0003521 от 04.09.2024 10:00:00</t>
        </is>
      </c>
      <c r="L4384" s="12" t="n"/>
      <c r="M4384">
        <f>VLOOKUP(J4384,P$7:Q$4000,2,0)</f>
        <v/>
      </c>
      <c r="N4384">
        <f>VLOOKUP(K4384,P$7:R$4000,2,0)</f>
        <v/>
      </c>
    </row>
    <row r="4385" hidden="1" outlineLevel="1" ht="22.45" customFormat="1" customHeight="1" s="71" thickBot="1">
      <c r="B4385" s="165" t="inlineStr">
        <is>
          <t>20.09.2024 8:31:35</t>
        </is>
      </c>
      <c r="C4385" s="165" t="inlineStr">
        <is>
          <t>Внутреннее перемещение ОМТС 222-469 от 20.09.2024 8:31:35</t>
        </is>
      </c>
      <c r="D4385" s="152" t="inlineStr">
        <is>
          <t>Внутренее перемещение ТМЦ</t>
        </is>
      </c>
      <c r="E4385" s="163" t="n">
        <v>1750</v>
      </c>
      <c r="F4385" s="164" t="n"/>
      <c r="G4385" s="163" t="n">
        <v>1750</v>
      </c>
      <c r="H4385" s="164" t="n"/>
      <c r="I4385" s="7" t="n">
        <v>3000</v>
      </c>
      <c r="J4385" s="8" t="inlineStr">
        <is>
          <t>Нармырзаев Тагайбек Мавлянович Электросварщик</t>
        </is>
      </c>
      <c r="K4385" s="8" t="inlineStr">
        <is>
          <t>Склад Бозымчак № 7 СИЗ (/Касымов А,Адылбек у Э.</t>
        </is>
      </c>
      <c r="L4385" s="12" t="n"/>
      <c r="M4385">
        <f>VLOOKUP(J4385,P$7:Q$4000,2,0)</f>
        <v/>
      </c>
      <c r="N4385">
        <f>VLOOKUP(K4385,P$7:R$4000,2,0)</f>
        <v/>
      </c>
    </row>
    <row r="4386" hidden="1" outlineLevel="1" ht="22.45" customFormat="1" customHeight="1" s="71">
      <c r="B4386" s="166" t="n"/>
      <c r="C4386" s="166" t="n"/>
      <c r="D4386" s="153" t="n"/>
      <c r="E4386" s="10" t="n"/>
      <c r="F4386" s="11" t="n"/>
      <c r="G4386" s="10" t="n"/>
      <c r="H4386" s="11" t="n"/>
      <c r="I4386" s="12" t="n"/>
      <c r="J4386" s="13" t="inlineStr">
        <is>
          <t>001-001-0181 Брюки летние "KAZ Minerals Bozymchak" (ткань 65%ПЭ/35%ХБ, плотность 250 гр/м2, разм.44-46)</t>
        </is>
      </c>
      <c r="K4386" s="13" t="inlineStr">
        <is>
          <t>001-001-0181 Брюки летние "KAZ Minerals Bozymchak" (ткань 65%ПЭ/35%ХБ, плотность 250 гр/м2, разм.44-46)</t>
        </is>
      </c>
      <c r="L4386" s="12" t="n"/>
      <c r="M4386">
        <f>VLOOKUP(J4386,P$7:Q$4000,2,0)</f>
        <v/>
      </c>
      <c r="N4386">
        <f>VLOOKUP(K4386,P$7:R$4000,2,0)</f>
        <v/>
      </c>
    </row>
    <row r="4387" hidden="1" outlineLevel="1" ht="22.45" customFormat="1" customHeight="1" s="71" thickBot="1">
      <c r="B4387" s="167" t="n"/>
      <c r="C4387" s="167" t="n"/>
      <c r="D4387" s="14" t="inlineStr">
        <is>
          <t>Количество</t>
        </is>
      </c>
      <c r="E4387" s="15" t="n"/>
      <c r="F4387" s="175" t="n">
        <v>1</v>
      </c>
      <c r="G4387" s="15" t="n"/>
      <c r="H4387" s="175" t="n">
        <v>1</v>
      </c>
      <c r="I4387" s="135" t="n"/>
      <c r="J4387" s="154" t="inlineStr">
        <is>
          <t>Поступление ТМЦ и услуг 0001342 от 04.04.2024 10:00:00</t>
        </is>
      </c>
      <c r="K4387" s="154" t="inlineStr">
        <is>
          <t>Поступление ТМЦ и услуг 0001342 от 04.04.2024 10:00:00</t>
        </is>
      </c>
      <c r="L4387" s="12" t="n"/>
      <c r="M4387">
        <f>VLOOKUP(J4387,P$7:Q$4000,2,0)</f>
        <v/>
      </c>
      <c r="N4387">
        <f>VLOOKUP(K4387,P$7:R$4000,2,0)</f>
        <v/>
      </c>
    </row>
    <row r="4388" hidden="1" outlineLevel="1" ht="22.45" customFormat="1" customHeight="1" s="71" thickBot="1">
      <c r="B4388" s="165" t="inlineStr">
        <is>
          <t>20.09.2024 8:31:35</t>
        </is>
      </c>
      <c r="C4388" s="165" t="inlineStr">
        <is>
          <t>Внутреннее перемещение ОМТС 222-469 от 20.09.2024 8:31:35</t>
        </is>
      </c>
      <c r="D4388" s="152" t="inlineStr">
        <is>
          <t>Внутренее перемещение ТМЦ</t>
        </is>
      </c>
      <c r="E4388" s="163" t="n">
        <v>1750</v>
      </c>
      <c r="F4388" s="164" t="n"/>
      <c r="G4388" s="163" t="n">
        <v>1750</v>
      </c>
      <c r="H4388" s="164" t="n"/>
      <c r="I4388" s="176" t="n">
        <v>435</v>
      </c>
      <c r="J4388" s="8" t="inlineStr">
        <is>
          <t>Нармырзаев Тагайбек Мавлянович Электросварщик</t>
        </is>
      </c>
      <c r="K4388" s="8" t="inlineStr">
        <is>
          <t>Склад Бозымчак № 7 СИЗ (/Касымов А,Адылбек у Э.</t>
        </is>
      </c>
      <c r="L4388" s="12" t="n"/>
      <c r="M4388">
        <f>VLOOKUP(J4388,P$7:Q$4000,2,0)</f>
        <v/>
      </c>
      <c r="N4388">
        <f>VLOOKUP(K4388,P$7:R$4000,2,0)</f>
        <v/>
      </c>
    </row>
    <row r="4389" hidden="1" outlineLevel="1" ht="22.45" customFormat="1" customHeight="1" s="71">
      <c r="B4389" s="166" t="n"/>
      <c r="C4389" s="166" t="n"/>
      <c r="D4389" s="153" t="n"/>
      <c r="E4389" s="10" t="n"/>
      <c r="F4389" s="11" t="n"/>
      <c r="G4389" s="10" t="n"/>
      <c r="H4389" s="11" t="n"/>
      <c r="I4389" s="12" t="n"/>
      <c r="J4389" s="13" t="inlineStr">
        <is>
          <t>010-004-0015 Каска  СОМ3-55 Favorit Hammer</t>
        </is>
      </c>
      <c r="K4389" s="13" t="inlineStr">
        <is>
          <t>010-004-0015 Каска  СОМ3-55 Favorit Hammer</t>
        </is>
      </c>
      <c r="L4389" s="12" t="n"/>
      <c r="M4389">
        <f>VLOOKUP(J4389,P$7:Q$4000,2,0)</f>
        <v/>
      </c>
      <c r="N4389">
        <f>VLOOKUP(K4389,P$7:R$4000,2,0)</f>
        <v/>
      </c>
    </row>
    <row r="4390" hidden="1" outlineLevel="1" ht="22.45" customFormat="1" customHeight="1" s="71" thickBot="1">
      <c r="B4390" s="167" t="n"/>
      <c r="C4390" s="167" t="n"/>
      <c r="D4390" s="14" t="inlineStr">
        <is>
          <t>Количество</t>
        </is>
      </c>
      <c r="E4390" s="15" t="n"/>
      <c r="F4390" s="175" t="n">
        <v>1</v>
      </c>
      <c r="G4390" s="15" t="n"/>
      <c r="H4390" s="175" t="n">
        <v>1</v>
      </c>
      <c r="I4390" s="135" t="n"/>
      <c r="J4390" s="154" t="inlineStr">
        <is>
          <t>Поступление ТМЦ и услуг 0001190 от 29.03.2024 10:00:00</t>
        </is>
      </c>
      <c r="K4390" s="154" t="inlineStr">
        <is>
          <t>Поступление ТМЦ и услуг 0001190 от 29.03.2024 10:00:00</t>
        </is>
      </c>
      <c r="L4390" s="12" t="n"/>
      <c r="M4390">
        <f>VLOOKUP(J4390,P$7:Q$4000,2,0)</f>
        <v/>
      </c>
      <c r="N4390">
        <f>VLOOKUP(K4390,P$7:R$4000,2,0)</f>
        <v/>
      </c>
    </row>
    <row r="4391" hidden="1" outlineLevel="1" ht="22.45" customFormat="1" customHeight="1" s="71" thickBot="1">
      <c r="B4391" s="165" t="inlineStr">
        <is>
          <t>20.09.2024 8:34:47</t>
        </is>
      </c>
      <c r="C4391" s="165" t="inlineStr">
        <is>
          <t>Внутреннее перемещение ОМТС 222-471 от 20.09.2024 8:34:47</t>
        </is>
      </c>
      <c r="D4391" s="152" t="inlineStr">
        <is>
          <t>Внутренее перемещение ТМЦ</t>
        </is>
      </c>
      <c r="E4391" s="163" t="n">
        <v>1750</v>
      </c>
      <c r="F4391" s="164" t="n"/>
      <c r="G4391" s="163" t="n">
        <v>1750</v>
      </c>
      <c r="H4391" s="164" t="n"/>
      <c r="I4391" s="7" t="n">
        <v>6068.94</v>
      </c>
      <c r="J4391" s="8" t="inlineStr">
        <is>
          <t>Романов Василий Владимирович</t>
        </is>
      </c>
      <c r="K4391" s="8" t="inlineStr">
        <is>
          <t>Склад Бозымчак № 7 СИЗ (/Касымов А,Адылбек у Э.</t>
        </is>
      </c>
      <c r="L4391" s="12" t="n"/>
      <c r="M4391">
        <f>VLOOKUP(J4391,P$7:Q$4000,2,0)</f>
        <v/>
      </c>
      <c r="N4391">
        <f>VLOOKUP(K4391,P$7:R$4000,2,0)</f>
        <v/>
      </c>
    </row>
    <row r="4392" hidden="1" outlineLevel="1" ht="22.45" customFormat="1" customHeight="1" s="71">
      <c r="B4392" s="166" t="n"/>
      <c r="C4392" s="166" t="n"/>
      <c r="D4392" s="153" t="n"/>
      <c r="E4392" s="10" t="n"/>
      <c r="F4392" s="11" t="n"/>
      <c r="G4392" s="10" t="n"/>
      <c r="H4392" s="11" t="n"/>
      <c r="I4392" s="12" t="n"/>
      <c r="J4392" s="13" t="inlineStr">
        <is>
          <t>001-002-0085 Сапоги Pezzol Artic 271E-050</t>
        </is>
      </c>
      <c r="K4392" s="13" t="inlineStr">
        <is>
          <t>001-002-0085 Сапоги Pezzol Artic 271E-050</t>
        </is>
      </c>
      <c r="L4392" s="12" t="n"/>
      <c r="M4392">
        <f>VLOOKUP(J4392,P$7:Q$4000,2,0)</f>
        <v/>
      </c>
      <c r="N4392">
        <f>VLOOKUP(K4392,P$7:R$4000,2,0)</f>
        <v/>
      </c>
    </row>
    <row r="4393" hidden="1" outlineLevel="1" ht="22.45" customFormat="1" customHeight="1" s="71" thickBot="1">
      <c r="B4393" s="167" t="n"/>
      <c r="C4393" s="167" t="n"/>
      <c r="D4393" s="14" t="inlineStr">
        <is>
          <t>Количество</t>
        </is>
      </c>
      <c r="E4393" s="15" t="n"/>
      <c r="F4393" s="175" t="n">
        <v>1</v>
      </c>
      <c r="G4393" s="15" t="n"/>
      <c r="H4393" s="175" t="n">
        <v>1</v>
      </c>
      <c r="I4393" s="135" t="n"/>
      <c r="J4393" s="154" t="inlineStr">
        <is>
          <t>Поступление ТМЦ и услуг 0000155 от 17.01.2024 10:00:00</t>
        </is>
      </c>
      <c r="K4393" s="154" t="inlineStr">
        <is>
          <t>Поступление ТМЦ и услуг 0000155 от 17.01.2024 10:00:00</t>
        </is>
      </c>
      <c r="L4393" s="12" t="n"/>
      <c r="M4393">
        <f>VLOOKUP(J4393,P$7:Q$4000,2,0)</f>
        <v/>
      </c>
      <c r="N4393">
        <f>VLOOKUP(K4393,P$7:R$4000,2,0)</f>
        <v/>
      </c>
    </row>
    <row r="4394" hidden="1" outlineLevel="1" ht="22.45" customFormat="1" customHeight="1" s="71" thickBot="1">
      <c r="B4394" s="165" t="inlineStr">
        <is>
          <t>20.09.2024 8:34:47</t>
        </is>
      </c>
      <c r="C4394" s="165" t="inlineStr">
        <is>
          <t>Внутреннее перемещение ОМТС 222-471 от 20.09.2024 8:34:47</t>
        </is>
      </c>
      <c r="D4394" s="152" t="inlineStr">
        <is>
          <t>Внутренее перемещение ТМЦ</t>
        </is>
      </c>
      <c r="E4394" s="163" t="n">
        <v>1750</v>
      </c>
      <c r="F4394" s="164" t="n"/>
      <c r="G4394" s="163" t="n">
        <v>1750</v>
      </c>
      <c r="H4394" s="164" t="n"/>
      <c r="I4394" s="7" t="n">
        <v>2349</v>
      </c>
      <c r="J4394" s="8" t="inlineStr">
        <is>
          <t>Романов Василий Владимирович</t>
        </is>
      </c>
      <c r="K4394" s="8" t="inlineStr">
        <is>
          <t>Склад Бозымчак № 7 СИЗ (/Касымов А,Адылбек у Э.</t>
        </is>
      </c>
      <c r="L4394" s="12" t="n"/>
      <c r="M4394">
        <f>VLOOKUP(J4394,P$7:Q$4000,2,0)</f>
        <v/>
      </c>
      <c r="N4394">
        <f>VLOOKUP(K4394,P$7:R$4000,2,0)</f>
        <v/>
      </c>
    </row>
    <row r="4395" hidden="1" outlineLevel="1" ht="22.45" customFormat="1" customHeight="1" s="71">
      <c r="B4395" s="166" t="n"/>
      <c r="C4395" s="166" t="n"/>
      <c r="D4395" s="153" t="n"/>
      <c r="E4395" s="10" t="n"/>
      <c r="F4395" s="11" t="n"/>
      <c r="G4395" s="10" t="n"/>
      <c r="H4395" s="11" t="n"/>
      <c r="I4395" s="12" t="n"/>
      <c r="J4395" s="13" t="inlineStr">
        <is>
          <t>010-004-0018 Каска Baseball Diamond (синяя)</t>
        </is>
      </c>
      <c r="K4395" s="13" t="inlineStr">
        <is>
          <t>010-004-0018 Каска Baseball Diamond (синяя)</t>
        </is>
      </c>
      <c r="L4395" s="12" t="n"/>
      <c r="M4395">
        <f>VLOOKUP(J4395,P$7:Q$4000,2,0)</f>
        <v/>
      </c>
      <c r="N4395">
        <f>VLOOKUP(K4395,P$7:R$4000,2,0)</f>
        <v/>
      </c>
    </row>
    <row r="4396" hidden="1" outlineLevel="1" ht="22.45" customFormat="1" customHeight="1" s="71" thickBot="1">
      <c r="B4396" s="167" t="n"/>
      <c r="C4396" s="167" t="n"/>
      <c r="D4396" s="14" t="inlineStr">
        <is>
          <t>Количество</t>
        </is>
      </c>
      <c r="E4396" s="15" t="n"/>
      <c r="F4396" s="175" t="n">
        <v>1</v>
      </c>
      <c r="G4396" s="15" t="n"/>
      <c r="H4396" s="175" t="n">
        <v>1</v>
      </c>
      <c r="I4396" s="135" t="n"/>
      <c r="J4396" s="154" t="inlineStr">
        <is>
          <t>Поступление ТМЦ и услуг 0004566 от 03.11.2023 10:00:00</t>
        </is>
      </c>
      <c r="K4396" s="154" t="inlineStr">
        <is>
          <t>Поступление ТМЦ и услуг 0004566 от 03.11.2023 10:00:00</t>
        </is>
      </c>
      <c r="L4396" s="12" t="n"/>
      <c r="M4396">
        <f>VLOOKUP(J4396,P$7:Q$4000,2,0)</f>
        <v/>
      </c>
      <c r="N4396">
        <f>VLOOKUP(K4396,P$7:R$4000,2,0)</f>
        <v/>
      </c>
    </row>
    <row r="4397" hidden="1" outlineLevel="1" ht="22.45" customFormat="1" customHeight="1" s="71">
      <c r="B4397" s="165" t="inlineStr">
        <is>
          <t>20.09.2024 8:35:14</t>
        </is>
      </c>
      <c r="C4397" s="165" t="inlineStr">
        <is>
          <t>Внутреннее перемещение ОМТС 222-472 от 20.09.2024 8:35:14</t>
        </is>
      </c>
      <c r="D4397" s="152" t="inlineStr">
        <is>
          <t>Внутренее перемещение ТМЦ</t>
        </is>
      </c>
      <c r="E4397" s="163" t="n">
        <v>1750</v>
      </c>
      <c r="F4397" s="164" t="n"/>
      <c r="G4397" s="163" t="n">
        <v>1750</v>
      </c>
      <c r="H4397" s="164" t="n"/>
      <c r="I4397" s="7" t="n">
        <v>4558.41</v>
      </c>
      <c r="J4397" s="8" t="inlineStr">
        <is>
          <t>Склад Бозымчак № 7/1 СИЗ БУ</t>
        </is>
      </c>
      <c r="K4397" s="8" t="inlineStr">
        <is>
          <t>Романов Василий Владимирович</t>
        </is>
      </c>
      <c r="L4397" s="12" t="n"/>
      <c r="M4397">
        <f>VLOOKUP(J4397,P$7:Q$4000,2,0)</f>
        <v/>
      </c>
      <c r="N4397">
        <f>VLOOKUP(K4397,P$7:R$4000,2,0)</f>
        <v/>
      </c>
    </row>
    <row r="4398" hidden="1" outlineLevel="1" ht="22.45" customFormat="1" customHeight="1" s="71">
      <c r="B4398" s="166" t="n"/>
      <c r="C4398" s="166" t="n"/>
      <c r="D4398" s="153" t="n"/>
      <c r="E4398" s="10" t="n"/>
      <c r="F4398" s="11" t="n"/>
      <c r="G4398" s="10" t="n"/>
      <c r="H4398" s="11" t="n"/>
      <c r="I4398" s="12" t="n"/>
      <c r="J4398" s="13" t="inlineStr">
        <is>
          <t>001-002-0061 Ботинки Kynox Nomad 417E-064 (Италия)</t>
        </is>
      </c>
      <c r="K4398" s="13" t="inlineStr">
        <is>
          <t>001-002-0061 Ботинки Kynox Nomad 417E-064 (Италия)</t>
        </is>
      </c>
      <c r="L4398" s="12" t="n"/>
      <c r="M4398">
        <f>VLOOKUP(J4398,P$7:Q$4000,2,0)</f>
        <v/>
      </c>
      <c r="N4398">
        <f>VLOOKUP(K4398,P$7:R$4000,2,0)</f>
        <v/>
      </c>
    </row>
    <row r="4399" hidden="1" outlineLevel="1" ht="22.45" customFormat="1" customHeight="1" s="71" thickBot="1">
      <c r="B4399" s="167" t="n"/>
      <c r="C4399" s="167" t="n"/>
      <c r="D4399" s="14" t="inlineStr">
        <is>
          <t>Количество</t>
        </is>
      </c>
      <c r="E4399" s="15" t="n"/>
      <c r="F4399" s="175" t="n">
        <v>1</v>
      </c>
      <c r="G4399" s="15" t="n"/>
      <c r="H4399" s="175" t="n">
        <v>1</v>
      </c>
      <c r="I4399" s="135" t="n"/>
      <c r="J4399" s="154" t="inlineStr">
        <is>
          <t>Поступление ТМЦ и услуг 0000157 от 18.01.2024 10:00:00</t>
        </is>
      </c>
      <c r="K4399" s="154" t="inlineStr">
        <is>
          <t>Поступление ТМЦ и услуг 0000157 от 18.01.2024 10:00:00</t>
        </is>
      </c>
      <c r="L4399" s="12" t="n"/>
      <c r="M4399">
        <f>VLOOKUP(J4399,P$7:Q$4000,2,0)</f>
        <v/>
      </c>
      <c r="N4399">
        <f>VLOOKUP(K4399,P$7:R$4000,2,0)</f>
        <v/>
      </c>
    </row>
    <row r="4400" hidden="1" outlineLevel="1" ht="22.45" customFormat="1" customHeight="1" s="71" thickBot="1">
      <c r="B4400" s="165" t="inlineStr">
        <is>
          <t>20.09.2024 8:43:46</t>
        </is>
      </c>
      <c r="C4400" s="165" t="inlineStr">
        <is>
          <t>Внутреннее перемещение ОМТС 222-476 от 20.09.2024 8:43:46</t>
        </is>
      </c>
      <c r="D4400" s="152" t="inlineStr">
        <is>
          <t>Внутренее перемещение ТМЦ</t>
        </is>
      </c>
      <c r="E4400" s="163" t="n">
        <v>1750</v>
      </c>
      <c r="F4400" s="164" t="n"/>
      <c r="G4400" s="163" t="n">
        <v>1750</v>
      </c>
      <c r="H4400" s="164" t="n"/>
      <c r="I4400" s="7" t="n">
        <v>7000</v>
      </c>
      <c r="J4400" s="8" t="inlineStr">
        <is>
          <t>Нусуроталы уулу Бекболсун</t>
        </is>
      </c>
      <c r="K4400" s="8" t="inlineStr">
        <is>
          <t>Склад Бозымчак № 7 СИЗ (/Касымов А,Адылбек у Э.</t>
        </is>
      </c>
      <c r="L4400" s="12" t="n"/>
      <c r="M4400">
        <f>VLOOKUP(J4400,P$7:Q$4000,2,0)</f>
        <v/>
      </c>
      <c r="N4400">
        <f>VLOOKUP(K4400,P$7:R$4000,2,0)</f>
        <v/>
      </c>
    </row>
    <row r="4401" hidden="1" outlineLevel="1" ht="22.45" customFormat="1" customHeight="1" s="71">
      <c r="B4401" s="166" t="n"/>
      <c r="C4401" s="166" t="n"/>
      <c r="D4401" s="153" t="n"/>
      <c r="E4401" s="10" t="n"/>
      <c r="F4401" s="11" t="n"/>
      <c r="G4401" s="10" t="n"/>
      <c r="H4401" s="11" t="n"/>
      <c r="I4401" s="12" t="n"/>
      <c r="J4401" s="13" t="inlineStr">
        <is>
          <t>001-001-0200 Куртка демисезонная "KAZ Minerals Bozymchak" (ткань 65%ПЭ/35%ХБ, плотность 250 гр/м2, подкл.флис. р60-62)</t>
        </is>
      </c>
      <c r="K4401" s="13" t="inlineStr">
        <is>
          <t>001-001-0200 Куртка демисезонная "KAZ Minerals Bozymchak" (ткань 65%ПЭ/35%ХБ, плотность 250 гр/м2, подкл.флис. р60-62)</t>
        </is>
      </c>
      <c r="L4401" s="12" t="n"/>
      <c r="M4401">
        <f>VLOOKUP(J4401,P$7:Q$4000,2,0)</f>
        <v/>
      </c>
      <c r="N4401">
        <f>VLOOKUP(K4401,P$7:R$4000,2,0)</f>
        <v/>
      </c>
    </row>
    <row r="4402" hidden="1" outlineLevel="1" ht="22.45" customFormat="1" customHeight="1" s="71" thickBot="1">
      <c r="B4402" s="167" t="n"/>
      <c r="C4402" s="167" t="n"/>
      <c r="D4402" s="14" t="inlineStr">
        <is>
          <t>Количество</t>
        </is>
      </c>
      <c r="E4402" s="15" t="n"/>
      <c r="F4402" s="175" t="n">
        <v>1</v>
      </c>
      <c r="G4402" s="15" t="n"/>
      <c r="H4402" s="175" t="n">
        <v>1</v>
      </c>
      <c r="I4402" s="135" t="n"/>
      <c r="J4402" s="154" t="inlineStr">
        <is>
          <t>Поступление ТМЦ и услуг 0002671 от 09.07.2024 10:00:00</t>
        </is>
      </c>
      <c r="K4402" s="154" t="inlineStr">
        <is>
          <t>Поступление ТМЦ и услуг 0002671 от 09.07.2024 10:00:00</t>
        </is>
      </c>
      <c r="L4402" s="12" t="n"/>
      <c r="M4402">
        <f>VLOOKUP(J4402,P$7:Q$4000,2,0)</f>
        <v/>
      </c>
      <c r="N4402">
        <f>VLOOKUP(K4402,P$7:R$4000,2,0)</f>
        <v/>
      </c>
    </row>
    <row r="4403" hidden="1" outlineLevel="1" ht="22.45" customFormat="1" customHeight="1" s="71">
      <c r="B4403" s="165" t="inlineStr">
        <is>
          <t>20.09.2024 8:47:55</t>
        </is>
      </c>
      <c r="C4403" s="165" t="inlineStr">
        <is>
          <t>Внутреннее перемещение ОМТС 222-477 от 20.09.2024 8:47:55</t>
        </is>
      </c>
      <c r="D4403" s="152" t="inlineStr">
        <is>
          <t>Внутренее перемещение ТМЦ</t>
        </is>
      </c>
      <c r="E4403" s="163" t="n">
        <v>1750</v>
      </c>
      <c r="F4403" s="164" t="n"/>
      <c r="G4403" s="163" t="n">
        <v>1750</v>
      </c>
      <c r="H4403" s="164" t="n"/>
      <c r="I4403" s="7" t="n">
        <v>4017.86</v>
      </c>
      <c r="J4403" s="8" t="inlineStr">
        <is>
          <t>Склад Бозымчак № 7/1 СИЗ БУ</t>
        </is>
      </c>
      <c r="K4403" s="8" t="inlineStr">
        <is>
          <t>Дадажанов Камалидин Салайдинович</t>
        </is>
      </c>
      <c r="L4403" s="12" t="n"/>
      <c r="M4403">
        <f>VLOOKUP(J4403,P$7:Q$4000,2,0)</f>
        <v/>
      </c>
      <c r="N4403">
        <f>VLOOKUP(K4403,P$7:R$4000,2,0)</f>
        <v/>
      </c>
    </row>
    <row r="4404" hidden="1" outlineLevel="1" ht="22.45" customFormat="1" customHeight="1" s="71">
      <c r="B4404" s="166" t="n"/>
      <c r="C4404" s="166" t="n"/>
      <c r="D4404" s="153" t="n"/>
      <c r="E4404" s="10" t="n"/>
      <c r="F4404" s="11" t="n"/>
      <c r="G4404" s="10" t="n"/>
      <c r="H4404" s="11" t="n"/>
      <c r="I4404" s="12" t="n"/>
      <c r="J4404" s="13" t="inlineStr">
        <is>
          <t>001-001-0128 Костюм летний "KAZ Minerals Bozymchak" (100% ХБ, плотность 250-260гр/м2, логотип вышивка, 52р.)</t>
        </is>
      </c>
      <c r="K4404" s="13" t="inlineStr">
        <is>
          <t>001-001-0128 Костюм летний "KAZ Minerals Bozymchak" (100% ХБ, плотность 250-260гр/м2, логотип вышивка, 52р.)</t>
        </is>
      </c>
      <c r="L4404" s="12" t="n"/>
      <c r="M4404">
        <f>VLOOKUP(J4404,P$7:Q$4000,2,0)</f>
        <v/>
      </c>
      <c r="N4404">
        <f>VLOOKUP(K4404,P$7:R$4000,2,0)</f>
        <v/>
      </c>
    </row>
    <row r="4405" hidden="1" outlineLevel="1" ht="22.45" customFormat="1" customHeight="1" s="71" thickBot="1">
      <c r="B4405" s="167" t="n"/>
      <c r="C4405" s="167" t="n"/>
      <c r="D4405" s="14" t="inlineStr">
        <is>
          <t>Количество</t>
        </is>
      </c>
      <c r="E4405" s="15" t="n"/>
      <c r="F4405" s="175" t="n">
        <v>1</v>
      </c>
      <c r="G4405" s="15" t="n"/>
      <c r="H4405" s="175" t="n">
        <v>1</v>
      </c>
      <c r="I4405" s="135" t="n"/>
      <c r="J4405" s="154" t="inlineStr">
        <is>
          <t>Поступление ТМЦ и услуг 0002220 от 30.06.2021 10:00:00</t>
        </is>
      </c>
      <c r="K4405" s="154" t="inlineStr">
        <is>
          <t>Поступление ТМЦ и услуг 0002220 от 30.06.2021 10:00:00</t>
        </is>
      </c>
      <c r="L4405" s="12" t="n"/>
      <c r="M4405">
        <f>VLOOKUP(J4405,P$7:Q$4000,2,0)</f>
        <v/>
      </c>
      <c r="N4405">
        <f>VLOOKUP(K4405,P$7:R$4000,2,0)</f>
        <v/>
      </c>
    </row>
    <row r="4406" hidden="1" outlineLevel="1" ht="22.45" customFormat="1" customHeight="1" s="71" thickBot="1">
      <c r="B4406" s="165" t="inlineStr">
        <is>
          <t>20.09.2024 8:48:43</t>
        </is>
      </c>
      <c r="C4406" s="165" t="inlineStr">
        <is>
          <t>Внутреннее перемещение ОМТС 222-478 от 20.09.2024 8:48:43</t>
        </is>
      </c>
      <c r="D4406" s="152" t="inlineStr">
        <is>
          <t>Внутренее перемещение ТМЦ</t>
        </is>
      </c>
      <c r="E4406" s="163" t="n">
        <v>1750</v>
      </c>
      <c r="F4406" s="164" t="n"/>
      <c r="G4406" s="163" t="n">
        <v>1750</v>
      </c>
      <c r="H4406" s="164" t="n"/>
      <c r="I4406" s="7" t="n">
        <v>7000</v>
      </c>
      <c r="J4406" s="8" t="inlineStr">
        <is>
          <t>Нурлан уулу Алберт</t>
        </is>
      </c>
      <c r="K4406" s="8" t="inlineStr">
        <is>
          <t>Склад Бозымчак № 7 СИЗ (/Касымов А,Адылбек у Э.</t>
        </is>
      </c>
      <c r="L4406" s="12" t="n"/>
      <c r="M4406">
        <f>VLOOKUP(J4406,P$7:Q$4000,2,0)</f>
        <v/>
      </c>
      <c r="N4406">
        <f>VLOOKUP(K4406,P$7:R$4000,2,0)</f>
        <v/>
      </c>
    </row>
    <row r="4407" hidden="1" outlineLevel="1" ht="22.45" customFormat="1" customHeight="1" s="71">
      <c r="B4407" s="166" t="n"/>
      <c r="C4407" s="166" t="n"/>
      <c r="D4407" s="153" t="n"/>
      <c r="E4407" s="10" t="n"/>
      <c r="F4407" s="11" t="n"/>
      <c r="G4407" s="10" t="n"/>
      <c r="H4407" s="11" t="n"/>
      <c r="I4407" s="12" t="n"/>
      <c r="J4407" s="13" t="inlineStr">
        <is>
          <t>001-001-0197 Куртка демисезонная "KAZ Minerals Bozymchak" (ткань 65%ПЭ/35%ХБ, плотность 250 гр/м2, подкл.флис. 48-50)</t>
        </is>
      </c>
      <c r="K4407" s="13" t="inlineStr">
        <is>
          <t>001-001-0197 Куртка демисезонная "KAZ Minerals Bozymchak" (ткань 65%ПЭ/35%ХБ, плотность 250 гр/м2, подкл.флис. 48-50)</t>
        </is>
      </c>
      <c r="L4407" s="12" t="n"/>
      <c r="M4407">
        <f>VLOOKUP(J4407,P$7:Q$4000,2,0)</f>
        <v/>
      </c>
      <c r="N4407">
        <f>VLOOKUP(K4407,P$7:R$4000,2,0)</f>
        <v/>
      </c>
    </row>
    <row r="4408" hidden="1" outlineLevel="1" ht="22.45" customFormat="1" customHeight="1" s="71" thickBot="1">
      <c r="B4408" s="167" t="n"/>
      <c r="C4408" s="167" t="n"/>
      <c r="D4408" s="14" t="inlineStr">
        <is>
          <t>Количество</t>
        </is>
      </c>
      <c r="E4408" s="15" t="n"/>
      <c r="F4408" s="175" t="n">
        <v>1</v>
      </c>
      <c r="G4408" s="15" t="n"/>
      <c r="H4408" s="175" t="n">
        <v>1</v>
      </c>
      <c r="I4408" s="135" t="n"/>
      <c r="J4408" s="154" t="inlineStr">
        <is>
          <t>Поступление ТМЦ и услуг 0003584 от 12.09.2024 10:00:00</t>
        </is>
      </c>
      <c r="K4408" s="154" t="inlineStr">
        <is>
          <t>Поступление ТМЦ и услуг 0003584 от 12.09.2024 10:00:00</t>
        </is>
      </c>
      <c r="L4408" s="12" t="n"/>
      <c r="M4408">
        <f>VLOOKUP(J4408,P$7:Q$4000,2,0)</f>
        <v/>
      </c>
      <c r="N4408">
        <f>VLOOKUP(K4408,P$7:R$4000,2,0)</f>
        <v/>
      </c>
    </row>
    <row r="4409" hidden="1" outlineLevel="1" ht="22.45" customFormat="1" customHeight="1" s="71" thickBot="1">
      <c r="B4409" s="165" t="inlineStr">
        <is>
          <t>20.09.2024 8:49:00</t>
        </is>
      </c>
      <c r="C4409" s="165" t="inlineStr">
        <is>
          <t>Внутреннее перемещение ОМТС 222-479 от 20.09.2024 8:49:00</t>
        </is>
      </c>
      <c r="D4409" s="152" t="inlineStr">
        <is>
          <t>Внутренее перемещение ТМЦ</t>
        </is>
      </c>
      <c r="E4409" s="163" t="n">
        <v>1750</v>
      </c>
      <c r="F4409" s="164" t="n"/>
      <c r="G4409" s="163" t="n">
        <v>1750</v>
      </c>
      <c r="H4409" s="164" t="n"/>
      <c r="I4409" s="7" t="n">
        <v>7000</v>
      </c>
      <c r="J4409" s="8" t="inlineStr">
        <is>
          <t>Романов Василий Владимирович</t>
        </is>
      </c>
      <c r="K4409" s="8" t="inlineStr">
        <is>
          <t>Склад Бозымчак № 7 СИЗ (/Касымов А,Адылбек у Э.</t>
        </is>
      </c>
      <c r="L4409" s="12" t="n"/>
      <c r="M4409">
        <f>VLOOKUP(J4409,P$7:Q$4000,2,0)</f>
        <v/>
      </c>
      <c r="N4409">
        <f>VLOOKUP(K4409,P$7:R$4000,2,0)</f>
        <v/>
      </c>
    </row>
    <row r="4410" hidden="1" outlineLevel="1" ht="22.45" customFormat="1" customHeight="1" s="71">
      <c r="B4410" s="166" t="n"/>
      <c r="C4410" s="166" t="n"/>
      <c r="D4410" s="153" t="n"/>
      <c r="E4410" s="10" t="n"/>
      <c r="F4410" s="11" t="n"/>
      <c r="G4410" s="10" t="n"/>
      <c r="H4410" s="11" t="n"/>
      <c r="I4410" s="12" t="n"/>
      <c r="J4410" s="13" t="inlineStr">
        <is>
          <t>001-001-0197 Куртка демисезонная "KAZ Minerals Bozymchak" (ткань 65%ПЭ/35%ХБ, плотность 250 гр/м2, подкл.флис. 48-50)</t>
        </is>
      </c>
      <c r="K4410" s="13" t="inlineStr">
        <is>
          <t>001-001-0197 Куртка демисезонная "KAZ Minerals Bozymchak" (ткань 65%ПЭ/35%ХБ, плотность 250 гр/м2, подкл.флис. 48-50)</t>
        </is>
      </c>
      <c r="L4410" s="12" t="n"/>
      <c r="M4410">
        <f>VLOOKUP(J4410,P$7:Q$4000,2,0)</f>
        <v/>
      </c>
      <c r="N4410">
        <f>VLOOKUP(K4410,P$7:R$4000,2,0)</f>
        <v/>
      </c>
    </row>
    <row r="4411" hidden="1" outlineLevel="1" ht="22.45" customFormat="1" customHeight="1" s="71" thickBot="1">
      <c r="B4411" s="167" t="n"/>
      <c r="C4411" s="167" t="n"/>
      <c r="D4411" s="14" t="inlineStr">
        <is>
          <t>Количество</t>
        </is>
      </c>
      <c r="E4411" s="15" t="n"/>
      <c r="F4411" s="175" t="n">
        <v>1</v>
      </c>
      <c r="G4411" s="15" t="n"/>
      <c r="H4411" s="175" t="n">
        <v>1</v>
      </c>
      <c r="I4411" s="135" t="n"/>
      <c r="J4411" s="154" t="inlineStr">
        <is>
          <t>Поступление ТМЦ и услуг 0003584 от 12.09.2024 10:00:00</t>
        </is>
      </c>
      <c r="K4411" s="154" t="inlineStr">
        <is>
          <t>Поступление ТМЦ и услуг 0003584 от 12.09.2024 10:00:00</t>
        </is>
      </c>
      <c r="L4411" s="12" t="n"/>
      <c r="M4411">
        <f>VLOOKUP(J4411,P$7:Q$4000,2,0)</f>
        <v/>
      </c>
      <c r="N4411">
        <f>VLOOKUP(K4411,P$7:R$4000,2,0)</f>
        <v/>
      </c>
    </row>
    <row r="4412" hidden="1" outlineLevel="1" ht="22.45" customFormat="1" customHeight="1" s="71" thickBot="1">
      <c r="B4412" s="165" t="inlineStr">
        <is>
          <t>20.09.2024 8:49:42</t>
        </is>
      </c>
      <c r="C4412" s="165" t="inlineStr">
        <is>
          <t>Внутреннее перемещение ОМТС 222-480 от 20.09.2024 8:49:42</t>
        </is>
      </c>
      <c r="D4412" s="152" t="inlineStr">
        <is>
          <t>Внутренее перемещение ТМЦ</t>
        </is>
      </c>
      <c r="E4412" s="163" t="n">
        <v>1750</v>
      </c>
      <c r="F4412" s="164" t="n"/>
      <c r="G4412" s="163" t="n">
        <v>1750</v>
      </c>
      <c r="H4412" s="164" t="n"/>
      <c r="I4412" s="7" t="n">
        <v>7000</v>
      </c>
      <c r="J4412" s="8" t="inlineStr">
        <is>
          <t>Нармырзаев Тагайбек Мавлянович Электросварщик</t>
        </is>
      </c>
      <c r="K4412" s="8" t="inlineStr">
        <is>
          <t>Склад Бозымчак № 7 СИЗ (/Касымов А,Адылбек у Э.</t>
        </is>
      </c>
      <c r="L4412" s="12" t="n"/>
      <c r="M4412">
        <f>VLOOKUP(J4412,P$7:Q$4000,2,0)</f>
        <v/>
      </c>
      <c r="N4412">
        <f>VLOOKUP(K4412,P$7:R$4000,2,0)</f>
        <v/>
      </c>
    </row>
    <row r="4413" hidden="1" outlineLevel="1" ht="22.45" customFormat="1" customHeight="1" s="71">
      <c r="B4413" s="166" t="n"/>
      <c r="C4413" s="166" t="n"/>
      <c r="D4413" s="153" t="n"/>
      <c r="E4413" s="10" t="n"/>
      <c r="F4413" s="11" t="n"/>
      <c r="G4413" s="10" t="n"/>
      <c r="H4413" s="11" t="n"/>
      <c r="I4413" s="12" t="n"/>
      <c r="J4413" s="13" t="inlineStr">
        <is>
          <t>001-001-0197 Куртка демисезонная "KAZ Minerals Bozymchak" (ткань 65%ПЭ/35%ХБ, плотность 250 гр/м2, подкл.флис. 48-50)</t>
        </is>
      </c>
      <c r="K4413" s="13" t="inlineStr">
        <is>
          <t>001-001-0197 Куртка демисезонная "KAZ Minerals Bozymchak" (ткань 65%ПЭ/35%ХБ, плотность 250 гр/м2, подкл.флис. 48-50)</t>
        </is>
      </c>
      <c r="L4413" s="12" t="n"/>
      <c r="M4413">
        <f>VLOOKUP(J4413,P$7:Q$4000,2,0)</f>
        <v/>
      </c>
      <c r="N4413">
        <f>VLOOKUP(K4413,P$7:R$4000,2,0)</f>
        <v/>
      </c>
    </row>
    <row r="4414" hidden="1" outlineLevel="1" ht="22.45" customFormat="1" customHeight="1" s="71" thickBot="1">
      <c r="B4414" s="167" t="n"/>
      <c r="C4414" s="167" t="n"/>
      <c r="D4414" s="14" t="inlineStr">
        <is>
          <t>Количество</t>
        </is>
      </c>
      <c r="E4414" s="15" t="n"/>
      <c r="F4414" s="175" t="n">
        <v>1</v>
      </c>
      <c r="G4414" s="15" t="n"/>
      <c r="H4414" s="175" t="n">
        <v>1</v>
      </c>
      <c r="I4414" s="135" t="n"/>
      <c r="J4414" s="154" t="inlineStr">
        <is>
          <t>Поступление ТМЦ и услуг 0003584 от 12.09.2024 10:00:00</t>
        </is>
      </c>
      <c r="K4414" s="154" t="inlineStr">
        <is>
          <t>Поступление ТМЦ и услуг 0003584 от 12.09.2024 10:00:00</t>
        </is>
      </c>
      <c r="L4414" s="12" t="n"/>
      <c r="M4414">
        <f>VLOOKUP(J4414,P$7:Q$4000,2,0)</f>
        <v/>
      </c>
      <c r="N4414">
        <f>VLOOKUP(K4414,P$7:R$4000,2,0)</f>
        <v/>
      </c>
    </row>
    <row r="4415" hidden="1" outlineLevel="1" ht="22.45" customFormat="1" customHeight="1" s="71" thickBot="1">
      <c r="B4415" s="165" t="inlineStr">
        <is>
          <t>20.09.2024 8:52:20</t>
        </is>
      </c>
      <c r="C4415" s="165" t="inlineStr">
        <is>
          <t>Внутреннее перемещение ОМТС 222-482 от 20.09.2024 8:52:20</t>
        </is>
      </c>
      <c r="D4415" s="152" t="inlineStr">
        <is>
          <t>Внутренее перемещение ТМЦ</t>
        </is>
      </c>
      <c r="E4415" s="163" t="n">
        <v>1750</v>
      </c>
      <c r="F4415" s="164" t="n"/>
      <c r="G4415" s="163" t="n">
        <v>1750</v>
      </c>
      <c r="H4415" s="164" t="n"/>
      <c r="I4415" s="7" t="n">
        <v>96075</v>
      </c>
      <c r="J4415" s="8" t="inlineStr">
        <is>
          <t>Торобеков Болотбек Калмурсаевич</t>
        </is>
      </c>
      <c r="K4415" s="8" t="inlineStr">
        <is>
          <t>Склад Бозымчак № 7 СИЗ (/Касымов А,Адылбек у Э.</t>
        </is>
      </c>
      <c r="L4415" s="12" t="n"/>
      <c r="M4415">
        <f>VLOOKUP(J4415,P$7:Q$4000,2,0)</f>
        <v/>
      </c>
      <c r="N4415">
        <f>VLOOKUP(K4415,P$7:R$4000,2,0)</f>
        <v/>
      </c>
    </row>
    <row r="4416" hidden="1" outlineLevel="1" ht="22.45" customFormat="1" customHeight="1" s="71">
      <c r="B4416" s="166" t="n"/>
      <c r="C4416" s="166" t="n"/>
      <c r="D4416" s="153" t="n"/>
      <c r="E4416" s="10" t="n"/>
      <c r="F4416" s="11" t="n"/>
      <c r="G4416" s="10" t="n"/>
      <c r="H4416" s="11" t="n"/>
      <c r="I4416" s="12" t="n"/>
      <c r="J4416" s="13" t="inlineStr">
        <is>
          <t>001-001-0103 Комбинезон одноразовый Tecron (полипропилен)</t>
        </is>
      </c>
      <c r="K4416" s="13" t="inlineStr">
        <is>
          <t>001-001-0103 Комбинезон одноразовый Tecron (полипропилен)</t>
        </is>
      </c>
      <c r="L4416" s="12" t="n"/>
      <c r="M4416">
        <f>VLOOKUP(J4416,P$7:Q$4000,2,0)</f>
        <v/>
      </c>
      <c r="N4416">
        <f>VLOOKUP(K4416,P$7:R$4000,2,0)</f>
        <v/>
      </c>
    </row>
    <row r="4417" hidden="1" outlineLevel="1" ht="22.45" customFormat="1" customHeight="1" s="71" thickBot="1">
      <c r="B4417" s="167" t="n"/>
      <c r="C4417" s="167" t="n"/>
      <c r="D4417" s="14" t="inlineStr">
        <is>
          <t>Количество</t>
        </is>
      </c>
      <c r="E4417" s="15" t="n"/>
      <c r="F4417" s="175" t="n">
        <v>175</v>
      </c>
      <c r="G4417" s="15" t="n"/>
      <c r="H4417" s="175" t="n">
        <v>175</v>
      </c>
      <c r="I4417" s="135" t="n"/>
      <c r="J4417" s="154" t="inlineStr">
        <is>
          <t>Поступление ТМЦ и услуг 0002776 от 18.07.2024 10:00:00</t>
        </is>
      </c>
      <c r="K4417" s="154" t="inlineStr">
        <is>
          <t>Поступление ТМЦ и услуг 0002776 от 18.07.2024 10:00:00</t>
        </is>
      </c>
      <c r="L4417" s="12" t="n"/>
      <c r="M4417">
        <f>VLOOKUP(J4417,P$7:Q$4000,2,0)</f>
        <v/>
      </c>
      <c r="N4417">
        <f>VLOOKUP(K4417,P$7:R$4000,2,0)</f>
        <v/>
      </c>
    </row>
    <row r="4418" hidden="1" outlineLevel="1" ht="22.45" customFormat="1" customHeight="1" s="71" thickBot="1">
      <c r="B4418" s="165" t="inlineStr">
        <is>
          <t>20.09.2024 8:52:47</t>
        </is>
      </c>
      <c r="C4418" s="165" t="inlineStr">
        <is>
          <t>Внутреннее перемещение ОМТС 222-483 от 20.09.2024 8:52:47</t>
        </is>
      </c>
      <c r="D4418" s="152" t="inlineStr">
        <is>
          <t>Внутренее перемещение ТМЦ</t>
        </is>
      </c>
      <c r="E4418" s="163" t="n">
        <v>1750</v>
      </c>
      <c r="F4418" s="164" t="n"/>
      <c r="G4418" s="163" t="n">
        <v>1750</v>
      </c>
      <c r="H4418" s="164" t="n"/>
      <c r="I4418" s="7" t="n">
        <v>3300</v>
      </c>
      <c r="J4418" s="8" t="inlineStr">
        <is>
          <t>Садабаев Данияр Эрикович( АХО)</t>
        </is>
      </c>
      <c r="K4418" s="8" t="inlineStr">
        <is>
          <t>Склад Бозымчак № 7 СИЗ (/Касымов А,Адылбек у Э.</t>
        </is>
      </c>
      <c r="L4418" s="12" t="n"/>
      <c r="M4418">
        <f>VLOOKUP(J4418,P$7:Q$4000,2,0)</f>
        <v/>
      </c>
      <c r="N4418">
        <f>VLOOKUP(K4418,P$7:R$4000,2,0)</f>
        <v/>
      </c>
    </row>
    <row r="4419" hidden="1" outlineLevel="1" ht="22.45" customFormat="1" customHeight="1" s="71">
      <c r="B4419" s="166" t="n"/>
      <c r="C4419" s="166" t="n"/>
      <c r="D4419" s="153" t="n"/>
      <c r="E4419" s="10" t="n"/>
      <c r="F4419" s="11" t="n"/>
      <c r="G4419" s="10" t="n"/>
      <c r="H4419" s="11" t="n"/>
      <c r="I4419" s="12" t="n"/>
      <c r="J4419" s="13" t="inlineStr">
        <is>
          <t>001-001-0032 Плащ-дождевик</t>
        </is>
      </c>
      <c r="K4419" s="13" t="inlineStr">
        <is>
          <t>001-001-0032 Плащ-дождевик</t>
        </is>
      </c>
      <c r="L4419" s="12" t="n"/>
      <c r="M4419">
        <f>VLOOKUP(J4419,P$7:Q$4000,2,0)</f>
        <v/>
      </c>
      <c r="N4419">
        <f>VLOOKUP(K4419,P$7:R$4000,2,0)</f>
        <v/>
      </c>
    </row>
    <row r="4420" hidden="1" outlineLevel="1" ht="22.45" customFormat="1" customHeight="1" s="71" thickBot="1">
      <c r="B4420" s="167" t="n"/>
      <c r="C4420" s="167" t="n"/>
      <c r="D4420" s="14" t="inlineStr">
        <is>
          <t>Количество</t>
        </is>
      </c>
      <c r="E4420" s="15" t="n"/>
      <c r="F4420" s="175" t="n">
        <v>2</v>
      </c>
      <c r="G4420" s="15" t="n"/>
      <c r="H4420" s="175" t="n">
        <v>2</v>
      </c>
      <c r="I4420" s="135" t="n"/>
      <c r="J4420" s="154" t="inlineStr">
        <is>
          <t>Поступление ТМЦ и услуг 0002669 от 10.07.2024 10:00:00</t>
        </is>
      </c>
      <c r="K4420" s="154" t="inlineStr">
        <is>
          <t>Поступление ТМЦ и услуг 0002669 от 10.07.2024 10:00:00</t>
        </is>
      </c>
      <c r="L4420" s="12" t="n"/>
      <c r="M4420">
        <f>VLOOKUP(J4420,P$7:Q$4000,2,0)</f>
        <v/>
      </c>
      <c r="N4420">
        <f>VLOOKUP(K4420,P$7:R$4000,2,0)</f>
        <v/>
      </c>
    </row>
    <row r="4421" hidden="1" outlineLevel="1" ht="22.45" customFormat="1" customHeight="1" s="71" thickBot="1">
      <c r="B4421" s="165" t="inlineStr">
        <is>
          <t>20.09.2024 8:53:52</t>
        </is>
      </c>
      <c r="C4421" s="165" t="inlineStr">
        <is>
          <t>Внутреннее перемещение ОМТС 222-484 от 20.09.2024 8:53:52</t>
        </is>
      </c>
      <c r="D4421" s="152" t="inlineStr">
        <is>
          <t>Внутренее перемещение ТМЦ</t>
        </is>
      </c>
      <c r="E4421" s="163" t="n">
        <v>1750</v>
      </c>
      <c r="F4421" s="164" t="n"/>
      <c r="G4421" s="163" t="n">
        <v>1750</v>
      </c>
      <c r="H4421" s="164" t="n"/>
      <c r="I4421" s="7" t="n">
        <v>1650</v>
      </c>
      <c r="J4421" s="8" t="inlineStr">
        <is>
          <t>Карымшаков Алмазбек Асанаалыевич (озеленитель)</t>
        </is>
      </c>
      <c r="K4421" s="8" t="inlineStr">
        <is>
          <t>Склад Бозымчак № 7 СИЗ (/Касымов А,Адылбек у Э.</t>
        </is>
      </c>
      <c r="L4421" s="12" t="n"/>
      <c r="M4421">
        <f>VLOOKUP(J4421,P$7:Q$4000,2,0)</f>
        <v/>
      </c>
      <c r="N4421">
        <f>VLOOKUP(K4421,P$7:R$4000,2,0)</f>
        <v/>
      </c>
    </row>
    <row r="4422" hidden="1" outlineLevel="1" ht="22.45" customFormat="1" customHeight="1" s="71">
      <c r="B4422" s="166" t="n"/>
      <c r="C4422" s="166" t="n"/>
      <c r="D4422" s="153" t="n"/>
      <c r="E4422" s="10" t="n"/>
      <c r="F4422" s="11" t="n"/>
      <c r="G4422" s="10" t="n"/>
      <c r="H4422" s="11" t="n"/>
      <c r="I4422" s="12" t="n"/>
      <c r="J4422" s="13" t="inlineStr">
        <is>
          <t>001-001-0032 Плащ-дождевик</t>
        </is>
      </c>
      <c r="K4422" s="13" t="inlineStr">
        <is>
          <t>001-001-0032 Плащ-дождевик</t>
        </is>
      </c>
      <c r="L4422" s="12" t="n"/>
      <c r="M4422">
        <f>VLOOKUP(J4422,P$7:Q$4000,2,0)</f>
        <v/>
      </c>
      <c r="N4422">
        <f>VLOOKUP(K4422,P$7:R$4000,2,0)</f>
        <v/>
      </c>
    </row>
    <row r="4423" hidden="1" outlineLevel="1" ht="22.45" customFormat="1" customHeight="1" s="71" thickBot="1">
      <c r="B4423" s="167" t="n"/>
      <c r="C4423" s="167" t="n"/>
      <c r="D4423" s="14" t="inlineStr">
        <is>
          <t>Количество</t>
        </is>
      </c>
      <c r="E4423" s="15" t="n"/>
      <c r="F4423" s="175" t="n">
        <v>1</v>
      </c>
      <c r="G4423" s="15" t="n"/>
      <c r="H4423" s="175" t="n">
        <v>1</v>
      </c>
      <c r="I4423" s="135" t="n"/>
      <c r="J4423" s="154" t="inlineStr">
        <is>
          <t>Поступление ТМЦ и услуг 0002669 от 10.07.2024 10:00:00</t>
        </is>
      </c>
      <c r="K4423" s="154" t="inlineStr">
        <is>
          <t>Поступление ТМЦ и услуг 0002669 от 10.07.2024 10:00:00</t>
        </is>
      </c>
      <c r="L4423" s="12" t="n"/>
      <c r="M4423">
        <f>VLOOKUP(J4423,P$7:Q$4000,2,0)</f>
        <v/>
      </c>
      <c r="N4423">
        <f>VLOOKUP(K4423,P$7:R$4000,2,0)</f>
        <v/>
      </c>
    </row>
    <row r="4424" hidden="1" outlineLevel="1" ht="22.45" customFormat="1" customHeight="1" s="71" thickBot="1">
      <c r="B4424" s="165" t="inlineStr">
        <is>
          <t>20.09.2024 8:55:23</t>
        </is>
      </c>
      <c r="C4424" s="165" t="inlineStr">
        <is>
          <t>Внутреннее перемещение ОМТС 222-485 от 20.09.2024 8:55:23</t>
        </is>
      </c>
      <c r="D4424" s="152" t="inlineStr">
        <is>
          <t>Внутренее перемещение ТМЦ</t>
        </is>
      </c>
      <c r="E4424" s="163" t="n">
        <v>1750</v>
      </c>
      <c r="F4424" s="164" t="n"/>
      <c r="G4424" s="163" t="n">
        <v>1750</v>
      </c>
      <c r="H4424" s="164" t="n"/>
      <c r="I4424" s="7" t="n">
        <v>36718</v>
      </c>
      <c r="J4424" s="8" t="inlineStr">
        <is>
          <t>Склад МОЛ №14 АХО (Мамажунусова М/Маматова С.)</t>
        </is>
      </c>
      <c r="K4424" s="8" t="inlineStr">
        <is>
          <t>Склад Бозымчак №12 ОФ (/Касымов А. Адылбек у Э.)</t>
        </is>
      </c>
      <c r="L4424" s="12" t="n"/>
      <c r="M4424">
        <f>VLOOKUP(J4424,P$7:Q$4000,2,0)</f>
        <v/>
      </c>
      <c r="N4424">
        <f>VLOOKUP(K4424,P$7:R$4000,2,0)</f>
        <v/>
      </c>
    </row>
    <row r="4425" hidden="1" outlineLevel="1" ht="22.45" customFormat="1" customHeight="1" s="71">
      <c r="B4425" s="166" t="n"/>
      <c r="C4425" s="166" t="n"/>
      <c r="D4425" s="153" t="n"/>
      <c r="E4425" s="10" t="n"/>
      <c r="F4425" s="11" t="n"/>
      <c r="G4425" s="10" t="n"/>
      <c r="H4425" s="11" t="n"/>
      <c r="I4425" s="12" t="n"/>
      <c r="J4425" s="13" t="inlineStr">
        <is>
          <t>001-003-0041 Покрывало 1,5*2 м (материал бамбук, холофайбер, велюр)</t>
        </is>
      </c>
      <c r="K4425" s="13" t="inlineStr">
        <is>
          <t>001-003-0041 Покрывало 1,5*2 м (материал бамбук, холофайбер, велюр)</t>
        </is>
      </c>
      <c r="L4425" s="12" t="n"/>
      <c r="M4425">
        <f>VLOOKUP(J4425,P$7:Q$4000,2,0)</f>
        <v/>
      </c>
      <c r="N4425">
        <f>VLOOKUP(K4425,P$7:R$4000,2,0)</f>
        <v/>
      </c>
    </row>
    <row r="4426" hidden="1" outlineLevel="1" ht="22.45" customFormat="1" customHeight="1" s="71" thickBot="1">
      <c r="B4426" s="167" t="n"/>
      <c r="C4426" s="167" t="n"/>
      <c r="D4426" s="14" t="inlineStr">
        <is>
          <t>Количество</t>
        </is>
      </c>
      <c r="E4426" s="15" t="n"/>
      <c r="F4426" s="175" t="n">
        <v>22</v>
      </c>
      <c r="G4426" s="15" t="n"/>
      <c r="H4426" s="175" t="n">
        <v>22</v>
      </c>
      <c r="I4426" s="135" t="n"/>
      <c r="J4426" s="154" t="inlineStr">
        <is>
          <t>Поступление ТМЦ и услуг 0002673 от 27.07.2022 10:00:00</t>
        </is>
      </c>
      <c r="K4426" s="154" t="inlineStr">
        <is>
          <t>Поступление ТМЦ и услуг 0002673 от 27.07.2022 10:00:00</t>
        </is>
      </c>
      <c r="L4426" s="12" t="n"/>
      <c r="M4426">
        <f>VLOOKUP(J4426,P$7:Q$4000,2,0)</f>
        <v/>
      </c>
      <c r="N4426">
        <f>VLOOKUP(K4426,P$7:R$4000,2,0)</f>
        <v/>
      </c>
    </row>
    <row r="4427" hidden="1" outlineLevel="1" ht="22.45" customFormat="1" customHeight="1" s="71" thickBot="1">
      <c r="B4427" s="165" t="inlineStr">
        <is>
          <t>20.09.2024 8:55:23</t>
        </is>
      </c>
      <c r="C4427" s="165" t="inlineStr">
        <is>
          <t>Внутреннее перемещение ОМТС 222-485 от 20.09.2024 8:55:23</t>
        </is>
      </c>
      <c r="D4427" s="152" t="inlineStr">
        <is>
          <t>Внутренее перемещение ТМЦ</t>
        </is>
      </c>
      <c r="E4427" s="163" t="n">
        <v>1750</v>
      </c>
      <c r="F4427" s="164" t="n"/>
      <c r="G4427" s="163" t="n">
        <v>1750</v>
      </c>
      <c r="H4427" s="164" t="n"/>
      <c r="I4427" s="7" t="n">
        <v>141515</v>
      </c>
      <c r="J4427" s="8" t="inlineStr">
        <is>
          <t>Склад МОЛ №14 АХО (Мамажунусова М/Маматова С.)</t>
        </is>
      </c>
      <c r="K4427" s="8" t="inlineStr">
        <is>
          <t>Склад Бозымчак №12 ОФ (/Касымов А. Адылбек у Э.)</t>
        </is>
      </c>
      <c r="L4427" s="12" t="n"/>
      <c r="M4427">
        <f>VLOOKUP(J4427,P$7:Q$4000,2,0)</f>
        <v/>
      </c>
      <c r="N4427">
        <f>VLOOKUP(K4427,P$7:R$4000,2,0)</f>
        <v/>
      </c>
    </row>
    <row r="4428" hidden="1" outlineLevel="1" ht="22.45" customFormat="1" customHeight="1" s="71">
      <c r="B4428" s="166" t="n"/>
      <c r="C4428" s="166" t="n"/>
      <c r="D4428" s="153" t="n"/>
      <c r="E4428" s="10" t="n"/>
      <c r="F4428" s="11" t="n"/>
      <c r="G4428" s="10" t="n"/>
      <c r="H4428" s="11" t="n"/>
      <c r="I4428" s="12" t="n"/>
      <c r="J4428" s="13" t="inlineStr">
        <is>
          <t>001-003-0041 Покрывало 1,5*2 м (материал бамбук, холофайбер, велюр)</t>
        </is>
      </c>
      <c r="K4428" s="13" t="inlineStr">
        <is>
          <t>001-003-0041 Покрывало 1,5*2 м (материал бамбук, холофайбер, велюр)</t>
        </is>
      </c>
      <c r="L4428" s="12" t="n"/>
      <c r="M4428">
        <f>VLOOKUP(J4428,P$7:Q$4000,2,0)</f>
        <v/>
      </c>
      <c r="N4428">
        <f>VLOOKUP(K4428,P$7:R$4000,2,0)</f>
        <v/>
      </c>
    </row>
    <row r="4429" hidden="1" outlineLevel="1" ht="22.45" customFormat="1" customHeight="1" s="71" thickBot="1">
      <c r="B4429" s="167" t="n"/>
      <c r="C4429" s="167" t="n"/>
      <c r="D4429" s="14" t="inlineStr">
        <is>
          <t>Количество</t>
        </is>
      </c>
      <c r="E4429" s="15" t="n"/>
      <c r="F4429" s="175" t="n">
        <v>83</v>
      </c>
      <c r="G4429" s="15" t="n"/>
      <c r="H4429" s="175" t="n">
        <v>83</v>
      </c>
      <c r="I4429" s="135" t="n"/>
      <c r="J4429" s="154" t="inlineStr">
        <is>
          <t>Поступление ТМЦ и услуг 0002689 от 13.07.2023 10:00:00</t>
        </is>
      </c>
      <c r="K4429" s="154" t="inlineStr">
        <is>
          <t>Поступление ТМЦ и услуг 0002689 от 13.07.2023 10:00:00</t>
        </is>
      </c>
      <c r="L4429" s="12" t="n"/>
      <c r="M4429">
        <f>VLOOKUP(J4429,P$7:Q$4000,2,0)</f>
        <v/>
      </c>
      <c r="N4429">
        <f>VLOOKUP(K4429,P$7:R$4000,2,0)</f>
        <v/>
      </c>
    </row>
    <row r="4430" hidden="1" outlineLevel="1" ht="22.45" customFormat="1" customHeight="1" s="71" thickBot="1">
      <c r="B4430" s="165" t="inlineStr">
        <is>
          <t>20.09.2024 8:55:23</t>
        </is>
      </c>
      <c r="C4430" s="165" t="inlineStr">
        <is>
          <t>Внутреннее перемещение ОМТС 222-485 от 20.09.2024 8:55:23</t>
        </is>
      </c>
      <c r="D4430" s="152" t="inlineStr">
        <is>
          <t>Внутренее перемещение ТМЦ</t>
        </is>
      </c>
      <c r="E4430" s="163" t="n">
        <v>1750</v>
      </c>
      <c r="F4430" s="164" t="n"/>
      <c r="G4430" s="163" t="n">
        <v>1750</v>
      </c>
      <c r="H4430" s="164" t="n"/>
      <c r="I4430" s="7" t="n">
        <v>7765</v>
      </c>
      <c r="J4430" s="8" t="inlineStr">
        <is>
          <t>Склад МОЛ №14 АХО (Мамажунусова М/Маматова С.)</t>
        </is>
      </c>
      <c r="K4430" s="8" t="inlineStr">
        <is>
          <t>Склад Бозымчак №12 ОФ (/Касымов А. Адылбек у Э.)</t>
        </is>
      </c>
      <c r="L4430" s="12" t="n"/>
      <c r="M4430">
        <f>VLOOKUP(J4430,P$7:Q$4000,2,0)</f>
        <v/>
      </c>
      <c r="N4430">
        <f>VLOOKUP(K4430,P$7:R$4000,2,0)</f>
        <v/>
      </c>
    </row>
    <row r="4431" hidden="1" outlineLevel="1" ht="22.45" customFormat="1" customHeight="1" s="71">
      <c r="B4431" s="166" t="n"/>
      <c r="C4431" s="166" t="n"/>
      <c r="D4431" s="153" t="n"/>
      <c r="E4431" s="10" t="n"/>
      <c r="F4431" s="11" t="n"/>
      <c r="G4431" s="10" t="n"/>
      <c r="H4431" s="11" t="n"/>
      <c r="I4431" s="12" t="n"/>
      <c r="J4431" s="13" t="inlineStr">
        <is>
          <t>001-003-0055 Матрас 2000*800*180мм (пруж.блок: Боннель, ткань: Жакард, наргр.120кг)</t>
        </is>
      </c>
      <c r="K4431" s="13" t="inlineStr">
        <is>
          <t>001-003-0055 Матрас 2000*800*180мм (пруж.блок: Боннель, ткань: Жакард, наргр.120кг)</t>
        </is>
      </c>
      <c r="L4431" s="12" t="n"/>
      <c r="M4431">
        <f>VLOOKUP(J4431,P$7:Q$4000,2,0)</f>
        <v/>
      </c>
      <c r="N4431">
        <f>VLOOKUP(K4431,P$7:R$4000,2,0)</f>
        <v/>
      </c>
    </row>
    <row r="4432" hidden="1" outlineLevel="1" ht="22.45" customFormat="1" customHeight="1" s="71" thickBot="1">
      <c r="B4432" s="167" t="n"/>
      <c r="C4432" s="167" t="n"/>
      <c r="D4432" s="14" t="inlineStr">
        <is>
          <t>Количество</t>
        </is>
      </c>
      <c r="E4432" s="15" t="n"/>
      <c r="F4432" s="175" t="n">
        <v>1</v>
      </c>
      <c r="G4432" s="15" t="n"/>
      <c r="H4432" s="175" t="n">
        <v>1</v>
      </c>
      <c r="I4432" s="135" t="n"/>
      <c r="J4432" s="154" t="inlineStr">
        <is>
          <t>Поступление ТМЦ и услуг 0002186 от 03.06.2024 10:00:00</t>
        </is>
      </c>
      <c r="K4432" s="154" t="inlineStr">
        <is>
          <t>Поступление ТМЦ и услуг 0002186 от 03.06.2024 10:00:00</t>
        </is>
      </c>
      <c r="L4432" s="12" t="n"/>
      <c r="M4432">
        <f>VLOOKUP(J4432,P$7:Q$4000,2,0)</f>
        <v/>
      </c>
      <c r="N4432">
        <f>VLOOKUP(K4432,P$7:R$4000,2,0)</f>
        <v/>
      </c>
    </row>
    <row r="4433" hidden="1" outlineLevel="1" ht="22.45" customFormat="1" customHeight="1" s="71" thickBot="1">
      <c r="B4433" s="165" t="inlineStr">
        <is>
          <t>20.09.2024 8:55:23</t>
        </is>
      </c>
      <c r="C4433" s="165" t="inlineStr">
        <is>
          <t>Внутреннее перемещение ОМТС 222-485 от 20.09.2024 8:55:23</t>
        </is>
      </c>
      <c r="D4433" s="152" t="inlineStr">
        <is>
          <t>Внутренее перемещение ТМЦ</t>
        </is>
      </c>
      <c r="E4433" s="163" t="n">
        <v>1750</v>
      </c>
      <c r="F4433" s="164" t="n"/>
      <c r="G4433" s="163" t="n">
        <v>1750</v>
      </c>
      <c r="H4433" s="164" t="n"/>
      <c r="I4433" s="7" t="n">
        <v>19180</v>
      </c>
      <c r="J4433" s="8" t="inlineStr">
        <is>
          <t>Склад МОЛ №14 АХО (Мамажунусова М/Маматова С.)</t>
        </is>
      </c>
      <c r="K4433" s="8" t="inlineStr">
        <is>
          <t>Склад Бозымчак №12 ОФ (/Касымов А. Адылбек у Э.)</t>
        </is>
      </c>
      <c r="L4433" s="12" t="n"/>
      <c r="M4433">
        <f>VLOOKUP(J4433,P$7:Q$4000,2,0)</f>
        <v/>
      </c>
      <c r="N4433">
        <f>VLOOKUP(K4433,P$7:R$4000,2,0)</f>
        <v/>
      </c>
    </row>
    <row r="4434" hidden="1" outlineLevel="1" ht="22.45" customFormat="1" customHeight="1" s="71">
      <c r="B4434" s="166" t="n"/>
      <c r="C4434" s="166" t="n"/>
      <c r="D4434" s="153" t="n"/>
      <c r="E4434" s="10" t="n"/>
      <c r="F4434" s="11" t="n"/>
      <c r="G4434" s="10" t="n"/>
      <c r="H4434" s="11" t="n"/>
      <c r="I4434" s="12" t="n"/>
      <c r="J4434" s="13" t="inlineStr">
        <is>
          <t>062-002-4383 Атлас контейнер на колесах 100 л. Vileda Professional</t>
        </is>
      </c>
      <c r="K4434" s="13" t="inlineStr">
        <is>
          <t>062-002-4383 Атлас контейнер на колесах 100 л. Vileda Professional</t>
        </is>
      </c>
      <c r="L4434" s="12" t="n"/>
      <c r="M4434">
        <f>VLOOKUP(J4434,P$7:Q$4000,2,0)</f>
        <v/>
      </c>
      <c r="N4434">
        <f>VLOOKUP(K4434,P$7:R$4000,2,0)</f>
        <v/>
      </c>
    </row>
    <row r="4435" hidden="1" outlineLevel="1" ht="22.45" customFormat="1" customHeight="1" s="71" thickBot="1">
      <c r="B4435" s="167" t="n"/>
      <c r="C4435" s="167" t="n"/>
      <c r="D4435" s="14" t="inlineStr">
        <is>
          <t>Количество</t>
        </is>
      </c>
      <c r="E4435" s="15" t="n"/>
      <c r="F4435" s="175" t="n">
        <v>2</v>
      </c>
      <c r="G4435" s="15" t="n"/>
      <c r="H4435" s="175" t="n">
        <v>2</v>
      </c>
      <c r="I4435" s="135" t="n"/>
      <c r="J4435" s="154" t="inlineStr">
        <is>
          <t>Поступление ТМЦ и услуг 0001614 от 24.04.2024 10:00:00</t>
        </is>
      </c>
      <c r="K4435" s="154" t="inlineStr">
        <is>
          <t>Поступление ТМЦ и услуг 0001614 от 24.04.2024 10:00:00</t>
        </is>
      </c>
      <c r="L4435" s="12" t="n"/>
      <c r="M4435">
        <f>VLOOKUP(J4435,P$7:Q$4000,2,0)</f>
        <v/>
      </c>
      <c r="N4435">
        <f>VLOOKUP(K4435,P$7:R$4000,2,0)</f>
        <v/>
      </c>
    </row>
    <row r="4436" hidden="1" outlineLevel="1" ht="22.45" customFormat="1" customHeight="1" s="71" thickBot="1">
      <c r="B4436" s="165" t="inlineStr">
        <is>
          <t>20.09.2024 9:18:11</t>
        </is>
      </c>
      <c r="C4436" s="165" t="inlineStr">
        <is>
          <t>Внутреннее перемещение ОМТС 222-487 от 20.09.2024 9:18:11</t>
        </is>
      </c>
      <c r="D4436" s="152" t="inlineStr">
        <is>
          <t>Внутренее перемещение ТМЦ</t>
        </is>
      </c>
      <c r="E4436" s="163" t="n">
        <v>1750</v>
      </c>
      <c r="F4436" s="164" t="n"/>
      <c r="G4436" s="163" t="n">
        <v>1750</v>
      </c>
      <c r="H4436" s="164" t="n"/>
      <c r="I4436" s="7" t="n">
        <v>7000</v>
      </c>
      <c r="J4436" s="8" t="inlineStr">
        <is>
          <t>Курбанов Базарбай Эшалиевич(Машинист виброкатка)</t>
        </is>
      </c>
      <c r="K4436" s="8" t="inlineStr">
        <is>
          <t>Склад Бозымчак № 7 СИЗ (/Касымов А,Адылбек у Э.</t>
        </is>
      </c>
      <c r="L4436" s="12" t="n"/>
      <c r="M4436">
        <f>VLOOKUP(J4436,P$7:Q$4000,2,0)</f>
        <v/>
      </c>
      <c r="N4436">
        <f>VLOOKUP(K4436,P$7:R$4000,2,0)</f>
        <v/>
      </c>
    </row>
    <row r="4437" hidden="1" outlineLevel="1" ht="22.45" customFormat="1" customHeight="1" s="71">
      <c r="B4437" s="166" t="n"/>
      <c r="C4437" s="166" t="n"/>
      <c r="D4437" s="153" t="n"/>
      <c r="E4437" s="10" t="n"/>
      <c r="F4437" s="11" t="n"/>
      <c r="G4437" s="10" t="n"/>
      <c r="H4437" s="11" t="n"/>
      <c r="I4437" s="12" t="n"/>
      <c r="J4437" s="13" t="inlineStr">
        <is>
          <t>001-001-0200 Куртка демисезонная "KAZ Minerals Bozymchak" (ткань 65%ПЭ/35%ХБ, плотность 250 гр/м2, подкл.флис. р60-62)</t>
        </is>
      </c>
      <c r="K4437" s="13" t="inlineStr">
        <is>
          <t>001-001-0200 Куртка демисезонная "KAZ Minerals Bozymchak" (ткань 65%ПЭ/35%ХБ, плотность 250 гр/м2, подкл.флис. р60-62)</t>
        </is>
      </c>
      <c r="L4437" s="12" t="n"/>
      <c r="M4437">
        <f>VLOOKUP(J4437,P$7:Q$4000,2,0)</f>
        <v/>
      </c>
      <c r="N4437">
        <f>VLOOKUP(K4437,P$7:R$4000,2,0)</f>
        <v/>
      </c>
    </row>
    <row r="4438" hidden="1" outlineLevel="1" ht="22.45" customFormat="1" customHeight="1" s="71" thickBot="1">
      <c r="B4438" s="167" t="n"/>
      <c r="C4438" s="167" t="n"/>
      <c r="D4438" s="14" t="inlineStr">
        <is>
          <t>Количество</t>
        </is>
      </c>
      <c r="E4438" s="15" t="n"/>
      <c r="F4438" s="175" t="n">
        <v>1</v>
      </c>
      <c r="G4438" s="15" t="n"/>
      <c r="H4438" s="175" t="n">
        <v>1</v>
      </c>
      <c r="I4438" s="135" t="n"/>
      <c r="J4438" s="154" t="inlineStr">
        <is>
          <t>Поступление ТМЦ и услуг 0002671 от 09.07.2024 10:00:00</t>
        </is>
      </c>
      <c r="K4438" s="154" t="inlineStr">
        <is>
          <t>Поступление ТМЦ и услуг 0002671 от 09.07.2024 10:00:00</t>
        </is>
      </c>
      <c r="L4438" s="12" t="n"/>
      <c r="M4438">
        <f>VLOOKUP(J4438,P$7:Q$4000,2,0)</f>
        <v/>
      </c>
      <c r="N4438">
        <f>VLOOKUP(K4438,P$7:R$4000,2,0)</f>
        <v/>
      </c>
    </row>
    <row r="4439" hidden="1" outlineLevel="1" ht="22.45" customFormat="1" customHeight="1" s="71" thickBot="1">
      <c r="B4439" s="165" t="inlineStr">
        <is>
          <t>20.09.2024 9:18:56</t>
        </is>
      </c>
      <c r="C4439" s="165" t="inlineStr">
        <is>
          <t>Внутреннее перемещение ОМТС 222-488 от 20.09.2024 9:18:56</t>
        </is>
      </c>
      <c r="D4439" s="152" t="inlineStr">
        <is>
          <t>Внутренее перемещение ТМЦ</t>
        </is>
      </c>
      <c r="E4439" s="163" t="n">
        <v>1750</v>
      </c>
      <c r="F4439" s="164" t="n"/>
      <c r="G4439" s="163" t="n">
        <v>1750</v>
      </c>
      <c r="H4439" s="164" t="n"/>
      <c r="I4439" s="7" t="n">
        <v>7000</v>
      </c>
      <c r="J4439" s="8" t="inlineStr">
        <is>
          <t>Исаков Нурбек Алыбекович</t>
        </is>
      </c>
      <c r="K4439" s="8" t="inlineStr">
        <is>
          <t>Склад Бозымчак № 7 СИЗ (/Касымов А,Адылбек у Э.</t>
        </is>
      </c>
      <c r="L4439" s="12" t="n"/>
      <c r="M4439">
        <f>VLOOKUP(J4439,P$7:Q$4000,2,0)</f>
        <v/>
      </c>
      <c r="N4439">
        <f>VLOOKUP(K4439,P$7:R$4000,2,0)</f>
        <v/>
      </c>
    </row>
    <row r="4440" hidden="1" outlineLevel="1" ht="22.45" customFormat="1" customHeight="1" s="71">
      <c r="B4440" s="166" t="n"/>
      <c r="C4440" s="166" t="n"/>
      <c r="D4440" s="153" t="n"/>
      <c r="E4440" s="10" t="n"/>
      <c r="F4440" s="11" t="n"/>
      <c r="G4440" s="10" t="n"/>
      <c r="H4440" s="11" t="n"/>
      <c r="I4440" s="12" t="n"/>
      <c r="J4440" s="13" t="inlineStr">
        <is>
          <t>001-001-0200 Куртка демисезонная "KAZ Minerals Bozymchak" (ткань 65%ПЭ/35%ХБ, плотность 250 гр/м2, подкл.флис. р60-62)</t>
        </is>
      </c>
      <c r="K4440" s="13" t="inlineStr">
        <is>
          <t>001-001-0200 Куртка демисезонная "KAZ Minerals Bozymchak" (ткань 65%ПЭ/35%ХБ, плотность 250 гр/м2, подкл.флис. р60-62)</t>
        </is>
      </c>
      <c r="L4440" s="12" t="n"/>
      <c r="M4440">
        <f>VLOOKUP(J4440,P$7:Q$4000,2,0)</f>
        <v/>
      </c>
      <c r="N4440">
        <f>VLOOKUP(K4440,P$7:R$4000,2,0)</f>
        <v/>
      </c>
    </row>
    <row r="4441" hidden="1" outlineLevel="1" ht="22.45" customFormat="1" customHeight="1" s="71" thickBot="1">
      <c r="B4441" s="167" t="n"/>
      <c r="C4441" s="167" t="n"/>
      <c r="D4441" s="14" t="inlineStr">
        <is>
          <t>Количество</t>
        </is>
      </c>
      <c r="E4441" s="15" t="n"/>
      <c r="F4441" s="175" t="n">
        <v>1</v>
      </c>
      <c r="G4441" s="15" t="n"/>
      <c r="H4441" s="175" t="n">
        <v>1</v>
      </c>
      <c r="I4441" s="135" t="n"/>
      <c r="J4441" s="154" t="inlineStr">
        <is>
          <t>Поступление ТМЦ и услуг 0003271 от 27.08.2024 10:00:00</t>
        </is>
      </c>
      <c r="K4441" s="154" t="inlineStr">
        <is>
          <t>Поступление ТМЦ и услуг 0003271 от 27.08.2024 10:00:00</t>
        </is>
      </c>
      <c r="L4441" s="12" t="n"/>
      <c r="M4441">
        <f>VLOOKUP(J4441,P$7:Q$4000,2,0)</f>
        <v/>
      </c>
      <c r="N4441">
        <f>VLOOKUP(K4441,P$7:R$4000,2,0)</f>
        <v/>
      </c>
    </row>
    <row r="4442" hidden="1" outlineLevel="1" ht="22.45" customFormat="1" customHeight="1" s="71" thickBot="1">
      <c r="B4442" s="165" t="inlineStr">
        <is>
          <t>20.09.2024 9:20:28</t>
        </is>
      </c>
      <c r="C4442" s="165" t="inlineStr">
        <is>
          <t>Внутреннее перемещение ОМТС 222-489 от 20.09.2024 9:20:28</t>
        </is>
      </c>
      <c r="D4442" s="152" t="inlineStr">
        <is>
          <t>Внутренее перемещение ТМЦ</t>
        </is>
      </c>
      <c r="E4442" s="163" t="n">
        <v>1750</v>
      </c>
      <c r="F4442" s="164" t="n"/>
      <c r="G4442" s="163" t="n">
        <v>1750</v>
      </c>
      <c r="H4442" s="164" t="n"/>
      <c r="I4442" s="7" t="n">
        <v>4950</v>
      </c>
      <c r="J4442" s="8" t="inlineStr">
        <is>
          <t>Азбаев Айбат Тургунбаевич</t>
        </is>
      </c>
      <c r="K4442" s="8" t="inlineStr">
        <is>
          <t>Склад Бозымчак № 7 СИЗ (/Касымов А,Адылбек у Э.</t>
        </is>
      </c>
      <c r="L4442" s="12" t="n"/>
      <c r="M4442">
        <f>VLOOKUP(J4442,P$7:Q$4000,2,0)</f>
        <v/>
      </c>
      <c r="N4442">
        <f>VLOOKUP(K4442,P$7:R$4000,2,0)</f>
        <v/>
      </c>
    </row>
    <row r="4443" hidden="1" outlineLevel="1" ht="22.45" customFormat="1" customHeight="1" s="71">
      <c r="B4443" s="166" t="n"/>
      <c r="C4443" s="166" t="n"/>
      <c r="D4443" s="153" t="n"/>
      <c r="E4443" s="10" t="n"/>
      <c r="F4443" s="11" t="n"/>
      <c r="G4443" s="10" t="n"/>
      <c r="H4443" s="11" t="n"/>
      <c r="I4443" s="12" t="n"/>
      <c r="J4443" s="13" t="inlineStr">
        <is>
          <t>001-002-0091 Сапоги ПВХ Dunlop Protomastor (МП, МБС)</t>
        </is>
      </c>
      <c r="K4443" s="13" t="inlineStr">
        <is>
          <t>001-002-0091 Сапоги ПВХ Dunlop Protomastor (МП, МБС)</t>
        </is>
      </c>
      <c r="L4443" s="12" t="n"/>
      <c r="M4443">
        <f>VLOOKUP(J4443,P$7:Q$4000,2,0)</f>
        <v/>
      </c>
      <c r="N4443">
        <f>VLOOKUP(K4443,P$7:R$4000,2,0)</f>
        <v/>
      </c>
    </row>
    <row r="4444" hidden="1" outlineLevel="1" ht="22.45" customFormat="1" customHeight="1" s="71" thickBot="1">
      <c r="B4444" s="167" t="n"/>
      <c r="C4444" s="167" t="n"/>
      <c r="D4444" s="14" t="inlineStr">
        <is>
          <t>Количество</t>
        </is>
      </c>
      <c r="E4444" s="15" t="n"/>
      <c r="F4444" s="175" t="n">
        <v>1</v>
      </c>
      <c r="G4444" s="15" t="n"/>
      <c r="H4444" s="175" t="n">
        <v>1</v>
      </c>
      <c r="I4444" s="135" t="n"/>
      <c r="J4444" s="154" t="inlineStr">
        <is>
          <t>Поступление ТМЦ и услуг 0001508 от 16.04.2024 10:00:00</t>
        </is>
      </c>
      <c r="K4444" s="154" t="inlineStr">
        <is>
          <t>Поступление ТМЦ и услуг 0001508 от 16.04.2024 10:00:00</t>
        </is>
      </c>
      <c r="L4444" s="12" t="n"/>
      <c r="M4444">
        <f>VLOOKUP(J4444,P$7:Q$4000,2,0)</f>
        <v/>
      </c>
      <c r="N4444">
        <f>VLOOKUP(K4444,P$7:R$4000,2,0)</f>
        <v/>
      </c>
    </row>
    <row r="4445" hidden="1" outlineLevel="1" ht="22.45" customFormat="1" customHeight="1" s="71">
      <c r="B4445" s="165" t="inlineStr">
        <is>
          <t>20.09.2024 9:21:13</t>
        </is>
      </c>
      <c r="C4445" s="165" t="inlineStr">
        <is>
          <t>Внутреннее перемещение ОМТС 222-490 от 20.09.2024 9:21:13</t>
        </is>
      </c>
      <c r="D4445" s="152" t="inlineStr">
        <is>
          <t>Внутренее перемещение ТМЦ</t>
        </is>
      </c>
      <c r="E4445" s="163" t="n">
        <v>1750</v>
      </c>
      <c r="F4445" s="164" t="n"/>
      <c r="G4445" s="163" t="n">
        <v>1750</v>
      </c>
      <c r="H4445" s="164" t="n"/>
      <c r="I4445" s="7" t="n">
        <v>1000</v>
      </c>
      <c r="J4445" s="8" t="inlineStr">
        <is>
          <t>Склад Бозымчак № 7/1 СИЗ БУ</t>
        </is>
      </c>
      <c r="K4445" s="8" t="inlineStr">
        <is>
          <t>Азбаев Айбат Тургунбаевич</t>
        </is>
      </c>
      <c r="L4445" s="12" t="n"/>
      <c r="M4445">
        <f>VLOOKUP(J4445,P$7:Q$4000,2,0)</f>
        <v/>
      </c>
      <c r="N4445">
        <f>VLOOKUP(K4445,P$7:R$4000,2,0)</f>
        <v/>
      </c>
    </row>
    <row r="4446" hidden="1" outlineLevel="1" ht="22.45" customFormat="1" customHeight="1" s="71">
      <c r="B4446" s="166" t="n"/>
      <c r="C4446" s="166" t="n"/>
      <c r="D4446" s="153" t="n"/>
      <c r="E4446" s="10" t="n"/>
      <c r="F4446" s="11" t="n"/>
      <c r="G4446" s="10" t="n"/>
      <c r="H4446" s="11" t="n"/>
      <c r="I4446" s="12" t="n"/>
      <c r="J4446" s="13" t="inlineStr">
        <is>
          <t>001-002-0054 Сапоги резиновые шахтерские (МП) Россия</t>
        </is>
      </c>
      <c r="K4446" s="13" t="inlineStr">
        <is>
          <t>001-002-0054 Сапоги резиновые шахтерские (МП) Россия</t>
        </is>
      </c>
      <c r="L4446" s="12" t="n"/>
      <c r="M4446">
        <f>VLOOKUP(J4446,P$7:Q$4000,2,0)</f>
        <v/>
      </c>
      <c r="N4446">
        <f>VLOOKUP(K4446,P$7:R$4000,2,0)</f>
        <v/>
      </c>
    </row>
    <row r="4447" hidden="1" outlineLevel="1" ht="22.45" customFormat="1" customHeight="1" s="71" thickBot="1">
      <c r="B4447" s="167" t="n"/>
      <c r="C4447" s="167" t="n"/>
      <c r="D4447" s="14" t="inlineStr">
        <is>
          <t>Количество</t>
        </is>
      </c>
      <c r="E4447" s="15" t="n"/>
      <c r="F4447" s="175" t="n">
        <v>1</v>
      </c>
      <c r="G4447" s="15" t="n"/>
      <c r="H4447" s="175" t="n">
        <v>1</v>
      </c>
      <c r="I4447" s="135" t="n"/>
      <c r="J4447" s="154" t="inlineStr">
        <is>
          <t>Поступление ТМЦ и услуг 0002217 от 30.06.2021 10:00:00</t>
        </is>
      </c>
      <c r="K4447" s="154" t="inlineStr">
        <is>
          <t>Поступление ТМЦ и услуг 0002217 от 30.06.2021 10:00:00</t>
        </is>
      </c>
      <c r="L4447" s="12" t="n"/>
      <c r="M4447">
        <f>VLOOKUP(J4447,P$7:Q$4000,2,0)</f>
        <v/>
      </c>
      <c r="N4447">
        <f>VLOOKUP(K4447,P$7:R$4000,2,0)</f>
        <v/>
      </c>
    </row>
    <row r="4448" hidden="1" outlineLevel="1" ht="22.45" customFormat="1" customHeight="1" s="71" thickBot="1">
      <c r="B4448" s="165" t="inlineStr">
        <is>
          <t>20.09.2024 9:22:12</t>
        </is>
      </c>
      <c r="C4448" s="165" t="inlineStr">
        <is>
          <t>Внутреннее перемещение ОМТС 222-491 от 20.09.2024 9:22:12</t>
        </is>
      </c>
      <c r="D4448" s="152" t="inlineStr">
        <is>
          <t>Внутренее перемещение ТМЦ</t>
        </is>
      </c>
      <c r="E4448" s="163" t="n">
        <v>1750</v>
      </c>
      <c r="F4448" s="164" t="n"/>
      <c r="G4448" s="163" t="n">
        <v>1750</v>
      </c>
      <c r="H4448" s="164" t="n"/>
      <c r="I4448" s="7" t="n">
        <v>4558.41</v>
      </c>
      <c r="J4448" s="8" t="inlineStr">
        <is>
          <t>Асанбек уулу Нурлан(Аккумуляторщик)</t>
        </is>
      </c>
      <c r="K4448" s="8" t="inlineStr">
        <is>
          <t>Склад Бозымчак № 7 СИЗ (/Касымов А,Адылбек у Э.</t>
        </is>
      </c>
      <c r="L4448" s="12" t="n"/>
      <c r="M4448">
        <f>VLOOKUP(J4448,P$7:Q$4000,2,0)</f>
        <v/>
      </c>
      <c r="N4448">
        <f>VLOOKUP(K4448,P$7:R$4000,2,0)</f>
        <v/>
      </c>
    </row>
    <row r="4449" hidden="1" outlineLevel="1" ht="22.45" customFormat="1" customHeight="1" s="71">
      <c r="B4449" s="166" t="n"/>
      <c r="C4449" s="166" t="n"/>
      <c r="D4449" s="153" t="n"/>
      <c r="E4449" s="10" t="n"/>
      <c r="F4449" s="11" t="n"/>
      <c r="G4449" s="10" t="n"/>
      <c r="H4449" s="11" t="n"/>
      <c r="I4449" s="12" t="n"/>
      <c r="J4449" s="13" t="inlineStr">
        <is>
          <t>001-002-0061 Ботинки Kynox Nomad 417E-064 (Италия)</t>
        </is>
      </c>
      <c r="K4449" s="13" t="inlineStr">
        <is>
          <t>001-002-0061 Ботинки Kynox Nomad 417E-064 (Италия)</t>
        </is>
      </c>
      <c r="L4449" s="12" t="n"/>
      <c r="M4449">
        <f>VLOOKUP(J4449,P$7:Q$4000,2,0)</f>
        <v/>
      </c>
      <c r="N4449">
        <f>VLOOKUP(K4449,P$7:R$4000,2,0)</f>
        <v/>
      </c>
    </row>
    <row r="4450" hidden="1" outlineLevel="1" ht="22.45" customFormat="1" customHeight="1" s="71" thickBot="1">
      <c r="B4450" s="167" t="n"/>
      <c r="C4450" s="167" t="n"/>
      <c r="D4450" s="14" t="inlineStr">
        <is>
          <t>Количество</t>
        </is>
      </c>
      <c r="E4450" s="15" t="n"/>
      <c r="F4450" s="175" t="n">
        <v>1</v>
      </c>
      <c r="G4450" s="15" t="n"/>
      <c r="H4450" s="175" t="n">
        <v>1</v>
      </c>
      <c r="I4450" s="135" t="n"/>
      <c r="J4450" s="154" t="inlineStr">
        <is>
          <t>Поступление ТМЦ и услуг 0001148 от 27.03.2024 10:00:00</t>
        </is>
      </c>
      <c r="K4450" s="154" t="inlineStr">
        <is>
          <t>Поступление ТМЦ и услуг 0001148 от 27.03.2024 10:00:00</t>
        </is>
      </c>
      <c r="L4450" s="12" t="n"/>
      <c r="M4450">
        <f>VLOOKUP(J4450,P$7:Q$4000,2,0)</f>
        <v/>
      </c>
      <c r="N4450">
        <f>VLOOKUP(K4450,P$7:R$4000,2,0)</f>
        <v/>
      </c>
    </row>
    <row r="4451" hidden="1" outlineLevel="1" ht="22.45" customFormat="1" customHeight="1" s="71">
      <c r="B4451" s="165" t="inlineStr">
        <is>
          <t>20.09.2024 9:23:31</t>
        </is>
      </c>
      <c r="C4451" s="165" t="inlineStr">
        <is>
          <t>Внутреннее перемещение ОМТС 222-493 от 20.09.2024 9:23:31</t>
        </is>
      </c>
      <c r="D4451" s="152" t="inlineStr">
        <is>
          <t>Внутренее перемещение ТМЦ</t>
        </is>
      </c>
      <c r="E4451" s="163" t="n">
        <v>1750</v>
      </c>
      <c r="F4451" s="164" t="n"/>
      <c r="G4451" s="163" t="n">
        <v>1750</v>
      </c>
      <c r="H4451" s="164" t="n"/>
      <c r="I4451" s="7" t="n">
        <v>4151.73</v>
      </c>
      <c r="J4451" s="8" t="inlineStr">
        <is>
          <t>Склад Бозымчак № 7/1 СИЗ БУ</t>
        </is>
      </c>
      <c r="K4451" s="8" t="inlineStr">
        <is>
          <t>Асанбек уулу Нурлан(Аккумуляторщик)</t>
        </is>
      </c>
      <c r="L4451" s="12" t="n"/>
      <c r="M4451">
        <f>VLOOKUP(J4451,P$7:Q$4000,2,0)</f>
        <v/>
      </c>
      <c r="N4451">
        <f>VLOOKUP(K4451,P$7:R$4000,2,0)</f>
        <v/>
      </c>
    </row>
    <row r="4452" hidden="1" outlineLevel="1" ht="22.45" customFormat="1" customHeight="1" s="71">
      <c r="B4452" s="166" t="n"/>
      <c r="C4452" s="166" t="n"/>
      <c r="D4452" s="153" t="n"/>
      <c r="E4452" s="10" t="n"/>
      <c r="F4452" s="11" t="n"/>
      <c r="G4452" s="10" t="n"/>
      <c r="H4452" s="11" t="n"/>
      <c r="I4452" s="12" t="n"/>
      <c r="J4452" s="13" t="inlineStr">
        <is>
          <t>001-002-0061 Ботинки Kynox Nomad 417E-064 (Италия)</t>
        </is>
      </c>
      <c r="K4452" s="13" t="inlineStr">
        <is>
          <t>001-002-0061 Ботинки Kynox Nomad 417E-064 (Италия)</t>
        </is>
      </c>
      <c r="L4452" s="12" t="n"/>
      <c r="M4452">
        <f>VLOOKUP(J4452,P$7:Q$4000,2,0)</f>
        <v/>
      </c>
      <c r="N4452">
        <f>VLOOKUP(K4452,P$7:R$4000,2,0)</f>
        <v/>
      </c>
    </row>
    <row r="4453" hidden="1" outlineLevel="1" ht="22.45" customFormat="1" customHeight="1" s="71" thickBot="1">
      <c r="B4453" s="167" t="n"/>
      <c r="C4453" s="167" t="n"/>
      <c r="D4453" s="14" t="inlineStr">
        <is>
          <t>Количество</t>
        </is>
      </c>
      <c r="E4453" s="15" t="n"/>
      <c r="F4453" s="175" t="n">
        <v>1</v>
      </c>
      <c r="G4453" s="15" t="n"/>
      <c r="H4453" s="175" t="n">
        <v>1</v>
      </c>
      <c r="I4453" s="135" t="n"/>
      <c r="J4453" s="154" t="inlineStr">
        <is>
          <t>Поступление ТМЦ и услуг 0001723 от 12.05.2023 10:00:00</t>
        </is>
      </c>
      <c r="K4453" s="154" t="inlineStr">
        <is>
          <t>Поступление ТМЦ и услуг 0001723 от 12.05.2023 10:00:00</t>
        </is>
      </c>
      <c r="L4453" s="12" t="n"/>
      <c r="M4453">
        <f>VLOOKUP(J4453,P$7:Q$4000,2,0)</f>
        <v/>
      </c>
      <c r="N4453">
        <f>VLOOKUP(K4453,P$7:R$4000,2,0)</f>
        <v/>
      </c>
    </row>
    <row r="4454" hidden="1" outlineLevel="1" ht="22.45" customFormat="1" customHeight="1" s="71">
      <c r="B4454" s="165" t="inlineStr">
        <is>
          <t>20.09.2024 9:23:31</t>
        </is>
      </c>
      <c r="C4454" s="165" t="inlineStr">
        <is>
          <t>Внутреннее перемещение ОМТС 222-493 от 20.09.2024 9:23:31</t>
        </is>
      </c>
      <c r="D4454" s="152" t="inlineStr">
        <is>
          <t>Внутренее перемещение ТМЦ</t>
        </is>
      </c>
      <c r="E4454" s="163" t="n">
        <v>1750</v>
      </c>
      <c r="F4454" s="164" t="n"/>
      <c r="G4454" s="163" t="n">
        <v>1750</v>
      </c>
      <c r="H4454" s="164" t="n"/>
      <c r="I4454" s="7" t="n">
        <v>4839.29</v>
      </c>
      <c r="J4454" s="8" t="inlineStr">
        <is>
          <t>Склад Бозымчак № 7/1 СИЗ БУ</t>
        </is>
      </c>
      <c r="K4454" s="8" t="inlineStr">
        <is>
          <t>Асанбек уулу Нурлан(Аккумуляторщик)</t>
        </is>
      </c>
      <c r="L4454" s="12" t="n"/>
      <c r="M4454">
        <f>VLOOKUP(J4454,P$7:Q$4000,2,0)</f>
        <v/>
      </c>
      <c r="N4454">
        <f>VLOOKUP(K4454,P$7:R$4000,2,0)</f>
        <v/>
      </c>
    </row>
    <row r="4455" hidden="1" outlineLevel="1" ht="22.45" customFormat="1" customHeight="1" s="71">
      <c r="B4455" s="166" t="n"/>
      <c r="C4455" s="166" t="n"/>
      <c r="D4455" s="153" t="n"/>
      <c r="E4455" s="10" t="n"/>
      <c r="F4455" s="11" t="n"/>
      <c r="G4455" s="10" t="n"/>
      <c r="H4455" s="11" t="n"/>
      <c r="I4455" s="12" t="n"/>
      <c r="J4455" s="13" t="inlineStr">
        <is>
          <t>001-002-0060 Сапоги Oslo 271E Husky (Италия)</t>
        </is>
      </c>
      <c r="K4455" s="13" t="inlineStr">
        <is>
          <t>001-002-0060 Сапоги Oslo 271E Husky (Италия)</t>
        </is>
      </c>
      <c r="L4455" s="12" t="n"/>
      <c r="M4455">
        <f>VLOOKUP(J4455,P$7:Q$4000,2,0)</f>
        <v/>
      </c>
      <c r="N4455">
        <f>VLOOKUP(K4455,P$7:R$4000,2,0)</f>
        <v/>
      </c>
    </row>
    <row r="4456" hidden="1" outlineLevel="1" ht="22.45" customFormat="1" customHeight="1" s="71" thickBot="1">
      <c r="B4456" s="167" t="n"/>
      <c r="C4456" s="167" t="n"/>
      <c r="D4456" s="14" t="inlineStr">
        <is>
          <t>Количество</t>
        </is>
      </c>
      <c r="E4456" s="15" t="n"/>
      <c r="F4456" s="175" t="n">
        <v>1</v>
      </c>
      <c r="G4456" s="15" t="n"/>
      <c r="H4456" s="175" t="n">
        <v>1</v>
      </c>
      <c r="I4456" s="135" t="n"/>
      <c r="J4456" s="154" t="inlineStr">
        <is>
          <t>Поступление ТМЦ и услуг 0004643 от 15.12.2021 10:00:00</t>
        </is>
      </c>
      <c r="K4456" s="154" t="inlineStr">
        <is>
          <t>Поступление ТМЦ и услуг 0004643 от 15.12.2021 10:00:00</t>
        </is>
      </c>
      <c r="L4456" s="12" t="n"/>
      <c r="M4456">
        <f>VLOOKUP(J4456,P$7:Q$4000,2,0)</f>
        <v/>
      </c>
      <c r="N4456">
        <f>VLOOKUP(K4456,P$7:R$4000,2,0)</f>
        <v/>
      </c>
    </row>
    <row r="4457" hidden="1" outlineLevel="1" ht="22.45" customFormat="1" customHeight="1" s="71" thickBot="1">
      <c r="B4457" s="165" t="inlineStr">
        <is>
          <t>20.09.2024 9:26:11</t>
        </is>
      </c>
      <c r="C4457" s="165" t="inlineStr">
        <is>
          <t>Внутреннее перемещение ОМТС 222-494 от 20.09.2024 9:26:11</t>
        </is>
      </c>
      <c r="D4457" s="152" t="inlineStr">
        <is>
          <t>Внутренее перемещение ТМЦ</t>
        </is>
      </c>
      <c r="E4457" s="163" t="n">
        <v>1750</v>
      </c>
      <c r="F4457" s="164" t="n"/>
      <c r="G4457" s="163" t="n">
        <v>1750</v>
      </c>
      <c r="H4457" s="164" t="n"/>
      <c r="I4457" s="7" t="n">
        <v>6068.94</v>
      </c>
      <c r="J4457" s="8" t="inlineStr">
        <is>
          <t>Жумабек уулу Айжигит</t>
        </is>
      </c>
      <c r="K4457" s="8" t="inlineStr">
        <is>
          <t>Склад Бозымчак № 7 СИЗ (/Касымов А,Адылбек у Э.</t>
        </is>
      </c>
      <c r="L4457" s="12" t="n"/>
      <c r="M4457">
        <f>VLOOKUP(J4457,P$7:Q$4000,2,0)</f>
        <v/>
      </c>
      <c r="N4457">
        <f>VLOOKUP(K4457,P$7:R$4000,2,0)</f>
        <v/>
      </c>
    </row>
    <row r="4458" hidden="1" outlineLevel="1" ht="22.45" customFormat="1" customHeight="1" s="71">
      <c r="B4458" s="166" t="n"/>
      <c r="C4458" s="166" t="n"/>
      <c r="D4458" s="153" t="n"/>
      <c r="E4458" s="10" t="n"/>
      <c r="F4458" s="11" t="n"/>
      <c r="G4458" s="10" t="n"/>
      <c r="H4458" s="11" t="n"/>
      <c r="I4458" s="12" t="n"/>
      <c r="J4458" s="13" t="inlineStr">
        <is>
          <t>001-002-0085 Сапоги Pezzol Artic 271E-050</t>
        </is>
      </c>
      <c r="K4458" s="13" t="inlineStr">
        <is>
          <t>001-002-0085 Сапоги Pezzol Artic 271E-050</t>
        </is>
      </c>
      <c r="L4458" s="12" t="n"/>
      <c r="M4458">
        <f>VLOOKUP(J4458,P$7:Q$4000,2,0)</f>
        <v/>
      </c>
      <c r="N4458">
        <f>VLOOKUP(K4458,P$7:R$4000,2,0)</f>
        <v/>
      </c>
    </row>
    <row r="4459" hidden="1" outlineLevel="1" ht="22.45" customFormat="1" customHeight="1" s="71" thickBot="1">
      <c r="B4459" s="167" t="n"/>
      <c r="C4459" s="167" t="n"/>
      <c r="D4459" s="14" t="inlineStr">
        <is>
          <t>Количество</t>
        </is>
      </c>
      <c r="E4459" s="15" t="n"/>
      <c r="F4459" s="175" t="n">
        <v>1</v>
      </c>
      <c r="G4459" s="15" t="n"/>
      <c r="H4459" s="175" t="n">
        <v>1</v>
      </c>
      <c r="I4459" s="135" t="n"/>
      <c r="J4459" s="154" t="inlineStr">
        <is>
          <t>Поступление ТМЦ и услуг 0000155 от 17.01.2024 10:00:00</t>
        </is>
      </c>
      <c r="K4459" s="154" t="inlineStr">
        <is>
          <t>Поступление ТМЦ и услуг 0000155 от 17.01.2024 10:00:00</t>
        </is>
      </c>
      <c r="L4459" s="12" t="n"/>
      <c r="M4459">
        <f>VLOOKUP(J4459,P$7:Q$4000,2,0)</f>
        <v/>
      </c>
      <c r="N4459">
        <f>VLOOKUP(K4459,P$7:R$4000,2,0)</f>
        <v/>
      </c>
    </row>
    <row r="4460" hidden="1" outlineLevel="1" ht="22.45" customFormat="1" customHeight="1" s="71" thickBot="1">
      <c r="B4460" s="165" t="inlineStr">
        <is>
          <t>20.09.2024 9:31:06</t>
        </is>
      </c>
      <c r="C4460" s="165" t="inlineStr">
        <is>
          <t>Внутреннее перемещение ОМТС 222-496 от 20.09.2024 9:31:06</t>
        </is>
      </c>
      <c r="D4460" s="152" t="inlineStr">
        <is>
          <t>Внутренее перемещение ТМЦ</t>
        </is>
      </c>
      <c r="E4460" s="163" t="n">
        <v>1750</v>
      </c>
      <c r="F4460" s="164" t="n"/>
      <c r="G4460" s="163" t="n">
        <v>1750</v>
      </c>
      <c r="H4460" s="164" t="n"/>
      <c r="I4460" s="7" t="n">
        <v>7560</v>
      </c>
      <c r="J4460" s="8" t="inlineStr">
        <is>
          <t>Абдыжапаров Темирлан Джамалбекович</t>
        </is>
      </c>
      <c r="K4460" s="8" t="inlineStr">
        <is>
          <t>Склад Бозымчак № 7 СИЗ (/Касымов А,Адылбек у Э.</t>
        </is>
      </c>
      <c r="L4460" s="12" t="n"/>
      <c r="M4460">
        <f>VLOOKUP(J4460,P$7:Q$4000,2,0)</f>
        <v/>
      </c>
      <c r="N4460">
        <f>VLOOKUP(K4460,P$7:R$4000,2,0)</f>
        <v/>
      </c>
    </row>
    <row r="4461" hidden="1" outlineLevel="1" ht="22.45" customFormat="1" customHeight="1" s="71">
      <c r="B4461" s="166" t="n"/>
      <c r="C4461" s="166" t="n"/>
      <c r="D4461" s="153" t="n"/>
      <c r="E4461" s="10" t="n"/>
      <c r="F4461" s="11" t="n"/>
      <c r="G4461" s="10" t="n"/>
      <c r="H4461" s="11" t="n"/>
      <c r="I4461" s="12" t="n"/>
      <c r="J4461" s="13" t="inlineStr">
        <is>
          <t>010-002-0066 Респиратор фильтрующий Benehal FFP2 NR</t>
        </is>
      </c>
      <c r="K4461" s="13" t="inlineStr">
        <is>
          <t>010-002-0066 Респиратор фильтрующий Benehal FFP2 NR</t>
        </is>
      </c>
      <c r="L4461" s="12" t="n"/>
      <c r="M4461">
        <f>VLOOKUP(J4461,P$7:Q$4000,2,0)</f>
        <v/>
      </c>
      <c r="N4461">
        <f>VLOOKUP(K4461,P$7:R$4000,2,0)</f>
        <v/>
      </c>
    </row>
    <row r="4462" hidden="1" outlineLevel="1" ht="22.45" customFormat="1" customHeight="1" s="71" thickBot="1">
      <c r="B4462" s="167" t="n"/>
      <c r="C4462" s="167" t="n"/>
      <c r="D4462" s="14" t="inlineStr">
        <is>
          <t>Количество</t>
        </is>
      </c>
      <c r="E4462" s="15" t="n"/>
      <c r="F4462" s="175" t="n">
        <v>90</v>
      </c>
      <c r="G4462" s="15" t="n"/>
      <c r="H4462" s="175" t="n">
        <v>90</v>
      </c>
      <c r="I4462" s="135" t="n"/>
      <c r="J4462" s="154" t="inlineStr">
        <is>
          <t>Поступление ТМЦ и услуг 0003131 от 06.08.2024 10:00:00</t>
        </is>
      </c>
      <c r="K4462" s="154" t="inlineStr">
        <is>
          <t>Поступление ТМЦ и услуг 0003131 от 06.08.2024 10:00:00</t>
        </is>
      </c>
      <c r="L4462" s="12" t="n"/>
      <c r="M4462">
        <f>VLOOKUP(J4462,P$7:Q$4000,2,0)</f>
        <v/>
      </c>
      <c r="N4462">
        <f>VLOOKUP(K4462,P$7:R$4000,2,0)</f>
        <v/>
      </c>
    </row>
    <row r="4463" hidden="1" outlineLevel="1" ht="22.45" customFormat="1" customHeight="1" s="71" thickBot="1">
      <c r="B4463" s="165" t="inlineStr">
        <is>
          <t>20.09.2024 9:52:24</t>
        </is>
      </c>
      <c r="C4463" s="165" t="inlineStr">
        <is>
          <t>Внутреннее перемещение ОМТС 222-501 от 20.09.2024 9:52:24</t>
        </is>
      </c>
      <c r="D4463" s="152" t="inlineStr">
        <is>
          <t>Внутренее перемещение ТМЦ</t>
        </is>
      </c>
      <c r="E4463" s="163" t="n">
        <v>1750</v>
      </c>
      <c r="F4463" s="164" t="n"/>
      <c r="G4463" s="163" t="n">
        <v>1750</v>
      </c>
      <c r="H4463" s="164" t="n"/>
      <c r="I4463" s="7" t="n">
        <v>7000</v>
      </c>
      <c r="J4463" s="8" t="inlineStr">
        <is>
          <t>Джакиев Алишер Тажибаевич</t>
        </is>
      </c>
      <c r="K4463" s="8" t="inlineStr">
        <is>
          <t>Склад Бозымчак № 7 СИЗ (/Касымов А,Адылбек у Э.</t>
        </is>
      </c>
      <c r="L4463" s="12" t="n"/>
      <c r="M4463">
        <f>VLOOKUP(J4463,P$7:Q$4000,2,0)</f>
        <v/>
      </c>
      <c r="N4463">
        <f>VLOOKUP(K4463,P$7:R$4000,2,0)</f>
        <v/>
      </c>
    </row>
    <row r="4464" hidden="1" outlineLevel="1" ht="22.45" customFormat="1" customHeight="1" s="71">
      <c r="B4464" s="166" t="n"/>
      <c r="C4464" s="166" t="n"/>
      <c r="D4464" s="153" t="n"/>
      <c r="E4464" s="10" t="n"/>
      <c r="F4464" s="11" t="n"/>
      <c r="G4464" s="10" t="n"/>
      <c r="H4464" s="11" t="n"/>
      <c r="I4464" s="12" t="n"/>
      <c r="J4464" s="13" t="inlineStr">
        <is>
          <t>001-001-0197 Куртка демисезонная "KAZ Minerals Bozymchak" (ткань 65%ПЭ/35%ХБ, плотность 250 гр/м2, подкл.флис. 48-50)</t>
        </is>
      </c>
      <c r="K4464" s="13" t="inlineStr">
        <is>
          <t>001-001-0197 Куртка демисезонная "KAZ Minerals Bozymchak" (ткань 65%ПЭ/35%ХБ, плотность 250 гр/м2, подкл.флис. 48-50)</t>
        </is>
      </c>
      <c r="L4464" s="12" t="n"/>
      <c r="M4464">
        <f>VLOOKUP(J4464,P$7:Q$4000,2,0)</f>
        <v/>
      </c>
      <c r="N4464">
        <f>VLOOKUP(K4464,P$7:R$4000,2,0)</f>
        <v/>
      </c>
    </row>
    <row r="4465" hidden="1" outlineLevel="1" ht="22.45" customFormat="1" customHeight="1" s="71" thickBot="1">
      <c r="B4465" s="167" t="n"/>
      <c r="C4465" s="167" t="n"/>
      <c r="D4465" s="14" t="inlineStr">
        <is>
          <t>Количество</t>
        </is>
      </c>
      <c r="E4465" s="15" t="n"/>
      <c r="F4465" s="175" t="n">
        <v>1</v>
      </c>
      <c r="G4465" s="15" t="n"/>
      <c r="H4465" s="175" t="n">
        <v>1</v>
      </c>
      <c r="I4465" s="135" t="n"/>
      <c r="J4465" s="154" t="inlineStr">
        <is>
          <t>Поступление ТМЦ и услуг 0003584 от 12.09.2024 10:00:00</t>
        </is>
      </c>
      <c r="K4465" s="154" t="inlineStr">
        <is>
          <t>Поступление ТМЦ и услуг 0003584 от 12.09.2024 10:00:00</t>
        </is>
      </c>
      <c r="L4465" s="12" t="n"/>
      <c r="M4465">
        <f>VLOOKUP(J4465,P$7:Q$4000,2,0)</f>
        <v/>
      </c>
      <c r="N4465">
        <f>VLOOKUP(K4465,P$7:R$4000,2,0)</f>
        <v/>
      </c>
    </row>
    <row r="4466" hidden="1" outlineLevel="1" ht="22.45" customFormat="1" customHeight="1" s="71">
      <c r="B4466" s="165" t="inlineStr">
        <is>
          <t>20.09.2024 9:53:42</t>
        </is>
      </c>
      <c r="C4466" s="165" t="inlineStr">
        <is>
          <t>Внутреннее перемещение ОМТС 222-502 от 20.09.2024 9:53:42</t>
        </is>
      </c>
      <c r="D4466" s="152" t="inlineStr">
        <is>
          <t>Внутренее перемещение ТМЦ</t>
        </is>
      </c>
      <c r="E4466" s="163" t="n">
        <v>1750</v>
      </c>
      <c r="F4466" s="164" t="n"/>
      <c r="G4466" s="163" t="n">
        <v>1750</v>
      </c>
      <c r="H4466" s="164" t="n"/>
      <c r="I4466" s="7" t="n">
        <v>12240</v>
      </c>
      <c r="J4466" s="8" t="inlineStr">
        <is>
          <t>Склад Бозымчак № 7/1 СИЗ БУ</t>
        </is>
      </c>
      <c r="K4466" s="8" t="inlineStr">
        <is>
          <t>Янджун Юсуп Абдукаримович</t>
        </is>
      </c>
      <c r="L4466" s="12" t="n"/>
      <c r="M4466">
        <f>VLOOKUP(J4466,P$7:Q$4000,2,0)</f>
        <v/>
      </c>
      <c r="N4466">
        <f>VLOOKUP(K4466,P$7:R$4000,2,0)</f>
        <v/>
      </c>
    </row>
    <row r="4467" hidden="1" outlineLevel="1" ht="22.45" customFormat="1" customHeight="1" s="71">
      <c r="B4467" s="166" t="n"/>
      <c r="C4467" s="166" t="n"/>
      <c r="D4467" s="153" t="n"/>
      <c r="E4467" s="10" t="n"/>
      <c r="F4467" s="11" t="n"/>
      <c r="G4467" s="10" t="n"/>
      <c r="H4467" s="11" t="n"/>
      <c r="I4467" s="12" t="n"/>
      <c r="J4467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K4467" s="13" t="inlineStr">
        <is>
          <t>001-001-0137 Костюм зимний "KAZ Minerals Bozymchak" (100% полиэстер, плотность 150-160гр/м2, утеплитель-синтепон, логотип вышивка, 52р)</t>
        </is>
      </c>
      <c r="L4467" s="12" t="n"/>
      <c r="M4467">
        <f>VLOOKUP(J4467,P$7:Q$4000,2,0)</f>
        <v/>
      </c>
      <c r="N4467">
        <f>VLOOKUP(K4467,P$7:R$4000,2,0)</f>
        <v/>
      </c>
    </row>
    <row r="4468" hidden="1" outlineLevel="1" ht="22.45" customFormat="1" customHeight="1" s="71" thickBot="1">
      <c r="B4468" s="167" t="n"/>
      <c r="C4468" s="167" t="n"/>
      <c r="D4468" s="14" t="inlineStr">
        <is>
          <t>Количество</t>
        </is>
      </c>
      <c r="E4468" s="15" t="n"/>
      <c r="F4468" s="175" t="n">
        <v>1</v>
      </c>
      <c r="G4468" s="15" t="n"/>
      <c r="H4468" s="175" t="n">
        <v>1</v>
      </c>
      <c r="I4468" s="135" t="n"/>
      <c r="J4468" s="154" t="inlineStr">
        <is>
          <t>Поступление ТМЦ и услуг 0001116 от 31.03.2023 10:00:00</t>
        </is>
      </c>
      <c r="K4468" s="154" t="inlineStr">
        <is>
          <t>Поступление ТМЦ и услуг 0001116 от 31.03.2023 10:00:00</t>
        </is>
      </c>
      <c r="L4468" s="12" t="n"/>
      <c r="M4468">
        <f>VLOOKUP(J4468,P$7:Q$4000,2,0)</f>
        <v/>
      </c>
      <c r="N4468">
        <f>VLOOKUP(K4468,P$7:R$4000,2,0)</f>
        <v/>
      </c>
    </row>
    <row r="4469" hidden="1" outlineLevel="1" ht="22.45" customFormat="1" customHeight="1" s="71" thickBot="1">
      <c r="B4469" s="165" t="inlineStr">
        <is>
          <t>20.09.2024 10:02:16</t>
        </is>
      </c>
      <c r="C4469" s="165" t="inlineStr">
        <is>
          <t>Внутреннее перемещение ОМТС 222-504 от 20.09.2024 10:02:16</t>
        </is>
      </c>
      <c r="D4469" s="152" t="inlineStr">
        <is>
          <t>Внутренее перемещение ТМЦ</t>
        </is>
      </c>
      <c r="E4469" s="163" t="n">
        <v>1750</v>
      </c>
      <c r="F4469" s="164" t="n"/>
      <c r="G4469" s="163" t="n">
        <v>1750</v>
      </c>
      <c r="H4469" s="164" t="n"/>
      <c r="I4469" s="7" t="n">
        <v>7061.06</v>
      </c>
      <c r="J4469" s="8" t="inlineStr">
        <is>
          <t>Ниязов Давлет Тургунович</t>
        </is>
      </c>
      <c r="K4469" s="8" t="inlineStr">
        <is>
          <t>Склад Бозымчак № 7 СИЗ (/Касымов А,Адылбек у Э.</t>
        </is>
      </c>
      <c r="L4469" s="12" t="n"/>
      <c r="M4469">
        <f>VLOOKUP(J4469,P$7:Q$4000,2,0)</f>
        <v/>
      </c>
      <c r="N4469">
        <f>VLOOKUP(K4469,P$7:R$4000,2,0)</f>
        <v/>
      </c>
    </row>
    <row r="4470" hidden="1" outlineLevel="1" ht="22.45" customFormat="1" customHeight="1" s="71">
      <c r="B4470" s="166" t="n"/>
      <c r="C4470" s="166" t="n"/>
      <c r="D4470" s="153" t="n"/>
      <c r="E4470" s="10" t="n"/>
      <c r="F4470" s="11" t="n"/>
      <c r="G4470" s="10" t="n"/>
      <c r="H4470" s="11" t="n"/>
      <c r="I4470" s="12" t="n"/>
      <c r="J4470" s="13" t="inlineStr">
        <is>
          <t>001-002-0090 Ботинки Pezzol Kobra 916P-017</t>
        </is>
      </c>
      <c r="K4470" s="13" t="inlineStr">
        <is>
          <t>001-002-0090 Ботинки Pezzol Kobra 916P-017</t>
        </is>
      </c>
      <c r="L4470" s="12" t="n"/>
      <c r="M4470">
        <f>VLOOKUP(J4470,P$7:Q$4000,2,0)</f>
        <v/>
      </c>
      <c r="N4470">
        <f>VLOOKUP(K4470,P$7:R$4000,2,0)</f>
        <v/>
      </c>
    </row>
    <row r="4471" hidden="1" outlineLevel="1" ht="22.45" customFormat="1" customHeight="1" s="71" thickBot="1">
      <c r="B4471" s="167" t="n"/>
      <c r="C4471" s="167" t="n"/>
      <c r="D4471" s="14" t="inlineStr">
        <is>
          <t>Количество</t>
        </is>
      </c>
      <c r="E4471" s="15" t="n"/>
      <c r="F4471" s="175" t="n">
        <v>1</v>
      </c>
      <c r="G4471" s="15" t="n"/>
      <c r="H4471" s="175" t="n">
        <v>1</v>
      </c>
      <c r="I4471" s="135" t="n"/>
      <c r="J4471" s="154" t="inlineStr">
        <is>
          <t>Поступление ТМЦ и услуг 0002332 от 19.06.2024 10:00:00</t>
        </is>
      </c>
      <c r="K4471" s="154" t="inlineStr">
        <is>
          <t>Поступление ТМЦ и услуг 0002332 от 19.06.2024 10:00:00</t>
        </is>
      </c>
      <c r="L4471" s="12" t="n"/>
      <c r="M4471">
        <f>VLOOKUP(J4471,P$7:Q$4000,2,0)</f>
        <v/>
      </c>
      <c r="N4471">
        <f>VLOOKUP(K4471,P$7:R$4000,2,0)</f>
        <v/>
      </c>
    </row>
    <row r="4472" hidden="1" outlineLevel="1" ht="22.45" customFormat="1" customHeight="1" s="71">
      <c r="B4472" s="165" t="inlineStr">
        <is>
          <t>20.09.2024 10:02:49</t>
        </is>
      </c>
      <c r="C4472" s="165" t="inlineStr">
        <is>
          <t>Внутреннее перемещение ОМТС 222-505 от 20.09.2024 10:02:49</t>
        </is>
      </c>
      <c r="D4472" s="152" t="inlineStr">
        <is>
          <t>Внутренее перемещение ТМЦ</t>
        </is>
      </c>
      <c r="E4472" s="163" t="n">
        <v>1750</v>
      </c>
      <c r="F4472" s="164" t="n"/>
      <c r="G4472" s="163" t="n">
        <v>1750</v>
      </c>
      <c r="H4472" s="164" t="n"/>
      <c r="I4472" s="7" t="n">
        <v>4147.32</v>
      </c>
      <c r="J4472" s="8" t="inlineStr">
        <is>
          <t>Склад Бозымчак № 7/1 СИЗ БУ</t>
        </is>
      </c>
      <c r="K4472" s="8" t="inlineStr">
        <is>
          <t>Ниязов Давлет Тургунович</t>
        </is>
      </c>
      <c r="L4472" s="12" t="n"/>
      <c r="M4472">
        <f>VLOOKUP(J4472,P$7:Q$4000,2,0)</f>
        <v/>
      </c>
      <c r="N4472">
        <f>VLOOKUP(K4472,P$7:R$4000,2,0)</f>
        <v/>
      </c>
    </row>
    <row r="4473" hidden="1" outlineLevel="1" ht="22.45" customFormat="1" customHeight="1" s="71">
      <c r="B4473" s="166" t="n"/>
      <c r="C4473" s="166" t="n"/>
      <c r="D4473" s="153" t="n"/>
      <c r="E4473" s="10" t="n"/>
      <c r="F4473" s="11" t="n"/>
      <c r="G4473" s="10" t="n"/>
      <c r="H4473" s="11" t="n"/>
      <c r="I4473" s="12" t="n"/>
      <c r="J4473" s="13" t="inlineStr">
        <is>
          <t>001-002-0061 Ботинки Kynox Nomad 417E-064 (Италия)</t>
        </is>
      </c>
      <c r="K4473" s="13" t="inlineStr">
        <is>
          <t>001-002-0061 Ботинки Kynox Nomad 417E-064 (Италия)</t>
        </is>
      </c>
      <c r="L4473" s="12" t="n"/>
      <c r="M4473">
        <f>VLOOKUP(J4473,P$7:Q$4000,2,0)</f>
        <v/>
      </c>
      <c r="N4473">
        <f>VLOOKUP(K4473,P$7:R$4000,2,0)</f>
        <v/>
      </c>
    </row>
    <row r="4474" hidden="1" outlineLevel="1" ht="22.45" customFormat="1" customHeight="1" s="71" thickBot="1">
      <c r="B4474" s="167" t="n"/>
      <c r="C4474" s="167" t="n"/>
      <c r="D4474" s="14" t="inlineStr">
        <is>
          <t>Количество</t>
        </is>
      </c>
      <c r="E4474" s="15" t="n"/>
      <c r="F4474" s="175" t="n">
        <v>1</v>
      </c>
      <c r="G4474" s="15" t="n"/>
      <c r="H4474" s="175" t="n">
        <v>1</v>
      </c>
      <c r="I4474" s="135" t="n"/>
      <c r="J4474" s="154" t="inlineStr">
        <is>
          <t>Поступление ТМЦ и услуг 0004957 от 29.12.2022 10:00:00</t>
        </is>
      </c>
      <c r="K4474" s="154" t="inlineStr">
        <is>
          <t>Поступление ТМЦ и услуг 0004957 от 29.12.2022 10:00:00</t>
        </is>
      </c>
      <c r="L4474" s="12" t="n"/>
      <c r="M4474">
        <f>VLOOKUP(J4474,P$7:Q$4000,2,0)</f>
        <v/>
      </c>
      <c r="N4474">
        <f>VLOOKUP(K4474,P$7:R$4000,2,0)</f>
        <v/>
      </c>
    </row>
    <row r="4475" hidden="1" outlineLevel="1" ht="22.45" customFormat="1" customHeight="1" s="71" thickBot="1">
      <c r="B4475" s="165" t="inlineStr">
        <is>
          <t>20.09.2024 10:03:15</t>
        </is>
      </c>
      <c r="C4475" s="165" t="inlineStr">
        <is>
          <t>Внутреннее перемещение ОМТС 222-506 от 20.09.2024 10:03:15</t>
        </is>
      </c>
      <c r="D4475" s="152" t="inlineStr">
        <is>
          <t>Внутренее перемещение ТМЦ</t>
        </is>
      </c>
      <c r="E4475" s="163" t="n">
        <v>1750</v>
      </c>
      <c r="F4475" s="164" t="n"/>
      <c r="G4475" s="163" t="n">
        <v>1750</v>
      </c>
      <c r="H4475" s="164" t="n"/>
      <c r="I4475" s="7" t="n">
        <v>6068.94</v>
      </c>
      <c r="J4475" s="8" t="inlineStr">
        <is>
          <t>Эргешов Курманбек Топчубекович (слесарь-ремонтник)</t>
        </is>
      </c>
      <c r="K4475" s="8" t="inlineStr">
        <is>
          <t>Склад Бозымчак № 7 СИЗ (/Касымов А,Адылбек у Э.</t>
        </is>
      </c>
      <c r="L4475" s="12" t="n"/>
      <c r="M4475">
        <f>VLOOKUP(J4475,P$7:Q$4000,2,0)</f>
        <v/>
      </c>
      <c r="N4475">
        <f>VLOOKUP(K4475,P$7:R$4000,2,0)</f>
        <v/>
      </c>
    </row>
    <row r="4476" hidden="1" outlineLevel="1" ht="22.45" customFormat="1" customHeight="1" s="71">
      <c r="B4476" s="166" t="n"/>
      <c r="C4476" s="166" t="n"/>
      <c r="D4476" s="153" t="n"/>
      <c r="E4476" s="10" t="n"/>
      <c r="F4476" s="11" t="n"/>
      <c r="G4476" s="10" t="n"/>
      <c r="H4476" s="11" t="n"/>
      <c r="I4476" s="12" t="n"/>
      <c r="J4476" s="13" t="inlineStr">
        <is>
          <t>001-002-0085 Сапоги Pezzol Artic 271E-050</t>
        </is>
      </c>
      <c r="K4476" s="13" t="inlineStr">
        <is>
          <t>001-002-0085 Сапоги Pezzol Artic 271E-050</t>
        </is>
      </c>
      <c r="L4476" s="12" t="n"/>
      <c r="M4476">
        <f>VLOOKUP(J4476,P$7:Q$4000,2,0)</f>
        <v/>
      </c>
      <c r="N4476">
        <f>VLOOKUP(K4476,P$7:R$4000,2,0)</f>
        <v/>
      </c>
    </row>
    <row r="4477" hidden="1" outlineLevel="1" ht="22.45" customFormat="1" customHeight="1" s="71" thickBot="1">
      <c r="B4477" s="167" t="n"/>
      <c r="C4477" s="167" t="n"/>
      <c r="D4477" s="14" t="inlineStr">
        <is>
          <t>Количество</t>
        </is>
      </c>
      <c r="E4477" s="15" t="n"/>
      <c r="F4477" s="175" t="n">
        <v>1</v>
      </c>
      <c r="G4477" s="15" t="n"/>
      <c r="H4477" s="175" t="n">
        <v>1</v>
      </c>
      <c r="I4477" s="135" t="n"/>
      <c r="J4477" s="154" t="inlineStr">
        <is>
          <t>Поступление ТМЦ и услуг 0000155 от 17.01.2024 10:00:00</t>
        </is>
      </c>
      <c r="K4477" s="154" t="inlineStr">
        <is>
          <t>Поступление ТМЦ и услуг 0000155 от 17.01.2024 10:00:00</t>
        </is>
      </c>
      <c r="L4477" s="12" t="n"/>
      <c r="M4477">
        <f>VLOOKUP(J4477,P$7:Q$4000,2,0)</f>
        <v/>
      </c>
      <c r="N4477">
        <f>VLOOKUP(K4477,P$7:R$4000,2,0)</f>
        <v/>
      </c>
    </row>
    <row r="4478" hidden="1" outlineLevel="1" ht="22.45" customFormat="1" customHeight="1" s="71" thickBot="1">
      <c r="B4478" s="165" t="inlineStr">
        <is>
          <t>20.09.2024 10:03:32</t>
        </is>
      </c>
      <c r="C4478" s="165" t="inlineStr">
        <is>
          <t>Внутреннее перемещение ОМТС 222-507 от 20.09.2024 10:03:32</t>
        </is>
      </c>
      <c r="D4478" s="152" t="inlineStr">
        <is>
          <t>Внутренее перемещение ТМЦ</t>
        </is>
      </c>
      <c r="E4478" s="163" t="n">
        <v>1750</v>
      </c>
      <c r="F4478" s="164" t="n"/>
      <c r="G4478" s="163" t="n">
        <v>1750</v>
      </c>
      <c r="H4478" s="164" t="n"/>
      <c r="I4478" s="7" t="n">
        <v>6068.94</v>
      </c>
      <c r="J4478" s="8" t="inlineStr">
        <is>
          <t>Таалайбек уулу Руслан</t>
        </is>
      </c>
      <c r="K4478" s="8" t="inlineStr">
        <is>
          <t>Склад Бозымчак № 7 СИЗ (/Касымов А,Адылбек у Э.</t>
        </is>
      </c>
      <c r="L4478" s="12" t="n"/>
      <c r="M4478">
        <f>VLOOKUP(J4478,P$7:Q$4000,2,0)</f>
        <v/>
      </c>
      <c r="N4478">
        <f>VLOOKUP(K4478,P$7:R$4000,2,0)</f>
        <v/>
      </c>
    </row>
    <row r="4479" hidden="1" outlineLevel="1" ht="22.45" customFormat="1" customHeight="1" s="71">
      <c r="B4479" s="166" t="n"/>
      <c r="C4479" s="166" t="n"/>
      <c r="D4479" s="153" t="n"/>
      <c r="E4479" s="10" t="n"/>
      <c r="F4479" s="11" t="n"/>
      <c r="G4479" s="10" t="n"/>
      <c r="H4479" s="11" t="n"/>
      <c r="I4479" s="12" t="n"/>
      <c r="J4479" s="13" t="inlineStr">
        <is>
          <t>001-002-0085 Сапоги Pezzol Artic 271E-050</t>
        </is>
      </c>
      <c r="K4479" s="13" t="inlineStr">
        <is>
          <t>001-002-0085 Сапоги Pezzol Artic 271E-050</t>
        </is>
      </c>
      <c r="L4479" s="12" t="n"/>
      <c r="M4479">
        <f>VLOOKUP(J4479,P$7:Q$4000,2,0)</f>
        <v/>
      </c>
      <c r="N4479">
        <f>VLOOKUP(K4479,P$7:R$4000,2,0)</f>
        <v/>
      </c>
    </row>
    <row r="4480" hidden="1" outlineLevel="1" ht="22.45" customFormat="1" customHeight="1" s="71" thickBot="1">
      <c r="B4480" s="167" t="n"/>
      <c r="C4480" s="167" t="n"/>
      <c r="D4480" s="14" t="inlineStr">
        <is>
          <t>Количество</t>
        </is>
      </c>
      <c r="E4480" s="15" t="n"/>
      <c r="F4480" s="175" t="n">
        <v>1</v>
      </c>
      <c r="G4480" s="15" t="n"/>
      <c r="H4480" s="175" t="n">
        <v>1</v>
      </c>
      <c r="I4480" s="135" t="n"/>
      <c r="J4480" s="154" t="inlineStr">
        <is>
          <t>Поступление ТМЦ и услуг 0000155 от 17.01.2024 10:00:00</t>
        </is>
      </c>
      <c r="K4480" s="154" t="inlineStr">
        <is>
          <t>Поступление ТМЦ и услуг 0000155 от 17.01.2024 10:00:00</t>
        </is>
      </c>
      <c r="L4480" s="12" t="n"/>
      <c r="M4480">
        <f>VLOOKUP(J4480,P$7:Q$4000,2,0)</f>
        <v/>
      </c>
      <c r="N4480">
        <f>VLOOKUP(K4480,P$7:R$4000,2,0)</f>
        <v/>
      </c>
    </row>
    <row r="4481" hidden="1" outlineLevel="1" ht="22.45" customFormat="1" customHeight="1" s="71">
      <c r="B4481" s="165" t="inlineStr">
        <is>
          <t>20.09.2024 10:04:04</t>
        </is>
      </c>
      <c r="C4481" s="165" t="inlineStr">
        <is>
          <t>Внутреннее перемещение ОМТС 222-508 от 20.09.2024 10:04:04</t>
        </is>
      </c>
      <c r="D4481" s="152" t="inlineStr">
        <is>
          <t>Внутренее перемещение ТМЦ</t>
        </is>
      </c>
      <c r="E4481" s="163" t="n">
        <v>1750</v>
      </c>
      <c r="F4481" s="164" t="n"/>
      <c r="G4481" s="163" t="n">
        <v>1750</v>
      </c>
      <c r="H4481" s="164" t="n"/>
      <c r="I4481" s="7" t="n">
        <v>4004.47</v>
      </c>
      <c r="J4481" s="8" t="inlineStr">
        <is>
          <t>Склад Бозымчак № 7/1 СИЗ БУ</t>
        </is>
      </c>
      <c r="K4481" s="8" t="inlineStr">
        <is>
          <t>Эргешов Курманбек Топчубекович (слесарь-ремонтник)</t>
        </is>
      </c>
      <c r="L4481" s="12" t="n"/>
      <c r="M4481">
        <f>VLOOKUP(J4481,P$7:Q$4000,2,0)</f>
        <v/>
      </c>
      <c r="N4481">
        <f>VLOOKUP(K4481,P$7:R$4000,2,0)</f>
        <v/>
      </c>
    </row>
    <row r="4482" hidden="1" outlineLevel="1" ht="22.45" customFormat="1" customHeight="1" s="71">
      <c r="B4482" s="166" t="n"/>
      <c r="C4482" s="166" t="n"/>
      <c r="D4482" s="153" t="n"/>
      <c r="E4482" s="10" t="n"/>
      <c r="F4482" s="11" t="n"/>
      <c r="G4482" s="10" t="n"/>
      <c r="H4482" s="11" t="n"/>
      <c r="I4482" s="12" t="n"/>
      <c r="J4482" s="13" t="inlineStr">
        <is>
          <t>001-002-0060 Сапоги Oslo 271E Husky (Италия)</t>
        </is>
      </c>
      <c r="K4482" s="13" t="inlineStr">
        <is>
          <t>001-002-0060 Сапоги Oslo 271E Husky (Италия)</t>
        </is>
      </c>
      <c r="L4482" s="12" t="n"/>
      <c r="M4482">
        <f>VLOOKUP(J4482,P$7:Q$4000,2,0)</f>
        <v/>
      </c>
      <c r="N4482">
        <f>VLOOKUP(K4482,P$7:R$4000,2,0)</f>
        <v/>
      </c>
    </row>
    <row r="4483" hidden="1" outlineLevel="1" ht="22.45" customFormat="1" customHeight="1" s="71" thickBot="1">
      <c r="B4483" s="167" t="n"/>
      <c r="C4483" s="167" t="n"/>
      <c r="D4483" s="14" t="inlineStr">
        <is>
          <t>Количество</t>
        </is>
      </c>
      <c r="E4483" s="15" t="n"/>
      <c r="F4483" s="175" t="n">
        <v>1</v>
      </c>
      <c r="G4483" s="15" t="n"/>
      <c r="H4483" s="175" t="n">
        <v>1</v>
      </c>
      <c r="I4483" s="135" t="n"/>
      <c r="J4483" s="154" t="inlineStr">
        <is>
          <t>Поступление ТМЦ и услуг 0121011 от 01.07.2020 10:00:00</t>
        </is>
      </c>
      <c r="K4483" s="154" t="inlineStr">
        <is>
          <t>Поступление ТМЦ и услуг 0121011 от 01.07.2020 10:00:00</t>
        </is>
      </c>
      <c r="L4483" s="12" t="n"/>
      <c r="M4483">
        <f>VLOOKUP(J4483,P$7:Q$4000,2,0)</f>
        <v/>
      </c>
      <c r="N4483">
        <f>VLOOKUP(K4483,P$7:R$4000,2,0)</f>
        <v/>
      </c>
    </row>
    <row r="4484" hidden="1" outlineLevel="1" ht="22.45" customFormat="1" customHeight="1" s="71">
      <c r="B4484" s="165" t="inlineStr">
        <is>
          <t>20.09.2024 10:04:18</t>
        </is>
      </c>
      <c r="C4484" s="165" t="inlineStr">
        <is>
          <t>Внутреннее перемещение ОМТС 222-509 от 20.09.2024 10:04:18</t>
        </is>
      </c>
      <c r="D4484" s="152" t="inlineStr">
        <is>
          <t>Внутренее перемещение ТМЦ</t>
        </is>
      </c>
      <c r="E4484" s="163" t="n">
        <v>1750</v>
      </c>
      <c r="F4484" s="164" t="n"/>
      <c r="G4484" s="163" t="n">
        <v>1750</v>
      </c>
      <c r="H4484" s="164" t="n"/>
      <c r="I4484" s="7" t="n">
        <v>4839.28</v>
      </c>
      <c r="J4484" s="8" t="inlineStr">
        <is>
          <t>Склад Бозымчак № 7/1 СИЗ БУ</t>
        </is>
      </c>
      <c r="K4484" s="8" t="inlineStr">
        <is>
          <t>Таалайбек уулу Руслан</t>
        </is>
      </c>
      <c r="L4484" s="12" t="n"/>
      <c r="M4484">
        <f>VLOOKUP(J4484,P$7:Q$4000,2,0)</f>
        <v/>
      </c>
      <c r="N4484">
        <f>VLOOKUP(K4484,P$7:R$4000,2,0)</f>
        <v/>
      </c>
    </row>
    <row r="4485" hidden="1" outlineLevel="1" ht="22.45" customFormat="1" customHeight="1" s="71">
      <c r="B4485" s="166" t="n"/>
      <c r="C4485" s="166" t="n"/>
      <c r="D4485" s="153" t="n"/>
      <c r="E4485" s="10" t="n"/>
      <c r="F4485" s="11" t="n"/>
      <c r="G4485" s="10" t="n"/>
      <c r="H4485" s="11" t="n"/>
      <c r="I4485" s="12" t="n"/>
      <c r="J4485" s="13" t="inlineStr">
        <is>
          <t>001-002-0060 Сапоги Oslo 271E Husky (Италия)</t>
        </is>
      </c>
      <c r="K4485" s="13" t="inlineStr">
        <is>
          <t>001-002-0060 Сапоги Oslo 271E Husky (Италия)</t>
        </is>
      </c>
      <c r="L4485" s="12" t="n"/>
      <c r="M4485">
        <f>VLOOKUP(J4485,P$7:Q$4000,2,0)</f>
        <v/>
      </c>
      <c r="N4485">
        <f>VLOOKUP(K4485,P$7:R$4000,2,0)</f>
        <v/>
      </c>
    </row>
    <row r="4486" hidden="1" outlineLevel="1" ht="22.45" customFormat="1" customHeight="1" s="71" thickBot="1">
      <c r="B4486" s="167" t="n"/>
      <c r="C4486" s="167" t="n"/>
      <c r="D4486" s="14" t="inlineStr">
        <is>
          <t>Количество</t>
        </is>
      </c>
      <c r="E4486" s="15" t="n"/>
      <c r="F4486" s="175" t="n">
        <v>1</v>
      </c>
      <c r="G4486" s="15" t="n"/>
      <c r="H4486" s="175" t="n">
        <v>1</v>
      </c>
      <c r="I4486" s="135" t="n"/>
      <c r="J4486" s="154" t="inlineStr">
        <is>
          <t>Поступление ТМЦ и услуг 0000492 от 16.02.2022 10:00:00</t>
        </is>
      </c>
      <c r="K4486" s="154" t="inlineStr">
        <is>
          <t>Поступление ТМЦ и услуг 0000492 от 16.02.2022 10:00:00</t>
        </is>
      </c>
      <c r="L4486" s="12" t="n"/>
      <c r="M4486">
        <f>VLOOKUP(J4486,P$7:Q$4000,2,0)</f>
        <v/>
      </c>
      <c r="N4486">
        <f>VLOOKUP(K4486,P$7:R$4000,2,0)</f>
        <v/>
      </c>
    </row>
    <row r="4487" hidden="1" outlineLevel="1" ht="22.45" customFormat="1" customHeight="1" s="71" thickBot="1">
      <c r="B4487" s="165" t="inlineStr">
        <is>
          <t>20.09.2024 10:08:55</t>
        </is>
      </c>
      <c r="C4487" s="165" t="inlineStr">
        <is>
          <t>Внутреннее перемещение ОМТС 222-510 от 20.09.2024 10:08:55</t>
        </is>
      </c>
      <c r="D4487" s="152" t="inlineStr">
        <is>
          <t>Внутренее перемещение ТМЦ</t>
        </is>
      </c>
      <c r="E4487" s="163" t="n">
        <v>1750</v>
      </c>
      <c r="F4487" s="164" t="n"/>
      <c r="G4487" s="163" t="n">
        <v>1750</v>
      </c>
      <c r="H4487" s="164" t="n"/>
      <c r="I4487" s="7" t="n">
        <v>4980</v>
      </c>
      <c r="J4487" s="8" t="inlineStr">
        <is>
          <t>Кожомкулов Заирбек Курманалиевич(Водитель Вил.погр</t>
        </is>
      </c>
      <c r="K4487" s="8" t="inlineStr">
        <is>
          <t>Склад Бозымчак № 7 СИЗ (/Касымов А,Адылбек у Э.</t>
        </is>
      </c>
      <c r="L4487" s="12" t="n"/>
      <c r="M4487">
        <f>VLOOKUP(J4487,P$7:Q$4000,2,0)</f>
        <v/>
      </c>
      <c r="N4487">
        <f>VLOOKUP(K4487,P$7:R$4000,2,0)</f>
        <v/>
      </c>
    </row>
    <row r="4488" hidden="1" outlineLevel="1" ht="22.45" customFormat="1" customHeight="1" s="71">
      <c r="B4488" s="166" t="n"/>
      <c r="C4488" s="166" t="n"/>
      <c r="D4488" s="153" t="n"/>
      <c r="E4488" s="10" t="n"/>
      <c r="F4488" s="11" t="n"/>
      <c r="G4488" s="10" t="n"/>
      <c r="H4488" s="11" t="n"/>
      <c r="I4488" s="12" t="n"/>
      <c r="J4488" s="13" t="inlineStr">
        <is>
          <t>001-002-0088 Сапоги резиновые КарбоН для шахтеров с МП (АРТ. С192-МТЗ)</t>
        </is>
      </c>
      <c r="K4488" s="13" t="inlineStr">
        <is>
          <t>001-002-0088 Сапоги резиновые КарбоН для шахтеров с МП (АРТ. С192-МТЗ)</t>
        </is>
      </c>
      <c r="L4488" s="12" t="n"/>
      <c r="M4488">
        <f>VLOOKUP(J4488,P$7:Q$4000,2,0)</f>
        <v/>
      </c>
      <c r="N4488">
        <f>VLOOKUP(K4488,P$7:R$4000,2,0)</f>
        <v/>
      </c>
    </row>
    <row r="4489" hidden="1" outlineLevel="1" ht="22.45" customFormat="1" customHeight="1" s="71" thickBot="1">
      <c r="B4489" s="167" t="n"/>
      <c r="C4489" s="167" t="n"/>
      <c r="D4489" s="14" t="inlineStr">
        <is>
          <t>Количество</t>
        </is>
      </c>
      <c r="E4489" s="15" t="n"/>
      <c r="F4489" s="175" t="n">
        <v>1</v>
      </c>
      <c r="G4489" s="15" t="n"/>
      <c r="H4489" s="175" t="n">
        <v>1</v>
      </c>
      <c r="I4489" s="135" t="n"/>
      <c r="J4489" s="154" t="inlineStr">
        <is>
          <t>Поступление ТМЦ и услуг 0000067 от 09.01.2024 10:00:00</t>
        </is>
      </c>
      <c r="K4489" s="154" t="inlineStr">
        <is>
          <t>Поступление ТМЦ и услуг 0000067 от 09.01.2024 10:00:00</t>
        </is>
      </c>
      <c r="L4489" s="12" t="n"/>
      <c r="M4489">
        <f>VLOOKUP(J4489,P$7:Q$4000,2,0)</f>
        <v/>
      </c>
      <c r="N4489">
        <f>VLOOKUP(K4489,P$7:R$4000,2,0)</f>
        <v/>
      </c>
    </row>
    <row r="4490" hidden="1" outlineLevel="1" ht="22.45" customFormat="1" customHeight="1" s="71" thickBot="1">
      <c r="B4490" s="165" t="inlineStr">
        <is>
          <t>20.09.2024 10:10:32</t>
        </is>
      </c>
      <c r="C4490" s="165" t="inlineStr">
        <is>
          <t>Внутреннее перемещение ОМТС 222-511 от 20.09.2024 10:10:32</t>
        </is>
      </c>
      <c r="D4490" s="152" t="inlineStr">
        <is>
          <t>Внутренее перемещение ТМЦ</t>
        </is>
      </c>
      <c r="E4490" s="163" t="n">
        <v>1750</v>
      </c>
      <c r="F4490" s="164" t="n"/>
      <c r="G4490" s="163" t="n">
        <v>1750</v>
      </c>
      <c r="H4490" s="164" t="n"/>
      <c r="I4490" s="7" t="n">
        <v>13725</v>
      </c>
      <c r="J4490" s="8" t="inlineStr">
        <is>
          <t>Склад МОЛ №18 КСТ ГАТЦ (Абдукадыров Ф.Джумалиев А.</t>
        </is>
      </c>
      <c r="K4490" s="8" t="inlineStr">
        <is>
          <t>Склад Бозымчак № 7 СИЗ (/Касымов А,Адылбек у Э.</t>
        </is>
      </c>
      <c r="L4490" s="12" t="n"/>
      <c r="M4490">
        <f>VLOOKUP(J4490,P$7:Q$4000,2,0)</f>
        <v/>
      </c>
      <c r="N4490">
        <f>VLOOKUP(K4490,P$7:R$4000,2,0)</f>
        <v/>
      </c>
    </row>
    <row r="4491" hidden="1" outlineLevel="1" ht="22.45" customFormat="1" customHeight="1" s="71">
      <c r="B4491" s="166" t="n"/>
      <c r="C4491" s="166" t="n"/>
      <c r="D4491" s="153" t="n"/>
      <c r="E4491" s="10" t="n"/>
      <c r="F4491" s="11" t="n"/>
      <c r="G4491" s="10" t="n"/>
      <c r="H4491" s="11" t="n"/>
      <c r="I4491" s="12" t="n"/>
      <c r="J4491" s="13" t="inlineStr">
        <is>
          <t>001-001-0103 Комбинезон одноразовый Tecron (полипропилен)</t>
        </is>
      </c>
      <c r="K4491" s="13" t="inlineStr">
        <is>
          <t>001-001-0103 Комбинезон одноразовый Tecron (полипропилен)</t>
        </is>
      </c>
      <c r="L4491" s="12" t="n"/>
      <c r="M4491">
        <f>VLOOKUP(J4491,P$7:Q$4000,2,0)</f>
        <v/>
      </c>
      <c r="N4491">
        <f>VLOOKUP(K4491,P$7:R$4000,2,0)</f>
        <v/>
      </c>
    </row>
    <row r="4492" hidden="1" outlineLevel="1" ht="22.45" customFormat="1" customHeight="1" s="71" thickBot="1">
      <c r="B4492" s="167" t="n"/>
      <c r="C4492" s="167" t="n"/>
      <c r="D4492" s="14" t="inlineStr">
        <is>
          <t>Количество</t>
        </is>
      </c>
      <c r="E4492" s="15" t="n"/>
      <c r="F4492" s="175" t="n">
        <v>25</v>
      </c>
      <c r="G4492" s="15" t="n"/>
      <c r="H4492" s="175" t="n">
        <v>25</v>
      </c>
      <c r="I4492" s="135" t="n"/>
      <c r="J4492" s="154" t="inlineStr">
        <is>
          <t>Поступление ТМЦ и услуг 0002776 от 18.07.2024 10:00:00</t>
        </is>
      </c>
      <c r="K4492" s="154" t="inlineStr">
        <is>
          <t>Поступление ТМЦ и услуг 0002776 от 18.07.2024 10:00:00</t>
        </is>
      </c>
      <c r="L4492" s="12" t="n"/>
      <c r="M4492">
        <f>VLOOKUP(J4492,P$7:Q$4000,2,0)</f>
        <v/>
      </c>
      <c r="N4492">
        <f>VLOOKUP(K4492,P$7:R$4000,2,0)</f>
        <v/>
      </c>
    </row>
    <row r="4493" hidden="1" outlineLevel="1" ht="22.45" customFormat="1" customHeight="1" s="71" thickBot="1">
      <c r="B4493" s="165" t="inlineStr">
        <is>
          <t>20.09.2024 10:10:51</t>
        </is>
      </c>
      <c r="C4493" s="165" t="inlineStr">
        <is>
          <t>Внутреннее перемещение ОМТС 222-512 от 20.09.2024 10:10:51</t>
        </is>
      </c>
      <c r="D4493" s="152" t="inlineStr">
        <is>
          <t>Внутренее перемещение ТМЦ</t>
        </is>
      </c>
      <c r="E4493" s="163" t="n">
        <v>1750</v>
      </c>
      <c r="F4493" s="164" t="n"/>
      <c r="G4493" s="163" t="n">
        <v>1750</v>
      </c>
      <c r="H4493" s="164" t="n"/>
      <c r="I4493" s="7" t="n">
        <v>13725</v>
      </c>
      <c r="J4493" s="8" t="inlineStr">
        <is>
          <t>Субаналиев Элдияр Акылбекович (Электрогазосварщик)</t>
        </is>
      </c>
      <c r="K4493" s="8" t="inlineStr">
        <is>
          <t>Склад Бозымчак № 7 СИЗ (/Касымов А,Адылбек у Э.</t>
        </is>
      </c>
      <c r="L4493" s="12" t="n"/>
      <c r="M4493">
        <f>VLOOKUP(J4493,P$7:Q$4000,2,0)</f>
        <v/>
      </c>
      <c r="N4493">
        <f>VLOOKUP(K4493,P$7:R$4000,2,0)</f>
        <v/>
      </c>
    </row>
    <row r="4494" hidden="1" outlineLevel="1" ht="22.45" customFormat="1" customHeight="1" s="71">
      <c r="B4494" s="166" t="n"/>
      <c r="C4494" s="166" t="n"/>
      <c r="D4494" s="153" t="n"/>
      <c r="E4494" s="10" t="n"/>
      <c r="F4494" s="11" t="n"/>
      <c r="G4494" s="10" t="n"/>
      <c r="H4494" s="11" t="n"/>
      <c r="I4494" s="12" t="n"/>
      <c r="J4494" s="13" t="inlineStr">
        <is>
          <t>001-001-0103 Комбинезон одноразовый Tecron (полипропилен)</t>
        </is>
      </c>
      <c r="K4494" s="13" t="inlineStr">
        <is>
          <t>001-001-0103 Комбинезон одноразовый Tecron (полипропилен)</t>
        </is>
      </c>
      <c r="L4494" s="12" t="n"/>
      <c r="M4494">
        <f>VLOOKUP(J4494,P$7:Q$4000,2,0)</f>
        <v/>
      </c>
      <c r="N4494">
        <f>VLOOKUP(K4494,P$7:R$4000,2,0)</f>
        <v/>
      </c>
    </row>
    <row r="4495" hidden="1" outlineLevel="1" ht="22.45" customFormat="1" customHeight="1" s="71" thickBot="1">
      <c r="B4495" s="167" t="n"/>
      <c r="C4495" s="167" t="n"/>
      <c r="D4495" s="14" t="inlineStr">
        <is>
          <t>Количество</t>
        </is>
      </c>
      <c r="E4495" s="15" t="n"/>
      <c r="F4495" s="175" t="n">
        <v>25</v>
      </c>
      <c r="G4495" s="15" t="n"/>
      <c r="H4495" s="175" t="n">
        <v>25</v>
      </c>
      <c r="I4495" s="135" t="n"/>
      <c r="J4495" s="154" t="inlineStr">
        <is>
          <t>Поступление ТМЦ и услуг 0002776 от 18.07.2024 10:00:00</t>
        </is>
      </c>
      <c r="K4495" s="154" t="inlineStr">
        <is>
          <t>Поступление ТМЦ и услуг 0002776 от 18.07.2024 10:00:00</t>
        </is>
      </c>
      <c r="L4495" s="12" t="n"/>
      <c r="M4495">
        <f>VLOOKUP(J4495,P$7:Q$4000,2,0)</f>
        <v/>
      </c>
      <c r="N4495">
        <f>VLOOKUP(K4495,P$7:R$4000,2,0)</f>
        <v/>
      </c>
    </row>
    <row r="4496" hidden="1" outlineLevel="1" ht="22.45" customFormat="1" customHeight="1" s="71" thickBot="1">
      <c r="B4496" s="165" t="inlineStr">
        <is>
          <t>20.09.2024 10:11:25</t>
        </is>
      </c>
      <c r="C4496" s="165" t="inlineStr">
        <is>
          <t>Внутреннее перемещение ОМТС 222-513 от 20.09.2024 10:11:25</t>
        </is>
      </c>
      <c r="D4496" s="152" t="inlineStr">
        <is>
          <t>Внутренее перемещение ТМЦ</t>
        </is>
      </c>
      <c r="E4496" s="163" t="n">
        <v>1750</v>
      </c>
      <c r="F4496" s="164" t="n"/>
      <c r="G4496" s="163" t="n">
        <v>1750</v>
      </c>
      <c r="H4496" s="164" t="n"/>
      <c r="I4496" s="7" t="n">
        <v>2349</v>
      </c>
      <c r="J4496" s="8" t="inlineStr">
        <is>
          <t>Жолочуева Бурулжан Жолочуевна</t>
        </is>
      </c>
      <c r="K4496" s="8" t="inlineStr">
        <is>
          <t>Склад Бозымчак № 7 СИЗ (/Касымов А,Адылбек у Э.</t>
        </is>
      </c>
      <c r="L4496" s="12" t="n"/>
      <c r="M4496">
        <f>VLOOKUP(J4496,P$7:Q$4000,2,0)</f>
        <v/>
      </c>
      <c r="N4496">
        <f>VLOOKUP(K4496,P$7:R$4000,2,0)</f>
        <v/>
      </c>
    </row>
    <row r="4497" hidden="1" outlineLevel="1" ht="22.45" customFormat="1" customHeight="1" s="71">
      <c r="B4497" s="166" t="n"/>
      <c r="C4497" s="166" t="n"/>
      <c r="D4497" s="153" t="n"/>
      <c r="E4497" s="10" t="n"/>
      <c r="F4497" s="11" t="n"/>
      <c r="G4497" s="10" t="n"/>
      <c r="H4497" s="11" t="n"/>
      <c r="I4497" s="12" t="n"/>
      <c r="J4497" s="13" t="inlineStr">
        <is>
          <t>010-004-0018 Каска Baseball Diamond (синяя)</t>
        </is>
      </c>
      <c r="K4497" s="13" t="inlineStr">
        <is>
          <t>010-004-0018 Каска Baseball Diamond (синяя)</t>
        </is>
      </c>
      <c r="L4497" s="12" t="n"/>
      <c r="M4497">
        <f>VLOOKUP(J4497,P$7:Q$4000,2,0)</f>
        <v/>
      </c>
      <c r="N4497">
        <f>VLOOKUP(K4497,P$7:R$4000,2,0)</f>
        <v/>
      </c>
    </row>
    <row r="4498" hidden="1" outlineLevel="1" ht="22.45" customFormat="1" customHeight="1" s="71" thickBot="1">
      <c r="B4498" s="167" t="n"/>
      <c r="C4498" s="167" t="n"/>
      <c r="D4498" s="14" t="inlineStr">
        <is>
          <t>Количество</t>
        </is>
      </c>
      <c r="E4498" s="15" t="n"/>
      <c r="F4498" s="175" t="n">
        <v>1</v>
      </c>
      <c r="G4498" s="15" t="n"/>
      <c r="H4498" s="175" t="n">
        <v>1</v>
      </c>
      <c r="I4498" s="135" t="n"/>
      <c r="J4498" s="154" t="inlineStr">
        <is>
          <t>Поступление ТМЦ и услуг 0004566 от 03.11.2023 10:00:00</t>
        </is>
      </c>
      <c r="K4498" s="154" t="inlineStr">
        <is>
          <t>Поступление ТМЦ и услуг 0004566 от 03.11.2023 10:00:00</t>
        </is>
      </c>
      <c r="L4498" s="12" t="n"/>
      <c r="M4498">
        <f>VLOOKUP(J4498,P$7:Q$4000,2,0)</f>
        <v/>
      </c>
      <c r="N4498">
        <f>VLOOKUP(K4498,P$7:R$4000,2,0)</f>
        <v/>
      </c>
    </row>
    <row r="4499" hidden="1" outlineLevel="1" ht="22.45" customFormat="1" customHeight="1" s="71" thickBot="1">
      <c r="B4499" s="165" t="inlineStr">
        <is>
          <t>20.09.2024 10:12:04</t>
        </is>
      </c>
      <c r="C4499" s="165" t="inlineStr">
        <is>
          <t>Внутреннее перемещение ОМТС 222-514 от 20.09.2024 10:12:04</t>
        </is>
      </c>
      <c r="D4499" s="152" t="inlineStr">
        <is>
          <t>Внутренее перемещение ТМЦ</t>
        </is>
      </c>
      <c r="E4499" s="163" t="n">
        <v>1750</v>
      </c>
      <c r="F4499" s="164" t="n"/>
      <c r="G4499" s="163" t="n">
        <v>1750</v>
      </c>
      <c r="H4499" s="164" t="n"/>
      <c r="I4499" s="7" t="n">
        <v>13725</v>
      </c>
      <c r="J4499" s="8" t="inlineStr">
        <is>
          <t>Дуйшенбек уулу Маратбек</t>
        </is>
      </c>
      <c r="K4499" s="8" t="inlineStr">
        <is>
          <t>Склад Бозымчак № 7 СИЗ (/Касымов А,Адылбек у Э.</t>
        </is>
      </c>
      <c r="L4499" s="12" t="n"/>
      <c r="M4499">
        <f>VLOOKUP(J4499,P$7:Q$4000,2,0)</f>
        <v/>
      </c>
      <c r="N4499">
        <f>VLOOKUP(K4499,P$7:R$4000,2,0)</f>
        <v/>
      </c>
    </row>
    <row r="4500" hidden="1" outlineLevel="1" ht="22.45" customFormat="1" customHeight="1" s="71">
      <c r="B4500" s="166" t="n"/>
      <c r="C4500" s="166" t="n"/>
      <c r="D4500" s="153" t="n"/>
      <c r="E4500" s="10" t="n"/>
      <c r="F4500" s="11" t="n"/>
      <c r="G4500" s="10" t="n"/>
      <c r="H4500" s="11" t="n"/>
      <c r="I4500" s="12" t="n"/>
      <c r="J4500" s="13" t="inlineStr">
        <is>
          <t>001-001-0103 Комбинезон одноразовый Tecron (полипропилен)</t>
        </is>
      </c>
      <c r="K4500" s="13" t="inlineStr">
        <is>
          <t>001-001-0103 Комбинезон одноразовый Tecron (полипропилен)</t>
        </is>
      </c>
      <c r="L4500" s="12" t="n"/>
      <c r="M4500">
        <f>VLOOKUP(J4500,P$7:Q$4000,2,0)</f>
        <v/>
      </c>
      <c r="N4500">
        <f>VLOOKUP(K4500,P$7:R$4000,2,0)</f>
        <v/>
      </c>
    </row>
    <row r="4501" hidden="1" outlineLevel="1" ht="22.45" customFormat="1" customHeight="1" s="71" thickBot="1">
      <c r="B4501" s="167" t="n"/>
      <c r="C4501" s="167" t="n"/>
      <c r="D4501" s="14" t="inlineStr">
        <is>
          <t>Количество</t>
        </is>
      </c>
      <c r="E4501" s="15" t="n"/>
      <c r="F4501" s="175" t="n">
        <v>25</v>
      </c>
      <c r="G4501" s="15" t="n"/>
      <c r="H4501" s="175" t="n">
        <v>25</v>
      </c>
      <c r="I4501" s="135" t="n"/>
      <c r="J4501" s="154" t="inlineStr">
        <is>
          <t>Поступление ТМЦ и услуг 0002776 от 18.07.2024 10:00:00</t>
        </is>
      </c>
      <c r="K4501" s="154" t="inlineStr">
        <is>
          <t>Поступление ТМЦ и услуг 0002776 от 18.07.2024 10:00:00</t>
        </is>
      </c>
      <c r="L4501" s="12" t="n"/>
      <c r="M4501">
        <f>VLOOKUP(J4501,P$7:Q$4000,2,0)</f>
        <v/>
      </c>
      <c r="N4501">
        <f>VLOOKUP(K4501,P$7:R$4000,2,0)</f>
        <v/>
      </c>
    </row>
    <row r="4502" hidden="1" outlineLevel="1" ht="22.45" customFormat="1" customHeight="1" s="71" thickBot="1">
      <c r="B4502" s="165" t="inlineStr">
        <is>
          <t>20.09.2024 10:12:21</t>
        </is>
      </c>
      <c r="C4502" s="165" t="inlineStr">
        <is>
          <t>Внутреннее перемещение ОМТС 222-515 от 20.09.2024 10:12:21</t>
        </is>
      </c>
      <c r="D4502" s="152" t="inlineStr">
        <is>
          <t>Внутренее перемещение ТМЦ</t>
        </is>
      </c>
      <c r="E4502" s="163" t="n">
        <v>1750</v>
      </c>
      <c r="F4502" s="164" t="n"/>
      <c r="G4502" s="163" t="n">
        <v>1750</v>
      </c>
      <c r="H4502" s="164" t="n"/>
      <c r="I4502" s="7" t="n">
        <v>13725</v>
      </c>
      <c r="J4502" s="8" t="inlineStr">
        <is>
          <t>Нусуроталы уулу Бекболсун</t>
        </is>
      </c>
      <c r="K4502" s="8" t="inlineStr">
        <is>
          <t>Склад Бозымчак № 7 СИЗ (/Касымов А,Адылбек у Э.</t>
        </is>
      </c>
      <c r="L4502" s="12" t="n"/>
      <c r="M4502">
        <f>VLOOKUP(J4502,P$7:Q$4000,2,0)</f>
        <v/>
      </c>
      <c r="N4502">
        <f>VLOOKUP(K4502,P$7:R$4000,2,0)</f>
        <v/>
      </c>
    </row>
    <row r="4503" hidden="1" outlineLevel="1" ht="22.45" customFormat="1" customHeight="1" s="71">
      <c r="B4503" s="166" t="n"/>
      <c r="C4503" s="166" t="n"/>
      <c r="D4503" s="153" t="n"/>
      <c r="E4503" s="10" t="n"/>
      <c r="F4503" s="11" t="n"/>
      <c r="G4503" s="10" t="n"/>
      <c r="H4503" s="11" t="n"/>
      <c r="I4503" s="12" t="n"/>
      <c r="J4503" s="13" t="inlineStr">
        <is>
          <t>001-001-0103 Комбинезон одноразовый Tecron (полипропилен)</t>
        </is>
      </c>
      <c r="K4503" s="13" t="inlineStr">
        <is>
          <t>001-001-0103 Комбинезон одноразовый Tecron (полипропилен)</t>
        </is>
      </c>
      <c r="L4503" s="12" t="n"/>
      <c r="M4503">
        <f>VLOOKUP(J4503,P$7:Q$4000,2,0)</f>
        <v/>
      </c>
      <c r="N4503">
        <f>VLOOKUP(K4503,P$7:R$4000,2,0)</f>
        <v/>
      </c>
    </row>
    <row r="4504" hidden="1" outlineLevel="1" ht="22.45" customFormat="1" customHeight="1" s="71" thickBot="1">
      <c r="B4504" s="167" t="n"/>
      <c r="C4504" s="167" t="n"/>
      <c r="D4504" s="14" t="inlineStr">
        <is>
          <t>Количество</t>
        </is>
      </c>
      <c r="E4504" s="15" t="n"/>
      <c r="F4504" s="175" t="n">
        <v>25</v>
      </c>
      <c r="G4504" s="15" t="n"/>
      <c r="H4504" s="175" t="n">
        <v>25</v>
      </c>
      <c r="I4504" s="135" t="n"/>
      <c r="J4504" s="154" t="inlineStr">
        <is>
          <t>Поступление ТМЦ и услуг 0002776 от 18.07.2024 10:00:00</t>
        </is>
      </c>
      <c r="K4504" s="154" t="inlineStr">
        <is>
          <t>Поступление ТМЦ и услуг 0002776 от 18.07.2024 10:00:00</t>
        </is>
      </c>
      <c r="L4504" s="12" t="n"/>
      <c r="M4504">
        <f>VLOOKUP(J4504,P$7:Q$4000,2,0)</f>
        <v/>
      </c>
      <c r="N4504">
        <f>VLOOKUP(K4504,P$7:R$4000,2,0)</f>
        <v/>
      </c>
    </row>
    <row r="4505" hidden="1" outlineLevel="1" ht="22.45" customFormat="1" customHeight="1" s="71" thickBot="1">
      <c r="B4505" s="165" t="inlineStr">
        <is>
          <t>20.09.2024 10:12:57</t>
        </is>
      </c>
      <c r="C4505" s="165" t="inlineStr">
        <is>
          <t>Внутреннее перемещение ОМТС 222-516 от 20.09.2024 10:12:57</t>
        </is>
      </c>
      <c r="D4505" s="152" t="inlineStr">
        <is>
          <t>Внутренее перемещение ТМЦ</t>
        </is>
      </c>
      <c r="E4505" s="163" t="n">
        <v>1750</v>
      </c>
      <c r="F4505" s="164" t="n"/>
      <c r="G4505" s="163" t="n">
        <v>1750</v>
      </c>
      <c r="H4505" s="164" t="n"/>
      <c r="I4505" s="7" t="n">
        <v>13725</v>
      </c>
      <c r="J4505" s="8" t="inlineStr">
        <is>
          <t>Итикулов Алмастай Максатбекович</t>
        </is>
      </c>
      <c r="K4505" s="8" t="inlineStr">
        <is>
          <t>Склад Бозымчак № 7 СИЗ (/Касымов А,Адылбек у Э.</t>
        </is>
      </c>
      <c r="L4505" s="12" t="n"/>
      <c r="M4505">
        <f>VLOOKUP(J4505,P$7:Q$4000,2,0)</f>
        <v/>
      </c>
      <c r="N4505">
        <f>VLOOKUP(K4505,P$7:R$4000,2,0)</f>
        <v/>
      </c>
    </row>
    <row r="4506" hidden="1" outlineLevel="1" ht="22.45" customFormat="1" customHeight="1" s="71">
      <c r="B4506" s="166" t="n"/>
      <c r="C4506" s="166" t="n"/>
      <c r="D4506" s="153" t="n"/>
      <c r="E4506" s="10" t="n"/>
      <c r="F4506" s="11" t="n"/>
      <c r="G4506" s="10" t="n"/>
      <c r="H4506" s="11" t="n"/>
      <c r="I4506" s="12" t="n"/>
      <c r="J4506" s="13" t="inlineStr">
        <is>
          <t>001-001-0103 Комбинезон одноразовый Tecron (полипропилен)</t>
        </is>
      </c>
      <c r="K4506" s="13" t="inlineStr">
        <is>
          <t>001-001-0103 Комбинезон одноразовый Tecron (полипропилен)</t>
        </is>
      </c>
      <c r="L4506" s="12" t="n"/>
      <c r="M4506">
        <f>VLOOKUP(J4506,P$7:Q$4000,2,0)</f>
        <v/>
      </c>
      <c r="N4506">
        <f>VLOOKUP(K4506,P$7:R$4000,2,0)</f>
        <v/>
      </c>
    </row>
    <row r="4507" hidden="1" outlineLevel="1" ht="22.45" customFormat="1" customHeight="1" s="71" thickBot="1">
      <c r="B4507" s="167" t="n"/>
      <c r="C4507" s="167" t="n"/>
      <c r="D4507" s="14" t="inlineStr">
        <is>
          <t>Количество</t>
        </is>
      </c>
      <c r="E4507" s="15" t="n"/>
      <c r="F4507" s="175" t="n">
        <v>25</v>
      </c>
      <c r="G4507" s="15" t="n"/>
      <c r="H4507" s="175" t="n">
        <v>25</v>
      </c>
      <c r="I4507" s="135" t="n"/>
      <c r="J4507" s="154" t="inlineStr">
        <is>
          <t>Поступление ТМЦ и услуг 0002776 от 18.07.2024 10:00:00</t>
        </is>
      </c>
      <c r="K4507" s="154" t="inlineStr">
        <is>
          <t>Поступление ТМЦ и услуг 0002776 от 18.07.2024 10:00:00</t>
        </is>
      </c>
      <c r="L4507" s="12" t="n"/>
      <c r="M4507">
        <f>VLOOKUP(J4507,P$7:Q$4000,2,0)</f>
        <v/>
      </c>
      <c r="N4507">
        <f>VLOOKUP(K4507,P$7:R$4000,2,0)</f>
        <v/>
      </c>
    </row>
    <row r="4508" hidden="1" outlineLevel="1" ht="22.45" customFormat="1" customHeight="1" s="71" thickBot="1">
      <c r="B4508" s="165" t="inlineStr">
        <is>
          <t>20.09.2024 10:13:23</t>
        </is>
      </c>
      <c r="C4508" s="165" t="inlineStr">
        <is>
          <t>Внутреннее перемещение ОМТС 222-517 от 20.09.2024 10:13:23</t>
        </is>
      </c>
      <c r="D4508" s="152" t="inlineStr">
        <is>
          <t>Внутренее перемещение ТМЦ</t>
        </is>
      </c>
      <c r="E4508" s="163" t="n">
        <v>1750</v>
      </c>
      <c r="F4508" s="164" t="n"/>
      <c r="G4508" s="163" t="n">
        <v>1750</v>
      </c>
      <c r="H4508" s="164" t="n"/>
      <c r="I4508" s="7" t="n">
        <v>13725</v>
      </c>
      <c r="J4508" s="8" t="inlineStr">
        <is>
          <t>Осмонбеков Нурлан Курманбекович (маш.бур.установки</t>
        </is>
      </c>
      <c r="K4508" s="8" t="inlineStr">
        <is>
          <t>Склад Бозымчак № 7 СИЗ (/Касымов А,Адылбек у Э.</t>
        </is>
      </c>
      <c r="L4508" s="12" t="n"/>
      <c r="M4508">
        <f>VLOOKUP(J4508,P$7:Q$4000,2,0)</f>
        <v/>
      </c>
      <c r="N4508">
        <f>VLOOKUP(K4508,P$7:R$4000,2,0)</f>
        <v/>
      </c>
    </row>
    <row r="4509" hidden="1" outlineLevel="1" ht="22.45" customFormat="1" customHeight="1" s="71">
      <c r="B4509" s="166" t="n"/>
      <c r="C4509" s="166" t="n"/>
      <c r="D4509" s="153" t="n"/>
      <c r="E4509" s="10" t="n"/>
      <c r="F4509" s="11" t="n"/>
      <c r="G4509" s="10" t="n"/>
      <c r="H4509" s="11" t="n"/>
      <c r="I4509" s="12" t="n"/>
      <c r="J4509" s="13" t="inlineStr">
        <is>
          <t>001-001-0103 Комбинезон одноразовый Tecron (полипропилен)</t>
        </is>
      </c>
      <c r="K4509" s="13" t="inlineStr">
        <is>
          <t>001-001-0103 Комбинезон одноразовый Tecron (полипропилен)</t>
        </is>
      </c>
      <c r="L4509" s="12" t="n"/>
      <c r="M4509">
        <f>VLOOKUP(J4509,P$7:Q$4000,2,0)</f>
        <v/>
      </c>
      <c r="N4509">
        <f>VLOOKUP(K4509,P$7:R$4000,2,0)</f>
        <v/>
      </c>
    </row>
    <row r="4510" hidden="1" outlineLevel="1" ht="22.45" customFormat="1" customHeight="1" s="71" thickBot="1">
      <c r="B4510" s="167" t="n"/>
      <c r="C4510" s="167" t="n"/>
      <c r="D4510" s="14" t="inlineStr">
        <is>
          <t>Количество</t>
        </is>
      </c>
      <c r="E4510" s="15" t="n"/>
      <c r="F4510" s="175" t="n">
        <v>25</v>
      </c>
      <c r="G4510" s="15" t="n"/>
      <c r="H4510" s="175" t="n">
        <v>25</v>
      </c>
      <c r="I4510" s="135" t="n"/>
      <c r="J4510" s="154" t="inlineStr">
        <is>
          <t>Поступление ТМЦ и услуг 0002776 от 18.07.2024 10:00:00</t>
        </is>
      </c>
      <c r="K4510" s="154" t="inlineStr">
        <is>
          <t>Поступление ТМЦ и услуг 0002776 от 18.07.2024 10:00:00</t>
        </is>
      </c>
      <c r="L4510" s="12" t="n"/>
      <c r="M4510">
        <f>VLOOKUP(J4510,P$7:Q$4000,2,0)</f>
        <v/>
      </c>
      <c r="N4510">
        <f>VLOOKUP(K4510,P$7:R$4000,2,0)</f>
        <v/>
      </c>
    </row>
    <row r="4511" hidden="1" outlineLevel="1" ht="22.45" customFormat="1" customHeight="1" s="71" thickBot="1">
      <c r="B4511" s="165" t="inlineStr">
        <is>
          <t>20.09.2024 10:13:49</t>
        </is>
      </c>
      <c r="C4511" s="165" t="inlineStr">
        <is>
          <t>Внутреннее перемещение ОМТС 222-518 от 20.09.2024 10:13:49</t>
        </is>
      </c>
      <c r="D4511" s="152" t="inlineStr">
        <is>
          <t>Внутренее перемещение ТМЦ</t>
        </is>
      </c>
      <c r="E4511" s="163" t="n">
        <v>1750</v>
      </c>
      <c r="F4511" s="164" t="n"/>
      <c r="G4511" s="163" t="n">
        <v>1750</v>
      </c>
      <c r="H4511" s="164" t="n"/>
      <c r="I4511" s="7" t="n">
        <v>13725</v>
      </c>
      <c r="J4511" s="8" t="inlineStr">
        <is>
          <t>Алымов Абдыкапар Дыйканбаевич</t>
        </is>
      </c>
      <c r="K4511" s="8" t="inlineStr">
        <is>
          <t>Склад Бозымчак № 7 СИЗ (/Касымов А,Адылбек у Э.</t>
        </is>
      </c>
      <c r="L4511" s="12" t="n"/>
      <c r="M4511">
        <f>VLOOKUP(J4511,P$7:Q$4000,2,0)</f>
        <v/>
      </c>
      <c r="N4511">
        <f>VLOOKUP(K4511,P$7:R$4000,2,0)</f>
        <v/>
      </c>
    </row>
    <row r="4512" hidden="1" outlineLevel="1" ht="22.45" customFormat="1" customHeight="1" s="71">
      <c r="B4512" s="166" t="n"/>
      <c r="C4512" s="166" t="n"/>
      <c r="D4512" s="153" t="n"/>
      <c r="E4512" s="10" t="n"/>
      <c r="F4512" s="11" t="n"/>
      <c r="G4512" s="10" t="n"/>
      <c r="H4512" s="11" t="n"/>
      <c r="I4512" s="12" t="n"/>
      <c r="J4512" s="13" t="inlineStr">
        <is>
          <t>001-001-0103 Комбинезон одноразовый Tecron (полипропилен)</t>
        </is>
      </c>
      <c r="K4512" s="13" t="inlineStr">
        <is>
          <t>001-001-0103 Комбинезон одноразовый Tecron (полипропилен)</t>
        </is>
      </c>
      <c r="L4512" s="12" t="n"/>
      <c r="M4512">
        <f>VLOOKUP(J4512,P$7:Q$4000,2,0)</f>
        <v/>
      </c>
      <c r="N4512">
        <f>VLOOKUP(K4512,P$7:R$4000,2,0)</f>
        <v/>
      </c>
    </row>
    <row r="4513" hidden="1" outlineLevel="1" ht="22.45" customFormat="1" customHeight="1" s="71" thickBot="1">
      <c r="B4513" s="167" t="n"/>
      <c r="C4513" s="167" t="n"/>
      <c r="D4513" s="14" t="inlineStr">
        <is>
          <t>Количество</t>
        </is>
      </c>
      <c r="E4513" s="15" t="n"/>
      <c r="F4513" s="175" t="n">
        <v>25</v>
      </c>
      <c r="G4513" s="15" t="n"/>
      <c r="H4513" s="175" t="n">
        <v>25</v>
      </c>
      <c r="I4513" s="135" t="n"/>
      <c r="J4513" s="154" t="inlineStr">
        <is>
          <t>Поступление ТМЦ и услуг 0002776 от 18.07.2024 10:00:00</t>
        </is>
      </c>
      <c r="K4513" s="154" t="inlineStr">
        <is>
          <t>Поступление ТМЦ и услуг 0002776 от 18.07.2024 10:00:00</t>
        </is>
      </c>
      <c r="L4513" s="12" t="n"/>
      <c r="M4513">
        <f>VLOOKUP(J4513,P$7:Q$4000,2,0)</f>
        <v/>
      </c>
      <c r="N4513">
        <f>VLOOKUP(K4513,P$7:R$4000,2,0)</f>
        <v/>
      </c>
    </row>
    <row r="4514" hidden="1" outlineLevel="1" ht="22.45" customFormat="1" customHeight="1" s="71" thickBot="1">
      <c r="B4514" s="165" t="inlineStr">
        <is>
          <t>20.09.2024 10:14:04</t>
        </is>
      </c>
      <c r="C4514" s="165" t="inlineStr">
        <is>
          <t>Внутреннее перемещение ОМТС 222-519 от 20.09.2024 10:14:04</t>
        </is>
      </c>
      <c r="D4514" s="152" t="inlineStr">
        <is>
          <t>Внутренее перемещение ТМЦ</t>
        </is>
      </c>
      <c r="E4514" s="163" t="n">
        <v>1750</v>
      </c>
      <c r="F4514" s="164" t="n"/>
      <c r="G4514" s="163" t="n">
        <v>1750</v>
      </c>
      <c r="H4514" s="164" t="n"/>
      <c r="I4514" s="7" t="n">
        <v>13725</v>
      </c>
      <c r="J4514" s="8" t="inlineStr">
        <is>
          <t>Эсеналиев Асылбек Мадирайимович</t>
        </is>
      </c>
      <c r="K4514" s="8" t="inlineStr">
        <is>
          <t>Склад Бозымчак № 7 СИЗ (/Касымов А,Адылбек у Э.</t>
        </is>
      </c>
      <c r="L4514" s="12" t="n"/>
      <c r="M4514">
        <f>VLOOKUP(J4514,P$7:Q$4000,2,0)</f>
        <v/>
      </c>
      <c r="N4514">
        <f>VLOOKUP(K4514,P$7:R$4000,2,0)</f>
        <v/>
      </c>
    </row>
    <row r="4515" hidden="1" outlineLevel="1" ht="22.45" customFormat="1" customHeight="1" s="71">
      <c r="B4515" s="166" t="n"/>
      <c r="C4515" s="166" t="n"/>
      <c r="D4515" s="153" t="n"/>
      <c r="E4515" s="10" t="n"/>
      <c r="F4515" s="11" t="n"/>
      <c r="G4515" s="10" t="n"/>
      <c r="H4515" s="11" t="n"/>
      <c r="I4515" s="12" t="n"/>
      <c r="J4515" s="13" t="inlineStr">
        <is>
          <t>001-001-0103 Комбинезон одноразовый Tecron (полипропилен)</t>
        </is>
      </c>
      <c r="K4515" s="13" t="inlineStr">
        <is>
          <t>001-001-0103 Комбинезон одноразовый Tecron (полипропилен)</t>
        </is>
      </c>
      <c r="L4515" s="12" t="n"/>
      <c r="M4515">
        <f>VLOOKUP(J4515,P$7:Q$4000,2,0)</f>
        <v/>
      </c>
      <c r="N4515">
        <f>VLOOKUP(K4515,P$7:R$4000,2,0)</f>
        <v/>
      </c>
    </row>
    <row r="4516" hidden="1" outlineLevel="1" ht="22.45" customFormat="1" customHeight="1" s="71" thickBot="1">
      <c r="B4516" s="167" t="n"/>
      <c r="C4516" s="167" t="n"/>
      <c r="D4516" s="14" t="inlineStr">
        <is>
          <t>Количество</t>
        </is>
      </c>
      <c r="E4516" s="15" t="n"/>
      <c r="F4516" s="175" t="n">
        <v>25</v>
      </c>
      <c r="G4516" s="15" t="n"/>
      <c r="H4516" s="175" t="n">
        <v>25</v>
      </c>
      <c r="I4516" s="135" t="n"/>
      <c r="J4516" s="154" t="inlineStr">
        <is>
          <t>Поступление ТМЦ и услуг 0002776 от 18.07.2024 10:00:00</t>
        </is>
      </c>
      <c r="K4516" s="154" t="inlineStr">
        <is>
          <t>Поступление ТМЦ и услуг 0002776 от 18.07.2024 10:00:00</t>
        </is>
      </c>
      <c r="L4516" s="12" t="n"/>
      <c r="M4516">
        <f>VLOOKUP(J4516,P$7:Q$4000,2,0)</f>
        <v/>
      </c>
      <c r="N4516">
        <f>VLOOKUP(K4516,P$7:R$4000,2,0)</f>
        <v/>
      </c>
    </row>
    <row r="4517" hidden="1" outlineLevel="1" ht="22.45" customFormat="1" customHeight="1" s="71" thickBot="1">
      <c r="B4517" s="165" t="inlineStr">
        <is>
          <t>20.09.2024 10:15:02</t>
        </is>
      </c>
      <c r="C4517" s="165" t="inlineStr">
        <is>
          <t>Внутреннее перемещение ОМТС 222-520 от 20.09.2024 10:15:02</t>
        </is>
      </c>
      <c r="D4517" s="152" t="inlineStr">
        <is>
          <t>Внутренее перемещение ТМЦ</t>
        </is>
      </c>
      <c r="E4517" s="163" t="n">
        <v>1750</v>
      </c>
      <c r="F4517" s="164" t="n"/>
      <c r="G4517" s="163" t="n">
        <v>1750</v>
      </c>
      <c r="H4517" s="164" t="n"/>
      <c r="I4517" s="7" t="n">
        <v>13725</v>
      </c>
      <c r="J4517" s="8" t="inlineStr">
        <is>
          <t>Склад МОЛ №19 КТТ ГАТЦ (Куручбеков Б. Нуралиев А.)</t>
        </is>
      </c>
      <c r="K4517" s="8" t="inlineStr">
        <is>
          <t>Склад Бозымчак № 7 СИЗ (/Касымов А,Адылбек у Э.</t>
        </is>
      </c>
      <c r="L4517" s="12" t="n"/>
      <c r="M4517">
        <f>VLOOKUP(J4517,P$7:Q$4000,2,0)</f>
        <v/>
      </c>
      <c r="N4517">
        <f>VLOOKUP(K4517,P$7:R$4000,2,0)</f>
        <v/>
      </c>
    </row>
    <row r="4518" hidden="1" outlineLevel="1" ht="22.45" customFormat="1" customHeight="1" s="71">
      <c r="B4518" s="166" t="n"/>
      <c r="C4518" s="166" t="n"/>
      <c r="D4518" s="153" t="n"/>
      <c r="E4518" s="10" t="n"/>
      <c r="F4518" s="11" t="n"/>
      <c r="G4518" s="10" t="n"/>
      <c r="H4518" s="11" t="n"/>
      <c r="I4518" s="12" t="n"/>
      <c r="J4518" s="13" t="inlineStr">
        <is>
          <t>001-001-0103 Комбинезон одноразовый Tecron (полипропилен)</t>
        </is>
      </c>
      <c r="K4518" s="13" t="inlineStr">
        <is>
          <t>001-001-0103 Комбинезон одноразовый Tecron (полипропилен)</t>
        </is>
      </c>
      <c r="L4518" s="12" t="n"/>
      <c r="M4518">
        <f>VLOOKUP(J4518,P$7:Q$4000,2,0)</f>
        <v/>
      </c>
      <c r="N4518">
        <f>VLOOKUP(K4518,P$7:R$4000,2,0)</f>
        <v/>
      </c>
    </row>
    <row r="4519" hidden="1" outlineLevel="1" ht="22.45" customFormat="1" customHeight="1" s="71" thickBot="1">
      <c r="B4519" s="167" t="n"/>
      <c r="C4519" s="167" t="n"/>
      <c r="D4519" s="14" t="inlineStr">
        <is>
          <t>Количество</t>
        </is>
      </c>
      <c r="E4519" s="15" t="n"/>
      <c r="F4519" s="175" t="n">
        <v>25</v>
      </c>
      <c r="G4519" s="15" t="n"/>
      <c r="H4519" s="175" t="n">
        <v>25</v>
      </c>
      <c r="I4519" s="135" t="n"/>
      <c r="J4519" s="154" t="inlineStr">
        <is>
          <t>Поступление ТМЦ и услуг 0002776 от 18.07.2024 10:00:00</t>
        </is>
      </c>
      <c r="K4519" s="154" t="inlineStr">
        <is>
          <t>Поступление ТМЦ и услуг 0002776 от 18.07.2024 10:00:00</t>
        </is>
      </c>
      <c r="L4519" s="12" t="n"/>
      <c r="M4519">
        <f>VLOOKUP(J4519,P$7:Q$4000,2,0)</f>
        <v/>
      </c>
      <c r="N4519">
        <f>VLOOKUP(K4519,P$7:R$4000,2,0)</f>
        <v/>
      </c>
    </row>
    <row r="4520" hidden="1" outlineLevel="1" ht="22.45" customFormat="1" customHeight="1" s="71" thickBot="1">
      <c r="B4520" s="165" t="inlineStr">
        <is>
          <t>20.09.2024 10:16:03</t>
        </is>
      </c>
      <c r="C4520" s="165" t="inlineStr">
        <is>
          <t>Внутреннее перемещение ОМТС 222-521 от 20.09.2024 10:16:03</t>
        </is>
      </c>
      <c r="D4520" s="152" t="inlineStr">
        <is>
          <t>Внутренее перемещение ТМЦ</t>
        </is>
      </c>
      <c r="E4520" s="163" t="n">
        <v>1750</v>
      </c>
      <c r="F4520" s="164" t="n"/>
      <c r="G4520" s="163" t="n">
        <v>1750</v>
      </c>
      <c r="H4520" s="164" t="n"/>
      <c r="I4520" s="7" t="n">
        <v>13725</v>
      </c>
      <c r="J4520" s="8" t="inlineStr">
        <is>
          <t>Чакчанов Манасбек Алимжанович</t>
        </is>
      </c>
      <c r="K4520" s="8" t="inlineStr">
        <is>
          <t>Склад Бозымчак № 7 СИЗ (/Касымов А,Адылбек у Э.</t>
        </is>
      </c>
      <c r="L4520" s="12" t="n"/>
      <c r="M4520">
        <f>VLOOKUP(J4520,P$7:Q$4000,2,0)</f>
        <v/>
      </c>
      <c r="N4520">
        <f>VLOOKUP(K4520,P$7:R$4000,2,0)</f>
        <v/>
      </c>
    </row>
    <row r="4521" hidden="1" outlineLevel="1" ht="22.45" customFormat="1" customHeight="1" s="71">
      <c r="B4521" s="166" t="n"/>
      <c r="C4521" s="166" t="n"/>
      <c r="D4521" s="153" t="n"/>
      <c r="E4521" s="10" t="n"/>
      <c r="F4521" s="11" t="n"/>
      <c r="G4521" s="10" t="n"/>
      <c r="H4521" s="11" t="n"/>
      <c r="I4521" s="12" t="n"/>
      <c r="J4521" s="13" t="inlineStr">
        <is>
          <t>001-001-0103 Комбинезон одноразовый Tecron (полипропилен)</t>
        </is>
      </c>
      <c r="K4521" s="13" t="inlineStr">
        <is>
          <t>001-001-0103 Комбинезон одноразовый Tecron (полипропилен)</t>
        </is>
      </c>
      <c r="L4521" s="12" t="n"/>
      <c r="M4521">
        <f>VLOOKUP(J4521,P$7:Q$4000,2,0)</f>
        <v/>
      </c>
      <c r="N4521">
        <f>VLOOKUP(K4521,P$7:R$4000,2,0)</f>
        <v/>
      </c>
    </row>
    <row r="4522" hidden="1" outlineLevel="1" ht="22.45" customFormat="1" customHeight="1" s="71" thickBot="1">
      <c r="B4522" s="167" t="n"/>
      <c r="C4522" s="167" t="n"/>
      <c r="D4522" s="14" t="inlineStr">
        <is>
          <t>Количество</t>
        </is>
      </c>
      <c r="E4522" s="15" t="n"/>
      <c r="F4522" s="175" t="n">
        <v>25</v>
      </c>
      <c r="G4522" s="15" t="n"/>
      <c r="H4522" s="175" t="n">
        <v>25</v>
      </c>
      <c r="I4522" s="135" t="n"/>
      <c r="J4522" s="154" t="inlineStr">
        <is>
          <t>Поступление ТМЦ и услуг 0002776 от 18.07.2024 10:00:00</t>
        </is>
      </c>
      <c r="K4522" s="154" t="inlineStr">
        <is>
          <t>Поступление ТМЦ и услуг 0002776 от 18.07.2024 10:00:00</t>
        </is>
      </c>
      <c r="L4522" s="12" t="n"/>
      <c r="M4522">
        <f>VLOOKUP(J4522,P$7:Q$4000,2,0)</f>
        <v/>
      </c>
      <c r="N4522">
        <f>VLOOKUP(K4522,P$7:R$4000,2,0)</f>
        <v/>
      </c>
    </row>
    <row r="4523" hidden="1" outlineLevel="1" ht="22.45" customFormat="1" customHeight="1" s="71" thickBot="1">
      <c r="B4523" s="165" t="inlineStr">
        <is>
          <t>20.09.2024 15:53:09</t>
        </is>
      </c>
      <c r="C4523" s="165" t="inlineStr">
        <is>
          <t>Внутреннее перемещение ОМТС 222-527 от 20.09.2024 15:53:09</t>
        </is>
      </c>
      <c r="D4523" s="152" t="inlineStr">
        <is>
          <t>Внутренее перемещение ТМЦ</t>
        </is>
      </c>
      <c r="E4523" s="163" t="n">
        <v>1750</v>
      </c>
      <c r="F4523" s="164" t="n"/>
      <c r="G4523" s="163" t="n">
        <v>1750</v>
      </c>
      <c r="H4523" s="164" t="n"/>
      <c r="I4523" s="7" t="n">
        <v>5500</v>
      </c>
      <c r="J4523" s="8" t="inlineStr">
        <is>
          <t>Калчабаев Канат Маакеевич</t>
        </is>
      </c>
      <c r="K4523" s="8" t="inlineStr">
        <is>
          <t>Склад Бозымчак № 7 СИЗ (/Касымов А,Адылбек у Э.</t>
        </is>
      </c>
      <c r="L4523" s="12" t="n"/>
      <c r="M4523">
        <f>VLOOKUP(J4523,P$7:Q$4000,2,0)</f>
        <v/>
      </c>
      <c r="N4523">
        <f>VLOOKUP(K4523,P$7:R$4000,2,0)</f>
        <v/>
      </c>
    </row>
    <row r="4524" hidden="1" outlineLevel="1" ht="22.45" customFormat="1" customHeight="1" s="71">
      <c r="B4524" s="166" t="n"/>
      <c r="C4524" s="166" t="n"/>
      <c r="D4524" s="153" t="n"/>
      <c r="E4524" s="10" t="n"/>
      <c r="F4524" s="11" t="n"/>
      <c r="G4524" s="10" t="n"/>
      <c r="H4524" s="11" t="n"/>
      <c r="I4524" s="12" t="n"/>
      <c r="J4524" s="13" t="inlineStr">
        <is>
          <t>001-001-0179 Куртка летняя "KAZ Minerals Bozymchak" (ткань 65%ПЭ/35%ХБ, плотность 250 гр/м2, разм.56-58)</t>
        </is>
      </c>
      <c r="K4524" s="13" t="inlineStr">
        <is>
          <t>001-001-0179 Куртка летняя "KAZ Minerals Bozymchak" (ткань 65%ПЭ/35%ХБ, плотность 250 гр/м2, разм.56-58)</t>
        </is>
      </c>
      <c r="L4524" s="12" t="n"/>
      <c r="M4524">
        <f>VLOOKUP(J4524,P$7:Q$4000,2,0)</f>
        <v/>
      </c>
      <c r="N4524">
        <f>VLOOKUP(K4524,P$7:R$4000,2,0)</f>
        <v/>
      </c>
    </row>
    <row r="4525" hidden="1" outlineLevel="1" ht="22.45" customFormat="1" customHeight="1" s="71" thickBot="1">
      <c r="B4525" s="167" t="n"/>
      <c r="C4525" s="167" t="n"/>
      <c r="D4525" s="14" t="inlineStr">
        <is>
          <t>Количество</t>
        </is>
      </c>
      <c r="E4525" s="15" t="n"/>
      <c r="F4525" s="175" t="n">
        <v>1</v>
      </c>
      <c r="G4525" s="15" t="n"/>
      <c r="H4525" s="175" t="n">
        <v>1</v>
      </c>
      <c r="I4525" s="135" t="n"/>
      <c r="J4525" s="154" t="inlineStr">
        <is>
          <t>Поступление ТМЦ и услуг 0001858 от 13.05.2024 10:00:00</t>
        </is>
      </c>
      <c r="K4525" s="154" t="inlineStr">
        <is>
          <t>Поступление ТМЦ и услуг 0001858 от 13.05.2024 10:00:00</t>
        </is>
      </c>
      <c r="L4525" s="12" t="n"/>
      <c r="M4525">
        <f>VLOOKUP(J4525,P$7:Q$4000,2,0)</f>
        <v/>
      </c>
      <c r="N4525">
        <f>VLOOKUP(K4525,P$7:R$4000,2,0)</f>
        <v/>
      </c>
    </row>
    <row r="4526" hidden="1" outlineLevel="1" ht="22.45" customFormat="1" customHeight="1" s="71" thickBot="1">
      <c r="B4526" s="165" t="inlineStr">
        <is>
          <t>20.09.2024 15:53:09</t>
        </is>
      </c>
      <c r="C4526" s="165" t="inlineStr">
        <is>
          <t>Внутреннее перемещение ОМТС 222-527 от 20.09.2024 15:53:09</t>
        </is>
      </c>
      <c r="D4526" s="152" t="inlineStr">
        <is>
          <t>Внутренее перемещение ТМЦ</t>
        </is>
      </c>
      <c r="E4526" s="163" t="n">
        <v>1750</v>
      </c>
      <c r="F4526" s="164" t="n"/>
      <c r="G4526" s="163" t="n">
        <v>1750</v>
      </c>
      <c r="H4526" s="164" t="n"/>
      <c r="I4526" s="7" t="n">
        <v>3000</v>
      </c>
      <c r="J4526" s="8" t="inlineStr">
        <is>
          <t>Калчабаев Канат Маакеевич</t>
        </is>
      </c>
      <c r="K4526" s="8" t="inlineStr">
        <is>
          <t>Склад Бозымчак № 7 СИЗ (/Касымов А,Адылбек у Э.</t>
        </is>
      </c>
      <c r="L4526" s="12" t="n"/>
      <c r="M4526">
        <f>VLOOKUP(J4526,P$7:Q$4000,2,0)</f>
        <v/>
      </c>
      <c r="N4526">
        <f>VLOOKUP(K4526,P$7:R$4000,2,0)</f>
        <v/>
      </c>
    </row>
    <row r="4527" hidden="1" outlineLevel="1" ht="22.45" customFormat="1" customHeight="1" s="71">
      <c r="B4527" s="166" t="n"/>
      <c r="C4527" s="166" t="n"/>
      <c r="D4527" s="153" t="n"/>
      <c r="E4527" s="10" t="n"/>
      <c r="F4527" s="11" t="n"/>
      <c r="G4527" s="10" t="n"/>
      <c r="H4527" s="11" t="n"/>
      <c r="I4527" s="12" t="n"/>
      <c r="J4527" s="13" t="inlineStr">
        <is>
          <t>001-001-0183 Брюки летние "KAZ Minerals Bozymchak" (ткань 65%ПЭ/35%ХБ, плотность 250 гр/м2, разм.52-54)</t>
        </is>
      </c>
      <c r="K4527" s="13" t="inlineStr">
        <is>
          <t>001-001-0183 Брюки летние "KAZ Minerals Bozymchak" (ткань 65%ПЭ/35%ХБ, плотность 250 гр/м2, разм.52-54)</t>
        </is>
      </c>
      <c r="L4527" s="12" t="n"/>
      <c r="M4527">
        <f>VLOOKUP(J4527,P$7:Q$4000,2,0)</f>
        <v/>
      </c>
      <c r="N4527">
        <f>VLOOKUP(K4527,P$7:R$4000,2,0)</f>
        <v/>
      </c>
    </row>
    <row r="4528" hidden="1" outlineLevel="1" ht="22.45" customFormat="1" customHeight="1" s="71" thickBot="1">
      <c r="B4528" s="167" t="n"/>
      <c r="C4528" s="167" t="n"/>
      <c r="D4528" s="14" t="inlineStr">
        <is>
          <t>Количество</t>
        </is>
      </c>
      <c r="E4528" s="15" t="n"/>
      <c r="F4528" s="175" t="n">
        <v>1</v>
      </c>
      <c r="G4528" s="15" t="n"/>
      <c r="H4528" s="175" t="n">
        <v>1</v>
      </c>
      <c r="I4528" s="135" t="n"/>
      <c r="J4528" s="154" t="inlineStr">
        <is>
          <t>Поступление ТМЦ и услуг 0001494 от 19.04.2024 10:00:00</t>
        </is>
      </c>
      <c r="K4528" s="154" t="inlineStr">
        <is>
          <t>Поступление ТМЦ и услуг 0001494 от 19.04.2024 10:00:00</t>
        </is>
      </c>
      <c r="L4528" s="12" t="n"/>
      <c r="M4528">
        <f>VLOOKUP(J4528,P$7:Q$4000,2,0)</f>
        <v/>
      </c>
      <c r="N4528">
        <f>VLOOKUP(K4528,P$7:R$4000,2,0)</f>
        <v/>
      </c>
    </row>
    <row r="4529" hidden="1" outlineLevel="1" ht="22.45" customFormat="1" customHeight="1" s="71" thickBot="1">
      <c r="B4529" s="165" t="inlineStr">
        <is>
          <t>20.09.2024 15:53:09</t>
        </is>
      </c>
      <c r="C4529" s="165" t="inlineStr">
        <is>
          <t>Внутреннее перемещение ОМТС 222-527 от 20.09.2024 15:53:09</t>
        </is>
      </c>
      <c r="D4529" s="152" t="inlineStr">
        <is>
          <t>Внутренее перемещение ТМЦ</t>
        </is>
      </c>
      <c r="E4529" s="163" t="n">
        <v>1750</v>
      </c>
      <c r="F4529" s="164" t="n"/>
      <c r="G4529" s="163" t="n">
        <v>1750</v>
      </c>
      <c r="H4529" s="164" t="n"/>
      <c r="I4529" s="7" t="n">
        <v>7061.06</v>
      </c>
      <c r="J4529" s="8" t="inlineStr">
        <is>
          <t>Калчабаев Канат Маакеевич</t>
        </is>
      </c>
      <c r="K4529" s="8" t="inlineStr">
        <is>
          <t>Склад Бозымчак № 7 СИЗ (/Касымов А,Адылбек у Э.</t>
        </is>
      </c>
      <c r="L4529" s="12" t="n"/>
      <c r="M4529">
        <f>VLOOKUP(J4529,P$7:Q$4000,2,0)</f>
        <v/>
      </c>
      <c r="N4529">
        <f>VLOOKUP(K4529,P$7:R$4000,2,0)</f>
        <v/>
      </c>
    </row>
    <row r="4530" hidden="1" outlineLevel="1" ht="22.45" customFormat="1" customHeight="1" s="71">
      <c r="B4530" s="166" t="n"/>
      <c r="C4530" s="166" t="n"/>
      <c r="D4530" s="153" t="n"/>
      <c r="E4530" s="10" t="n"/>
      <c r="F4530" s="11" t="n"/>
      <c r="G4530" s="10" t="n"/>
      <c r="H4530" s="11" t="n"/>
      <c r="I4530" s="12" t="n"/>
      <c r="J4530" s="13" t="inlineStr">
        <is>
          <t>001-002-0090 Ботинки Pezzol Kobra 916P-017</t>
        </is>
      </c>
      <c r="K4530" s="13" t="inlineStr">
        <is>
          <t>001-002-0090 Ботинки Pezzol Kobra 916P-017</t>
        </is>
      </c>
      <c r="L4530" s="12" t="n"/>
      <c r="M4530">
        <f>VLOOKUP(J4530,P$7:Q$4000,2,0)</f>
        <v/>
      </c>
      <c r="N4530">
        <f>VLOOKUP(K4530,P$7:R$4000,2,0)</f>
        <v/>
      </c>
    </row>
    <row r="4531" hidden="1" outlineLevel="1" ht="22.45" customFormat="1" customHeight="1" s="71" thickBot="1">
      <c r="B4531" s="167" t="n"/>
      <c r="C4531" s="167" t="n"/>
      <c r="D4531" s="14" t="inlineStr">
        <is>
          <t>Количество</t>
        </is>
      </c>
      <c r="E4531" s="15" t="n"/>
      <c r="F4531" s="175" t="n">
        <v>1</v>
      </c>
      <c r="G4531" s="15" t="n"/>
      <c r="H4531" s="175" t="n">
        <v>1</v>
      </c>
      <c r="I4531" s="135" t="n"/>
      <c r="J4531" s="154" t="inlineStr">
        <is>
          <t>Поступление ТМЦ и услуг 0002332 от 19.06.2024 10:00:00</t>
        </is>
      </c>
      <c r="K4531" s="154" t="inlineStr">
        <is>
          <t>Поступление ТМЦ и услуг 0002332 от 19.06.2024 10:00:00</t>
        </is>
      </c>
      <c r="L4531" s="12" t="n"/>
      <c r="M4531">
        <f>VLOOKUP(J4531,P$7:Q$4000,2,0)</f>
        <v/>
      </c>
      <c r="N4531">
        <f>VLOOKUP(K4531,P$7:R$4000,2,0)</f>
        <v/>
      </c>
    </row>
    <row r="4532" hidden="1" outlineLevel="1" ht="22.45" customFormat="1" customHeight="1" s="71" thickBot="1">
      <c r="B4532" s="165" t="inlineStr">
        <is>
          <t>20.09.2024 15:53:09</t>
        </is>
      </c>
      <c r="C4532" s="165" t="inlineStr">
        <is>
          <t>Внутреннее перемещение ОМТС 222-527 от 20.09.2024 15:53:09</t>
        </is>
      </c>
      <c r="D4532" s="152" t="inlineStr">
        <is>
          <t>Внутренее перемещение ТМЦ</t>
        </is>
      </c>
      <c r="E4532" s="163" t="n">
        <v>1750</v>
      </c>
      <c r="F4532" s="164" t="n"/>
      <c r="G4532" s="163" t="n">
        <v>1750</v>
      </c>
      <c r="H4532" s="164" t="n"/>
      <c r="I4532" s="7" t="n">
        <v>10600</v>
      </c>
      <c r="J4532" s="8" t="inlineStr">
        <is>
          <t>Калчабаев Канат Маакеевич</t>
        </is>
      </c>
      <c r="K4532" s="8" t="inlineStr">
        <is>
          <t>Склад Бозымчак № 7 СИЗ (/Касымов А,Адылбек у Э.</t>
        </is>
      </c>
      <c r="L4532" s="12" t="n"/>
      <c r="M4532">
        <f>VLOOKUP(J4532,P$7:Q$4000,2,0)</f>
        <v/>
      </c>
      <c r="N4532">
        <f>VLOOKUP(K4532,P$7:R$4000,2,0)</f>
        <v/>
      </c>
    </row>
    <row r="4533" hidden="1" outlineLevel="1" ht="22.45" customFormat="1" customHeight="1" s="71">
      <c r="B4533" s="166" t="n"/>
      <c r="C4533" s="166" t="n"/>
      <c r="D4533" s="153" t="n"/>
      <c r="E4533" s="10" t="n"/>
      <c r="F4533" s="11" t="n"/>
      <c r="G4533" s="10" t="n"/>
      <c r="H4533" s="11" t="n"/>
      <c r="I4533" s="12" t="n"/>
      <c r="J4533" s="13" t="inlineStr">
        <is>
          <t>001-001-0188 Куртка зимняя "KAZ Minerals Bozymchak" (ткань 65%ПЭ/35%ХБ, плотность 250 гр/м2, 52-54)</t>
        </is>
      </c>
      <c r="K4533" s="13" t="inlineStr">
        <is>
          <t>001-001-0188 Куртка зимняя "KAZ Minerals Bozymchak" (ткань 65%ПЭ/35%ХБ, плотность 250 гр/м2, 52-54)</t>
        </is>
      </c>
      <c r="L4533" s="12" t="n"/>
      <c r="M4533">
        <f>VLOOKUP(J4533,P$7:Q$4000,2,0)</f>
        <v/>
      </c>
      <c r="N4533">
        <f>VLOOKUP(K4533,P$7:R$4000,2,0)</f>
        <v/>
      </c>
    </row>
    <row r="4534" hidden="1" outlineLevel="1" ht="22.45" customFormat="1" customHeight="1" s="71" thickBot="1">
      <c r="B4534" s="167" t="n"/>
      <c r="C4534" s="167" t="n"/>
      <c r="D4534" s="14" t="inlineStr">
        <is>
          <t>Количество</t>
        </is>
      </c>
      <c r="E4534" s="15" t="n"/>
      <c r="F4534" s="175" t="n">
        <v>1</v>
      </c>
      <c r="G4534" s="15" t="n"/>
      <c r="H4534" s="175" t="n">
        <v>1</v>
      </c>
      <c r="I4534" s="135" t="n"/>
      <c r="J4534" s="154" t="inlineStr">
        <is>
          <t>Поступление ТМЦ и услуг 0003124 от 08.08.2024 10:00:00</t>
        </is>
      </c>
      <c r="K4534" s="154" t="inlineStr">
        <is>
          <t>Поступление ТМЦ и услуг 0003124 от 08.08.2024 10:00:00</t>
        </is>
      </c>
      <c r="L4534" s="12" t="n"/>
      <c r="M4534">
        <f>VLOOKUP(J4534,P$7:Q$4000,2,0)</f>
        <v/>
      </c>
      <c r="N4534">
        <f>VLOOKUP(K4534,P$7:R$4000,2,0)</f>
        <v/>
      </c>
    </row>
    <row r="4535" hidden="1" outlineLevel="1" ht="22.45" customFormat="1" customHeight="1" s="71" thickBot="1">
      <c r="B4535" s="165" t="inlineStr">
        <is>
          <t>20.09.2024 15:53:09</t>
        </is>
      </c>
      <c r="C4535" s="165" t="inlineStr">
        <is>
          <t>Внутреннее перемещение ОМТС 222-527 от 20.09.2024 15:53:09</t>
        </is>
      </c>
      <c r="D4535" s="152" t="inlineStr">
        <is>
          <t>Внутренее перемещение ТМЦ</t>
        </is>
      </c>
      <c r="E4535" s="163" t="n">
        <v>1750</v>
      </c>
      <c r="F4535" s="164" t="n"/>
      <c r="G4535" s="163" t="n">
        <v>1750</v>
      </c>
      <c r="H4535" s="164" t="n"/>
      <c r="I4535" s="7" t="n">
        <v>3900</v>
      </c>
      <c r="J4535" s="8" t="inlineStr">
        <is>
          <t>Калчабаев Канат Маакеевич</t>
        </is>
      </c>
      <c r="K4535" s="8" t="inlineStr">
        <is>
          <t>Склад Бозымчак № 7 СИЗ (/Касымов А,Адылбек у Э.</t>
        </is>
      </c>
      <c r="L4535" s="12" t="n"/>
      <c r="M4535">
        <f>VLOOKUP(J4535,P$7:Q$4000,2,0)</f>
        <v/>
      </c>
      <c r="N4535">
        <f>VLOOKUP(K4535,P$7:R$4000,2,0)</f>
        <v/>
      </c>
    </row>
    <row r="4536" hidden="1" outlineLevel="1" ht="22.45" customFormat="1" customHeight="1" s="71">
      <c r="B4536" s="166" t="n"/>
      <c r="C4536" s="166" t="n"/>
      <c r="D4536" s="153" t="n"/>
      <c r="E4536" s="10" t="n"/>
      <c r="F4536" s="11" t="n"/>
      <c r="G4536" s="10" t="n"/>
      <c r="H4536" s="11" t="n"/>
      <c r="I4536" s="12" t="n"/>
      <c r="J4536" s="13" t="inlineStr">
        <is>
          <t>001-001-0193 Брюки зимние "KAZ Minerals Bozymchak" (ткань 65%ПЭ/35%ХБ, плотность 250 гр/м2, утепл.синтеп, разм.52-54)</t>
        </is>
      </c>
      <c r="K4536" s="13" t="inlineStr">
        <is>
          <t>001-001-0193 Брюки зимние "KAZ Minerals Bozymchak" (ткань 65%ПЭ/35%ХБ, плотность 250 гр/м2, утепл.синтеп, разм.52-54)</t>
        </is>
      </c>
      <c r="L4536" s="12" t="n"/>
      <c r="M4536">
        <f>VLOOKUP(J4536,P$7:Q$4000,2,0)</f>
        <v/>
      </c>
      <c r="N4536">
        <f>VLOOKUP(K4536,P$7:R$4000,2,0)</f>
        <v/>
      </c>
    </row>
    <row r="4537" hidden="1" outlineLevel="1" ht="22.45" customFormat="1" customHeight="1" s="71" thickBot="1">
      <c r="B4537" s="167" t="n"/>
      <c r="C4537" s="167" t="n"/>
      <c r="D4537" s="14" t="inlineStr">
        <is>
          <t>Количество</t>
        </is>
      </c>
      <c r="E4537" s="15" t="n"/>
      <c r="F4537" s="175" t="n">
        <v>1</v>
      </c>
      <c r="G4537" s="15" t="n"/>
      <c r="H4537" s="175" t="n">
        <v>1</v>
      </c>
      <c r="I4537" s="135" t="n"/>
      <c r="J4537" s="154" t="inlineStr">
        <is>
          <t>Поступление ТМЦ и услуг 0003124 от 08.08.2024 10:00:00</t>
        </is>
      </c>
      <c r="K4537" s="154" t="inlineStr">
        <is>
          <t>Поступление ТМЦ и услуг 0003124 от 08.08.2024 10:00:00</t>
        </is>
      </c>
      <c r="L4537" s="12" t="n"/>
      <c r="M4537">
        <f>VLOOKUP(J4537,P$7:Q$4000,2,0)</f>
        <v/>
      </c>
      <c r="N4537">
        <f>VLOOKUP(K4537,P$7:R$4000,2,0)</f>
        <v/>
      </c>
    </row>
    <row r="4538" hidden="1" outlineLevel="1" ht="22.45" customFormat="1" customHeight="1" s="71" thickBot="1">
      <c r="B4538" s="165" t="inlineStr">
        <is>
          <t>20.09.2024 15:53:09</t>
        </is>
      </c>
      <c r="C4538" s="165" t="inlineStr">
        <is>
          <t>Внутреннее перемещение ОМТС 222-527 от 20.09.2024 15:53:09</t>
        </is>
      </c>
      <c r="D4538" s="152" t="inlineStr">
        <is>
          <t>Внутренее перемещение ТМЦ</t>
        </is>
      </c>
      <c r="E4538" s="163" t="n">
        <v>1750</v>
      </c>
      <c r="F4538" s="164" t="n"/>
      <c r="G4538" s="163" t="n">
        <v>1750</v>
      </c>
      <c r="H4538" s="164" t="n"/>
      <c r="I4538" s="7" t="n">
        <v>3200</v>
      </c>
      <c r="J4538" s="8" t="inlineStr">
        <is>
          <t>Калчабаев Канат Маакеевич</t>
        </is>
      </c>
      <c r="K4538" s="8" t="inlineStr">
        <is>
          <t>Склад Бозымчак № 7 СИЗ (/Касымов А,Адылбек у Э.</t>
        </is>
      </c>
      <c r="L4538" s="12" t="n"/>
      <c r="M4538">
        <f>VLOOKUP(J4538,P$7:Q$4000,2,0)</f>
        <v/>
      </c>
      <c r="N4538">
        <f>VLOOKUP(K4538,P$7:R$4000,2,0)</f>
        <v/>
      </c>
    </row>
    <row r="4539" hidden="1" outlineLevel="1" ht="22.45" customFormat="1" customHeight="1" s="71">
      <c r="B4539" s="166" t="n"/>
      <c r="C4539" s="166" t="n"/>
      <c r="D4539" s="153" t="n"/>
      <c r="E4539" s="10" t="n"/>
      <c r="F4539" s="11" t="n"/>
      <c r="G4539" s="10" t="n"/>
      <c r="H4539" s="11" t="n"/>
      <c r="I4539" s="12" t="n"/>
      <c r="J4539" s="13" t="inlineStr">
        <is>
          <t>001-001-0116 Рубашка  "KAZ Minerals Bozymchak) c длинным рукавом  (100% ХБ)</t>
        </is>
      </c>
      <c r="K4539" s="13" t="inlineStr">
        <is>
          <t>001-001-0116 Рубашка  "KAZ Minerals Bozymchak) c длинным рукавом  (100% ХБ)</t>
        </is>
      </c>
      <c r="L4539" s="12" t="n"/>
      <c r="M4539">
        <f>VLOOKUP(J4539,P$7:Q$4000,2,0)</f>
        <v/>
      </c>
      <c r="N4539">
        <f>VLOOKUP(K4539,P$7:R$4000,2,0)</f>
        <v/>
      </c>
    </row>
    <row r="4540" hidden="1" outlineLevel="1" ht="22.45" customFormat="1" customHeight="1" s="71" thickBot="1">
      <c r="B4540" s="167" t="n"/>
      <c r="C4540" s="167" t="n"/>
      <c r="D4540" s="14" t="inlineStr">
        <is>
          <t>Количество</t>
        </is>
      </c>
      <c r="E4540" s="15" t="n"/>
      <c r="F4540" s="175" t="n">
        <v>1</v>
      </c>
      <c r="G4540" s="15" t="n"/>
      <c r="H4540" s="175" t="n">
        <v>1</v>
      </c>
      <c r="I4540" s="135" t="n"/>
      <c r="J4540" s="154" t="inlineStr">
        <is>
          <t>Поступление ТМЦ и услуг 0002737 от 16.07.2024 10:00:00</t>
        </is>
      </c>
      <c r="K4540" s="154" t="inlineStr">
        <is>
          <t>Поступление ТМЦ и услуг 0002737 от 16.07.2024 10:00:00</t>
        </is>
      </c>
      <c r="L4540" s="12" t="n"/>
      <c r="M4540">
        <f>VLOOKUP(J4540,P$7:Q$4000,2,0)</f>
        <v/>
      </c>
      <c r="N4540">
        <f>VLOOKUP(K4540,P$7:R$4000,2,0)</f>
        <v/>
      </c>
    </row>
    <row r="4541" hidden="1" outlineLevel="1" ht="22.45" customFormat="1" customHeight="1" s="71" thickBot="1">
      <c r="B4541" s="165" t="inlineStr">
        <is>
          <t>20.09.2024 16:01:21</t>
        </is>
      </c>
      <c r="C4541" s="165" t="inlineStr">
        <is>
          <t>Внутреннее перемещение ОМТС 222-528 от 20.09.2024 16:01:21</t>
        </is>
      </c>
      <c r="D4541" s="152" t="inlineStr">
        <is>
          <t>Внутренее перемещение ТМЦ</t>
        </is>
      </c>
      <c r="E4541" s="163" t="n">
        <v>1750</v>
      </c>
      <c r="F4541" s="164" t="n"/>
      <c r="G4541" s="163" t="n">
        <v>1750</v>
      </c>
      <c r="H4541" s="164" t="n"/>
      <c r="I4541" s="7" t="n">
        <v>10600</v>
      </c>
      <c r="J4541" s="8" t="inlineStr">
        <is>
          <t>Нарали уулу Сапарбек Слесарь КИП и А</t>
        </is>
      </c>
      <c r="K4541" s="8" t="inlineStr">
        <is>
          <t>Склад Бозымчак № 7 СИЗ (/Касымов А,Адылбек у Э.</t>
        </is>
      </c>
      <c r="L4541" s="12" t="n"/>
      <c r="M4541">
        <f>VLOOKUP(J4541,P$7:Q$4000,2,0)</f>
        <v/>
      </c>
      <c r="N4541">
        <f>VLOOKUP(K4541,P$7:R$4000,2,0)</f>
        <v/>
      </c>
    </row>
    <row r="4542" hidden="1" outlineLevel="1" ht="22.45" customFormat="1" customHeight="1" s="71">
      <c r="B4542" s="166" t="n"/>
      <c r="C4542" s="166" t="n"/>
      <c r="D4542" s="153" t="n"/>
      <c r="E4542" s="10" t="n"/>
      <c r="F4542" s="11" t="n"/>
      <c r="G4542" s="10" t="n"/>
      <c r="H4542" s="11" t="n"/>
      <c r="I4542" s="12" t="n"/>
      <c r="J4542" s="13" t="inlineStr">
        <is>
          <t>001-001-0188 Куртка зимняя "KAZ Minerals Bozymchak" (ткань 65%ПЭ/35%ХБ, плотность 250 гр/м2, 52-54)</t>
        </is>
      </c>
      <c r="K4542" s="13" t="inlineStr">
        <is>
          <t>001-001-0188 Куртка зимняя "KAZ Minerals Bozymchak" (ткань 65%ПЭ/35%ХБ, плотность 250 гр/м2, 52-54)</t>
        </is>
      </c>
      <c r="L4542" s="12" t="n"/>
      <c r="M4542">
        <f>VLOOKUP(J4542,P$7:Q$4000,2,0)</f>
        <v/>
      </c>
      <c r="N4542">
        <f>VLOOKUP(K4542,P$7:R$4000,2,0)</f>
        <v/>
      </c>
    </row>
    <row r="4543" hidden="1" outlineLevel="1" ht="22.45" customFormat="1" customHeight="1" s="71" thickBot="1">
      <c r="B4543" s="167" t="n"/>
      <c r="C4543" s="167" t="n"/>
      <c r="D4543" s="14" t="inlineStr">
        <is>
          <t>Количество</t>
        </is>
      </c>
      <c r="E4543" s="15" t="n"/>
      <c r="F4543" s="175" t="n">
        <v>1</v>
      </c>
      <c r="G4543" s="15" t="n"/>
      <c r="H4543" s="175" t="n">
        <v>1</v>
      </c>
      <c r="I4543" s="135" t="n"/>
      <c r="J4543" s="154" t="inlineStr">
        <is>
          <t>Поступление ТМЦ и услуг 0003124 от 08.08.2024 10:00:00</t>
        </is>
      </c>
      <c r="K4543" s="154" t="inlineStr">
        <is>
          <t>Поступление ТМЦ и услуг 0003124 от 08.08.2024 10:00:00</t>
        </is>
      </c>
      <c r="L4543" s="12" t="n"/>
      <c r="M4543">
        <f>VLOOKUP(J4543,P$7:Q$4000,2,0)</f>
        <v/>
      </c>
      <c r="N4543">
        <f>VLOOKUP(K4543,P$7:R$4000,2,0)</f>
        <v/>
      </c>
    </row>
    <row r="4544" hidden="1" outlineLevel="1" ht="22.45" customFormat="1" customHeight="1" s="71" thickBot="1">
      <c r="B4544" s="165" t="inlineStr">
        <is>
          <t>20.09.2024 16:01:21</t>
        </is>
      </c>
      <c r="C4544" s="165" t="inlineStr">
        <is>
          <t>Внутреннее перемещение ОМТС 222-528 от 20.09.2024 16:01:21</t>
        </is>
      </c>
      <c r="D4544" s="152" t="inlineStr">
        <is>
          <t>Внутренее перемещение ТМЦ</t>
        </is>
      </c>
      <c r="E4544" s="163" t="n">
        <v>1750</v>
      </c>
      <c r="F4544" s="164" t="n"/>
      <c r="G4544" s="163" t="n">
        <v>1750</v>
      </c>
      <c r="H4544" s="164" t="n"/>
      <c r="I4544" s="7" t="n">
        <v>3900</v>
      </c>
      <c r="J4544" s="8" t="inlineStr">
        <is>
          <t>Нарали уулу Сапарбек Слесарь КИП и А</t>
        </is>
      </c>
      <c r="K4544" s="8" t="inlineStr">
        <is>
          <t>Склад Бозымчак № 7 СИЗ (/Касымов А,Адылбек у Э.</t>
        </is>
      </c>
      <c r="L4544" s="12" t="n"/>
      <c r="M4544">
        <f>VLOOKUP(J4544,P$7:Q$4000,2,0)</f>
        <v/>
      </c>
      <c r="N4544">
        <f>VLOOKUP(K4544,P$7:R$4000,2,0)</f>
        <v/>
      </c>
    </row>
    <row r="4545" hidden="1" outlineLevel="1" ht="22.45" customFormat="1" customHeight="1" s="71">
      <c r="B4545" s="166" t="n"/>
      <c r="C4545" s="166" t="n"/>
      <c r="D4545" s="153" t="n"/>
      <c r="E4545" s="10" t="n"/>
      <c r="F4545" s="11" t="n"/>
      <c r="G4545" s="10" t="n"/>
      <c r="H4545" s="11" t="n"/>
      <c r="I4545" s="12" t="n"/>
      <c r="J4545" s="13" t="inlineStr">
        <is>
          <t>001-001-0193 Брюки зимние "KAZ Minerals Bozymchak" (ткань 65%ПЭ/35%ХБ, плотность 250 гр/м2, утепл.синтеп, разм.52-54)</t>
        </is>
      </c>
      <c r="K4545" s="13" t="inlineStr">
        <is>
          <t>001-001-0193 Брюки зимние "KAZ Minerals Bozymchak" (ткань 65%ПЭ/35%ХБ, плотность 250 гр/м2, утепл.синтеп, разм.52-54)</t>
        </is>
      </c>
      <c r="L4545" s="12" t="n"/>
      <c r="M4545">
        <f>VLOOKUP(J4545,P$7:Q$4000,2,0)</f>
        <v/>
      </c>
      <c r="N4545">
        <f>VLOOKUP(K4545,P$7:R$4000,2,0)</f>
        <v/>
      </c>
    </row>
    <row r="4546" hidden="1" outlineLevel="1" ht="22.45" customFormat="1" customHeight="1" s="71" thickBot="1">
      <c r="B4546" s="167" t="n"/>
      <c r="C4546" s="167" t="n"/>
      <c r="D4546" s="14" t="inlineStr">
        <is>
          <t>Количество</t>
        </is>
      </c>
      <c r="E4546" s="15" t="n"/>
      <c r="F4546" s="175" t="n">
        <v>1</v>
      </c>
      <c r="G4546" s="15" t="n"/>
      <c r="H4546" s="175" t="n">
        <v>1</v>
      </c>
      <c r="I4546" s="135" t="n"/>
      <c r="J4546" s="154" t="inlineStr">
        <is>
          <t>Поступление ТМЦ и услуг 0003124 от 08.08.2024 10:00:00</t>
        </is>
      </c>
      <c r="K4546" s="154" t="inlineStr">
        <is>
          <t>Поступление ТМЦ и услуг 0003124 от 08.08.2024 10:00:00</t>
        </is>
      </c>
      <c r="L4546" s="12" t="n"/>
      <c r="M4546">
        <f>VLOOKUP(J4546,P$7:Q$4000,2,0)</f>
        <v/>
      </c>
      <c r="N4546">
        <f>VLOOKUP(K4546,P$7:R$4000,2,0)</f>
        <v/>
      </c>
    </row>
    <row r="4547" hidden="1" outlineLevel="1" ht="22.45" customFormat="1" customHeight="1" s="71">
      <c r="B4547" s="165" t="inlineStr">
        <is>
          <t>20.09.2024 16:01:58</t>
        </is>
      </c>
      <c r="C4547" s="165" t="inlineStr">
        <is>
          <t>Внутреннее перемещение ОМТС 222-529 от 20.09.2024 16:01:58</t>
        </is>
      </c>
      <c r="D4547" s="152" t="inlineStr">
        <is>
          <t>Внутренее перемещение ТМЦ</t>
        </is>
      </c>
      <c r="E4547" s="163" t="n">
        <v>1750</v>
      </c>
      <c r="F4547" s="164" t="n"/>
      <c r="G4547" s="163" t="n">
        <v>1750</v>
      </c>
      <c r="H4547" s="164" t="n"/>
      <c r="I4547" s="7" t="n">
        <v>7250</v>
      </c>
      <c r="J4547" s="8" t="inlineStr">
        <is>
          <t>Склад Бозымчак № 7/1 СИЗ БУ</t>
        </is>
      </c>
      <c r="K4547" s="8" t="inlineStr">
        <is>
          <t>Нарали уулу Сапарбек Слесарь КИП и А</t>
        </is>
      </c>
      <c r="L4547" s="12" t="n"/>
      <c r="M4547">
        <f>VLOOKUP(J4547,P$7:Q$4000,2,0)</f>
        <v/>
      </c>
      <c r="N4547">
        <f>VLOOKUP(K4547,P$7:R$4000,2,0)</f>
        <v/>
      </c>
    </row>
    <row r="4548" hidden="1" outlineLevel="1" ht="22.45" customFormat="1" customHeight="1" s="71">
      <c r="B4548" s="166" t="n"/>
      <c r="C4548" s="166" t="n"/>
      <c r="D4548" s="153" t="n"/>
      <c r="E4548" s="10" t="n"/>
      <c r="F4548" s="11" t="n"/>
      <c r="G4548" s="10" t="n"/>
      <c r="H4548" s="11" t="n"/>
      <c r="I4548" s="12" t="n"/>
      <c r="J4548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K4548" s="13" t="inlineStr">
        <is>
          <t>001-001-0136 Костюм зимний "KAZ Minerals Bozymchak" (100% полиэстер, плотность 150-160гр/м2, утеплитель-синтепон, логотип вышивка, 50р)</t>
        </is>
      </c>
      <c r="L4548" s="12" t="n"/>
      <c r="M4548">
        <f>VLOOKUP(J4548,P$7:Q$4000,2,0)</f>
        <v/>
      </c>
      <c r="N4548">
        <f>VLOOKUP(K4548,P$7:R$4000,2,0)</f>
        <v/>
      </c>
    </row>
    <row r="4549" hidden="1" outlineLevel="1" ht="22.45" customFormat="1" customHeight="1" s="71" thickBot="1">
      <c r="B4549" s="167" t="n"/>
      <c r="C4549" s="167" t="n"/>
      <c r="D4549" s="14" t="inlineStr">
        <is>
          <t>Количество</t>
        </is>
      </c>
      <c r="E4549" s="15" t="n"/>
      <c r="F4549" s="175" t="n">
        <v>1</v>
      </c>
      <c r="G4549" s="15" t="n"/>
      <c r="H4549" s="175" t="n">
        <v>1</v>
      </c>
      <c r="I4549" s="135" t="n"/>
      <c r="J4549" s="154" t="inlineStr">
        <is>
          <t>Поступление ТМЦ и услуг 0110756 от 23.12.2019 10:00:00</t>
        </is>
      </c>
      <c r="K4549" s="154" t="inlineStr">
        <is>
          <t>Поступление ТМЦ и услуг 0110756 от 23.12.2019 10:00:00</t>
        </is>
      </c>
      <c r="L4549" s="12" t="n"/>
      <c r="M4549">
        <f>VLOOKUP(J4549,P$7:Q$4000,2,0)</f>
        <v/>
      </c>
      <c r="N4549">
        <f>VLOOKUP(K4549,P$7:R$4000,2,0)</f>
        <v/>
      </c>
    </row>
    <row r="4550" hidden="1" outlineLevel="1" ht="22.45" customFormat="1" customHeight="1" s="71" thickBot="1">
      <c r="B4550" s="165" t="inlineStr">
        <is>
          <t>20.09.2024 16:46:14</t>
        </is>
      </c>
      <c r="C4550" s="165" t="inlineStr">
        <is>
          <t>Внутреннее перемещение ОМТС 222-609 от 20.09.2024 16:46:14</t>
        </is>
      </c>
      <c r="D4550" s="152" t="inlineStr">
        <is>
          <t>Внутренее перемещение ТМЦ</t>
        </is>
      </c>
      <c r="E4550" s="163" t="n">
        <v>1750</v>
      </c>
      <c r="F4550" s="164" t="n"/>
      <c r="G4550" s="163" t="n">
        <v>1750</v>
      </c>
      <c r="H4550" s="164" t="n"/>
      <c r="I4550" s="7" t="n">
        <v>14500</v>
      </c>
      <c r="J4550" s="8" t="inlineStr">
        <is>
          <t>Мырзабеков Эмил Абдирашитович</t>
        </is>
      </c>
      <c r="K4550" s="8" t="inlineStr">
        <is>
          <t>Склад Бозымчак № 7 СИЗ (/Касымов А,Адылбек у Э.</t>
        </is>
      </c>
      <c r="L4550" s="12" t="n"/>
      <c r="M4550">
        <f>VLOOKUP(J4550,P$7:Q$4000,2,0)</f>
        <v/>
      </c>
      <c r="N4550">
        <f>VLOOKUP(K4550,P$7:R$4000,2,0)</f>
        <v/>
      </c>
    </row>
    <row r="4551" hidden="1" outlineLevel="1" ht="22.45" customFormat="1" customHeight="1" s="71">
      <c r="B4551" s="166" t="n"/>
      <c r="C4551" s="166" t="n"/>
      <c r="D4551" s="153" t="n"/>
      <c r="E4551" s="10" t="n"/>
      <c r="F4551" s="11" t="n"/>
      <c r="G4551" s="10" t="n"/>
      <c r="H4551" s="11" t="n"/>
      <c r="I4551" s="12" t="n"/>
      <c r="J4551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551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551" s="12" t="n"/>
      <c r="M4551">
        <f>VLOOKUP(J4551,P$7:Q$4000,2,0)</f>
        <v/>
      </c>
      <c r="N4551">
        <f>VLOOKUP(K4551,P$7:R$4000,2,0)</f>
        <v/>
      </c>
    </row>
    <row r="4552" hidden="1" outlineLevel="1" ht="22.45" customFormat="1" customHeight="1" s="71" thickBot="1">
      <c r="B4552" s="167" t="n"/>
      <c r="C4552" s="167" t="n"/>
      <c r="D4552" s="14" t="inlineStr">
        <is>
          <t>Количество</t>
        </is>
      </c>
      <c r="E4552" s="15" t="n"/>
      <c r="F4552" s="175" t="n">
        <v>1</v>
      </c>
      <c r="G4552" s="15" t="n"/>
      <c r="H4552" s="175" t="n">
        <v>1</v>
      </c>
      <c r="I4552" s="135" t="n"/>
      <c r="J4552" s="154" t="inlineStr">
        <is>
          <t>Поступление ТМЦ и услуг 0005405 от 25.12.2023 10:00:00</t>
        </is>
      </c>
      <c r="K4552" s="154" t="inlineStr">
        <is>
          <t>Поступление ТМЦ и услуг 0005405 от 25.12.2023 10:00:00</t>
        </is>
      </c>
      <c r="L4552" s="12" t="n"/>
      <c r="M4552">
        <f>VLOOKUP(J4552,P$7:Q$4000,2,0)</f>
        <v/>
      </c>
      <c r="N4552">
        <f>VLOOKUP(K4552,P$7:R$4000,2,0)</f>
        <v/>
      </c>
    </row>
    <row r="4553" hidden="1" outlineLevel="1" ht="22.45" customFormat="1" customHeight="1" s="71" thickBot="1">
      <c r="B4553" s="165" t="inlineStr">
        <is>
          <t>20.09.2024 16:46:15</t>
        </is>
      </c>
      <c r="C4553" s="165" t="inlineStr">
        <is>
          <t>Внутреннее перемещение ОМТС 222-613 от 20.09.2024 16:46:15</t>
        </is>
      </c>
      <c r="D4553" s="152" t="inlineStr">
        <is>
          <t>Внутренее перемещение ТМЦ</t>
        </is>
      </c>
      <c r="E4553" s="163" t="n">
        <v>1750</v>
      </c>
      <c r="F4553" s="164" t="n"/>
      <c r="G4553" s="163" t="n">
        <v>1750</v>
      </c>
      <c r="H4553" s="164" t="n"/>
      <c r="I4553" s="7" t="n">
        <v>14500</v>
      </c>
      <c r="J4553" s="8" t="inlineStr">
        <is>
          <t>Нарали уулу Сапарбек Слесарь КИП и А</t>
        </is>
      </c>
      <c r="K4553" s="8" t="inlineStr">
        <is>
          <t>Склад Бозымчак № 7 СИЗ (/Касымов А,Адылбек у Э.</t>
        </is>
      </c>
      <c r="L4553" s="12" t="n"/>
      <c r="M4553">
        <f>VLOOKUP(J4553,P$7:Q$4000,2,0)</f>
        <v/>
      </c>
      <c r="N4553">
        <f>VLOOKUP(K4553,P$7:R$4000,2,0)</f>
        <v/>
      </c>
    </row>
    <row r="4554" hidden="1" outlineLevel="1" ht="22.45" customFormat="1" customHeight="1" s="71">
      <c r="B4554" s="166" t="n"/>
      <c r="C4554" s="166" t="n"/>
      <c r="D4554" s="153" t="n"/>
      <c r="E4554" s="10" t="n"/>
      <c r="F4554" s="11" t="n"/>
      <c r="G4554" s="10" t="n"/>
      <c r="H4554" s="11" t="n"/>
      <c r="I4554" s="12" t="n"/>
      <c r="J4554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554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554" s="12" t="n"/>
      <c r="M4554">
        <f>VLOOKUP(J4554,P$7:Q$4000,2,0)</f>
        <v/>
      </c>
      <c r="N4554">
        <f>VLOOKUP(K4554,P$7:R$4000,2,0)</f>
        <v/>
      </c>
    </row>
    <row r="4555" hidden="1" outlineLevel="1" ht="22.45" customFormat="1" customHeight="1" s="71" thickBot="1">
      <c r="B4555" s="167" t="n"/>
      <c r="C4555" s="167" t="n"/>
      <c r="D4555" s="14" t="inlineStr">
        <is>
          <t>Количество</t>
        </is>
      </c>
      <c r="E4555" s="15" t="n"/>
      <c r="F4555" s="175" t="n">
        <v>1</v>
      </c>
      <c r="G4555" s="15" t="n"/>
      <c r="H4555" s="175" t="n">
        <v>1</v>
      </c>
      <c r="I4555" s="135" t="n"/>
      <c r="J4555" s="154" t="inlineStr">
        <is>
          <t>Поступление ТМЦ и услуг 0005405 от 25.12.2023 10:00:00</t>
        </is>
      </c>
      <c r="K4555" s="154" t="inlineStr">
        <is>
          <t>Поступление ТМЦ и услуг 0005405 от 25.12.2023 10:00:00</t>
        </is>
      </c>
      <c r="L4555" s="12" t="n"/>
      <c r="M4555">
        <f>VLOOKUP(J4555,P$7:Q$4000,2,0)</f>
        <v/>
      </c>
      <c r="N4555">
        <f>VLOOKUP(K4555,P$7:R$4000,2,0)</f>
        <v/>
      </c>
    </row>
    <row r="4556" hidden="1" outlineLevel="1" ht="22.45" customFormat="1" customHeight="1" s="71" thickBot="1">
      <c r="B4556" s="165" t="inlineStr">
        <is>
          <t>20.09.2024 16:46:16</t>
        </is>
      </c>
      <c r="C4556" s="165" t="inlineStr">
        <is>
          <t>Внутреннее перемещение ОМТС 222-614 от 20.09.2024 16:46:16</t>
        </is>
      </c>
      <c r="D4556" s="152" t="inlineStr">
        <is>
          <t>Внутренее перемещение ТМЦ</t>
        </is>
      </c>
      <c r="E4556" s="163" t="n">
        <v>1750</v>
      </c>
      <c r="F4556" s="164" t="n"/>
      <c r="G4556" s="163" t="n">
        <v>1750</v>
      </c>
      <c r="H4556" s="164" t="n"/>
      <c r="I4556" s="7" t="n">
        <v>14500</v>
      </c>
      <c r="J4556" s="8" t="inlineStr">
        <is>
          <t>Гизатулин Радик Гиниятович Кузнец</t>
        </is>
      </c>
      <c r="K4556" s="8" t="inlineStr">
        <is>
          <t>Склад Бозымчак № 7 СИЗ (/Касымов А,Адылбек у Э.</t>
        </is>
      </c>
      <c r="L4556" s="12" t="n"/>
      <c r="M4556">
        <f>VLOOKUP(J4556,P$7:Q$4000,2,0)</f>
        <v/>
      </c>
      <c r="N4556">
        <f>VLOOKUP(K4556,P$7:R$4000,2,0)</f>
        <v/>
      </c>
    </row>
    <row r="4557" hidden="1" outlineLevel="1" ht="22.45" customFormat="1" customHeight="1" s="71">
      <c r="B4557" s="166" t="n"/>
      <c r="C4557" s="166" t="n"/>
      <c r="D4557" s="153" t="n"/>
      <c r="E4557" s="10" t="n"/>
      <c r="F4557" s="11" t="n"/>
      <c r="G4557" s="10" t="n"/>
      <c r="H4557" s="11" t="n"/>
      <c r="I4557" s="12" t="n"/>
      <c r="J4557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K4557" s="13" t="inlineStr">
        <is>
          <t>001-001-0139 Костюм зимний "KAZ Minerals Bozymchak" (100% полиэстер, плотность 150-160гр/м2, утеплитель-синтепон, логотип вышивка, 56р)</t>
        </is>
      </c>
      <c r="L4557" s="12" t="n"/>
      <c r="M4557">
        <f>VLOOKUP(J4557,P$7:Q$4000,2,0)</f>
        <v/>
      </c>
      <c r="N4557">
        <f>VLOOKUP(K4557,P$7:R$4000,2,0)</f>
        <v/>
      </c>
    </row>
    <row r="4558" hidden="1" outlineLevel="1" ht="22.45" customFormat="1" customHeight="1" s="71" thickBot="1">
      <c r="B4558" s="167" t="n"/>
      <c r="C4558" s="167" t="n"/>
      <c r="D4558" s="14" t="inlineStr">
        <is>
          <t>Количество</t>
        </is>
      </c>
      <c r="E4558" s="15" t="n"/>
      <c r="F4558" s="175" t="n">
        <v>1</v>
      </c>
      <c r="G4558" s="15" t="n"/>
      <c r="H4558" s="175" t="n">
        <v>1</v>
      </c>
      <c r="I4558" s="135" t="n"/>
      <c r="J4558" s="154" t="inlineStr">
        <is>
          <t>Поступление ТМЦ и услуг 0005405 от 25.12.2023 10:00:00</t>
        </is>
      </c>
      <c r="K4558" s="154" t="inlineStr">
        <is>
          <t>Поступление ТМЦ и услуг 0005405 от 25.12.2023 10:00:00</t>
        </is>
      </c>
      <c r="L4558" s="12" t="n"/>
      <c r="M4558">
        <f>VLOOKUP(J4558,P$7:Q$4000,2,0)</f>
        <v/>
      </c>
      <c r="N4558">
        <f>VLOOKUP(K4558,P$7:R$4000,2,0)</f>
        <v/>
      </c>
    </row>
    <row r="4559" hidden="1" outlineLevel="1" ht="22.45" customFormat="1" customHeight="1" s="71" thickBot="1">
      <c r="B4559" s="165" t="inlineStr">
        <is>
          <t>20.09.2024 16:46:17</t>
        </is>
      </c>
      <c r="C4559" s="165" t="inlineStr">
        <is>
          <t>Внутреннее перемещение ОМТС 222-615 от 20.09.2024 16:46:17</t>
        </is>
      </c>
      <c r="D4559" s="152" t="inlineStr">
        <is>
          <t>Внутренее перемещение ТМЦ</t>
        </is>
      </c>
      <c r="E4559" s="163" t="n">
        <v>1750</v>
      </c>
      <c r="F4559" s="164" t="n"/>
      <c r="G4559" s="163" t="n">
        <v>1750</v>
      </c>
      <c r="H4559" s="164" t="n"/>
      <c r="I4559" s="7" t="n">
        <v>10600</v>
      </c>
      <c r="J4559" s="8" t="inlineStr">
        <is>
          <t>Ниязов Давлет Тургунович</t>
        </is>
      </c>
      <c r="K4559" s="8" t="inlineStr">
        <is>
          <t>Склад Бозымчак № 7 СИЗ (/Касымов А,Адылбек у Э.</t>
        </is>
      </c>
      <c r="L4559" s="12" t="n"/>
      <c r="M4559">
        <f>VLOOKUP(J4559,P$7:Q$4000,2,0)</f>
        <v/>
      </c>
      <c r="N4559">
        <f>VLOOKUP(K4559,P$7:R$4000,2,0)</f>
        <v/>
      </c>
    </row>
    <row r="4560" hidden="1" outlineLevel="1" ht="22.45" customFormat="1" customHeight="1" s="71">
      <c r="B4560" s="166" t="n"/>
      <c r="C4560" s="166" t="n"/>
      <c r="D4560" s="153" t="n"/>
      <c r="E4560" s="10" t="n"/>
      <c r="F4560" s="11" t="n"/>
      <c r="G4560" s="10" t="n"/>
      <c r="H4560" s="11" t="n"/>
      <c r="I4560" s="12" t="n"/>
      <c r="J4560" s="13" t="inlineStr">
        <is>
          <t>001-001-0187 Куртка зимняя "KAZ Minerals Bozymchak" (ткань 65%ПЭ/35%ХБ, плотность 250 гр/м2, 48-50)</t>
        </is>
      </c>
      <c r="K4560" s="13" t="inlineStr">
        <is>
          <t>001-001-0187 Куртка зимняя "KAZ Minerals Bozymchak" (ткань 65%ПЭ/35%ХБ, плотность 250 гр/м2, 48-50)</t>
        </is>
      </c>
      <c r="L4560" s="12" t="n"/>
      <c r="M4560">
        <f>VLOOKUP(J4560,P$7:Q$4000,2,0)</f>
        <v/>
      </c>
      <c r="N4560">
        <f>VLOOKUP(K4560,P$7:R$4000,2,0)</f>
        <v/>
      </c>
    </row>
    <row r="4561" hidden="1" outlineLevel="1" ht="22.45" customFormat="1" customHeight="1" s="71" thickBot="1">
      <c r="B4561" s="167" t="n"/>
      <c r="C4561" s="167" t="n"/>
      <c r="D4561" s="14" t="inlineStr">
        <is>
          <t>Количество</t>
        </is>
      </c>
      <c r="E4561" s="15" t="n"/>
      <c r="F4561" s="175" t="n">
        <v>1</v>
      </c>
      <c r="G4561" s="15" t="n"/>
      <c r="H4561" s="175" t="n">
        <v>1</v>
      </c>
      <c r="I4561" s="135" t="n"/>
      <c r="J4561" s="154" t="inlineStr">
        <is>
          <t>Поступление ТМЦ и услуг 0003124 от 08.08.2024 10:00:00</t>
        </is>
      </c>
      <c r="K4561" s="154" t="inlineStr">
        <is>
          <t>Поступление ТМЦ и услуг 0003124 от 08.08.2024 10:00:00</t>
        </is>
      </c>
      <c r="L4561" s="12" t="n"/>
      <c r="M4561">
        <f>VLOOKUP(J4561,P$7:Q$4000,2,0)</f>
        <v/>
      </c>
      <c r="N4561">
        <f>VLOOKUP(K4561,P$7:R$4000,2,0)</f>
        <v/>
      </c>
    </row>
    <row r="4562" hidden="1" outlineLevel="1" ht="22.45" customFormat="1" customHeight="1" s="71" thickBot="1">
      <c r="B4562" s="165" t="inlineStr">
        <is>
          <t>20.09.2024 16:46:18</t>
        </is>
      </c>
      <c r="C4562" s="165" t="inlineStr">
        <is>
          <t>Внутреннее перемещение ОМТС 222-616 от 20.09.2024 16:46:18</t>
        </is>
      </c>
      <c r="D4562" s="152" t="inlineStr">
        <is>
          <t>Внутренее перемещение ТМЦ</t>
        </is>
      </c>
      <c r="E4562" s="163" t="n">
        <v>1750</v>
      </c>
      <c r="F4562" s="164" t="n"/>
      <c r="G4562" s="163" t="n">
        <v>1750</v>
      </c>
      <c r="H4562" s="164" t="n"/>
      <c r="I4562" s="7" t="n">
        <v>10600</v>
      </c>
      <c r="J4562" s="8" t="inlineStr">
        <is>
          <t>Алыкулов Данияр Жумабекович</t>
        </is>
      </c>
      <c r="K4562" s="8" t="inlineStr">
        <is>
          <t>Склад Бозымчак № 7 СИЗ (/Касымов А,Адылбек у Э.</t>
        </is>
      </c>
      <c r="L4562" s="12" t="n"/>
      <c r="M4562">
        <f>VLOOKUP(J4562,P$7:Q$4000,2,0)</f>
        <v/>
      </c>
      <c r="N4562">
        <f>VLOOKUP(K4562,P$7:R$4000,2,0)</f>
        <v/>
      </c>
    </row>
    <row r="4563" hidden="1" outlineLevel="1" ht="22.45" customFormat="1" customHeight="1" s="71">
      <c r="B4563" s="166" t="n"/>
      <c r="C4563" s="166" t="n"/>
      <c r="D4563" s="153" t="n"/>
      <c r="E4563" s="10" t="n"/>
      <c r="F4563" s="11" t="n"/>
      <c r="G4563" s="10" t="n"/>
      <c r="H4563" s="11" t="n"/>
      <c r="I4563" s="12" t="n"/>
      <c r="J4563" s="13" t="inlineStr">
        <is>
          <t>001-001-0187 Куртка зимняя "KAZ Minerals Bozymchak" (ткань 65%ПЭ/35%ХБ, плотность 250 гр/м2, 48-50)</t>
        </is>
      </c>
      <c r="K4563" s="13" t="inlineStr">
        <is>
          <t>001-001-0187 Куртка зимняя "KAZ Minerals Bozymchak" (ткань 65%ПЭ/35%ХБ, плотность 250 гр/м2, 48-50)</t>
        </is>
      </c>
      <c r="L4563" s="12" t="n"/>
      <c r="M4563">
        <f>VLOOKUP(J4563,P$7:Q$4000,2,0)</f>
        <v/>
      </c>
      <c r="N4563">
        <f>VLOOKUP(K4563,P$7:R$4000,2,0)</f>
        <v/>
      </c>
    </row>
    <row r="4564" hidden="1" outlineLevel="1" ht="22.45" customFormat="1" customHeight="1" s="71" thickBot="1">
      <c r="B4564" s="167" t="n"/>
      <c r="C4564" s="167" t="n"/>
      <c r="D4564" s="14" t="inlineStr">
        <is>
          <t>Количество</t>
        </is>
      </c>
      <c r="E4564" s="15" t="n"/>
      <c r="F4564" s="175" t="n">
        <v>1</v>
      </c>
      <c r="G4564" s="15" t="n"/>
      <c r="H4564" s="175" t="n">
        <v>1</v>
      </c>
      <c r="I4564" s="135" t="n"/>
      <c r="J4564" s="154" t="inlineStr">
        <is>
          <t>Поступление ТМЦ и услуг 0003124 от 08.08.2024 10:00:00</t>
        </is>
      </c>
      <c r="K4564" s="154" t="inlineStr">
        <is>
          <t>Поступление ТМЦ и услуг 0003124 от 08.08.2024 10:00:00</t>
        </is>
      </c>
      <c r="L4564" s="12" t="n"/>
      <c r="M4564">
        <f>VLOOKUP(J4564,P$7:Q$4000,2,0)</f>
        <v/>
      </c>
      <c r="N4564">
        <f>VLOOKUP(K4564,P$7:R$4000,2,0)</f>
        <v/>
      </c>
    </row>
    <row r="4565" hidden="1" outlineLevel="1" ht="22.45" customFormat="1" customHeight="1" s="71" thickBot="1">
      <c r="B4565" s="165" t="inlineStr">
        <is>
          <t>20.09.2024 16:46:19</t>
        </is>
      </c>
      <c r="C4565" s="165" t="inlineStr">
        <is>
          <t>Внутреннее перемещение ОМТС 222-617 от 20.09.2024 16:46:19</t>
        </is>
      </c>
      <c r="D4565" s="152" t="inlineStr">
        <is>
          <t>Внутренее перемещение ТМЦ</t>
        </is>
      </c>
      <c r="E4565" s="163" t="n">
        <v>1750</v>
      </c>
      <c r="F4565" s="164" t="n"/>
      <c r="G4565" s="163" t="n">
        <v>1750</v>
      </c>
      <c r="H4565" s="164" t="n"/>
      <c r="I4565" s="7" t="n">
        <v>10600</v>
      </c>
      <c r="J4565" s="8" t="inlineStr">
        <is>
          <t>Бекбоо уулу Адилет( повар бригадир)</t>
        </is>
      </c>
      <c r="K4565" s="8" t="inlineStr">
        <is>
          <t>Склад Бозымчак № 7 СИЗ (/Касымов А,Адылбек у Э.</t>
        </is>
      </c>
      <c r="L4565" s="12" t="n"/>
      <c r="M4565">
        <f>VLOOKUP(J4565,P$7:Q$4000,2,0)</f>
        <v/>
      </c>
      <c r="N4565">
        <f>VLOOKUP(K4565,P$7:R$4000,2,0)</f>
        <v/>
      </c>
    </row>
    <row r="4566" hidden="1" outlineLevel="1" ht="22.45" customFormat="1" customHeight="1" s="71">
      <c r="B4566" s="166" t="n"/>
      <c r="C4566" s="166" t="n"/>
      <c r="D4566" s="153" t="n"/>
      <c r="E4566" s="10" t="n"/>
      <c r="F4566" s="11" t="n"/>
      <c r="G4566" s="10" t="n"/>
      <c r="H4566" s="11" t="n"/>
      <c r="I4566" s="12" t="n"/>
      <c r="J4566" s="13" t="inlineStr">
        <is>
          <t>001-001-0187 Куртка зимняя "KAZ Minerals Bozymchak" (ткань 65%ПЭ/35%ХБ, плотность 250 гр/м2, 48-50)</t>
        </is>
      </c>
      <c r="K4566" s="13" t="inlineStr">
        <is>
          <t>001-001-0187 Куртка зимняя "KAZ Minerals Bozymchak" (ткань 65%ПЭ/35%ХБ, плотность 250 гр/м2, 48-50)</t>
        </is>
      </c>
      <c r="L4566" s="12" t="n"/>
      <c r="M4566">
        <f>VLOOKUP(J4566,P$7:Q$4000,2,0)</f>
        <v/>
      </c>
      <c r="N4566">
        <f>VLOOKUP(K4566,P$7:R$4000,2,0)</f>
        <v/>
      </c>
    </row>
    <row r="4567" hidden="1" outlineLevel="1" ht="22.45" customFormat="1" customHeight="1" s="71" thickBot="1">
      <c r="B4567" s="167" t="n"/>
      <c r="C4567" s="167" t="n"/>
      <c r="D4567" s="14" t="inlineStr">
        <is>
          <t>Количество</t>
        </is>
      </c>
      <c r="E4567" s="15" t="n"/>
      <c r="F4567" s="175" t="n">
        <v>1</v>
      </c>
      <c r="G4567" s="15" t="n"/>
      <c r="H4567" s="175" t="n">
        <v>1</v>
      </c>
      <c r="I4567" s="135" t="n"/>
      <c r="J4567" s="154" t="inlineStr">
        <is>
          <t>Поступление ТМЦ и услуг 0003124 от 08.08.2024 10:00:00</t>
        </is>
      </c>
      <c r="K4567" s="154" t="inlineStr">
        <is>
          <t>Поступление ТМЦ и услуг 0003124 от 08.08.2024 10:00:00</t>
        </is>
      </c>
      <c r="L4567" s="12" t="n"/>
      <c r="M4567">
        <f>VLOOKUP(J4567,P$7:Q$4000,2,0)</f>
        <v/>
      </c>
      <c r="N4567">
        <f>VLOOKUP(K4567,P$7:R$4000,2,0)</f>
        <v/>
      </c>
    </row>
    <row r="4568" hidden="1" outlineLevel="1" ht="22.45" customFormat="1" customHeight="1" s="71" thickBot="1">
      <c r="B4568" s="165" t="inlineStr">
        <is>
          <t>20.09.2024 16:46:20</t>
        </is>
      </c>
      <c r="C4568" s="165" t="inlineStr">
        <is>
          <t>Внутреннее перемещение ОМТС 222-618 от 20.09.2024 16:46:20</t>
        </is>
      </c>
      <c r="D4568" s="152" t="inlineStr">
        <is>
          <t>Внутренее перемещение ТМЦ</t>
        </is>
      </c>
      <c r="E4568" s="163" t="n">
        <v>1750</v>
      </c>
      <c r="F4568" s="164" t="n"/>
      <c r="G4568" s="163" t="n">
        <v>1750</v>
      </c>
      <c r="H4568" s="164" t="n"/>
      <c r="I4568" s="7" t="n">
        <v>10600</v>
      </c>
      <c r="J4568" s="8" t="inlineStr">
        <is>
          <t>Нурбаев Эмилбек Смаилович</t>
        </is>
      </c>
      <c r="K4568" s="8" t="inlineStr">
        <is>
          <t>Склад Бозымчак № 7 СИЗ (/Касымов А,Адылбек у Э.</t>
        </is>
      </c>
      <c r="L4568" s="12" t="n"/>
      <c r="M4568">
        <f>VLOOKUP(J4568,P$7:Q$4000,2,0)</f>
        <v/>
      </c>
      <c r="N4568">
        <f>VLOOKUP(K4568,P$7:R$4000,2,0)</f>
        <v/>
      </c>
    </row>
    <row r="4569" hidden="1" outlineLevel="1" ht="22.45" customFormat="1" customHeight="1" s="71">
      <c r="B4569" s="166" t="n"/>
      <c r="C4569" s="166" t="n"/>
      <c r="D4569" s="153" t="n"/>
      <c r="E4569" s="10" t="n"/>
      <c r="F4569" s="11" t="n"/>
      <c r="G4569" s="10" t="n"/>
      <c r="H4569" s="11" t="n"/>
      <c r="I4569" s="12" t="n"/>
      <c r="J4569" s="13" t="inlineStr">
        <is>
          <t>001-001-0187 Куртка зимняя "KAZ Minerals Bozymchak" (ткань 65%ПЭ/35%ХБ, плотность 250 гр/м2, 48-50)</t>
        </is>
      </c>
      <c r="K4569" s="13" t="inlineStr">
        <is>
          <t>001-001-0187 Куртка зимняя "KAZ Minerals Bozymchak" (ткань 65%ПЭ/35%ХБ, плотность 250 гр/м2, 48-50)</t>
        </is>
      </c>
      <c r="L4569" s="12" t="n"/>
      <c r="M4569">
        <f>VLOOKUP(J4569,P$7:Q$4000,2,0)</f>
        <v/>
      </c>
      <c r="N4569">
        <f>VLOOKUP(K4569,P$7:R$4000,2,0)</f>
        <v/>
      </c>
    </row>
    <row r="4570" hidden="1" outlineLevel="1" ht="22.45" customFormat="1" customHeight="1" s="71" thickBot="1">
      <c r="B4570" s="167" t="n"/>
      <c r="C4570" s="167" t="n"/>
      <c r="D4570" s="14" t="inlineStr">
        <is>
          <t>Количество</t>
        </is>
      </c>
      <c r="E4570" s="15" t="n"/>
      <c r="F4570" s="175" t="n">
        <v>1</v>
      </c>
      <c r="G4570" s="15" t="n"/>
      <c r="H4570" s="175" t="n">
        <v>1</v>
      </c>
      <c r="I4570" s="135" t="n"/>
      <c r="J4570" s="154" t="inlineStr">
        <is>
          <t>Поступление ТМЦ и услуг 0003124 от 08.08.2024 10:00:00</t>
        </is>
      </c>
      <c r="K4570" s="154" t="inlineStr">
        <is>
          <t>Поступление ТМЦ и услуг 0003124 от 08.08.2024 10:00:00</t>
        </is>
      </c>
      <c r="L4570" s="12" t="n"/>
      <c r="M4570">
        <f>VLOOKUP(J4570,P$7:Q$4000,2,0)</f>
        <v/>
      </c>
      <c r="N4570">
        <f>VLOOKUP(K4570,P$7:R$4000,2,0)</f>
        <v/>
      </c>
    </row>
    <row r="4571" hidden="1" outlineLevel="1" ht="22.45" customFormat="1" customHeight="1" s="71" thickBot="1">
      <c r="B4571" s="165" t="inlineStr">
        <is>
          <t>20.09.2024 16:46:21</t>
        </is>
      </c>
      <c r="C4571" s="165" t="inlineStr">
        <is>
          <t>Внутреннее перемещение ОМТС 222-619 от 20.09.2024 16:46:21</t>
        </is>
      </c>
      <c r="D4571" s="152" t="inlineStr">
        <is>
          <t>Внутренее перемещение ТМЦ</t>
        </is>
      </c>
      <c r="E4571" s="163" t="n">
        <v>1750</v>
      </c>
      <c r="F4571" s="164" t="n"/>
      <c r="G4571" s="163" t="n">
        <v>1750</v>
      </c>
      <c r="H4571" s="164" t="n"/>
      <c r="I4571" s="7" t="n">
        <v>10600</v>
      </c>
      <c r="J4571" s="8" t="inlineStr">
        <is>
          <t>Наматбеков Андрей Анарбекович</t>
        </is>
      </c>
      <c r="K4571" s="8" t="inlineStr">
        <is>
          <t>Склад Бозымчак № 7 СИЗ (/Касымов А,Адылбек у Э.</t>
        </is>
      </c>
      <c r="L4571" s="12" t="n"/>
      <c r="M4571">
        <f>VLOOKUP(J4571,P$7:Q$4000,2,0)</f>
        <v/>
      </c>
      <c r="N4571">
        <f>VLOOKUP(K4571,P$7:R$4000,2,0)</f>
        <v/>
      </c>
    </row>
    <row r="4572" hidden="1" outlineLevel="1" ht="22.45" customFormat="1" customHeight="1" s="71">
      <c r="B4572" s="166" t="n"/>
      <c r="C4572" s="166" t="n"/>
      <c r="D4572" s="153" t="n"/>
      <c r="E4572" s="10" t="n"/>
      <c r="F4572" s="11" t="n"/>
      <c r="G4572" s="10" t="n"/>
      <c r="H4572" s="11" t="n"/>
      <c r="I4572" s="12" t="n"/>
      <c r="J4572" s="13" t="inlineStr">
        <is>
          <t>001-001-0188 Куртка зимняя "KAZ Minerals Bozymchak" (ткань 65%ПЭ/35%ХБ, плотность 250 гр/м2, 52-54)</t>
        </is>
      </c>
      <c r="K4572" s="13" t="inlineStr">
        <is>
          <t>001-001-0188 Куртка зимняя "KAZ Minerals Bozymchak" (ткань 65%ПЭ/35%ХБ, плотность 250 гр/м2, 52-54)</t>
        </is>
      </c>
      <c r="L4572" s="12" t="n"/>
      <c r="M4572">
        <f>VLOOKUP(J4572,P$7:Q$4000,2,0)</f>
        <v/>
      </c>
      <c r="N4572">
        <f>VLOOKUP(K4572,P$7:R$4000,2,0)</f>
        <v/>
      </c>
    </row>
    <row r="4573" hidden="1" outlineLevel="1" ht="22.45" customFormat="1" customHeight="1" s="71" thickBot="1">
      <c r="B4573" s="167" t="n"/>
      <c r="C4573" s="167" t="n"/>
      <c r="D4573" s="14" t="inlineStr">
        <is>
          <t>Количество</t>
        </is>
      </c>
      <c r="E4573" s="15" t="n"/>
      <c r="F4573" s="175" t="n">
        <v>1</v>
      </c>
      <c r="G4573" s="15" t="n"/>
      <c r="H4573" s="175" t="n">
        <v>1</v>
      </c>
      <c r="I4573" s="135" t="n"/>
      <c r="J4573" s="154" t="inlineStr">
        <is>
          <t>Поступление ТМЦ и услуг 0003124 от 08.08.2024 10:00:00</t>
        </is>
      </c>
      <c r="K4573" s="154" t="inlineStr">
        <is>
          <t>Поступление ТМЦ и услуг 0003124 от 08.08.2024 10:00:00</t>
        </is>
      </c>
      <c r="L4573" s="12" t="n"/>
      <c r="M4573">
        <f>VLOOKUP(J4573,P$7:Q$4000,2,0)</f>
        <v/>
      </c>
      <c r="N4573">
        <f>VLOOKUP(K4573,P$7:R$4000,2,0)</f>
        <v/>
      </c>
    </row>
    <row r="4574" hidden="1" outlineLevel="1" ht="22.45" customFormat="1" customHeight="1" s="71" thickBot="1">
      <c r="B4574" s="165" t="inlineStr">
        <is>
          <t>20.09.2024 16:46:22</t>
        </is>
      </c>
      <c r="C4574" s="165" t="inlineStr">
        <is>
          <t>Внутреннее перемещение ОМТС 222-623 от 20.09.2024 16:46:22</t>
        </is>
      </c>
      <c r="D4574" s="152" t="inlineStr">
        <is>
          <t>Внутренее перемещение ТМЦ</t>
        </is>
      </c>
      <c r="E4574" s="163" t="n">
        <v>1750</v>
      </c>
      <c r="F4574" s="164" t="n"/>
      <c r="G4574" s="163" t="n">
        <v>1750</v>
      </c>
      <c r="H4574" s="164" t="n"/>
      <c r="I4574" s="7" t="n">
        <v>3325</v>
      </c>
      <c r="J4574" s="8" t="inlineStr">
        <is>
          <t>Алыкулов Данияр Жумабекович</t>
        </is>
      </c>
      <c r="K4574" s="8" t="inlineStr">
        <is>
          <t>Склад Бозымчак №12 ОФ (/Касымов А. Адылбек у Э.)</t>
        </is>
      </c>
      <c r="L4574" s="12" t="n"/>
      <c r="M4574">
        <f>VLOOKUP(J4574,P$7:Q$4000,2,0)</f>
        <v/>
      </c>
      <c r="N4574">
        <f>VLOOKUP(K4574,P$7:R$4000,2,0)</f>
        <v/>
      </c>
    </row>
    <row r="4575" hidden="1" outlineLevel="1" ht="22.45" customFormat="1" customHeight="1" s="71">
      <c r="B4575" s="166" t="n"/>
      <c r="C4575" s="166" t="n"/>
      <c r="D4575" s="153" t="n"/>
      <c r="E4575" s="10" t="n"/>
      <c r="F4575" s="11" t="n"/>
      <c r="G4575" s="10" t="n"/>
      <c r="H4575" s="11" t="n"/>
      <c r="I4575" s="12" t="n"/>
      <c r="J4575" s="13" t="inlineStr">
        <is>
          <t>105-001-4535 Штангенциркуль, 150 мм, цена деления 0,05 мм, ГОСТ 166-89</t>
        </is>
      </c>
      <c r="K4575" s="13" t="inlineStr">
        <is>
          <t>105-001-4535 Штангенциркуль, 150 мм, цена деления 0,05 мм, ГОСТ 166-89</t>
        </is>
      </c>
      <c r="L4575" s="12" t="n"/>
      <c r="M4575">
        <f>VLOOKUP(J4575,P$7:Q$4000,2,0)</f>
        <v/>
      </c>
      <c r="N4575">
        <f>VLOOKUP(K4575,P$7:R$4000,2,0)</f>
        <v/>
      </c>
    </row>
    <row r="4576" hidden="1" outlineLevel="1" ht="22.45" customFormat="1" customHeight="1" s="71" thickBot="1">
      <c r="B4576" s="167" t="n"/>
      <c r="C4576" s="167" t="n"/>
      <c r="D4576" s="14" t="inlineStr">
        <is>
          <t>Количество</t>
        </is>
      </c>
      <c r="E4576" s="15" t="n"/>
      <c r="F4576" s="175" t="n">
        <v>1</v>
      </c>
      <c r="G4576" s="15" t="n"/>
      <c r="H4576" s="175" t="n">
        <v>1</v>
      </c>
      <c r="I4576" s="135" t="n"/>
      <c r="J4576" s="154" t="inlineStr">
        <is>
          <t>Поступление ТМЦ и услуг 0001022 от 25.03.2023 10:00:00</t>
        </is>
      </c>
      <c r="K4576" s="154" t="inlineStr">
        <is>
          <t>Поступление ТМЦ и услуг 0001022 от 25.03.2023 10:00:00</t>
        </is>
      </c>
      <c r="L4576" s="12" t="n"/>
      <c r="M4576">
        <f>VLOOKUP(J4576,P$7:Q$4000,2,0)</f>
        <v/>
      </c>
      <c r="N4576">
        <f>VLOOKUP(K4576,P$7:R$4000,2,0)</f>
        <v/>
      </c>
    </row>
    <row r="4577" hidden="1" outlineLevel="1" ht="22.45" customFormat="1" customHeight="1" s="71" thickBot="1">
      <c r="B4577" s="165" t="inlineStr">
        <is>
          <t>21.09.2024 9:07:10</t>
        </is>
      </c>
      <c r="C4577" s="165" t="inlineStr">
        <is>
          <t>Внутреннее перемещение ОМТС 222-535 от 21.09.2024 9:07:10</t>
        </is>
      </c>
      <c r="D4577" s="152" t="inlineStr">
        <is>
          <t>Внутренее перемещение ТМЦ</t>
        </is>
      </c>
      <c r="E4577" s="163" t="n">
        <v>1750</v>
      </c>
      <c r="F4577" s="164" t="n"/>
      <c r="G4577" s="163" t="n">
        <v>1750</v>
      </c>
      <c r="H4577" s="164" t="n"/>
      <c r="I4577" s="7" t="n">
        <v>68625</v>
      </c>
      <c r="J4577" s="8" t="inlineStr">
        <is>
          <t>Василенко Иван Григорьевич</t>
        </is>
      </c>
      <c r="K4577" s="8" t="inlineStr">
        <is>
          <t>Склад Бозымчак № 7 СИЗ (/Касымов А,Адылбек у Э.</t>
        </is>
      </c>
      <c r="L4577" s="12" t="n"/>
      <c r="M4577">
        <f>VLOOKUP(J4577,P$7:Q$4000,2,0)</f>
        <v/>
      </c>
      <c r="N4577">
        <f>VLOOKUP(K4577,P$7:R$4000,2,0)</f>
        <v/>
      </c>
    </row>
    <row r="4578" hidden="1" outlineLevel="1" ht="22.45" customFormat="1" customHeight="1" s="71">
      <c r="B4578" s="166" t="n"/>
      <c r="C4578" s="166" t="n"/>
      <c r="D4578" s="153" t="n"/>
      <c r="E4578" s="10" t="n"/>
      <c r="F4578" s="11" t="n"/>
      <c r="G4578" s="10" t="n"/>
      <c r="H4578" s="11" t="n"/>
      <c r="I4578" s="12" t="n"/>
      <c r="J4578" s="13" t="inlineStr">
        <is>
          <t>001-001-0103 Комбинезон одноразовый Tecron (полипропилен)</t>
        </is>
      </c>
      <c r="K4578" s="13" t="inlineStr">
        <is>
          <t>001-001-0103 Комбинезон одноразовый Tecron (полипропилен)</t>
        </is>
      </c>
      <c r="L4578" s="12" t="n"/>
      <c r="M4578">
        <f>VLOOKUP(J4578,P$7:Q$4000,2,0)</f>
        <v/>
      </c>
      <c r="N4578">
        <f>VLOOKUP(K4578,P$7:R$4000,2,0)</f>
        <v/>
      </c>
    </row>
    <row r="4579" hidden="1" outlineLevel="1" ht="22.45" customFormat="1" customHeight="1" s="71" thickBot="1">
      <c r="B4579" s="167" t="n"/>
      <c r="C4579" s="167" t="n"/>
      <c r="D4579" s="14" t="inlineStr">
        <is>
          <t>Количество</t>
        </is>
      </c>
      <c r="E4579" s="15" t="n"/>
      <c r="F4579" s="175" t="n">
        <v>125</v>
      </c>
      <c r="G4579" s="15" t="n"/>
      <c r="H4579" s="175" t="n">
        <v>125</v>
      </c>
      <c r="I4579" s="135" t="n"/>
      <c r="J4579" s="154" t="inlineStr">
        <is>
          <t>Поступление ТМЦ и услуг 0002776 от 18.07.2024 10:00:00</t>
        </is>
      </c>
      <c r="K4579" s="154" t="inlineStr">
        <is>
          <t>Поступление ТМЦ и услуг 0002776 от 18.07.2024 10:00:00</t>
        </is>
      </c>
      <c r="L4579" s="12" t="n"/>
      <c r="M4579">
        <f>VLOOKUP(J4579,P$7:Q$4000,2,0)</f>
        <v/>
      </c>
      <c r="N4579">
        <f>VLOOKUP(K4579,P$7:R$4000,2,0)</f>
        <v/>
      </c>
    </row>
    <row r="4580" hidden="1" outlineLevel="1" ht="22.45" customFormat="1" customHeight="1" s="71" thickBot="1">
      <c r="B4580" s="165" t="inlineStr">
        <is>
          <t>21.09.2024 9:07:10</t>
        </is>
      </c>
      <c r="C4580" s="165" t="inlineStr">
        <is>
          <t>Внутреннее перемещение ОМТС 222-535 от 21.09.2024 9:07:10</t>
        </is>
      </c>
      <c r="D4580" s="152" t="inlineStr">
        <is>
          <t>Внутренее перемещение ТМЦ</t>
        </is>
      </c>
      <c r="E4580" s="163" t="n">
        <v>1750</v>
      </c>
      <c r="F4580" s="164" t="n"/>
      <c r="G4580" s="163" t="n">
        <v>1750</v>
      </c>
      <c r="H4580" s="164" t="n"/>
      <c r="I4580" s="7" t="n">
        <v>2520</v>
      </c>
      <c r="J4580" s="8" t="inlineStr">
        <is>
          <t>Василенко Иван Григорьевич</t>
        </is>
      </c>
      <c r="K4580" s="8" t="inlineStr">
        <is>
          <t>Склад Бозымчак № 7 СИЗ (/Касымов А,Адылбек у Э.</t>
        </is>
      </c>
      <c r="L4580" s="12" t="n"/>
      <c r="M4580">
        <f>VLOOKUP(J4580,P$7:Q$4000,2,0)</f>
        <v/>
      </c>
      <c r="N4580">
        <f>VLOOKUP(K4580,P$7:R$4000,2,0)</f>
        <v/>
      </c>
    </row>
    <row r="4581" hidden="1" outlineLevel="1" ht="22.45" customFormat="1" customHeight="1" s="71">
      <c r="B4581" s="166" t="n"/>
      <c r="C4581" s="166" t="n"/>
      <c r="D4581" s="153" t="n"/>
      <c r="E4581" s="10" t="n"/>
      <c r="F4581" s="11" t="n"/>
      <c r="G4581" s="10" t="n"/>
      <c r="H4581" s="11" t="n"/>
      <c r="I4581" s="12" t="n"/>
      <c r="J4581" s="13" t="inlineStr">
        <is>
          <t>010-002-0066 Респиратор фильтрующий Benehal FFP2 NR</t>
        </is>
      </c>
      <c r="K4581" s="13" t="inlineStr">
        <is>
          <t>010-002-0066 Респиратор фильтрующий Benehal FFP2 NR</t>
        </is>
      </c>
      <c r="L4581" s="12" t="n"/>
      <c r="M4581">
        <f>VLOOKUP(J4581,P$7:Q$4000,2,0)</f>
        <v/>
      </c>
      <c r="N4581">
        <f>VLOOKUP(K4581,P$7:R$4000,2,0)</f>
        <v/>
      </c>
    </row>
    <row r="4582" hidden="1" outlineLevel="1" ht="22.45" customFormat="1" customHeight="1" s="71" thickBot="1">
      <c r="B4582" s="167" t="n"/>
      <c r="C4582" s="167" t="n"/>
      <c r="D4582" s="14" t="inlineStr">
        <is>
          <t>Количество</t>
        </is>
      </c>
      <c r="E4582" s="15" t="n"/>
      <c r="F4582" s="175" t="n">
        <v>30</v>
      </c>
      <c r="G4582" s="15" t="n"/>
      <c r="H4582" s="175" t="n">
        <v>30</v>
      </c>
      <c r="I4582" s="135" t="n"/>
      <c r="J4582" s="154" t="inlineStr">
        <is>
          <t>Поступление ТМЦ и услуг 0003131 от 06.08.2024 10:00:00</t>
        </is>
      </c>
      <c r="K4582" s="154" t="inlineStr">
        <is>
          <t>Поступление ТМЦ и услуг 0003131 от 06.08.2024 10:00:00</t>
        </is>
      </c>
      <c r="L4582" s="12" t="n"/>
      <c r="M4582">
        <f>VLOOKUP(J4582,P$7:Q$4000,2,0)</f>
        <v/>
      </c>
      <c r="N4582">
        <f>VLOOKUP(K4582,P$7:R$4000,2,0)</f>
        <v/>
      </c>
    </row>
    <row r="4583" hidden="1" outlineLevel="1" ht="22.45" customFormat="1" customHeight="1" s="71" thickBot="1">
      <c r="B4583" s="165" t="inlineStr">
        <is>
          <t>21.09.2024 9:14:59</t>
        </is>
      </c>
      <c r="C4583" s="165" t="inlineStr">
        <is>
          <t>Внутреннее перемещение ОМТС 222-537 от 21.09.2024 9:14:59</t>
        </is>
      </c>
      <c r="D4583" s="152" t="inlineStr">
        <is>
          <t>Внутренее перемещение ТМЦ</t>
        </is>
      </c>
      <c r="E4583" s="163" t="n">
        <v>1750</v>
      </c>
      <c r="F4583" s="164" t="n"/>
      <c r="G4583" s="163" t="n">
        <v>1750</v>
      </c>
      <c r="H4583" s="164" t="n"/>
      <c r="I4583" s="7" t="n">
        <v>29000</v>
      </c>
      <c r="J4583" s="8" t="inlineStr">
        <is>
          <t>Итибаев Чынболот Сабыралиевич (инж-мех)</t>
        </is>
      </c>
      <c r="K4583" s="8" t="inlineStr">
        <is>
          <t>Склад Бозымчак №12 ОФ (/Касымов А. Адылбек у Э.)</t>
        </is>
      </c>
      <c r="L4583" s="12" t="n"/>
      <c r="M4583">
        <f>VLOOKUP(J4583,P$7:Q$4000,2,0)</f>
        <v/>
      </c>
      <c r="N4583">
        <f>VLOOKUP(K4583,P$7:R$4000,2,0)</f>
        <v/>
      </c>
    </row>
    <row r="4584" hidden="1" outlineLevel="1" ht="22.45" customFormat="1" customHeight="1" s="71">
      <c r="B4584" s="166" t="n"/>
      <c r="C4584" s="166" t="n"/>
      <c r="D4584" s="153" t="n"/>
      <c r="E4584" s="10" t="n"/>
      <c r="F4584" s="11" t="n"/>
      <c r="G4584" s="10" t="n"/>
      <c r="H4584" s="11" t="n"/>
      <c r="I4584" s="12" t="n"/>
      <c r="J4584" s="13" t="inlineStr">
        <is>
          <t>100-020-0399 Гидравлический цилиндр 10 т стяжной усиленный с крюками STELS 51362</t>
        </is>
      </c>
      <c r="K4584" s="13" t="inlineStr">
        <is>
          <t>100-020-0399 Гидравлический цилиндр 10 т стяжной усиленный с крюками STELS 51362</t>
        </is>
      </c>
      <c r="L4584" s="12" t="n"/>
      <c r="M4584">
        <f>VLOOKUP(J4584,P$7:Q$4000,2,0)</f>
        <v/>
      </c>
      <c r="N4584">
        <f>VLOOKUP(K4584,P$7:R$4000,2,0)</f>
        <v/>
      </c>
    </row>
    <row r="4585" hidden="1" outlineLevel="1" ht="22.45" customFormat="1" customHeight="1" s="71" thickBot="1">
      <c r="B4585" s="167" t="n"/>
      <c r="C4585" s="167" t="n"/>
      <c r="D4585" s="14" t="inlineStr">
        <is>
          <t>Количество</t>
        </is>
      </c>
      <c r="E4585" s="15" t="n"/>
      <c r="F4585" s="175" t="n">
        <v>1</v>
      </c>
      <c r="G4585" s="15" t="n"/>
      <c r="H4585" s="175" t="n">
        <v>1</v>
      </c>
      <c r="I4585" s="135" t="n"/>
      <c r="J4585" s="154" t="inlineStr">
        <is>
          <t>Поступление ТМЦ и услуг 0002648 от 03.07.2024 10:00:00</t>
        </is>
      </c>
      <c r="K4585" s="154" t="inlineStr">
        <is>
          <t>Поступление ТМЦ и услуг 0002648 от 03.07.2024 10:00:00</t>
        </is>
      </c>
      <c r="L4585" s="12" t="n"/>
      <c r="M4585">
        <f>VLOOKUP(J4585,P$7:Q$4000,2,0)</f>
        <v/>
      </c>
      <c r="N4585">
        <f>VLOOKUP(K4585,P$7:R$4000,2,0)</f>
        <v/>
      </c>
    </row>
    <row r="4586" hidden="1" outlineLevel="1" ht="22.45" customFormat="1" customHeight="1" s="71" thickBot="1">
      <c r="B4586" s="165" t="inlineStr">
        <is>
          <t>21.09.2024 9:14:59</t>
        </is>
      </c>
      <c r="C4586" s="165" t="inlineStr">
        <is>
          <t>Внутреннее перемещение ОМТС 222-537 от 21.09.2024 9:14:59</t>
        </is>
      </c>
      <c r="D4586" s="152" t="inlineStr">
        <is>
          <t>Внутренее перемещение ТМЦ</t>
        </is>
      </c>
      <c r="E4586" s="163" t="n">
        <v>1750</v>
      </c>
      <c r="F4586" s="164" t="n"/>
      <c r="G4586" s="163" t="n">
        <v>1750</v>
      </c>
      <c r="H4586" s="164" t="n"/>
      <c r="I4586" s="7" t="n">
        <v>1977</v>
      </c>
      <c r="J4586" s="8" t="inlineStr">
        <is>
          <t>Итибаев Чынболот Сабыралиевич (инж-мех)</t>
        </is>
      </c>
      <c r="K4586" s="8" t="inlineStr">
        <is>
          <t>Склад Бозымчак №12 ОФ (/Касымов А. Адылбек у Э.)</t>
        </is>
      </c>
      <c r="L4586" s="12" t="n"/>
      <c r="M4586">
        <f>VLOOKUP(J4586,P$7:Q$4000,2,0)</f>
        <v/>
      </c>
      <c r="N4586">
        <f>VLOOKUP(K4586,P$7:R$4000,2,0)</f>
        <v/>
      </c>
    </row>
    <row r="4587" hidden="1" outlineLevel="1" ht="22.45" customFormat="1" customHeight="1" s="71">
      <c r="B4587" s="166" t="n"/>
      <c r="C4587" s="166" t="n"/>
      <c r="D4587" s="153" t="n"/>
      <c r="E4587" s="10" t="n"/>
      <c r="F4587" s="11" t="n"/>
      <c r="G4587" s="10" t="n"/>
      <c r="H4587" s="11" t="n"/>
      <c r="I4587" s="12" t="n"/>
      <c r="J4587" s="13" t="inlineStr">
        <is>
          <t>005-003-0092 Термос 1.8л</t>
        </is>
      </c>
      <c r="K4587" s="13" t="inlineStr">
        <is>
          <t>005-003-0092 Термос 1.8л</t>
        </is>
      </c>
      <c r="L4587" s="12" t="n"/>
      <c r="M4587">
        <f>VLOOKUP(J4587,P$7:Q$4000,2,0)</f>
        <v/>
      </c>
      <c r="N4587">
        <f>VLOOKUP(K4587,P$7:R$4000,2,0)</f>
        <v/>
      </c>
    </row>
    <row r="4588" hidden="1" outlineLevel="1" ht="22.45" customFormat="1" customHeight="1" s="71" thickBot="1">
      <c r="B4588" s="167" t="n"/>
      <c r="C4588" s="167" t="n"/>
      <c r="D4588" s="14" t="inlineStr">
        <is>
          <t>Количество</t>
        </is>
      </c>
      <c r="E4588" s="15" t="n"/>
      <c r="F4588" s="175" t="n">
        <v>1</v>
      </c>
      <c r="G4588" s="15" t="n"/>
      <c r="H4588" s="175" t="n">
        <v>1</v>
      </c>
      <c r="I4588" s="135" t="n"/>
      <c r="J4588" s="154" t="inlineStr">
        <is>
          <t>Поступление ТМЦ и услуг 0003193 от 03.08.2023 10:00:00</t>
        </is>
      </c>
      <c r="K4588" s="154" t="inlineStr">
        <is>
          <t>Поступление ТМЦ и услуг 0003193 от 03.08.2023 10:00:00</t>
        </is>
      </c>
      <c r="L4588" s="12" t="n"/>
      <c r="M4588">
        <f>VLOOKUP(J4588,P$7:Q$4000,2,0)</f>
        <v/>
      </c>
      <c r="N4588">
        <f>VLOOKUP(K4588,P$7:R$4000,2,0)</f>
        <v/>
      </c>
    </row>
    <row r="4589" hidden="1" outlineLevel="1" ht="22.45" customFormat="1" customHeight="1" s="71" thickBot="1">
      <c r="B4589" s="165" t="inlineStr">
        <is>
          <t>21.09.2024 9:14:59</t>
        </is>
      </c>
      <c r="C4589" s="165" t="inlineStr">
        <is>
          <t>Внутреннее перемещение ОМТС 222-537 от 21.09.2024 9:14:59</t>
        </is>
      </c>
      <c r="D4589" s="152" t="inlineStr">
        <is>
          <t>Внутренее перемещение ТМЦ</t>
        </is>
      </c>
      <c r="E4589" s="163" t="n">
        <v>1750</v>
      </c>
      <c r="F4589" s="164" t="n"/>
      <c r="G4589" s="163" t="n">
        <v>1750</v>
      </c>
      <c r="H4589" s="164" t="n"/>
      <c r="I4589" s="7" t="n">
        <v>8354</v>
      </c>
      <c r="J4589" s="8" t="inlineStr">
        <is>
          <t>Итибаев Чынболот Сабыралиевич (инж-мех)</t>
        </is>
      </c>
      <c r="K4589" s="8" t="inlineStr">
        <is>
          <t>Склад Бозымчак №12 ОФ (/Касымов А. Адылбек у Э.)</t>
        </is>
      </c>
      <c r="L4589" s="12" t="n"/>
      <c r="M4589">
        <f>VLOOKUP(J4589,P$7:Q$4000,2,0)</f>
        <v/>
      </c>
      <c r="N4589">
        <f>VLOOKUP(K4589,P$7:R$4000,2,0)</f>
        <v/>
      </c>
    </row>
    <row r="4590" hidden="1" outlineLevel="1" ht="22.45" customFormat="1" customHeight="1" s="71">
      <c r="B4590" s="166" t="n"/>
      <c r="C4590" s="166" t="n"/>
      <c r="D4590" s="153" t="n"/>
      <c r="E4590" s="10" t="n"/>
      <c r="F4590" s="11" t="n"/>
      <c r="G4590" s="10" t="n"/>
      <c r="H4590" s="11" t="n"/>
      <c r="I4590" s="12" t="n"/>
      <c r="J4590" s="13" t="inlineStr">
        <is>
          <t>050-001-6379 Удлинитель 50м на катушке 4 гнезда 16А</t>
        </is>
      </c>
      <c r="K4590" s="13" t="inlineStr">
        <is>
          <t>050-001-6379 Удлинитель 50м на катушке 4 гнезда 16А</t>
        </is>
      </c>
      <c r="L4590" s="12" t="n"/>
      <c r="M4590">
        <f>VLOOKUP(J4590,P$7:Q$4000,2,0)</f>
        <v/>
      </c>
      <c r="N4590">
        <f>VLOOKUP(K4590,P$7:R$4000,2,0)</f>
        <v/>
      </c>
    </row>
    <row r="4591" hidden="1" outlineLevel="1" ht="22.45" customFormat="1" customHeight="1" s="71" thickBot="1">
      <c r="B4591" s="167" t="n"/>
      <c r="C4591" s="167" t="n"/>
      <c r="D4591" s="14" t="inlineStr">
        <is>
          <t>Количество</t>
        </is>
      </c>
      <c r="E4591" s="15" t="n"/>
      <c r="F4591" s="175" t="n">
        <v>1</v>
      </c>
      <c r="G4591" s="15" t="n"/>
      <c r="H4591" s="175" t="n">
        <v>1</v>
      </c>
      <c r="I4591" s="135" t="n"/>
      <c r="J4591" s="154" t="inlineStr">
        <is>
          <t>Поступление ТМЦ и услуг 0003378 от 28.08.2024 10:00:00</t>
        </is>
      </c>
      <c r="K4591" s="154" t="inlineStr">
        <is>
          <t>Поступление ТМЦ и услуг 0003378 от 28.08.2024 10:00:00</t>
        </is>
      </c>
      <c r="L4591" s="12" t="n"/>
      <c r="M4591">
        <f>VLOOKUP(J4591,P$7:Q$4000,2,0)</f>
        <v/>
      </c>
      <c r="N4591">
        <f>VLOOKUP(K4591,P$7:R$4000,2,0)</f>
        <v/>
      </c>
    </row>
    <row r="4592" hidden="1" outlineLevel="1" ht="22.45" customFormat="1" customHeight="1" s="71" thickBot="1">
      <c r="B4592" s="165" t="inlineStr">
        <is>
          <t>21.09.2024 9:14:59</t>
        </is>
      </c>
      <c r="C4592" s="165" t="inlineStr">
        <is>
          <t>Внутреннее перемещение ОМТС 222-537 от 21.09.2024 9:14:59</t>
        </is>
      </c>
      <c r="D4592" s="152" t="inlineStr">
        <is>
          <t>Внутренее перемещение ТМЦ</t>
        </is>
      </c>
      <c r="E4592" s="163" t="n">
        <v>1750</v>
      </c>
      <c r="F4592" s="164" t="n"/>
      <c r="G4592" s="163" t="n">
        <v>1750</v>
      </c>
      <c r="H4592" s="164" t="n"/>
      <c r="I4592" s="7" t="n">
        <v>14400</v>
      </c>
      <c r="J4592" s="8" t="inlineStr">
        <is>
          <t>Итибаев Чынболот Сабыралиевич (инж-мех)</t>
        </is>
      </c>
      <c r="K4592" s="8" t="inlineStr">
        <is>
          <t>Склад Бозымчак №12 ОФ (/Касымов А. Адылбек у Э.)</t>
        </is>
      </c>
      <c r="L4592" s="12" t="n"/>
      <c r="M4592">
        <f>VLOOKUP(J4592,P$7:Q$4000,2,0)</f>
        <v/>
      </c>
      <c r="N4592">
        <f>VLOOKUP(K4592,P$7:R$4000,2,0)</f>
        <v/>
      </c>
    </row>
    <row r="4593" hidden="1" outlineLevel="1" ht="22.45" customFormat="1" customHeight="1" s="71">
      <c r="B4593" s="166" t="n"/>
      <c r="C4593" s="166" t="n"/>
      <c r="D4593" s="153" t="n"/>
      <c r="E4593" s="10" t="n"/>
      <c r="F4593" s="11" t="n"/>
      <c r="G4593" s="10" t="n"/>
      <c r="H4593" s="11" t="n"/>
      <c r="I4593" s="12" t="n"/>
      <c r="J4593" s="13" t="inlineStr">
        <is>
          <t>100-012-0341 Набор ударных отверток FORCE 2069</t>
        </is>
      </c>
      <c r="K4593" s="13" t="inlineStr">
        <is>
          <t>100-012-0341 Набор ударных отверток FORCE 2069</t>
        </is>
      </c>
      <c r="L4593" s="12" t="n"/>
      <c r="M4593">
        <f>VLOOKUP(J4593,P$7:Q$4000,2,0)</f>
        <v/>
      </c>
      <c r="N4593">
        <f>VLOOKUP(K4593,P$7:R$4000,2,0)</f>
        <v/>
      </c>
    </row>
    <row r="4594" hidden="1" outlineLevel="1" ht="22.45" customFormat="1" customHeight="1" s="71" thickBot="1">
      <c r="B4594" s="167" t="n"/>
      <c r="C4594" s="167" t="n"/>
      <c r="D4594" s="14" t="inlineStr">
        <is>
          <t>Количество</t>
        </is>
      </c>
      <c r="E4594" s="15" t="n"/>
      <c r="F4594" s="175" t="n">
        <v>2</v>
      </c>
      <c r="G4594" s="15" t="n"/>
      <c r="H4594" s="175" t="n">
        <v>2</v>
      </c>
      <c r="I4594" s="135" t="n"/>
      <c r="J4594" s="154" t="inlineStr">
        <is>
          <t>Поступление ТМЦ и услуг 0003125 от 24.08.2022 21:00:00</t>
        </is>
      </c>
      <c r="K4594" s="154" t="inlineStr">
        <is>
          <t>Поступление ТМЦ и услуг 0003125 от 24.08.2022 21:00:00</t>
        </is>
      </c>
      <c r="L4594" s="12" t="n"/>
      <c r="M4594">
        <f>VLOOKUP(J4594,P$7:Q$4000,2,0)</f>
        <v/>
      </c>
      <c r="N4594">
        <f>VLOOKUP(K4594,P$7:R$4000,2,0)</f>
        <v/>
      </c>
    </row>
    <row r="4595" hidden="1" outlineLevel="1" ht="22.45" customFormat="1" customHeight="1" s="71" thickBot="1">
      <c r="B4595" s="165" t="inlineStr">
        <is>
          <t>21.09.2024 9:37:33</t>
        </is>
      </c>
      <c r="C4595" s="165" t="inlineStr">
        <is>
          <t>Внутреннее перемещение ОМТС 222-540 от 21.09.2024 9:37:33</t>
        </is>
      </c>
      <c r="D4595" s="152" t="inlineStr">
        <is>
          <t>Внутренее перемещение ТМЦ</t>
        </is>
      </c>
      <c r="E4595" s="163" t="n">
        <v>1750</v>
      </c>
      <c r="F4595" s="164" t="n"/>
      <c r="G4595" s="163" t="n">
        <v>1750</v>
      </c>
      <c r="H4595" s="164" t="n"/>
      <c r="I4595" s="7" t="n">
        <v>10080</v>
      </c>
      <c r="J4595" s="8" t="inlineStr">
        <is>
          <t>Эсеналы уулу Жамалбек(Горный мастер)</t>
        </is>
      </c>
      <c r="K4595" s="8" t="inlineStr">
        <is>
          <t>Склад Бозымчак № 7 СИЗ (/Касымов А,Адылбек у Э.</t>
        </is>
      </c>
      <c r="L4595" s="12" t="n"/>
      <c r="M4595">
        <f>VLOOKUP(J4595,P$7:Q$4000,2,0)</f>
        <v/>
      </c>
      <c r="N4595">
        <f>VLOOKUP(K4595,P$7:R$4000,2,0)</f>
        <v/>
      </c>
    </row>
    <row r="4596" hidden="1" outlineLevel="1" ht="22.45" customFormat="1" customHeight="1" s="71">
      <c r="B4596" s="166" t="n"/>
      <c r="C4596" s="166" t="n"/>
      <c r="D4596" s="153" t="n"/>
      <c r="E4596" s="10" t="n"/>
      <c r="F4596" s="11" t="n"/>
      <c r="G4596" s="10" t="n"/>
      <c r="H4596" s="11" t="n"/>
      <c r="I4596" s="12" t="n"/>
      <c r="J4596" s="13" t="inlineStr">
        <is>
          <t>010-002-0066 Респиратор фильтрующий Benehal FFP2 NR</t>
        </is>
      </c>
      <c r="K4596" s="13" t="inlineStr">
        <is>
          <t>010-002-0066 Респиратор фильтрующий Benehal FFP2 NR</t>
        </is>
      </c>
      <c r="L4596" s="12" t="n"/>
      <c r="M4596">
        <f>VLOOKUP(J4596,P$7:Q$4000,2,0)</f>
        <v/>
      </c>
      <c r="N4596">
        <f>VLOOKUP(K4596,P$7:R$4000,2,0)</f>
        <v/>
      </c>
    </row>
    <row r="4597" hidden="1" outlineLevel="1" ht="22.45" customFormat="1" customHeight="1" s="71" thickBot="1">
      <c r="B4597" s="167" t="n"/>
      <c r="C4597" s="167" t="n"/>
      <c r="D4597" s="14" t="inlineStr">
        <is>
          <t>Количество</t>
        </is>
      </c>
      <c r="E4597" s="15" t="n"/>
      <c r="F4597" s="175" t="n">
        <v>120</v>
      </c>
      <c r="G4597" s="15" t="n"/>
      <c r="H4597" s="175" t="n">
        <v>120</v>
      </c>
      <c r="I4597" s="135" t="n"/>
      <c r="J4597" s="154" t="inlineStr">
        <is>
          <t>Поступление ТМЦ и услуг 0003131 от 06.08.2024 10:00:00</t>
        </is>
      </c>
      <c r="K4597" s="154" t="inlineStr">
        <is>
          <t>Поступление ТМЦ и услуг 0003131 от 06.08.2024 10:00:00</t>
        </is>
      </c>
      <c r="L4597" s="12" t="n"/>
      <c r="M4597">
        <f>VLOOKUP(J4597,P$7:Q$4000,2,0)</f>
        <v/>
      </c>
      <c r="N4597">
        <f>VLOOKUP(K4597,P$7:R$4000,2,0)</f>
        <v/>
      </c>
    </row>
    <row r="4598" hidden="1" outlineLevel="1" ht="22.45" customFormat="1" customHeight="1" s="71" thickBot="1">
      <c r="B4598" s="165" t="inlineStr">
        <is>
          <t>21.09.2024 9:37:33</t>
        </is>
      </c>
      <c r="C4598" s="165" t="inlineStr">
        <is>
          <t>Внутреннее перемещение ОМТС 222-540 от 21.09.2024 9:37:33</t>
        </is>
      </c>
      <c r="D4598" s="152" t="inlineStr">
        <is>
          <t>Внутренее перемещение ТМЦ</t>
        </is>
      </c>
      <c r="E4598" s="163" t="n">
        <v>1750</v>
      </c>
      <c r="F4598" s="164" t="n"/>
      <c r="G4598" s="163" t="n">
        <v>1750</v>
      </c>
      <c r="H4598" s="164" t="n"/>
      <c r="I4598" s="7" t="n">
        <v>13725</v>
      </c>
      <c r="J4598" s="8" t="inlineStr">
        <is>
          <t>Эсеналы уулу Жамалбек(Горный мастер)</t>
        </is>
      </c>
      <c r="K4598" s="8" t="inlineStr">
        <is>
          <t>Склад Бозымчак № 7 СИЗ (/Касымов А,Адылбек у Э.</t>
        </is>
      </c>
      <c r="L4598" s="12" t="n"/>
      <c r="M4598">
        <f>VLOOKUP(J4598,P$7:Q$4000,2,0)</f>
        <v/>
      </c>
      <c r="N4598">
        <f>VLOOKUP(K4598,P$7:R$4000,2,0)</f>
        <v/>
      </c>
    </row>
    <row r="4599" hidden="1" outlineLevel="1" ht="22.45" customFormat="1" customHeight="1" s="71">
      <c r="B4599" s="166" t="n"/>
      <c r="C4599" s="166" t="n"/>
      <c r="D4599" s="153" t="n"/>
      <c r="E4599" s="10" t="n"/>
      <c r="F4599" s="11" t="n"/>
      <c r="G4599" s="10" t="n"/>
      <c r="H4599" s="11" t="n"/>
      <c r="I4599" s="12" t="n"/>
      <c r="J4599" s="13" t="inlineStr">
        <is>
          <t>001-001-0103 Комбинезон одноразовый Tecron (полипропилен)</t>
        </is>
      </c>
      <c r="K4599" s="13" t="inlineStr">
        <is>
          <t>001-001-0103 Комбинезон одноразовый Tecron (полипропилен)</t>
        </is>
      </c>
      <c r="L4599" s="12" t="n"/>
      <c r="M4599">
        <f>VLOOKUP(J4599,P$7:Q$4000,2,0)</f>
        <v/>
      </c>
      <c r="N4599">
        <f>VLOOKUP(K4599,P$7:R$4000,2,0)</f>
        <v/>
      </c>
    </row>
    <row r="4600" hidden="1" outlineLevel="1" ht="22.45" customFormat="1" customHeight="1" s="71" thickBot="1">
      <c r="B4600" s="167" t="n"/>
      <c r="C4600" s="167" t="n"/>
      <c r="D4600" s="14" t="inlineStr">
        <is>
          <t>Количество</t>
        </is>
      </c>
      <c r="E4600" s="15" t="n"/>
      <c r="F4600" s="175" t="n">
        <v>25</v>
      </c>
      <c r="G4600" s="15" t="n"/>
      <c r="H4600" s="175" t="n">
        <v>25</v>
      </c>
      <c r="I4600" s="135" t="n"/>
      <c r="J4600" s="154" t="inlineStr">
        <is>
          <t>Поступление ТМЦ и услуг 0002776 от 18.07.2024 10:00:00</t>
        </is>
      </c>
      <c r="K4600" s="154" t="inlineStr">
        <is>
          <t>Поступление ТМЦ и услуг 0002776 от 18.07.2024 10:00:00</t>
        </is>
      </c>
      <c r="L4600" s="12" t="n"/>
      <c r="M4600">
        <f>VLOOKUP(J4600,P$7:Q$4000,2,0)</f>
        <v/>
      </c>
      <c r="N4600">
        <f>VLOOKUP(K4600,P$7:R$4000,2,0)</f>
        <v/>
      </c>
    </row>
    <row r="4601" hidden="1" outlineLevel="1" ht="22.45" customFormat="1" customHeight="1" s="71" thickBot="1">
      <c r="B4601" s="165" t="inlineStr">
        <is>
          <t>21.09.2024 11:38:00</t>
        </is>
      </c>
      <c r="C4601" s="165" t="inlineStr">
        <is>
          <t>Внутреннее перемещение ОМТС 222-542 от 21.09.2024 11:38:00</t>
        </is>
      </c>
      <c r="D4601" s="152" t="inlineStr">
        <is>
          <t>Внутренее перемещение ТМЦ</t>
        </is>
      </c>
      <c r="E4601" s="163" t="n">
        <v>1750</v>
      </c>
      <c r="F4601" s="164" t="n"/>
      <c r="G4601" s="163" t="n">
        <v>1750</v>
      </c>
      <c r="H4601" s="164" t="n"/>
      <c r="I4601" s="7" t="n">
        <v>5500</v>
      </c>
      <c r="J4601" s="8" t="inlineStr">
        <is>
          <t>Конисов Жасулан Алтаевич</t>
        </is>
      </c>
      <c r="K4601" s="8" t="inlineStr">
        <is>
          <t>Склад Бозымчак № 7 СИЗ (/Касымов А,Адылбек у Э.</t>
        </is>
      </c>
      <c r="L4601" s="12" t="n"/>
      <c r="M4601">
        <f>VLOOKUP(J4601,P$7:Q$4000,2,0)</f>
        <v/>
      </c>
      <c r="N4601">
        <f>VLOOKUP(K4601,P$7:R$4000,2,0)</f>
        <v/>
      </c>
    </row>
    <row r="4602" hidden="1" outlineLevel="1" ht="22.45" customFormat="1" customHeight="1" s="71">
      <c r="B4602" s="166" t="n"/>
      <c r="C4602" s="166" t="n"/>
      <c r="D4602" s="153" t="n"/>
      <c r="E4602" s="10" t="n"/>
      <c r="F4602" s="11" t="n"/>
      <c r="G4602" s="10" t="n"/>
      <c r="H4602" s="11" t="n"/>
      <c r="I4602" s="12" t="n"/>
      <c r="J4602" s="13" t="inlineStr">
        <is>
          <t>001-001-0178 Куртка летняя "KAZ Minerals Bozymchak" (ткань 65%ПЭ/35%ХБ, плотность 250 гр/м2, разм.52-54)</t>
        </is>
      </c>
      <c r="K4602" s="13" t="inlineStr">
        <is>
          <t>001-001-0178 Куртка летняя "KAZ Minerals Bozymchak" (ткань 65%ПЭ/35%ХБ, плотность 250 гр/м2, разм.52-54)</t>
        </is>
      </c>
      <c r="L4602" s="12" t="n"/>
      <c r="M4602">
        <f>VLOOKUP(J4602,P$7:Q$4000,2,0)</f>
        <v/>
      </c>
      <c r="N4602">
        <f>VLOOKUP(K4602,P$7:R$4000,2,0)</f>
        <v/>
      </c>
    </row>
    <row r="4603" hidden="1" outlineLevel="1" ht="22.45" customFormat="1" customHeight="1" s="71" thickBot="1">
      <c r="B4603" s="167" t="n"/>
      <c r="C4603" s="167" t="n"/>
      <c r="D4603" s="14" t="inlineStr">
        <is>
          <t>Количество</t>
        </is>
      </c>
      <c r="E4603" s="15" t="n"/>
      <c r="F4603" s="175" t="n">
        <v>1</v>
      </c>
      <c r="G4603" s="15" t="n"/>
      <c r="H4603" s="175" t="n">
        <v>1</v>
      </c>
      <c r="I4603" s="135" t="n"/>
      <c r="J4603" s="154" t="inlineStr">
        <is>
          <t>Поступление ТМЦ и услуг 0003521 от 04.09.2024 10:00:00</t>
        </is>
      </c>
      <c r="K4603" s="154" t="inlineStr">
        <is>
          <t>Поступление ТМЦ и услуг 0003521 от 04.09.2024 10:00:00</t>
        </is>
      </c>
      <c r="L4603" s="12" t="n"/>
      <c r="M4603">
        <f>VLOOKUP(J4603,P$7:Q$4000,2,0)</f>
        <v/>
      </c>
      <c r="N4603">
        <f>VLOOKUP(K4603,P$7:R$4000,2,0)</f>
        <v/>
      </c>
    </row>
    <row r="4604" hidden="1" outlineLevel="1" ht="22.45" customFormat="1" customHeight="1" s="71" thickBot="1">
      <c r="B4604" s="165" t="inlineStr">
        <is>
          <t>21.09.2024 11:38:00</t>
        </is>
      </c>
      <c r="C4604" s="165" t="inlineStr">
        <is>
          <t>Внутреннее перемещение ОМТС 222-542 от 21.09.2024 11:38:00</t>
        </is>
      </c>
      <c r="D4604" s="152" t="inlineStr">
        <is>
          <t>Внутренее перемещение ТМЦ</t>
        </is>
      </c>
      <c r="E4604" s="163" t="n">
        <v>1750</v>
      </c>
      <c r="F4604" s="164" t="n"/>
      <c r="G4604" s="163" t="n">
        <v>1750</v>
      </c>
      <c r="H4604" s="164" t="n"/>
      <c r="I4604" s="7" t="n">
        <v>3000</v>
      </c>
      <c r="J4604" s="8" t="inlineStr">
        <is>
          <t>Конисов Жасулан Алтаевич</t>
        </is>
      </c>
      <c r="K4604" s="8" t="inlineStr">
        <is>
          <t>Склад Бозымчак № 7 СИЗ (/Касымов А,Адылбек у Э.</t>
        </is>
      </c>
      <c r="L4604" s="12" t="n"/>
      <c r="M4604">
        <f>VLOOKUP(J4604,P$7:Q$4000,2,0)</f>
        <v/>
      </c>
      <c r="N4604">
        <f>VLOOKUP(K4604,P$7:R$4000,2,0)</f>
        <v/>
      </c>
    </row>
    <row r="4605" hidden="1" outlineLevel="1" ht="22.45" customFormat="1" customHeight="1" s="71">
      <c r="B4605" s="166" t="n"/>
      <c r="C4605" s="166" t="n"/>
      <c r="D4605" s="153" t="n"/>
      <c r="E4605" s="10" t="n"/>
      <c r="F4605" s="11" t="n"/>
      <c r="G4605" s="10" t="n"/>
      <c r="H4605" s="11" t="n"/>
      <c r="I4605" s="12" t="n"/>
      <c r="J4605" s="13" t="inlineStr">
        <is>
          <t>001-001-0183 Брюки летние "KAZ Minerals Bozymchak" (ткань 65%ПЭ/35%ХБ, плотность 250 гр/м2, разм.52-54)</t>
        </is>
      </c>
      <c r="K4605" s="13" t="inlineStr">
        <is>
          <t>001-001-0183 Брюки летние "KAZ Minerals Bozymchak" (ткань 65%ПЭ/35%ХБ, плотность 250 гр/м2, разм.52-54)</t>
        </is>
      </c>
      <c r="L4605" s="12" t="n"/>
      <c r="M4605">
        <f>VLOOKUP(J4605,P$7:Q$4000,2,0)</f>
        <v/>
      </c>
      <c r="N4605">
        <f>VLOOKUP(K4605,P$7:R$4000,2,0)</f>
        <v/>
      </c>
    </row>
    <row r="4606" hidden="1" outlineLevel="1" ht="22.45" customFormat="1" customHeight="1" s="71" thickBot="1">
      <c r="B4606" s="167" t="n"/>
      <c r="C4606" s="167" t="n"/>
      <c r="D4606" s="14" t="inlineStr">
        <is>
          <t>Количество</t>
        </is>
      </c>
      <c r="E4606" s="15" t="n"/>
      <c r="F4606" s="175" t="n">
        <v>1</v>
      </c>
      <c r="G4606" s="15" t="n"/>
      <c r="H4606" s="175" t="n">
        <v>1</v>
      </c>
      <c r="I4606" s="135" t="n"/>
      <c r="J4606" s="154" t="inlineStr">
        <is>
          <t>Поступление ТМЦ и услуг 0001494 от 19.04.2024 10:00:00</t>
        </is>
      </c>
      <c r="K4606" s="154" t="inlineStr">
        <is>
          <t>Поступление ТМЦ и услуг 0001494 от 19.04.2024 10:00:00</t>
        </is>
      </c>
      <c r="L4606" s="12" t="n"/>
      <c r="M4606">
        <f>VLOOKUP(J4606,P$7:Q$4000,2,0)</f>
        <v/>
      </c>
      <c r="N4606">
        <f>VLOOKUP(K4606,P$7:R$4000,2,0)</f>
        <v/>
      </c>
    </row>
    <row r="4607" hidden="1" outlineLevel="1" ht="22.45" customFormat="1" customHeight="1" s="71" thickBot="1">
      <c r="B4607" s="165" t="inlineStr">
        <is>
          <t>21.09.2024 11:38:00</t>
        </is>
      </c>
      <c r="C4607" s="165" t="inlineStr">
        <is>
          <t>Внутреннее перемещение ОМТС 222-542 от 21.09.2024 11:38:00</t>
        </is>
      </c>
      <c r="D4607" s="152" t="inlineStr">
        <is>
          <t>Внутренее перемещение ТМЦ</t>
        </is>
      </c>
      <c r="E4607" s="163" t="n">
        <v>1750</v>
      </c>
      <c r="F4607" s="164" t="n"/>
      <c r="G4607" s="163" t="n">
        <v>1750</v>
      </c>
      <c r="H4607" s="164" t="n"/>
      <c r="I4607" s="7" t="n">
        <v>4558.4</v>
      </c>
      <c r="J4607" s="8" t="inlineStr">
        <is>
          <t>Конисов Жасулан Алтаевич</t>
        </is>
      </c>
      <c r="K4607" s="8" t="inlineStr">
        <is>
          <t>Склад Бозымчак № 7 СИЗ (/Касымов А,Адылбек у Э.</t>
        </is>
      </c>
      <c r="L4607" s="12" t="n"/>
      <c r="M4607">
        <f>VLOOKUP(J4607,P$7:Q$4000,2,0)</f>
        <v/>
      </c>
      <c r="N4607">
        <f>VLOOKUP(K4607,P$7:R$4000,2,0)</f>
        <v/>
      </c>
    </row>
    <row r="4608" hidden="1" outlineLevel="1" ht="22.45" customFormat="1" customHeight="1" s="71">
      <c r="B4608" s="166" t="n"/>
      <c r="C4608" s="166" t="n"/>
      <c r="D4608" s="153" t="n"/>
      <c r="E4608" s="10" t="n"/>
      <c r="F4608" s="11" t="n"/>
      <c r="G4608" s="10" t="n"/>
      <c r="H4608" s="11" t="n"/>
      <c r="I4608" s="12" t="n"/>
      <c r="J4608" s="13" t="inlineStr">
        <is>
          <t>001-002-0061 Ботинки Kynox Nomad 417E-064 (Италия)</t>
        </is>
      </c>
      <c r="K4608" s="13" t="inlineStr">
        <is>
          <t>001-002-0061 Ботинки Kynox Nomad 417E-064 (Италия)</t>
        </is>
      </c>
      <c r="L4608" s="12" t="n"/>
      <c r="M4608">
        <f>VLOOKUP(J4608,P$7:Q$4000,2,0)</f>
        <v/>
      </c>
      <c r="N4608">
        <f>VLOOKUP(K4608,P$7:R$4000,2,0)</f>
        <v/>
      </c>
    </row>
    <row r="4609" hidden="1" outlineLevel="1" ht="22.45" customFormat="1" customHeight="1" s="71" thickBot="1">
      <c r="B4609" s="167" t="n"/>
      <c r="C4609" s="167" t="n"/>
      <c r="D4609" s="14" t="inlineStr">
        <is>
          <t>Количество</t>
        </is>
      </c>
      <c r="E4609" s="15" t="n"/>
      <c r="F4609" s="175" t="n">
        <v>1</v>
      </c>
      <c r="G4609" s="15" t="n"/>
      <c r="H4609" s="175" t="n">
        <v>1</v>
      </c>
      <c r="I4609" s="135" t="n"/>
      <c r="J4609" s="154" t="inlineStr">
        <is>
          <t>Поступление ТМЦ и услуг 0001148 от 27.03.2024 10:00:00</t>
        </is>
      </c>
      <c r="K4609" s="154" t="inlineStr">
        <is>
          <t>Поступление ТМЦ и услуг 0001148 от 27.03.2024 10:00:00</t>
        </is>
      </c>
      <c r="L4609" s="12" t="n"/>
      <c r="M4609">
        <f>VLOOKUP(J4609,P$7:Q$4000,2,0)</f>
        <v/>
      </c>
      <c r="N4609">
        <f>VLOOKUP(K4609,P$7:R$4000,2,0)</f>
        <v/>
      </c>
    </row>
    <row r="4610" hidden="1" outlineLevel="1" ht="22.45" customFormat="1" customHeight="1" s="71" thickBot="1">
      <c r="B4610" s="165" t="inlineStr">
        <is>
          <t>21.09.2024 14:14:50</t>
        </is>
      </c>
      <c r="C4610" s="165" t="inlineStr">
        <is>
          <t>Внутреннее перемещение ОМТС 222-543 от 21.09.2024 14:14:50</t>
        </is>
      </c>
      <c r="D4610" s="152" t="inlineStr">
        <is>
          <t>Внутренее перемещение ТМЦ</t>
        </is>
      </c>
      <c r="E4610" s="163" t="n">
        <v>1750</v>
      </c>
      <c r="F4610" s="164" t="n"/>
      <c r="G4610" s="163" t="n">
        <v>1750</v>
      </c>
      <c r="H4610" s="164" t="n"/>
      <c r="I4610" s="7" t="n">
        <v>4558.41</v>
      </c>
      <c r="J4610" s="8" t="inlineStr">
        <is>
          <t>Мырзабеков Эмил Абдирашитович</t>
        </is>
      </c>
      <c r="K4610" s="8" t="inlineStr">
        <is>
          <t>Склад Бозымчак № 7 СИЗ (/Касымов А,Адылбек у Э.</t>
        </is>
      </c>
      <c r="L4610" s="12" t="n"/>
      <c r="M4610">
        <f>VLOOKUP(J4610,P$7:Q$4000,2,0)</f>
        <v/>
      </c>
      <c r="N4610">
        <f>VLOOKUP(K4610,P$7:R$4000,2,0)</f>
        <v/>
      </c>
    </row>
    <row r="4611" hidden="1" outlineLevel="1" ht="22.45" customFormat="1" customHeight="1" s="71">
      <c r="B4611" s="166" t="n"/>
      <c r="C4611" s="166" t="n"/>
      <c r="D4611" s="153" t="n"/>
      <c r="E4611" s="10" t="n"/>
      <c r="F4611" s="11" t="n"/>
      <c r="G4611" s="10" t="n"/>
      <c r="H4611" s="11" t="n"/>
      <c r="I4611" s="12" t="n"/>
      <c r="J4611" s="13" t="inlineStr">
        <is>
          <t>001-002-0061 Ботинки Kynox Nomad 417E-064 (Италия)</t>
        </is>
      </c>
      <c r="K4611" s="13" t="inlineStr">
        <is>
          <t>001-002-0061 Ботинки Kynox Nomad 417E-064 (Италия)</t>
        </is>
      </c>
      <c r="L4611" s="12" t="n"/>
      <c r="M4611">
        <f>VLOOKUP(J4611,P$7:Q$4000,2,0)</f>
        <v/>
      </c>
      <c r="N4611">
        <f>VLOOKUP(K4611,P$7:R$4000,2,0)</f>
        <v/>
      </c>
    </row>
    <row r="4612" hidden="1" outlineLevel="1" ht="22.45" customFormat="1" customHeight="1" s="71" thickBot="1">
      <c r="B4612" s="167" t="n"/>
      <c r="C4612" s="167" t="n"/>
      <c r="D4612" s="14" t="inlineStr">
        <is>
          <t>Количество</t>
        </is>
      </c>
      <c r="E4612" s="15" t="n"/>
      <c r="F4612" s="175" t="n">
        <v>1</v>
      </c>
      <c r="G4612" s="15" t="n"/>
      <c r="H4612" s="175" t="n">
        <v>1</v>
      </c>
      <c r="I4612" s="135" t="n"/>
      <c r="J4612" s="154" t="inlineStr">
        <is>
          <t>Поступление ТМЦ и услуг 0001148 от 27.03.2024 10:00:00</t>
        </is>
      </c>
      <c r="K4612" s="154" t="inlineStr">
        <is>
          <t>Поступление ТМЦ и услуг 0001148 от 27.03.2024 10:00:00</t>
        </is>
      </c>
      <c r="L4612" s="12" t="n"/>
      <c r="M4612">
        <f>VLOOKUP(J4612,P$7:Q$4000,2,0)</f>
        <v/>
      </c>
      <c r="N4612">
        <f>VLOOKUP(K4612,P$7:R$4000,2,0)</f>
        <v/>
      </c>
    </row>
    <row r="4613" hidden="1" outlineLevel="1" ht="22.45" customFormat="1" customHeight="1" s="71">
      <c r="B4613" s="165" t="inlineStr">
        <is>
          <t>21.09.2024 14:20:16</t>
        </is>
      </c>
      <c r="C4613" s="165" t="inlineStr">
        <is>
          <t>Внутреннее перемещение ОМТС 222-544 от 21.09.2024 14:20:16</t>
        </is>
      </c>
      <c r="D4613" s="152" t="inlineStr">
        <is>
          <t>Внутренее перемещение ТМЦ</t>
        </is>
      </c>
      <c r="E4613" s="163" t="n">
        <v>1750</v>
      </c>
      <c r="F4613" s="164" t="n"/>
      <c r="G4613" s="163" t="n">
        <v>1750</v>
      </c>
      <c r="H4613" s="164" t="n"/>
      <c r="I4613" s="7" t="n">
        <v>9180</v>
      </c>
      <c r="J4613" s="8" t="inlineStr">
        <is>
          <t>Склад Бозымчак № 7/1 СИЗ БУ</t>
        </is>
      </c>
      <c r="K4613" s="8" t="inlineStr">
        <is>
          <t>Склад МОЛ №14 АХО (Мамажунусова М/Маматова С.)</t>
        </is>
      </c>
      <c r="L4613" s="12" t="n"/>
      <c r="M4613">
        <f>VLOOKUP(J4613,P$7:Q$4000,2,0)</f>
        <v/>
      </c>
      <c r="N4613">
        <f>VLOOKUP(K4613,P$7:R$4000,2,0)</f>
        <v/>
      </c>
    </row>
    <row r="4614" hidden="1" outlineLevel="1" ht="22.45" customFormat="1" customHeight="1" s="71">
      <c r="B4614" s="166" t="n"/>
      <c r="C4614" s="166" t="n"/>
      <c r="D4614" s="153" t="n"/>
      <c r="E4614" s="10" t="n"/>
      <c r="F4614" s="11" t="n"/>
      <c r="G4614" s="10" t="n"/>
      <c r="H4614" s="11" t="n"/>
      <c r="I4614" s="12" t="n"/>
      <c r="J4614" s="13" t="inlineStr">
        <is>
          <t>001-001-0007 Жилет сигнальный</t>
        </is>
      </c>
      <c r="K4614" s="13" t="inlineStr">
        <is>
          <t>001-001-0007 Жилет сигнальный</t>
        </is>
      </c>
      <c r="L4614" s="12" t="n"/>
      <c r="M4614">
        <f>VLOOKUP(J4614,P$7:Q$4000,2,0)</f>
        <v/>
      </c>
      <c r="N4614">
        <f>VLOOKUP(K4614,P$7:R$4000,2,0)</f>
        <v/>
      </c>
    </row>
    <row r="4615" hidden="1" outlineLevel="1" ht="22.45" customFormat="1" customHeight="1" s="71" thickBot="1">
      <c r="B4615" s="167" t="n"/>
      <c r="C4615" s="167" t="n"/>
      <c r="D4615" s="14" t="inlineStr">
        <is>
          <t>Количество</t>
        </is>
      </c>
      <c r="E4615" s="15" t="n"/>
      <c r="F4615" s="175" t="n">
        <v>9</v>
      </c>
      <c r="G4615" s="15" t="n"/>
      <c r="H4615" s="175" t="n">
        <v>9</v>
      </c>
      <c r="I4615" s="135" t="n"/>
      <c r="J4615" s="154" t="inlineStr">
        <is>
          <t>Поступление ТМЦ и услуг 0003969 от 02.10.2023 10:00:00</t>
        </is>
      </c>
      <c r="K4615" s="154" t="inlineStr">
        <is>
          <t>Поступление ТМЦ и услуг 0003969 от 02.10.2023 10:00:00</t>
        </is>
      </c>
      <c r="L4615" s="12" t="n"/>
      <c r="M4615">
        <f>VLOOKUP(J4615,P$7:Q$4000,2,0)</f>
        <v/>
      </c>
      <c r="N4615">
        <f>VLOOKUP(K4615,P$7:R$4000,2,0)</f>
        <v/>
      </c>
    </row>
    <row r="4616" hidden="1" outlineLevel="1" ht="22.45" customFormat="1" customHeight="1" s="71">
      <c r="B4616" s="165" t="inlineStr">
        <is>
          <t>21.09.2024 14:20:16</t>
        </is>
      </c>
      <c r="C4616" s="165" t="inlineStr">
        <is>
          <t>Внутреннее перемещение ОМТС 222-544 от 21.09.2024 14:20:16</t>
        </is>
      </c>
      <c r="D4616" s="152" t="inlineStr">
        <is>
          <t>Внутренее перемещение ТМЦ</t>
        </is>
      </c>
      <c r="E4616" s="163" t="n">
        <v>1750</v>
      </c>
      <c r="F4616" s="164" t="n"/>
      <c r="G4616" s="163" t="n">
        <v>1750</v>
      </c>
      <c r="H4616" s="164" t="n"/>
      <c r="I4616" s="7" t="n">
        <v>7200</v>
      </c>
      <c r="J4616" s="8" t="inlineStr">
        <is>
          <t>Склад Бозымчак № 7/1 СИЗ БУ</t>
        </is>
      </c>
      <c r="K4616" s="8" t="inlineStr">
        <is>
          <t>Склад МОЛ №14 АХО (Мамажунусова М/Маматова С.)</t>
        </is>
      </c>
      <c r="L4616" s="12" t="n"/>
      <c r="M4616">
        <f>VLOOKUP(J4616,P$7:Q$4000,2,0)</f>
        <v/>
      </c>
      <c r="N4616">
        <f>VLOOKUP(K4616,P$7:R$4000,2,0)</f>
        <v/>
      </c>
    </row>
    <row r="4617" hidden="1" outlineLevel="1" ht="22.45" customFormat="1" customHeight="1" s="71">
      <c r="B4617" s="166" t="n"/>
      <c r="C4617" s="166" t="n"/>
      <c r="D4617" s="153" t="n"/>
      <c r="E4617" s="10" t="n"/>
      <c r="F4617" s="11" t="n"/>
      <c r="G4617" s="10" t="n"/>
      <c r="H4617" s="11" t="n"/>
      <c r="I4617" s="12" t="n"/>
      <c r="J4617" s="13" t="inlineStr">
        <is>
          <t>001-001-0007 Жилет сигнальный</t>
        </is>
      </c>
      <c r="K4617" s="13" t="inlineStr">
        <is>
          <t>001-001-0007 Жилет сигнальный</t>
        </is>
      </c>
      <c r="L4617" s="12" t="n"/>
      <c r="M4617">
        <f>VLOOKUP(J4617,P$7:Q$4000,2,0)</f>
        <v/>
      </c>
      <c r="N4617">
        <f>VLOOKUP(K4617,P$7:R$4000,2,0)</f>
        <v/>
      </c>
    </row>
    <row r="4618" hidden="1" outlineLevel="1" ht="22.45" customFormat="1" customHeight="1" s="71" thickBot="1">
      <c r="B4618" s="167" t="n"/>
      <c r="C4618" s="167" t="n"/>
      <c r="D4618" s="14" t="inlineStr">
        <is>
          <t>Количество</t>
        </is>
      </c>
      <c r="E4618" s="15" t="n"/>
      <c r="F4618" s="175" t="n">
        <v>6</v>
      </c>
      <c r="G4618" s="15" t="n"/>
      <c r="H4618" s="175" t="n">
        <v>6</v>
      </c>
      <c r="I4618" s="135" t="n"/>
      <c r="J4618" s="154" t="inlineStr">
        <is>
          <t>Поступление ТМЦ и услуг 0000112 от 15.01.2024 10:00:00</t>
        </is>
      </c>
      <c r="K4618" s="154" t="inlineStr">
        <is>
          <t>Поступление ТМЦ и услуг 0000112 от 15.01.2024 10:00:00</t>
        </is>
      </c>
      <c r="L4618" s="12" t="n"/>
      <c r="M4618">
        <f>VLOOKUP(J4618,P$7:Q$4000,2,0)</f>
        <v/>
      </c>
      <c r="N4618">
        <f>VLOOKUP(K4618,P$7:R$4000,2,0)</f>
        <v/>
      </c>
    </row>
    <row r="4619" hidden="1" outlineLevel="1" ht="22.45" customFormat="1" customHeight="1" s="71" thickBot="1">
      <c r="B4619" s="165" t="inlineStr">
        <is>
          <t>22.09.2024 8:25:35</t>
        </is>
      </c>
      <c r="C4619" s="165" t="inlineStr">
        <is>
          <t>Внутреннее перемещение ОМТС 222-546 от 22.09.2024 8:25:35</t>
        </is>
      </c>
      <c r="D4619" s="152" t="inlineStr">
        <is>
          <t>Внутренее перемещение ТМЦ</t>
        </is>
      </c>
      <c r="E4619" s="163" t="n">
        <v>1750</v>
      </c>
      <c r="F4619" s="164" t="n"/>
      <c r="G4619" s="163" t="n">
        <v>1750</v>
      </c>
      <c r="H4619" s="164" t="n"/>
      <c r="I4619" s="7" t="n">
        <v>13725</v>
      </c>
      <c r="J4619" s="8" t="inlineStr">
        <is>
          <t>Акынов Султан Кубанычбекович</t>
        </is>
      </c>
      <c r="K4619" s="8" t="inlineStr">
        <is>
          <t>Склад Бозымчак № 7 СИЗ (/Касымов А,Адылбек у Э.</t>
        </is>
      </c>
      <c r="L4619" s="12" t="n"/>
      <c r="M4619">
        <f>VLOOKUP(J4619,P$7:Q$4000,2,0)</f>
        <v/>
      </c>
      <c r="N4619">
        <f>VLOOKUP(K4619,P$7:R$4000,2,0)</f>
        <v/>
      </c>
    </row>
    <row r="4620" hidden="1" outlineLevel="1" ht="22.45" customFormat="1" customHeight="1" s="71">
      <c r="B4620" s="166" t="n"/>
      <c r="C4620" s="166" t="n"/>
      <c r="D4620" s="153" t="n"/>
      <c r="E4620" s="10" t="n"/>
      <c r="F4620" s="11" t="n"/>
      <c r="G4620" s="10" t="n"/>
      <c r="H4620" s="11" t="n"/>
      <c r="I4620" s="12" t="n"/>
      <c r="J4620" s="13" t="inlineStr">
        <is>
          <t>001-001-0103 Комбинезон одноразовый Tecron (полипропилен)</t>
        </is>
      </c>
      <c r="K4620" s="13" t="inlineStr">
        <is>
          <t>001-001-0103 Комбинезон одноразовый Tecron (полипропилен)</t>
        </is>
      </c>
      <c r="L4620" s="12" t="n"/>
      <c r="M4620">
        <f>VLOOKUP(J4620,P$7:Q$4000,2,0)</f>
        <v/>
      </c>
      <c r="N4620">
        <f>VLOOKUP(K4620,P$7:R$4000,2,0)</f>
        <v/>
      </c>
    </row>
    <row r="4621" hidden="1" outlineLevel="1" ht="22.45" customFormat="1" customHeight="1" s="71" thickBot="1">
      <c r="B4621" s="167" t="n"/>
      <c r="C4621" s="167" t="n"/>
      <c r="D4621" s="14" t="inlineStr">
        <is>
          <t>Количество</t>
        </is>
      </c>
      <c r="E4621" s="15" t="n"/>
      <c r="F4621" s="175" t="n">
        <v>25</v>
      </c>
      <c r="G4621" s="15" t="n"/>
      <c r="H4621" s="175" t="n">
        <v>25</v>
      </c>
      <c r="I4621" s="135" t="n"/>
      <c r="J4621" s="154" t="inlineStr">
        <is>
          <t>Поступление ТМЦ и услуг 0002776 от 18.07.2024 10:00:00</t>
        </is>
      </c>
      <c r="K4621" s="154" t="inlineStr">
        <is>
          <t>Поступление ТМЦ и услуг 0002776 от 18.07.2024 10:00:00</t>
        </is>
      </c>
      <c r="L4621" s="12" t="n"/>
      <c r="M4621">
        <f>VLOOKUP(J4621,P$7:Q$4000,2,0)</f>
        <v/>
      </c>
      <c r="N4621">
        <f>VLOOKUP(K4621,P$7:R$4000,2,0)</f>
        <v/>
      </c>
    </row>
    <row r="4622" hidden="1" outlineLevel="1" ht="22.45" customFormat="1" customHeight="1" s="71" thickBot="1">
      <c r="B4622" s="165" t="inlineStr">
        <is>
          <t>22.09.2024 8:25:35</t>
        </is>
      </c>
      <c r="C4622" s="165" t="inlineStr">
        <is>
          <t>Внутреннее перемещение ОМТС 222-546 от 22.09.2024 8:25:35</t>
        </is>
      </c>
      <c r="D4622" s="152" t="inlineStr">
        <is>
          <t>Внутренее перемещение ТМЦ</t>
        </is>
      </c>
      <c r="E4622" s="163" t="n">
        <v>1750</v>
      </c>
      <c r="F4622" s="164" t="n"/>
      <c r="G4622" s="163" t="n">
        <v>1750</v>
      </c>
      <c r="H4622" s="164" t="n"/>
      <c r="I4622" s="7" t="n">
        <v>8820</v>
      </c>
      <c r="J4622" s="8" t="inlineStr">
        <is>
          <t>Акынов Султан Кубанычбекович</t>
        </is>
      </c>
      <c r="K4622" s="8" t="inlineStr">
        <is>
          <t>Склад Бозымчак № 7 СИЗ (/Касымов А,Адылбек у Э.</t>
        </is>
      </c>
      <c r="L4622" s="12" t="n"/>
      <c r="M4622">
        <f>VLOOKUP(J4622,P$7:Q$4000,2,0)</f>
        <v/>
      </c>
      <c r="N4622">
        <f>VLOOKUP(K4622,P$7:R$4000,2,0)</f>
        <v/>
      </c>
    </row>
    <row r="4623" hidden="1" outlineLevel="1" ht="22.45" customFormat="1" customHeight="1" s="71">
      <c r="B4623" s="166" t="n"/>
      <c r="C4623" s="166" t="n"/>
      <c r="D4623" s="153" t="n"/>
      <c r="E4623" s="10" t="n"/>
      <c r="F4623" s="11" t="n"/>
      <c r="G4623" s="10" t="n"/>
      <c r="H4623" s="11" t="n"/>
      <c r="I4623" s="12" t="n"/>
      <c r="J4623" s="13" t="inlineStr">
        <is>
          <t>010-002-0066 Респиратор фильтрующий Benehal FFP2 NR</t>
        </is>
      </c>
      <c r="K4623" s="13" t="inlineStr">
        <is>
          <t>010-002-0066 Респиратор фильтрующий Benehal FFP2 NR</t>
        </is>
      </c>
      <c r="L4623" s="12" t="n"/>
      <c r="M4623">
        <f>VLOOKUP(J4623,P$7:Q$4000,2,0)</f>
        <v/>
      </c>
      <c r="N4623">
        <f>VLOOKUP(K4623,P$7:R$4000,2,0)</f>
        <v/>
      </c>
    </row>
    <row r="4624" hidden="1" outlineLevel="1" ht="22.45" customFormat="1" customHeight="1" s="71" thickBot="1">
      <c r="B4624" s="167" t="n"/>
      <c r="C4624" s="167" t="n"/>
      <c r="D4624" s="14" t="inlineStr">
        <is>
          <t>Количество</t>
        </is>
      </c>
      <c r="E4624" s="15" t="n"/>
      <c r="F4624" s="175" t="n">
        <v>105</v>
      </c>
      <c r="G4624" s="15" t="n"/>
      <c r="H4624" s="175" t="n">
        <v>105</v>
      </c>
      <c r="I4624" s="135" t="n"/>
      <c r="J4624" s="154" t="inlineStr">
        <is>
          <t>Поступление ТМЦ и услуг 0003131 от 06.08.2024 10:00:00</t>
        </is>
      </c>
      <c r="K4624" s="154" t="inlineStr">
        <is>
          <t>Поступление ТМЦ и услуг 0003131 от 06.08.2024 10:00:00</t>
        </is>
      </c>
      <c r="L4624" s="12" t="n"/>
      <c r="M4624">
        <f>VLOOKUP(J4624,P$7:Q$4000,2,0)</f>
        <v/>
      </c>
      <c r="N4624">
        <f>VLOOKUP(K4624,P$7:R$4000,2,0)</f>
        <v/>
      </c>
    </row>
    <row r="4625" hidden="1" outlineLevel="1" ht="22.45" customFormat="1" customHeight="1" s="71" thickBot="1">
      <c r="B4625" s="165" t="inlineStr">
        <is>
          <t>22.09.2024 8:35:20</t>
        </is>
      </c>
      <c r="C4625" s="165" t="inlineStr">
        <is>
          <t>Внутреннее перемещение ОМТС 222-547 от 22.09.2024 8:35:20</t>
        </is>
      </c>
      <c r="D4625" s="152" t="inlineStr">
        <is>
          <t>Внутренее перемещение ТМЦ</t>
        </is>
      </c>
      <c r="E4625" s="163" t="n">
        <v>1750</v>
      </c>
      <c r="F4625" s="164" t="n"/>
      <c r="G4625" s="163" t="n">
        <v>1750</v>
      </c>
      <c r="H4625" s="164" t="n"/>
      <c r="I4625" s="7" t="n">
        <v>2349</v>
      </c>
      <c r="J4625" s="8" t="inlineStr">
        <is>
          <t>Акжигитов Кубанычбек Эргешович</t>
        </is>
      </c>
      <c r="K4625" s="8" t="inlineStr">
        <is>
          <t>Склад Бозымчак № 7 СИЗ (/Касымов А,Адылбек у Э.</t>
        </is>
      </c>
      <c r="L4625" s="12" t="n"/>
      <c r="M4625">
        <f>VLOOKUP(J4625,P$7:Q$4000,2,0)</f>
        <v/>
      </c>
      <c r="N4625">
        <f>VLOOKUP(K4625,P$7:R$4000,2,0)</f>
        <v/>
      </c>
    </row>
    <row r="4626" hidden="1" outlineLevel="1" ht="22.45" customFormat="1" customHeight="1" s="71">
      <c r="B4626" s="166" t="n"/>
      <c r="C4626" s="166" t="n"/>
      <c r="D4626" s="153" t="n"/>
      <c r="E4626" s="10" t="n"/>
      <c r="F4626" s="11" t="n"/>
      <c r="G4626" s="10" t="n"/>
      <c r="H4626" s="11" t="n"/>
      <c r="I4626" s="12" t="n"/>
      <c r="J4626" s="13" t="inlineStr">
        <is>
          <t>010-004-0018 Каска Baseball Diamond (синяя)</t>
        </is>
      </c>
      <c r="K4626" s="13" t="inlineStr">
        <is>
          <t>010-004-0018 Каска Baseball Diamond (синяя)</t>
        </is>
      </c>
      <c r="L4626" s="12" t="n"/>
      <c r="M4626">
        <f>VLOOKUP(J4626,P$7:Q$4000,2,0)</f>
        <v/>
      </c>
      <c r="N4626">
        <f>VLOOKUP(K4626,P$7:R$4000,2,0)</f>
        <v/>
      </c>
    </row>
    <row r="4627" hidden="1" outlineLevel="1" ht="22.45" customFormat="1" customHeight="1" s="71" thickBot="1">
      <c r="B4627" s="167" t="n"/>
      <c r="C4627" s="167" t="n"/>
      <c r="D4627" s="14" t="inlineStr">
        <is>
          <t>Количество</t>
        </is>
      </c>
      <c r="E4627" s="15" t="n"/>
      <c r="F4627" s="175" t="n">
        <v>1</v>
      </c>
      <c r="G4627" s="15" t="n"/>
      <c r="H4627" s="175" t="n">
        <v>1</v>
      </c>
      <c r="I4627" s="135" t="n"/>
      <c r="J4627" s="154" t="inlineStr">
        <is>
          <t>Поступление ТМЦ и услуг 0004566 от 03.11.2023 10:00:00</t>
        </is>
      </c>
      <c r="K4627" s="154" t="inlineStr">
        <is>
          <t>Поступление ТМЦ и услуг 0004566 от 03.11.2023 10:00:00</t>
        </is>
      </c>
      <c r="L4627" s="12" t="n"/>
      <c r="M4627">
        <f>VLOOKUP(J4627,P$7:Q$4000,2,0)</f>
        <v/>
      </c>
      <c r="N4627">
        <f>VLOOKUP(K4627,P$7:R$4000,2,0)</f>
        <v/>
      </c>
    </row>
    <row r="4628" hidden="1" outlineLevel="1" ht="22.45" customFormat="1" customHeight="1" s="71" thickBot="1">
      <c r="B4628" s="165" t="inlineStr">
        <is>
          <t>22.09.2024 9:01:27</t>
        </is>
      </c>
      <c r="C4628" s="165" t="inlineStr">
        <is>
          <t>Внутреннее перемещение ОМТС 222-548 от 22.09.2024 9:01:27</t>
        </is>
      </c>
      <c r="D4628" s="152" t="inlineStr">
        <is>
          <t>Внутренее перемещение ТМЦ</t>
        </is>
      </c>
      <c r="E4628" s="163" t="n">
        <v>1750</v>
      </c>
      <c r="F4628" s="164" t="n"/>
      <c r="G4628" s="163" t="n">
        <v>1750</v>
      </c>
      <c r="H4628" s="164" t="n"/>
      <c r="I4628" s="7" t="n">
        <v>3000</v>
      </c>
      <c r="J4628" s="8" t="inlineStr">
        <is>
          <t>Склад МОЛ №16 РПП ГАТЦ (Тойматов Н./Турдугожоев А)</t>
        </is>
      </c>
      <c r="K4628" s="8" t="inlineStr">
        <is>
          <t>Склад Бозымчак №12 ОФ (/Касымов А. Адылбек у Э.)</t>
        </is>
      </c>
      <c r="L4628" s="12" t="n"/>
      <c r="M4628">
        <f>VLOOKUP(J4628,P$7:Q$4000,2,0)</f>
        <v/>
      </c>
      <c r="N4628">
        <f>VLOOKUP(K4628,P$7:R$4000,2,0)</f>
        <v/>
      </c>
    </row>
    <row r="4629" hidden="1" outlineLevel="1" ht="22.45" customFormat="1" customHeight="1" s="71">
      <c r="B4629" s="166" t="n"/>
      <c r="C4629" s="166" t="n"/>
      <c r="D4629" s="153" t="n"/>
      <c r="E4629" s="10" t="n"/>
      <c r="F4629" s="11" t="n"/>
      <c r="G4629" s="10" t="n"/>
      <c r="H4629" s="11" t="n"/>
      <c r="I4629" s="12" t="n"/>
      <c r="J4629" s="13" t="inlineStr">
        <is>
          <t>100-023-0116 Резцы токар. подрезные отогнутые с пласт. из твер. сплава Т15К6, ВК8, Т5К10 (20х20)</t>
        </is>
      </c>
      <c r="K4629" s="13" t="inlineStr">
        <is>
          <t>100-023-0116 Резцы токар. подрезные отогнутые с пласт. из твер. сплава Т15К6, ВК8, Т5К10 (20х20)</t>
        </is>
      </c>
      <c r="L4629" s="12" t="n"/>
      <c r="M4629">
        <f>VLOOKUP(J4629,P$7:Q$4000,2,0)</f>
        <v/>
      </c>
      <c r="N4629">
        <f>VLOOKUP(K4629,P$7:R$4000,2,0)</f>
        <v/>
      </c>
    </row>
    <row r="4630" hidden="1" outlineLevel="1" ht="22.45" customFormat="1" customHeight="1" s="71" thickBot="1">
      <c r="B4630" s="167" t="n"/>
      <c r="C4630" s="167" t="n"/>
      <c r="D4630" s="14" t="inlineStr">
        <is>
          <t>Количество</t>
        </is>
      </c>
      <c r="E4630" s="15" t="n"/>
      <c r="F4630" s="175" t="n">
        <v>4</v>
      </c>
      <c r="G4630" s="15" t="n"/>
      <c r="H4630" s="175" t="n">
        <v>4</v>
      </c>
      <c r="I4630" s="135" t="n"/>
      <c r="J4630" s="154" t="inlineStr">
        <is>
          <t>Поступление ТМЦ и услуг 0000913 от 14.03.2023 10:00:00</t>
        </is>
      </c>
      <c r="K4630" s="154" t="inlineStr">
        <is>
          <t>Поступление ТМЦ и услуг 0000913 от 14.03.2023 10:00:00</t>
        </is>
      </c>
      <c r="L4630" s="12" t="n"/>
      <c r="M4630">
        <f>VLOOKUP(J4630,P$7:Q$4000,2,0)</f>
        <v/>
      </c>
      <c r="N4630">
        <f>VLOOKUP(K4630,P$7:R$4000,2,0)</f>
        <v/>
      </c>
    </row>
    <row r="4631" hidden="1" outlineLevel="1" ht="22.45" customFormat="1" customHeight="1" s="71" thickBot="1">
      <c r="B4631" s="165" t="inlineStr">
        <is>
          <t>22.09.2024 9:01:27</t>
        </is>
      </c>
      <c r="C4631" s="165" t="inlineStr">
        <is>
          <t>Внутреннее перемещение ОМТС 222-548 от 22.09.2024 9:01:27</t>
        </is>
      </c>
      <c r="D4631" s="152" t="inlineStr">
        <is>
          <t>Внутренее перемещение ТМЦ</t>
        </is>
      </c>
      <c r="E4631" s="163" t="n">
        <v>1750</v>
      </c>
      <c r="F4631" s="164" t="n"/>
      <c r="G4631" s="163" t="n">
        <v>1750</v>
      </c>
      <c r="H4631" s="164" t="n"/>
      <c r="I4631" s="176" t="n">
        <v>750</v>
      </c>
      <c r="J4631" s="8" t="inlineStr">
        <is>
          <t>Склад МОЛ №16 РПП ГАТЦ (Тойматов Н./Турдугожоев А)</t>
        </is>
      </c>
      <c r="K4631" s="8" t="inlineStr">
        <is>
          <t>Склад Бозымчак №12 ОФ (/Касымов А. Адылбек у Э.)</t>
        </is>
      </c>
      <c r="L4631" s="12" t="n"/>
      <c r="M4631">
        <f>VLOOKUP(J4631,P$7:Q$4000,2,0)</f>
        <v/>
      </c>
      <c r="N4631">
        <f>VLOOKUP(K4631,P$7:R$4000,2,0)</f>
        <v/>
      </c>
    </row>
    <row r="4632" hidden="1" outlineLevel="1" ht="22.45" customFormat="1" customHeight="1" s="71">
      <c r="B4632" s="166" t="n"/>
      <c r="C4632" s="166" t="n"/>
      <c r="D4632" s="153" t="n"/>
      <c r="E4632" s="10" t="n"/>
      <c r="F4632" s="11" t="n"/>
      <c r="G4632" s="10" t="n"/>
      <c r="H4632" s="11" t="n"/>
      <c r="I4632" s="12" t="n"/>
      <c r="J4632" s="13" t="inlineStr">
        <is>
          <t>100-023-0116 Резцы токар. подрезные отогнутые с пласт. из твер. сплава Т15К6, ВК8, Т5К10 (20х20)</t>
        </is>
      </c>
      <c r="K4632" s="13" t="inlineStr">
        <is>
          <t>100-023-0116 Резцы токар. подрезные отогнутые с пласт. из твер. сплава Т15К6, ВК8, Т5К10 (20х20)</t>
        </is>
      </c>
      <c r="L4632" s="12" t="n"/>
      <c r="M4632">
        <f>VLOOKUP(J4632,P$7:Q$4000,2,0)</f>
        <v/>
      </c>
      <c r="N4632">
        <f>VLOOKUP(K4632,P$7:R$4000,2,0)</f>
        <v/>
      </c>
    </row>
    <row r="4633" hidden="1" outlineLevel="1" ht="22.45" customFormat="1" customHeight="1" s="71" thickBot="1">
      <c r="B4633" s="167" t="n"/>
      <c r="C4633" s="167" t="n"/>
      <c r="D4633" s="14" t="inlineStr">
        <is>
          <t>Количество</t>
        </is>
      </c>
      <c r="E4633" s="15" t="n"/>
      <c r="F4633" s="175" t="n">
        <v>1</v>
      </c>
      <c r="G4633" s="15" t="n"/>
      <c r="H4633" s="175" t="n">
        <v>1</v>
      </c>
      <c r="I4633" s="135" t="n"/>
      <c r="J4633" s="154" t="inlineStr">
        <is>
          <t>Поступление ТМЦ и услуг 0001563 от 29.04.2023 10:00:00</t>
        </is>
      </c>
      <c r="K4633" s="154" t="inlineStr">
        <is>
          <t>Поступление ТМЦ и услуг 0001563 от 29.04.2023 10:00:00</t>
        </is>
      </c>
      <c r="L4633" s="12" t="n"/>
      <c r="M4633">
        <f>VLOOKUP(J4633,P$7:Q$4000,2,0)</f>
        <v/>
      </c>
      <c r="N4633">
        <f>VLOOKUP(K4633,P$7:R$4000,2,0)</f>
        <v/>
      </c>
    </row>
    <row r="4634" hidden="1" outlineLevel="1" ht="22.45" customFormat="1" customHeight="1" s="71" thickBot="1">
      <c r="B4634" s="165" t="inlineStr">
        <is>
          <t>22.09.2024 9:01:27</t>
        </is>
      </c>
      <c r="C4634" s="165" t="inlineStr">
        <is>
          <t>Внутреннее перемещение ОМТС 222-548 от 22.09.2024 9:01:27</t>
        </is>
      </c>
      <c r="D4634" s="152" t="inlineStr">
        <is>
          <t>Внутренее перемещение ТМЦ</t>
        </is>
      </c>
      <c r="E4634" s="163" t="n">
        <v>1750</v>
      </c>
      <c r="F4634" s="164" t="n"/>
      <c r="G4634" s="163" t="n">
        <v>1750</v>
      </c>
      <c r="H4634" s="164" t="n"/>
      <c r="I4634" s="7" t="n">
        <v>2610</v>
      </c>
      <c r="J4634" s="8" t="inlineStr">
        <is>
          <t>Склад МОЛ №16 РПП ГАТЦ (Тойматов Н./Турдугожоев А)</t>
        </is>
      </c>
      <c r="K4634" s="8" t="inlineStr">
        <is>
          <t>Склад Бозымчак №12 ОФ (/Касымов А. Адылбек у Э.)</t>
        </is>
      </c>
      <c r="L4634" s="12" t="n"/>
      <c r="M4634">
        <f>VLOOKUP(J4634,P$7:Q$4000,2,0)</f>
        <v/>
      </c>
      <c r="N4634">
        <f>VLOOKUP(K4634,P$7:R$4000,2,0)</f>
        <v/>
      </c>
    </row>
    <row r="4635" hidden="1" outlineLevel="1" ht="22.45" customFormat="1" customHeight="1" s="71">
      <c r="B4635" s="166" t="n"/>
      <c r="C4635" s="166" t="n"/>
      <c r="D4635" s="153" t="n"/>
      <c r="E4635" s="10" t="n"/>
      <c r="F4635" s="11" t="n"/>
      <c r="G4635" s="10" t="n"/>
      <c r="H4635" s="11" t="n"/>
      <c r="I4635" s="12" t="n"/>
      <c r="J4635" s="13" t="inlineStr">
        <is>
          <t>100-023-0118 Резцы токар. прох. упорные с пласт. из тверд. сплава Т15К6, ВК8, Т5К10,тип 1 (20х20)</t>
        </is>
      </c>
      <c r="K4635" s="13" t="inlineStr">
        <is>
          <t>100-023-0118 Резцы токар. прох. упорные с пласт. из тверд. сплава Т15К6, ВК8, Т5К10,тип 1 (20х20)</t>
        </is>
      </c>
      <c r="L4635" s="12" t="n"/>
      <c r="M4635">
        <f>VLOOKUP(J4635,P$7:Q$4000,2,0)</f>
        <v/>
      </c>
      <c r="N4635">
        <f>VLOOKUP(K4635,P$7:R$4000,2,0)</f>
        <v/>
      </c>
    </row>
    <row r="4636" hidden="1" outlineLevel="1" ht="22.45" customFormat="1" customHeight="1" s="71" thickBot="1">
      <c r="B4636" s="167" t="n"/>
      <c r="C4636" s="167" t="n"/>
      <c r="D4636" s="14" t="inlineStr">
        <is>
          <t>Количество</t>
        </is>
      </c>
      <c r="E4636" s="15" t="n"/>
      <c r="F4636" s="175" t="n">
        <v>3</v>
      </c>
      <c r="G4636" s="15" t="n"/>
      <c r="H4636" s="175" t="n">
        <v>3</v>
      </c>
      <c r="I4636" s="135" t="n"/>
      <c r="J4636" s="154" t="inlineStr">
        <is>
          <t>Поступление ТМЦ и услуг 0003469 от 22.08.2024 10:00:00</t>
        </is>
      </c>
      <c r="K4636" s="154" t="inlineStr">
        <is>
          <t>Поступление ТМЦ и услуг 0003469 от 22.08.2024 10:00:00</t>
        </is>
      </c>
      <c r="L4636" s="12" t="n"/>
      <c r="M4636">
        <f>VLOOKUP(J4636,P$7:Q$4000,2,0)</f>
        <v/>
      </c>
      <c r="N4636">
        <f>VLOOKUP(K4636,P$7:R$4000,2,0)</f>
        <v/>
      </c>
    </row>
    <row r="4637" hidden="1" outlineLevel="1" ht="22.45" customFormat="1" customHeight="1" s="71" thickBot="1">
      <c r="B4637" s="165" t="inlineStr">
        <is>
          <t>22.09.2024 9:54:48</t>
        </is>
      </c>
      <c r="C4637" s="165" t="inlineStr">
        <is>
          <t>Внутреннее перемещение ОМТС 222-555 от 22.09.2024 9:54:48</t>
        </is>
      </c>
      <c r="D4637" s="152" t="inlineStr">
        <is>
          <t>Внутренее перемещение ТМЦ</t>
        </is>
      </c>
      <c r="E4637" s="163" t="n">
        <v>1750</v>
      </c>
      <c r="F4637" s="164" t="n"/>
      <c r="G4637" s="163" t="n">
        <v>1750</v>
      </c>
      <c r="H4637" s="164" t="n"/>
      <c r="I4637" s="7" t="n">
        <v>32000</v>
      </c>
      <c r="J4637" s="8" t="inlineStr">
        <is>
          <t>Склад МОЛ №16 РПП ГАТЦ (Тойматов Н./Турдугожоев А)</t>
        </is>
      </c>
      <c r="K4637" s="8" t="inlineStr">
        <is>
          <t>Склад Бозымчак № 9 ГОК (Нурмамбетов Н\Караев Ж.)</t>
        </is>
      </c>
      <c r="L4637" s="12" t="n"/>
      <c r="M4637">
        <f>VLOOKUP(J4637,P$7:Q$4000,2,0)</f>
        <v/>
      </c>
      <c r="N4637">
        <f>VLOOKUP(K4637,P$7:R$4000,2,0)</f>
        <v/>
      </c>
    </row>
    <row r="4638" hidden="1" outlineLevel="1" ht="22.45" customFormat="1" customHeight="1" s="71">
      <c r="B4638" s="166" t="n"/>
      <c r="C4638" s="166" t="n"/>
      <c r="D4638" s="153" t="n"/>
      <c r="E4638" s="10" t="n"/>
      <c r="F4638" s="11" t="n"/>
      <c r="G4638" s="10" t="n"/>
      <c r="H4638" s="11" t="n"/>
      <c r="I4638" s="12" t="n"/>
      <c r="J4638" s="13" t="inlineStr">
        <is>
          <t>100-012-0468 Съемник подшипников гидравлический СГ-20 (усилие 20 тонн)</t>
        </is>
      </c>
      <c r="K4638" s="13" t="inlineStr">
        <is>
          <t>100-012-0468 Съемник подшипников гидравлический СГ-20 (усилие 20 тонн)</t>
        </is>
      </c>
      <c r="L4638" s="12" t="n"/>
      <c r="M4638">
        <f>VLOOKUP(J4638,P$7:Q$4000,2,0)</f>
        <v/>
      </c>
      <c r="N4638">
        <f>VLOOKUP(K4638,P$7:R$4000,2,0)</f>
        <v/>
      </c>
    </row>
    <row r="4639" hidden="1" outlineLevel="1" ht="22.45" customFormat="1" customHeight="1" s="71" thickBot="1">
      <c r="B4639" s="167" t="n"/>
      <c r="C4639" s="167" t="n"/>
      <c r="D4639" s="14" t="inlineStr">
        <is>
          <t>Количество</t>
        </is>
      </c>
      <c r="E4639" s="15" t="n"/>
      <c r="F4639" s="175" t="n">
        <v>1</v>
      </c>
      <c r="G4639" s="15" t="n"/>
      <c r="H4639" s="175" t="n">
        <v>1</v>
      </c>
      <c r="I4639" s="135" t="n"/>
      <c r="J4639" s="154" t="inlineStr">
        <is>
          <t>Поступление ТМЦ и услуг 0003677 от 13.09.2024 10:00:00</t>
        </is>
      </c>
      <c r="K4639" s="154" t="inlineStr">
        <is>
          <t>Поступление ТМЦ и услуг 0003677 от 13.09.2024 10:00:00</t>
        </is>
      </c>
      <c r="L4639" s="12" t="n"/>
      <c r="M4639">
        <f>VLOOKUP(J4639,P$7:Q$4000,2,0)</f>
        <v/>
      </c>
      <c r="N4639">
        <f>VLOOKUP(K4639,P$7:R$4000,2,0)</f>
        <v/>
      </c>
    </row>
    <row r="4640" hidden="1" outlineLevel="1" ht="22.45" customFormat="1" customHeight="1" s="71" thickBot="1">
      <c r="B4640" s="165" t="inlineStr">
        <is>
          <t>22.09.2024 17:01:23</t>
        </is>
      </c>
      <c r="C4640" s="165" t="inlineStr">
        <is>
          <t>Внутреннее перемещение ОМТС 222-556 от 22.09.2024 17:01:23</t>
        </is>
      </c>
      <c r="D4640" s="152" t="inlineStr">
        <is>
          <t>Внутренее перемещение ТМЦ</t>
        </is>
      </c>
      <c r="E4640" s="163" t="n">
        <v>1750</v>
      </c>
      <c r="F4640" s="164" t="n"/>
      <c r="G4640" s="163" t="n">
        <v>1750</v>
      </c>
      <c r="H4640" s="164" t="n"/>
      <c r="I4640" s="7" t="n">
        <v>147840</v>
      </c>
      <c r="J4640" s="8" t="inlineStr">
        <is>
          <t>Качкимбаев Бахтияр Абасканович</t>
        </is>
      </c>
      <c r="K4640" s="8" t="inlineStr">
        <is>
          <t>Склад Бозымчак № 9 ГОК (Нурмамбетов Н\Караев Ж.)</t>
        </is>
      </c>
      <c r="L4640" s="12" t="n"/>
      <c r="M4640">
        <f>VLOOKUP(J4640,P$7:Q$4000,2,0)</f>
        <v/>
      </c>
      <c r="N4640">
        <f>VLOOKUP(K4640,P$7:R$4000,2,0)</f>
        <v/>
      </c>
    </row>
    <row r="4641" hidden="1" outlineLevel="1" ht="22.45" customFormat="1" customHeight="1" s="71">
      <c r="B4641" s="166" t="n"/>
      <c r="C4641" s="166" t="n"/>
      <c r="D4641" s="153" t="n"/>
      <c r="E4641" s="10" t="n"/>
      <c r="F4641" s="11" t="n"/>
      <c r="G4641" s="10" t="n"/>
      <c r="H4641" s="11" t="n"/>
      <c r="I4641" s="12" t="n"/>
      <c r="J4641" s="13" t="inlineStr">
        <is>
          <t>051-001-5400 Стул на металлокаркасе (про-во Кыргызстан)</t>
        </is>
      </c>
      <c r="K4641" s="13" t="inlineStr">
        <is>
          <t>051-001-5400 Стул на металлокаркасе (про-во Кыргызстан)</t>
        </is>
      </c>
      <c r="L4641" s="12" t="n"/>
      <c r="M4641">
        <f>VLOOKUP(J4641,P$7:Q$4000,2,0)</f>
        <v/>
      </c>
      <c r="N4641">
        <f>VLOOKUP(K4641,P$7:R$4000,2,0)</f>
        <v/>
      </c>
    </row>
    <row r="4642" hidden="1" outlineLevel="1" ht="22.45" customFormat="1" customHeight="1" s="71" thickBot="1">
      <c r="B4642" s="167" t="n"/>
      <c r="C4642" s="167" t="n"/>
      <c r="D4642" s="14" t="inlineStr">
        <is>
          <t>Количество</t>
        </is>
      </c>
      <c r="E4642" s="15" t="n"/>
      <c r="F4642" s="175" t="n">
        <v>64</v>
      </c>
      <c r="G4642" s="15" t="n"/>
      <c r="H4642" s="175" t="n">
        <v>64</v>
      </c>
      <c r="I4642" s="135" t="n"/>
      <c r="J4642" s="154" t="inlineStr">
        <is>
          <t>Поступление ТМЦ и услуг 0001801 от 08.05.2024 10:00:00</t>
        </is>
      </c>
      <c r="K4642" s="154" t="inlineStr">
        <is>
          <t>Поступление ТМЦ и услуг 0001801 от 08.05.2024 10:00:00</t>
        </is>
      </c>
      <c r="L4642" s="12" t="n"/>
      <c r="M4642">
        <f>VLOOKUP(J4642,P$7:Q$4000,2,0)</f>
        <v/>
      </c>
      <c r="N4642">
        <f>VLOOKUP(K4642,P$7:R$4000,2,0)</f>
        <v/>
      </c>
    </row>
    <row r="4643" hidden="1" outlineLevel="1" ht="22.45" customFormat="1" customHeight="1" s="71" thickBot="1">
      <c r="B4643" s="165" t="inlineStr">
        <is>
          <t>23.09.2024 13:23:43</t>
        </is>
      </c>
      <c r="C4643" s="165" t="inlineStr">
        <is>
          <t>Внутреннее перемещение ОМТС 222-117 от 23.09.2024 13:23:43</t>
        </is>
      </c>
      <c r="D4643" s="152" t="inlineStr">
        <is>
          <t>Внутренее перемещение ТМЦ</t>
        </is>
      </c>
      <c r="E4643" s="163" t="n">
        <v>1750</v>
      </c>
      <c r="F4643" s="164" t="n"/>
      <c r="G4643" s="163" t="n">
        <v>1750</v>
      </c>
      <c r="H4643" s="164" t="n"/>
      <c r="I4643" s="7" t="n">
        <v>34430</v>
      </c>
      <c r="J4643" s="8" t="inlineStr">
        <is>
          <t>Субаналиев Элдияр Акылбекович (Электрогазосварщик)</t>
        </is>
      </c>
      <c r="K4643" s="8" t="inlineStr">
        <is>
          <t>Склад Бозымчак №12 ОФ (/Касымов А. Адылбек у Э.)</t>
        </is>
      </c>
      <c r="L4643" s="12" t="n"/>
      <c r="M4643">
        <f>VLOOKUP(J4643,P$7:Q$4000,2,0)</f>
        <v/>
      </c>
      <c r="N4643">
        <f>VLOOKUP(K4643,P$7:R$4000,2,0)</f>
        <v/>
      </c>
    </row>
    <row r="4644" hidden="1" outlineLevel="1" ht="22.45" customFormat="1" customHeight="1" s="71">
      <c r="B4644" s="166" t="n"/>
      <c r="C4644" s="166" t="n"/>
      <c r="D4644" s="153" t="n"/>
      <c r="E4644" s="10" t="n"/>
      <c r="F4644" s="11" t="n"/>
      <c r="G4644" s="10" t="n"/>
      <c r="H4644" s="11" t="n"/>
      <c r="I4644" s="12" t="n"/>
      <c r="J4644" s="13" t="inlineStr">
        <is>
          <t>100-024-0201 КЛЕЙ TIP TOP CEMENTSC4000 SCHWARZ-BLACK-700g/780ml В КОМПЛ. АКТИВАТОР TIP TOP HARDENER E40-30g</t>
        </is>
      </c>
      <c r="K4644" s="13" t="inlineStr">
        <is>
          <t>100-024-0201 КЛЕЙ TIP TOP CEMENTSC4000 SCHWARZ-BLACK-700g/780ml В КОМПЛ. АКТИВАТОР TIP TOP HARDENER E40-30g</t>
        </is>
      </c>
      <c r="L4644" s="12" t="n"/>
      <c r="M4644">
        <f>VLOOKUP(J4644,P$7:Q$4000,2,0)</f>
        <v/>
      </c>
      <c r="N4644">
        <f>VLOOKUP(K4644,P$7:R$4000,2,0)</f>
        <v/>
      </c>
    </row>
    <row r="4645" hidden="1" outlineLevel="1" ht="22.45" customFormat="1" customHeight="1" s="71" thickBot="1">
      <c r="B4645" s="167" t="n"/>
      <c r="C4645" s="167" t="n"/>
      <c r="D4645" s="14" t="inlineStr">
        <is>
          <t>Количество</t>
        </is>
      </c>
      <c r="E4645" s="15" t="n"/>
      <c r="F4645" s="175" t="n">
        <v>5</v>
      </c>
      <c r="G4645" s="15" t="n"/>
      <c r="H4645" s="175" t="n">
        <v>5</v>
      </c>
      <c r="I4645" s="135" t="n"/>
      <c r="J4645" s="154" t="inlineStr">
        <is>
          <t>Поступление ТМЦ и услуг 0003611 от 10.09.2024 10:00:00</t>
        </is>
      </c>
      <c r="K4645" s="154" t="inlineStr">
        <is>
          <t>Поступление ТМЦ и услуг 0003611 от 10.09.2024 10:00:00</t>
        </is>
      </c>
      <c r="L4645" s="12" t="n"/>
      <c r="M4645">
        <f>VLOOKUP(J4645,P$7:Q$4000,2,0)</f>
        <v/>
      </c>
      <c r="N4645">
        <f>VLOOKUP(K4645,P$7:R$4000,2,0)</f>
        <v/>
      </c>
    </row>
    <row r="4646" hidden="1" outlineLevel="1" ht="22.45" customFormat="1" customHeight="1" s="71" thickBot="1">
      <c r="B4646" s="165" t="inlineStr">
        <is>
          <t>23.09.2024 13:23:43</t>
        </is>
      </c>
      <c r="C4646" s="165" t="inlineStr">
        <is>
          <t>Внутреннее перемещение ОМТС 222-117 от 23.09.2024 13:23:43</t>
        </is>
      </c>
      <c r="D4646" s="152" t="inlineStr">
        <is>
          <t>Внутренее перемещение ТМЦ</t>
        </is>
      </c>
      <c r="E4646" s="163" t="n">
        <v>1750</v>
      </c>
      <c r="F4646" s="164" t="n"/>
      <c r="G4646" s="163" t="n">
        <v>1750</v>
      </c>
      <c r="H4646" s="164" t="n"/>
      <c r="I4646" s="7" t="n">
        <v>9210</v>
      </c>
      <c r="J4646" s="8" t="inlineStr">
        <is>
          <t>Субаналиев Элдияр Акылбекович (Электрогазосварщик)</t>
        </is>
      </c>
      <c r="K4646" s="8" t="inlineStr">
        <is>
          <t>Склад Бозымчак №12 ОФ (/Касымов А. Адылбек у Э.)</t>
        </is>
      </c>
      <c r="L4646" s="12" t="n"/>
      <c r="M4646">
        <f>VLOOKUP(J4646,P$7:Q$4000,2,0)</f>
        <v/>
      </c>
      <c r="N4646">
        <f>VLOOKUP(K4646,P$7:R$4000,2,0)</f>
        <v/>
      </c>
    </row>
    <row r="4647" hidden="1" outlineLevel="1" ht="22.45" customFormat="1" customHeight="1" s="71">
      <c r="B4647" s="166" t="n"/>
      <c r="C4647" s="166" t="n"/>
      <c r="D4647" s="153" t="n"/>
      <c r="E4647" s="10" t="n"/>
      <c r="F4647" s="11" t="n"/>
      <c r="G4647" s="10" t="n"/>
      <c r="H4647" s="11" t="n"/>
      <c r="I4647" s="12" t="n"/>
      <c r="J4647" s="13" t="inlineStr">
        <is>
          <t>100-012-0417 Набор торцевых ударных головок 3/4" 19-41 мм</t>
        </is>
      </c>
      <c r="K4647" s="13" t="inlineStr">
        <is>
          <t>100-012-0417 Набор торцевых ударных головок 3/4" 19-41 мм</t>
        </is>
      </c>
      <c r="L4647" s="12" t="n"/>
      <c r="M4647">
        <f>VLOOKUP(J4647,P$7:Q$4000,2,0)</f>
        <v/>
      </c>
      <c r="N4647">
        <f>VLOOKUP(K4647,P$7:R$4000,2,0)</f>
        <v/>
      </c>
    </row>
    <row r="4648" hidden="1" outlineLevel="1" ht="22.45" customFormat="1" customHeight="1" s="71" thickBot="1">
      <c r="B4648" s="167" t="n"/>
      <c r="C4648" s="167" t="n"/>
      <c r="D4648" s="14" t="inlineStr">
        <is>
          <t>Количество</t>
        </is>
      </c>
      <c r="E4648" s="15" t="n"/>
      <c r="F4648" s="175" t="n">
        <v>1</v>
      </c>
      <c r="G4648" s="15" t="n"/>
      <c r="H4648" s="175" t="n">
        <v>1</v>
      </c>
      <c r="I4648" s="135" t="n"/>
      <c r="J4648" s="154" t="inlineStr">
        <is>
          <t>Поступление ТМЦ и услуг 0003508 от 19.09.2022 10:00:00</t>
        </is>
      </c>
      <c r="K4648" s="154" t="inlineStr">
        <is>
          <t>Поступление ТМЦ и услуг 0003508 от 19.09.2022 10:00:00</t>
        </is>
      </c>
      <c r="L4648" s="12" t="n"/>
      <c r="M4648">
        <f>VLOOKUP(J4648,P$7:Q$4000,2,0)</f>
        <v/>
      </c>
      <c r="N4648">
        <f>VLOOKUP(K4648,P$7:R$4000,2,0)</f>
        <v/>
      </c>
    </row>
    <row r="4649" hidden="1" outlineLevel="1" ht="22.45" customFormat="1" customHeight="1" s="71" thickBot="1">
      <c r="B4649" s="165" t="inlineStr">
        <is>
          <t>23.09.2024 14:12:14</t>
        </is>
      </c>
      <c r="C4649" s="165" t="inlineStr">
        <is>
          <t>Внутреннее перемещение ОМТС 222-262 от 23.09.2024 14:12:14</t>
        </is>
      </c>
      <c r="D4649" s="152" t="inlineStr">
        <is>
          <t>Внутренее перемещение ТМЦ</t>
        </is>
      </c>
      <c r="E4649" s="163" t="n">
        <v>1750</v>
      </c>
      <c r="F4649" s="164" t="n"/>
      <c r="G4649" s="163" t="n">
        <v>1750</v>
      </c>
      <c r="H4649" s="164" t="n"/>
      <c r="I4649" s="7" t="n">
        <v>11700</v>
      </c>
      <c r="J4649" s="8" t="inlineStr">
        <is>
          <t>Алымов Абдыкапар Дыйканбаевич</t>
        </is>
      </c>
      <c r="K4649" s="8" t="inlineStr">
        <is>
          <t>Склад Бозымчак №12 ОФ (/Касымов А. Адылбек у Э.)</t>
        </is>
      </c>
      <c r="L4649" s="12" t="n"/>
      <c r="M4649">
        <f>VLOOKUP(J4649,P$7:Q$4000,2,0)</f>
        <v/>
      </c>
      <c r="N4649">
        <f>VLOOKUP(K4649,P$7:R$4000,2,0)</f>
        <v/>
      </c>
    </row>
    <row r="4650" hidden="1" outlineLevel="1" ht="22.45" customFormat="1" customHeight="1" s="71">
      <c r="B4650" s="166" t="n"/>
      <c r="C4650" s="166" t="n"/>
      <c r="D4650" s="153" t="n"/>
      <c r="E4650" s="10" t="n"/>
      <c r="F4650" s="11" t="n"/>
      <c r="G4650" s="10" t="n"/>
      <c r="H4650" s="11" t="n"/>
      <c r="I4650" s="12" t="n"/>
      <c r="J4650" s="13" t="inlineStr">
        <is>
          <t>050-001-0052 Удлинитель 50м</t>
        </is>
      </c>
      <c r="K4650" s="13" t="inlineStr">
        <is>
          <t>050-001-0052 Удлинитель 50м</t>
        </is>
      </c>
      <c r="L4650" s="12" t="n"/>
      <c r="M4650">
        <f>VLOOKUP(J4650,P$7:Q$4000,2,0)</f>
        <v/>
      </c>
      <c r="N4650">
        <f>VLOOKUP(K4650,P$7:R$4000,2,0)</f>
        <v/>
      </c>
    </row>
    <row r="4651" hidden="1" outlineLevel="1" ht="22.45" customFormat="1" customHeight="1" s="71" thickBot="1">
      <c r="B4651" s="167" t="n"/>
      <c r="C4651" s="167" t="n"/>
      <c r="D4651" s="14" t="inlineStr">
        <is>
          <t>Количество</t>
        </is>
      </c>
      <c r="E4651" s="15" t="n"/>
      <c r="F4651" s="175" t="n">
        <v>5</v>
      </c>
      <c r="G4651" s="15" t="n"/>
      <c r="H4651" s="175" t="n">
        <v>5</v>
      </c>
      <c r="I4651" s="135" t="n"/>
      <c r="J4651" s="154" t="inlineStr">
        <is>
          <t>Поступление ТМЦ и услуг 0003006 от 31.07.2024 10:00:00</t>
        </is>
      </c>
      <c r="K4651" s="154" t="inlineStr">
        <is>
          <t>Поступление ТМЦ и услуг 0003006 от 31.07.2024 10:00:00</t>
        </is>
      </c>
      <c r="L4651" s="12" t="n"/>
      <c r="M4651">
        <f>VLOOKUP(J4651,P$7:Q$4000,2,0)</f>
        <v/>
      </c>
      <c r="N4651">
        <f>VLOOKUP(K4651,P$7:R$4000,2,0)</f>
        <v/>
      </c>
    </row>
    <row r="4652" hidden="1" outlineLevel="1" ht="22.45" customFormat="1" customHeight="1" s="71" thickBot="1">
      <c r="B4652" s="165" t="inlineStr">
        <is>
          <t>23.09.2024 14:12:14</t>
        </is>
      </c>
      <c r="C4652" s="165" t="inlineStr">
        <is>
          <t>Внутреннее перемещение ОМТС 222-262 от 23.09.2024 14:12:14</t>
        </is>
      </c>
      <c r="D4652" s="152" t="inlineStr">
        <is>
          <t>Внутренее перемещение ТМЦ</t>
        </is>
      </c>
      <c r="E4652" s="163" t="n">
        <v>1750</v>
      </c>
      <c r="F4652" s="164" t="n"/>
      <c r="G4652" s="163" t="n">
        <v>1750</v>
      </c>
      <c r="H4652" s="164" t="n"/>
      <c r="I4652" s="7" t="n">
        <v>23585</v>
      </c>
      <c r="J4652" s="8" t="inlineStr">
        <is>
          <t>Алымов Абдыкапар Дыйканбаевич</t>
        </is>
      </c>
      <c r="K4652" s="8" t="inlineStr">
        <is>
          <t>Склад Бозымчак №12 ОФ (/Касымов А. Адылбек у Э.)</t>
        </is>
      </c>
      <c r="L4652" s="12" t="n"/>
      <c r="M4652">
        <f>VLOOKUP(J4652,P$7:Q$4000,2,0)</f>
        <v/>
      </c>
      <c r="N4652">
        <f>VLOOKUP(K4652,P$7:R$4000,2,0)</f>
        <v/>
      </c>
    </row>
    <row r="4653" hidden="1" outlineLevel="1" ht="22.45" customFormat="1" customHeight="1" s="71">
      <c r="B4653" s="166" t="n"/>
      <c r="C4653" s="166" t="n"/>
      <c r="D4653" s="153" t="n"/>
      <c r="E4653" s="10" t="n"/>
      <c r="F4653" s="11" t="n"/>
      <c r="G4653" s="10" t="n"/>
      <c r="H4653" s="11" t="n"/>
      <c r="I4653" s="12" t="n"/>
      <c r="J4653" s="13" t="inlineStr">
        <is>
          <t>100-020-0326 Угловая шлифмашина Makita GA 7020 SF</t>
        </is>
      </c>
      <c r="K4653" s="13" t="inlineStr">
        <is>
          <t>100-020-0326 Угловая шлифмашина Makita GA 7020 SF</t>
        </is>
      </c>
      <c r="L4653" s="12" t="n"/>
      <c r="M4653">
        <f>VLOOKUP(J4653,P$7:Q$4000,2,0)</f>
        <v/>
      </c>
      <c r="N4653">
        <f>VLOOKUP(K4653,P$7:R$4000,2,0)</f>
        <v/>
      </c>
    </row>
    <row r="4654" hidden="1" outlineLevel="1" ht="22.45" customFormat="1" customHeight="1" s="71" thickBot="1">
      <c r="B4654" s="167" t="n"/>
      <c r="C4654" s="167" t="n"/>
      <c r="D4654" s="14" t="inlineStr">
        <is>
          <t>Количество</t>
        </is>
      </c>
      <c r="E4654" s="15" t="n"/>
      <c r="F4654" s="175" t="n">
        <v>1</v>
      </c>
      <c r="G4654" s="15" t="n"/>
      <c r="H4654" s="175" t="n">
        <v>1</v>
      </c>
      <c r="I4654" s="135" t="n"/>
      <c r="J4654" s="154" t="inlineStr">
        <is>
          <t>Поступление ТМЦ и услуг 0003895 от 18.09.2023 10:00:00</t>
        </is>
      </c>
      <c r="K4654" s="154" t="inlineStr">
        <is>
          <t>Поступление ТМЦ и услуг 0003895 от 18.09.2023 10:00:00</t>
        </is>
      </c>
      <c r="L4654" s="12" t="n"/>
      <c r="M4654">
        <f>VLOOKUP(J4654,P$7:Q$4000,2,0)</f>
        <v/>
      </c>
      <c r="N4654">
        <f>VLOOKUP(K4654,P$7:R$4000,2,0)</f>
        <v/>
      </c>
    </row>
    <row r="4655" hidden="1" outlineLevel="1" ht="22.45" customFormat="1" customHeight="1" s="71" thickBot="1">
      <c r="B4655" s="165" t="inlineStr">
        <is>
          <t>23.09.2024 14:12:14</t>
        </is>
      </c>
      <c r="C4655" s="165" t="inlineStr">
        <is>
          <t>Внутреннее перемещение ОМТС 222-262 от 23.09.2024 14:12:14</t>
        </is>
      </c>
      <c r="D4655" s="152" t="inlineStr">
        <is>
          <t>Внутренее перемещение ТМЦ</t>
        </is>
      </c>
      <c r="E4655" s="163" t="n">
        <v>1750</v>
      </c>
      <c r="F4655" s="164" t="n"/>
      <c r="G4655" s="163" t="n">
        <v>1750</v>
      </c>
      <c r="H4655" s="164" t="n"/>
      <c r="I4655" s="7" t="n">
        <v>34980</v>
      </c>
      <c r="J4655" s="8" t="inlineStr">
        <is>
          <t>Алымов Абдыкапар Дыйканбаевич</t>
        </is>
      </c>
      <c r="K4655" s="8" t="inlineStr">
        <is>
          <t>Склад Бозымчак №12 ОФ (/Касымов А. Адылбек у Э.)</t>
        </is>
      </c>
      <c r="L4655" s="12" t="n"/>
      <c r="M4655">
        <f>VLOOKUP(J4655,P$7:Q$4000,2,0)</f>
        <v/>
      </c>
      <c r="N4655">
        <f>VLOOKUP(K4655,P$7:R$4000,2,0)</f>
        <v/>
      </c>
    </row>
    <row r="4656" hidden="1" outlineLevel="1" ht="22.45" customFormat="1" customHeight="1" s="71">
      <c r="B4656" s="166" t="n"/>
      <c r="C4656" s="166" t="n"/>
      <c r="D4656" s="153" t="n"/>
      <c r="E4656" s="10" t="n"/>
      <c r="F4656" s="11" t="n"/>
      <c r="G4656" s="10" t="n"/>
      <c r="H4656" s="11" t="n"/>
      <c r="I4656" s="12" t="n"/>
      <c r="J4656" s="13" t="inlineStr">
        <is>
          <t>100-020-0185 Аккумуляторная дрель-шуруповерт Makita DDF453SYX5</t>
        </is>
      </c>
      <c r="K4656" s="13" t="inlineStr">
        <is>
          <t>100-020-0185 Аккумуляторная дрель-шуруповерт Makita DDF453SYX5</t>
        </is>
      </c>
      <c r="L4656" s="12" t="n"/>
      <c r="M4656">
        <f>VLOOKUP(J4656,P$7:Q$4000,2,0)</f>
        <v/>
      </c>
      <c r="N4656">
        <f>VLOOKUP(K4656,P$7:R$4000,2,0)</f>
        <v/>
      </c>
    </row>
    <row r="4657" hidden="1" outlineLevel="1" ht="22.45" customFormat="1" customHeight="1" s="71" thickBot="1">
      <c r="B4657" s="167" t="n"/>
      <c r="C4657" s="167" t="n"/>
      <c r="D4657" s="14" t="inlineStr">
        <is>
          <t>Количество</t>
        </is>
      </c>
      <c r="E4657" s="15" t="n"/>
      <c r="F4657" s="175" t="n">
        <v>2</v>
      </c>
      <c r="G4657" s="15" t="n"/>
      <c r="H4657" s="175" t="n">
        <v>2</v>
      </c>
      <c r="I4657" s="135" t="n"/>
      <c r="J4657" s="154" t="inlineStr">
        <is>
          <t>Поступление ТМЦ и услуг 0003561 от 03.09.2024 10:00:00</t>
        </is>
      </c>
      <c r="K4657" s="154" t="inlineStr">
        <is>
          <t>Поступление ТМЦ и услуг 0003561 от 03.09.2024 10:00:00</t>
        </is>
      </c>
      <c r="L4657" s="12" t="n"/>
      <c r="M4657">
        <f>VLOOKUP(J4657,P$7:Q$4000,2,0)</f>
        <v/>
      </c>
      <c r="N4657">
        <f>VLOOKUP(K4657,P$7:R$4000,2,0)</f>
        <v/>
      </c>
    </row>
    <row r="4658" hidden="1" outlineLevel="1" ht="22.45" customFormat="1" customHeight="1" s="71" thickBot="1">
      <c r="B4658" s="165" t="inlineStr">
        <is>
          <t>23.09.2024 14:12:14</t>
        </is>
      </c>
      <c r="C4658" s="165" t="inlineStr">
        <is>
          <t>Внутреннее перемещение ОМТС 222-262 от 23.09.2024 14:12:14</t>
        </is>
      </c>
      <c r="D4658" s="152" t="inlineStr">
        <is>
          <t>Внутренее перемещение ТМЦ</t>
        </is>
      </c>
      <c r="E4658" s="163" t="n">
        <v>1750</v>
      </c>
      <c r="F4658" s="164" t="n"/>
      <c r="G4658" s="163" t="n">
        <v>1750</v>
      </c>
      <c r="H4658" s="164" t="n"/>
      <c r="I4658" s="176" t="n">
        <v>850</v>
      </c>
      <c r="J4658" s="8" t="inlineStr">
        <is>
          <t>Алымов Абдыкапар Дыйканбаевич</t>
        </is>
      </c>
      <c r="K4658" s="8" t="inlineStr">
        <is>
          <t>Склад Бозымчак №12 ОФ (/Касымов А. Адылбек у Э.)</t>
        </is>
      </c>
      <c r="L4658" s="12" t="n"/>
      <c r="M4658">
        <f>VLOOKUP(J4658,P$7:Q$4000,2,0)</f>
        <v/>
      </c>
      <c r="N4658">
        <f>VLOOKUP(K4658,P$7:R$4000,2,0)</f>
        <v/>
      </c>
    </row>
    <row r="4659" hidden="1" outlineLevel="1" ht="22.45" customFormat="1" customHeight="1" s="71">
      <c r="B4659" s="166" t="n"/>
      <c r="C4659" s="166" t="n"/>
      <c r="D4659" s="153" t="n"/>
      <c r="E4659" s="10" t="n"/>
      <c r="F4659" s="11" t="n"/>
      <c r="G4659" s="10" t="n"/>
      <c r="H4659" s="11" t="n"/>
      <c r="I4659" s="12" t="n"/>
      <c r="J4659" s="13" t="inlineStr">
        <is>
          <t>100-010-5940 Пистолет для силикона, КНР</t>
        </is>
      </c>
      <c r="K4659" s="13" t="inlineStr">
        <is>
          <t>100-010-5940 Пистолет для силикона, КНР</t>
        </is>
      </c>
      <c r="L4659" s="12" t="n"/>
      <c r="M4659">
        <f>VLOOKUP(J4659,P$7:Q$4000,2,0)</f>
        <v/>
      </c>
      <c r="N4659">
        <f>VLOOKUP(K4659,P$7:R$4000,2,0)</f>
        <v/>
      </c>
    </row>
    <row r="4660" hidden="1" outlineLevel="1" ht="22.45" customFormat="1" customHeight="1" s="71" thickBot="1">
      <c r="B4660" s="167" t="n"/>
      <c r="C4660" s="167" t="n"/>
      <c r="D4660" s="14" t="inlineStr">
        <is>
          <t>Количество</t>
        </is>
      </c>
      <c r="E4660" s="15" t="n"/>
      <c r="F4660" s="175" t="n">
        <v>5</v>
      </c>
      <c r="G4660" s="15" t="n"/>
      <c r="H4660" s="175" t="n">
        <v>5</v>
      </c>
      <c r="I4660" s="135" t="n"/>
      <c r="J4660" s="154" t="inlineStr">
        <is>
          <t>Поступление ТМЦ и услуг 0003006 от 31.07.2024 10:00:00</t>
        </is>
      </c>
      <c r="K4660" s="154" t="inlineStr">
        <is>
          <t>Поступление ТМЦ и услуг 0003006 от 31.07.2024 10:00:00</t>
        </is>
      </c>
      <c r="L4660" s="12" t="n"/>
      <c r="M4660">
        <f>VLOOKUP(J4660,P$7:Q$4000,2,0)</f>
        <v/>
      </c>
      <c r="N4660">
        <f>VLOOKUP(K4660,P$7:R$4000,2,0)</f>
        <v/>
      </c>
    </row>
    <row r="4661" hidden="1" outlineLevel="1" ht="22.45" customFormat="1" customHeight="1" s="71" thickBot="1">
      <c r="B4661" s="165" t="inlineStr">
        <is>
          <t>23.09.2024 14:12:14</t>
        </is>
      </c>
      <c r="C4661" s="165" t="inlineStr">
        <is>
          <t>Внутреннее перемещение ОМТС 222-262 от 23.09.2024 14:12:14</t>
        </is>
      </c>
      <c r="D4661" s="152" t="inlineStr">
        <is>
          <t>Внутренее перемещение ТМЦ</t>
        </is>
      </c>
      <c r="E4661" s="163" t="n">
        <v>1750</v>
      </c>
      <c r="F4661" s="164" t="n"/>
      <c r="G4661" s="163" t="n">
        <v>1750</v>
      </c>
      <c r="H4661" s="164" t="n"/>
      <c r="I4661" s="7" t="n">
        <v>2300</v>
      </c>
      <c r="J4661" s="8" t="inlineStr">
        <is>
          <t>Алымов Абдыкапар Дыйканбаевич</t>
        </is>
      </c>
      <c r="K4661" s="8" t="inlineStr">
        <is>
          <t>Склад Бозымчак №12 ОФ (/Касымов А. Адылбек у Э.)</t>
        </is>
      </c>
      <c r="L4661" s="12" t="n"/>
      <c r="M4661">
        <f>VLOOKUP(J4661,P$7:Q$4000,2,0)</f>
        <v/>
      </c>
      <c r="N4661">
        <f>VLOOKUP(K4661,P$7:R$4000,2,0)</f>
        <v/>
      </c>
    </row>
    <row r="4662" hidden="1" outlineLevel="1" ht="22.45" customFormat="1" customHeight="1" s="71">
      <c r="B4662" s="166" t="n"/>
      <c r="C4662" s="166" t="n"/>
      <c r="D4662" s="153" t="n"/>
      <c r="E4662" s="10" t="n"/>
      <c r="F4662" s="11" t="n"/>
      <c r="G4662" s="10" t="n"/>
      <c r="H4662" s="11" t="n"/>
      <c r="I4662" s="12" t="n"/>
      <c r="J4662" s="13" t="inlineStr">
        <is>
          <t>100-010-6010 Шпатель "Stayer" 300мм (КНР)</t>
        </is>
      </c>
      <c r="K4662" s="13" t="inlineStr">
        <is>
          <t>100-010-6010 Шпатель "Stayer" 300мм (КНР)</t>
        </is>
      </c>
      <c r="L4662" s="12" t="n"/>
      <c r="M4662">
        <f>VLOOKUP(J4662,P$7:Q$4000,2,0)</f>
        <v/>
      </c>
      <c r="N4662">
        <f>VLOOKUP(K4662,P$7:R$4000,2,0)</f>
        <v/>
      </c>
    </row>
    <row r="4663" hidden="1" outlineLevel="1" ht="22.45" customFormat="1" customHeight="1" s="71" thickBot="1">
      <c r="B4663" s="167" t="n"/>
      <c r="C4663" s="167" t="n"/>
      <c r="D4663" s="14" t="inlineStr">
        <is>
          <t>Количество</t>
        </is>
      </c>
      <c r="E4663" s="15" t="n"/>
      <c r="F4663" s="175" t="n">
        <v>10</v>
      </c>
      <c r="G4663" s="15" t="n"/>
      <c r="H4663" s="175" t="n">
        <v>10</v>
      </c>
      <c r="I4663" s="135" t="n"/>
      <c r="J4663" s="154" t="inlineStr">
        <is>
          <t>Поступление ТМЦ и услуг 0003006 от 31.07.2024 10:00:00</t>
        </is>
      </c>
      <c r="K4663" s="154" t="inlineStr">
        <is>
          <t>Поступление ТМЦ и услуг 0003006 от 31.07.2024 10:00:00</t>
        </is>
      </c>
      <c r="L4663" s="12" t="n"/>
      <c r="M4663">
        <f>VLOOKUP(J4663,P$7:Q$4000,2,0)</f>
        <v/>
      </c>
      <c r="N4663">
        <f>VLOOKUP(K4663,P$7:R$4000,2,0)</f>
        <v/>
      </c>
    </row>
    <row r="4664" hidden="1" outlineLevel="1" ht="22.45" customFormat="1" customHeight="1" s="71" thickBot="1">
      <c r="B4664" s="165" t="inlineStr">
        <is>
          <t>23.09.2024 14:12:14</t>
        </is>
      </c>
      <c r="C4664" s="165" t="inlineStr">
        <is>
          <t>Внутреннее перемещение ОМТС 222-262 от 23.09.2024 14:12:14</t>
        </is>
      </c>
      <c r="D4664" s="152" t="inlineStr">
        <is>
          <t>Внутренее перемещение ТМЦ</t>
        </is>
      </c>
      <c r="E4664" s="163" t="n">
        <v>1750</v>
      </c>
      <c r="F4664" s="164" t="n"/>
      <c r="G4664" s="163" t="n">
        <v>1750</v>
      </c>
      <c r="H4664" s="164" t="n"/>
      <c r="I4664" s="7" t="n">
        <v>1250</v>
      </c>
      <c r="J4664" s="8" t="inlineStr">
        <is>
          <t>Алымов Абдыкапар Дыйканбаевич</t>
        </is>
      </c>
      <c r="K4664" s="8" t="inlineStr">
        <is>
          <t>Склад Бозымчак №12 ОФ (/Касымов А. Адылбек у Э.)</t>
        </is>
      </c>
      <c r="L4664" s="12" t="n"/>
      <c r="M4664">
        <f>VLOOKUP(J4664,P$7:Q$4000,2,0)</f>
        <v/>
      </c>
      <c r="N4664">
        <f>VLOOKUP(K4664,P$7:R$4000,2,0)</f>
        <v/>
      </c>
    </row>
    <row r="4665" hidden="1" outlineLevel="1" ht="22.45" customFormat="1" customHeight="1" s="71">
      <c r="B4665" s="166" t="n"/>
      <c r="C4665" s="166" t="n"/>
      <c r="D4665" s="153" t="n"/>
      <c r="E4665" s="10" t="n"/>
      <c r="F4665" s="11" t="n"/>
      <c r="G4665" s="10" t="n"/>
      <c r="H4665" s="11" t="n"/>
      <c r="I4665" s="12" t="n"/>
      <c r="J4665" s="13" t="inlineStr">
        <is>
          <t>100-010-6009 Шпатель "Stayer" 200мм (КНР)</t>
        </is>
      </c>
      <c r="K4665" s="13" t="inlineStr">
        <is>
          <t>100-010-6009 Шпатель "Stayer" 200мм (КНР)</t>
        </is>
      </c>
      <c r="L4665" s="12" t="n"/>
      <c r="M4665">
        <f>VLOOKUP(J4665,P$7:Q$4000,2,0)</f>
        <v/>
      </c>
      <c r="N4665">
        <f>VLOOKUP(K4665,P$7:R$4000,2,0)</f>
        <v/>
      </c>
    </row>
    <row r="4666" hidden="1" outlineLevel="1" ht="22.45" customFormat="1" customHeight="1" s="71" thickBot="1">
      <c r="B4666" s="167" t="n"/>
      <c r="C4666" s="167" t="n"/>
      <c r="D4666" s="14" t="inlineStr">
        <is>
          <t>Количество</t>
        </is>
      </c>
      <c r="E4666" s="15" t="n"/>
      <c r="F4666" s="175" t="n">
        <v>10</v>
      </c>
      <c r="G4666" s="15" t="n"/>
      <c r="H4666" s="175" t="n">
        <v>10</v>
      </c>
      <c r="I4666" s="135" t="n"/>
      <c r="J4666" s="154" t="inlineStr">
        <is>
          <t>Поступление ТМЦ и услуг 0003006 от 31.07.2024 10:00:00</t>
        </is>
      </c>
      <c r="K4666" s="154" t="inlineStr">
        <is>
          <t>Поступление ТМЦ и услуг 0003006 от 31.07.2024 10:00:00</t>
        </is>
      </c>
      <c r="L4666" s="12" t="n"/>
      <c r="M4666">
        <f>VLOOKUP(J4666,P$7:Q$4000,2,0)</f>
        <v/>
      </c>
      <c r="N4666">
        <f>VLOOKUP(K4666,P$7:R$4000,2,0)</f>
        <v/>
      </c>
    </row>
    <row r="4667" hidden="1" outlineLevel="1" ht="22.45" customFormat="1" customHeight="1" s="71" thickBot="1">
      <c r="B4667" s="165" t="inlineStr">
        <is>
          <t>23.09.2024 14:12:14</t>
        </is>
      </c>
      <c r="C4667" s="165" t="inlineStr">
        <is>
          <t>Внутреннее перемещение ОМТС 222-262 от 23.09.2024 14:12:14</t>
        </is>
      </c>
      <c r="D4667" s="152" t="inlineStr">
        <is>
          <t>Внутренее перемещение ТМЦ</t>
        </is>
      </c>
      <c r="E4667" s="163" t="n">
        <v>1750</v>
      </c>
      <c r="F4667" s="164" t="n"/>
      <c r="G4667" s="163" t="n">
        <v>1750</v>
      </c>
      <c r="H4667" s="164" t="n"/>
      <c r="I4667" s="7" t="n">
        <v>2970</v>
      </c>
      <c r="J4667" s="8" t="inlineStr">
        <is>
          <t>Алымов Абдыкапар Дыйканбаевич</t>
        </is>
      </c>
      <c r="K4667" s="8" t="inlineStr">
        <is>
          <t>Склад Бозымчак №12 ОФ (/Касымов А. Адылбек у Э.)</t>
        </is>
      </c>
      <c r="L4667" s="12" t="n"/>
      <c r="M4667">
        <f>VLOOKUP(J4667,P$7:Q$4000,2,0)</f>
        <v/>
      </c>
      <c r="N4667">
        <f>VLOOKUP(K4667,P$7:R$4000,2,0)</f>
        <v/>
      </c>
    </row>
    <row r="4668" hidden="1" outlineLevel="1" ht="22.45" customFormat="1" customHeight="1" s="71">
      <c r="B4668" s="166" t="n"/>
      <c r="C4668" s="166" t="n"/>
      <c r="D4668" s="153" t="n"/>
      <c r="E4668" s="10" t="n"/>
      <c r="F4668" s="11" t="n"/>
      <c r="G4668" s="10" t="n"/>
      <c r="H4668" s="11" t="n"/>
      <c r="I4668" s="12" t="n"/>
      <c r="J4668" s="13" t="inlineStr">
        <is>
          <t>100-010-0045 нож обойный</t>
        </is>
      </c>
      <c r="K4668" s="13" t="inlineStr">
        <is>
          <t>100-010-0045 нож обойный</t>
        </is>
      </c>
      <c r="L4668" s="12" t="n"/>
      <c r="M4668">
        <f>VLOOKUP(J4668,P$7:Q$4000,2,0)</f>
        <v/>
      </c>
      <c r="N4668">
        <f>VLOOKUP(K4668,P$7:R$4000,2,0)</f>
        <v/>
      </c>
    </row>
    <row r="4669" hidden="1" outlineLevel="1" ht="22.45" customFormat="1" customHeight="1" s="71" thickBot="1">
      <c r="B4669" s="167" t="n"/>
      <c r="C4669" s="167" t="n"/>
      <c r="D4669" s="14" t="inlineStr">
        <is>
          <t>Количество</t>
        </is>
      </c>
      <c r="E4669" s="15" t="n"/>
      <c r="F4669" s="175" t="n">
        <v>9</v>
      </c>
      <c r="G4669" s="15" t="n"/>
      <c r="H4669" s="175" t="n">
        <v>9</v>
      </c>
      <c r="I4669" s="135" t="n"/>
      <c r="J4669" s="154" t="inlineStr">
        <is>
          <t>Поступление ТМЦ и услуг 0003006 от 31.07.2024 10:00:00</t>
        </is>
      </c>
      <c r="K4669" s="154" t="inlineStr">
        <is>
          <t>Поступление ТМЦ и услуг 0003006 от 31.07.2024 10:00:00</t>
        </is>
      </c>
      <c r="L4669" s="12" t="n"/>
      <c r="M4669">
        <f>VLOOKUP(J4669,P$7:Q$4000,2,0)</f>
        <v/>
      </c>
      <c r="N4669">
        <f>VLOOKUP(K4669,P$7:R$4000,2,0)</f>
        <v/>
      </c>
    </row>
    <row r="4670" hidden="1" outlineLevel="1" ht="22.45" customFormat="1" customHeight="1" s="71" thickBot="1">
      <c r="B4670" s="165" t="inlineStr">
        <is>
          <t>23.09.2024 14:28:23</t>
        </is>
      </c>
      <c r="C4670" s="165" t="inlineStr">
        <is>
          <t>Внутреннее перемещение ОМТС 222-563 от 23.09.2024 14:28:23</t>
        </is>
      </c>
      <c r="D4670" s="152" t="inlineStr">
        <is>
          <t>Внутренее перемещение ТМЦ</t>
        </is>
      </c>
      <c r="E4670" s="163" t="n">
        <v>1750</v>
      </c>
      <c r="F4670" s="164" t="n"/>
      <c r="G4670" s="163" t="n">
        <v>1750</v>
      </c>
      <c r="H4670" s="164" t="n"/>
      <c r="I4670" s="7" t="n">
        <v>13725</v>
      </c>
      <c r="J4670" s="8" t="inlineStr">
        <is>
          <t>Гизатулин Радик Гиниятович Кузнец</t>
        </is>
      </c>
      <c r="K4670" s="8" t="inlineStr">
        <is>
          <t>Склад Бозымчак № 7 СИЗ (/Касымов А,Адылбек у Э.</t>
        </is>
      </c>
      <c r="L4670" s="12" t="n"/>
      <c r="M4670">
        <f>VLOOKUP(J4670,P$7:Q$4000,2,0)</f>
        <v/>
      </c>
      <c r="N4670">
        <f>VLOOKUP(K4670,P$7:R$4000,2,0)</f>
        <v/>
      </c>
    </row>
    <row r="4671" hidden="1" outlineLevel="1" ht="22.45" customFormat="1" customHeight="1" s="71">
      <c r="B4671" s="166" t="n"/>
      <c r="C4671" s="166" t="n"/>
      <c r="D4671" s="153" t="n"/>
      <c r="E4671" s="10" t="n"/>
      <c r="F4671" s="11" t="n"/>
      <c r="G4671" s="10" t="n"/>
      <c r="H4671" s="11" t="n"/>
      <c r="I4671" s="12" t="n"/>
      <c r="J4671" s="13" t="inlineStr">
        <is>
          <t>001-001-0103 Комбинезон одноразовый Tecron (полипропилен)</t>
        </is>
      </c>
      <c r="K4671" s="13" t="inlineStr">
        <is>
          <t>001-001-0103 Комбинезон одноразовый Tecron (полипропилен)</t>
        </is>
      </c>
      <c r="L4671" s="12" t="n"/>
      <c r="M4671">
        <f>VLOOKUP(J4671,P$7:Q$4000,2,0)</f>
        <v/>
      </c>
      <c r="N4671">
        <f>VLOOKUP(K4671,P$7:R$4000,2,0)</f>
        <v/>
      </c>
    </row>
    <row r="4672" hidden="1" outlineLevel="1" ht="22.45" customFormat="1" customHeight="1" s="71" thickBot="1">
      <c r="B4672" s="167" t="n"/>
      <c r="C4672" s="167" t="n"/>
      <c r="D4672" s="14" t="inlineStr">
        <is>
          <t>Количество</t>
        </is>
      </c>
      <c r="E4672" s="15" t="n"/>
      <c r="F4672" s="175" t="n">
        <v>25</v>
      </c>
      <c r="G4672" s="15" t="n"/>
      <c r="H4672" s="175" t="n">
        <v>25</v>
      </c>
      <c r="I4672" s="135" t="n"/>
      <c r="J4672" s="154" t="inlineStr">
        <is>
          <t>Поступление ТМЦ и услуг 0002776 от 18.07.2024 10:00:00</t>
        </is>
      </c>
      <c r="K4672" s="154" t="inlineStr">
        <is>
          <t>Поступление ТМЦ и услуг 0002776 от 18.07.2024 10:00:00</t>
        </is>
      </c>
      <c r="L4672" s="12" t="n"/>
      <c r="M4672">
        <f>VLOOKUP(J4672,P$7:Q$4000,2,0)</f>
        <v/>
      </c>
      <c r="N4672">
        <f>VLOOKUP(K4672,P$7:R$4000,2,0)</f>
        <v/>
      </c>
    </row>
    <row r="4673" hidden="1" outlineLevel="1" ht="22.45" customFormat="1" customHeight="1" s="71" thickBot="1">
      <c r="B4673" s="165" t="inlineStr">
        <is>
          <t>23.09.2024 14:30:30</t>
        </is>
      </c>
      <c r="C4673" s="165" t="inlineStr">
        <is>
          <t>Внутреннее перемещение ОМТС 222-564 от 23.09.2024 14:30:30</t>
        </is>
      </c>
      <c r="D4673" s="152" t="inlineStr">
        <is>
          <t>Внутренее перемещение ТМЦ</t>
        </is>
      </c>
      <c r="E4673" s="163" t="n">
        <v>1750</v>
      </c>
      <c r="F4673" s="164" t="n"/>
      <c r="G4673" s="163" t="n">
        <v>1750</v>
      </c>
      <c r="H4673" s="164" t="n"/>
      <c r="I4673" s="7" t="n">
        <v>4558.4</v>
      </c>
      <c r="J4673" s="8" t="inlineStr">
        <is>
          <t>Алымов Абдыкапар Дыйканбаевич</t>
        </is>
      </c>
      <c r="K4673" s="8" t="inlineStr">
        <is>
          <t>Склад Бозымчак № 7 СИЗ (/Касымов А,Адылбек у Э.</t>
        </is>
      </c>
      <c r="L4673" s="12" t="n"/>
      <c r="M4673">
        <f>VLOOKUP(J4673,P$7:Q$4000,2,0)</f>
        <v/>
      </c>
      <c r="N4673">
        <f>VLOOKUP(K4673,P$7:R$4000,2,0)</f>
        <v/>
      </c>
    </row>
    <row r="4674" hidden="1" outlineLevel="1" ht="22.45" customFormat="1" customHeight="1" s="71">
      <c r="B4674" s="166" t="n"/>
      <c r="C4674" s="166" t="n"/>
      <c r="D4674" s="153" t="n"/>
      <c r="E4674" s="10" t="n"/>
      <c r="F4674" s="11" t="n"/>
      <c r="G4674" s="10" t="n"/>
      <c r="H4674" s="11" t="n"/>
      <c r="I4674" s="12" t="n"/>
      <c r="J4674" s="13" t="inlineStr">
        <is>
          <t>001-002-0061 Ботинки Kynox Nomad 417E-064 (Италия)</t>
        </is>
      </c>
      <c r="K4674" s="13" t="inlineStr">
        <is>
          <t>001-002-0061 Ботинки Kynox Nomad 417E-064 (Италия)</t>
        </is>
      </c>
      <c r="L4674" s="12" t="n"/>
      <c r="M4674">
        <f>VLOOKUP(J4674,P$7:Q$4000,2,0)</f>
        <v/>
      </c>
      <c r="N4674">
        <f>VLOOKUP(K4674,P$7:R$4000,2,0)</f>
        <v/>
      </c>
    </row>
    <row r="4675" hidden="1" outlineLevel="1" ht="22.45" customFormat="1" customHeight="1" s="71" thickBot="1">
      <c r="B4675" s="167" t="n"/>
      <c r="C4675" s="167" t="n"/>
      <c r="D4675" s="14" t="inlineStr">
        <is>
          <t>Количество</t>
        </is>
      </c>
      <c r="E4675" s="15" t="n"/>
      <c r="F4675" s="175" t="n">
        <v>1</v>
      </c>
      <c r="G4675" s="15" t="n"/>
      <c r="H4675" s="175" t="n">
        <v>1</v>
      </c>
      <c r="I4675" s="135" t="n"/>
      <c r="J4675" s="154" t="inlineStr">
        <is>
          <t>Поступление ТМЦ и услуг 0001148 от 27.03.2024 10:00:00</t>
        </is>
      </c>
      <c r="K4675" s="154" t="inlineStr">
        <is>
          <t>Поступление ТМЦ и услуг 0001148 от 27.03.2024 10:00:00</t>
        </is>
      </c>
      <c r="L4675" s="12" t="n"/>
      <c r="M4675">
        <f>VLOOKUP(J4675,P$7:Q$4000,2,0)</f>
        <v/>
      </c>
      <c r="N4675">
        <f>VLOOKUP(K4675,P$7:R$4000,2,0)</f>
        <v/>
      </c>
    </row>
    <row r="4676" hidden="1" outlineLevel="1" ht="22.45" customFormat="1" customHeight="1" s="71">
      <c r="B4676" s="165" t="inlineStr">
        <is>
          <t>23.09.2024 14:33:17</t>
        </is>
      </c>
      <c r="C4676" s="165" t="inlineStr">
        <is>
          <t>Внутреннее перемещение ОМТС 222-565 от 23.09.2024 14:33:17</t>
        </is>
      </c>
      <c r="D4676" s="152" t="inlineStr">
        <is>
          <t>Внутренее перемещение ТМЦ</t>
        </is>
      </c>
      <c r="E4676" s="163" t="n">
        <v>1750</v>
      </c>
      <c r="F4676" s="164" t="n"/>
      <c r="G4676" s="163" t="n">
        <v>1750</v>
      </c>
      <c r="H4676" s="164" t="n"/>
      <c r="I4676" s="176" t="n">
        <v>669.64</v>
      </c>
      <c r="J4676" s="8" t="inlineStr">
        <is>
          <t>Склад Бозымчак № 7/1 СИЗ БУ</t>
        </is>
      </c>
      <c r="K4676" s="8" t="inlineStr">
        <is>
          <t>Алымов Абдыкапар Дыйканбаевич</t>
        </is>
      </c>
      <c r="L4676" s="12" t="n"/>
      <c r="M4676">
        <f>VLOOKUP(J4676,P$7:Q$4000,2,0)</f>
        <v/>
      </c>
      <c r="N4676">
        <f>VLOOKUP(K4676,P$7:R$4000,2,0)</f>
        <v/>
      </c>
    </row>
    <row r="4677" hidden="1" outlineLevel="1" ht="22.45" customFormat="1" customHeight="1" s="71">
      <c r="B4677" s="166" t="n"/>
      <c r="C4677" s="166" t="n"/>
      <c r="D4677" s="153" t="n"/>
      <c r="E4677" s="10" t="n"/>
      <c r="F4677" s="11" t="n"/>
      <c r="G4677" s="10" t="n"/>
      <c r="H4677" s="11" t="n"/>
      <c r="I4677" s="12" t="n"/>
      <c r="J4677" s="13" t="inlineStr">
        <is>
          <t>010-004-0017 Каска Baseball Diamond (белая)</t>
        </is>
      </c>
      <c r="K4677" s="13" t="inlineStr">
        <is>
          <t>010-004-0017 Каска Baseball Diamond (белая)</t>
        </is>
      </c>
      <c r="L4677" s="12" t="n"/>
      <c r="M4677">
        <f>VLOOKUP(J4677,P$7:Q$4000,2,0)</f>
        <v/>
      </c>
      <c r="N4677">
        <f>VLOOKUP(K4677,P$7:R$4000,2,0)</f>
        <v/>
      </c>
    </row>
    <row r="4678" hidden="1" outlineLevel="1" ht="22.45" customFormat="1" customHeight="1" s="71" thickBot="1">
      <c r="B4678" s="167" t="n"/>
      <c r="C4678" s="167" t="n"/>
      <c r="D4678" s="14" t="inlineStr">
        <is>
          <t>Количество</t>
        </is>
      </c>
      <c r="E4678" s="15" t="n"/>
      <c r="F4678" s="175" t="n">
        <v>1</v>
      </c>
      <c r="G4678" s="15" t="n"/>
      <c r="H4678" s="175" t="n">
        <v>1</v>
      </c>
      <c r="I4678" s="135" t="n"/>
      <c r="J4678" s="154" t="inlineStr">
        <is>
          <t>Поступление ТМЦ и услуг 0110928 от 09.01.2020 10:00:00</t>
        </is>
      </c>
      <c r="K4678" s="154" t="inlineStr">
        <is>
          <t>Поступление ТМЦ и услуг 0110928 от 09.01.2020 10:00:00</t>
        </is>
      </c>
      <c r="L4678" s="12" t="n"/>
      <c r="M4678">
        <f>VLOOKUP(J4678,P$7:Q$4000,2,0)</f>
        <v/>
      </c>
      <c r="N4678">
        <f>VLOOKUP(K4678,P$7:R$4000,2,0)</f>
        <v/>
      </c>
    </row>
    <row r="4679" hidden="1" outlineLevel="1" ht="22.45" customFormat="1" customHeight="1" s="71">
      <c r="B4679" s="165" t="inlineStr">
        <is>
          <t>23.09.2024 14:33:17</t>
        </is>
      </c>
      <c r="C4679" s="165" t="inlineStr">
        <is>
          <t>Внутреннее перемещение ОМТС 222-565 от 23.09.2024 14:33:17</t>
        </is>
      </c>
      <c r="D4679" s="152" t="inlineStr">
        <is>
          <t>Внутренее перемещение ТМЦ</t>
        </is>
      </c>
      <c r="E4679" s="163" t="n">
        <v>1750</v>
      </c>
      <c r="F4679" s="164" t="n"/>
      <c r="G4679" s="163" t="n">
        <v>1750</v>
      </c>
      <c r="H4679" s="164" t="n"/>
      <c r="I4679" s="7" t="n">
        <v>6100</v>
      </c>
      <c r="J4679" s="8" t="inlineStr">
        <is>
          <t>Склад Бозымчак № 7/1 СИЗ БУ</t>
        </is>
      </c>
      <c r="K4679" s="8" t="inlineStr">
        <is>
          <t>Алымов Абдыкапар Дыйканбаевич</t>
        </is>
      </c>
      <c r="L4679" s="12" t="n"/>
      <c r="M4679">
        <f>VLOOKUP(J4679,P$7:Q$4000,2,0)</f>
        <v/>
      </c>
      <c r="N4679">
        <f>VLOOKUP(K4679,P$7:R$4000,2,0)</f>
        <v/>
      </c>
    </row>
    <row r="4680" hidden="1" outlineLevel="1" ht="22.45" customFormat="1" customHeight="1" s="71">
      <c r="B4680" s="166" t="n"/>
      <c r="C4680" s="166" t="n"/>
      <c r="D4680" s="153" t="n"/>
      <c r="E4680" s="10" t="n"/>
      <c r="F4680" s="11" t="n"/>
      <c r="G4680" s="10" t="n"/>
      <c r="H4680" s="11" t="n"/>
      <c r="I4680" s="12" t="n"/>
      <c r="J4680" s="13" t="inlineStr">
        <is>
          <t>001-001-0129 Костюм летний "KAZ Minerals Bozymchak" (100% ХБ, плотность 250-260гр/м2, логотип вышивка, 54р.)</t>
        </is>
      </c>
      <c r="K4680" s="13" t="inlineStr">
        <is>
          <t>001-001-0129 Костюм летний "KAZ Minerals Bozymchak" (100% ХБ, плотность 250-260гр/м2, логотип вышивка, 54р.)</t>
        </is>
      </c>
      <c r="L4680" s="12" t="n"/>
      <c r="M4680">
        <f>VLOOKUP(J4680,P$7:Q$4000,2,0)</f>
        <v/>
      </c>
      <c r="N4680">
        <f>VLOOKUP(K4680,P$7:R$4000,2,0)</f>
        <v/>
      </c>
    </row>
    <row r="4681" hidden="1" outlineLevel="1" ht="22.45" customFormat="1" customHeight="1" s="71" thickBot="1">
      <c r="B4681" s="167" t="n"/>
      <c r="C4681" s="167" t="n"/>
      <c r="D4681" s="14" t="inlineStr">
        <is>
          <t>Количество</t>
        </is>
      </c>
      <c r="E4681" s="15" t="n"/>
      <c r="F4681" s="175" t="n">
        <v>1</v>
      </c>
      <c r="G4681" s="15" t="n"/>
      <c r="H4681" s="175" t="n">
        <v>1</v>
      </c>
      <c r="I4681" s="135" t="n"/>
      <c r="J4681" s="154" t="inlineStr">
        <is>
          <t>Поступление ТМЦ и услуг 0003704 от 04.10.2022 10:00:00</t>
        </is>
      </c>
      <c r="K4681" s="154" t="inlineStr">
        <is>
          <t>Поступление ТМЦ и услуг 0003704 от 04.10.2022 10:00:00</t>
        </is>
      </c>
      <c r="L4681" s="12" t="n"/>
      <c r="M4681">
        <f>VLOOKUP(J4681,P$7:Q$4000,2,0)</f>
        <v/>
      </c>
      <c r="N4681">
        <f>VLOOKUP(K4681,P$7:R$4000,2,0)</f>
        <v/>
      </c>
    </row>
    <row r="4682" hidden="1" outlineLevel="1" ht="22.45" customFormat="1" customHeight="1" s="71">
      <c r="B4682" s="165" t="inlineStr">
        <is>
          <t>23.09.2024 14:33:17</t>
        </is>
      </c>
      <c r="C4682" s="165" t="inlineStr">
        <is>
          <t>Внутреннее перемещение ОМТС 222-565 от 23.09.2024 14:33:17</t>
        </is>
      </c>
      <c r="D4682" s="152" t="inlineStr">
        <is>
          <t>Внутренее перемещение ТМЦ</t>
        </is>
      </c>
      <c r="E4682" s="163" t="n">
        <v>1750</v>
      </c>
      <c r="F4682" s="164" t="n"/>
      <c r="G4682" s="163" t="n">
        <v>1750</v>
      </c>
      <c r="H4682" s="164" t="n"/>
      <c r="I4682" s="7" t="n">
        <v>7061.06</v>
      </c>
      <c r="J4682" s="8" t="inlineStr">
        <is>
          <t>Склад Бозымчак № 7/1 СИЗ БУ</t>
        </is>
      </c>
      <c r="K4682" s="8" t="inlineStr">
        <is>
          <t>Алымов Абдыкапар Дыйканбаевич</t>
        </is>
      </c>
      <c r="L4682" s="12" t="n"/>
      <c r="M4682">
        <f>VLOOKUP(J4682,P$7:Q$4000,2,0)</f>
        <v/>
      </c>
      <c r="N4682">
        <f>VLOOKUP(K4682,P$7:R$4000,2,0)</f>
        <v/>
      </c>
    </row>
    <row r="4683" hidden="1" outlineLevel="1" ht="22.45" customFormat="1" customHeight="1" s="71">
      <c r="B4683" s="166" t="n"/>
      <c r="C4683" s="166" t="n"/>
      <c r="D4683" s="153" t="n"/>
      <c r="E4683" s="10" t="n"/>
      <c r="F4683" s="11" t="n"/>
      <c r="G4683" s="10" t="n"/>
      <c r="H4683" s="11" t="n"/>
      <c r="I4683" s="12" t="n"/>
      <c r="J4683" s="13" t="inlineStr">
        <is>
          <t>001-002-0090 Ботинки Pezzol Kobra 916P-017</t>
        </is>
      </c>
      <c r="K4683" s="13" t="inlineStr">
        <is>
          <t>001-002-0090 Ботинки Pezzol Kobra 916P-017</t>
        </is>
      </c>
      <c r="L4683" s="12" t="n"/>
      <c r="M4683">
        <f>VLOOKUP(J4683,P$7:Q$4000,2,0)</f>
        <v/>
      </c>
      <c r="N4683">
        <f>VLOOKUP(K4683,P$7:R$4000,2,0)</f>
        <v/>
      </c>
    </row>
    <row r="4684" hidden="1" outlineLevel="1" ht="22.45" customFormat="1" customHeight="1" s="71" thickBot="1">
      <c r="B4684" s="167" t="n"/>
      <c r="C4684" s="167" t="n"/>
      <c r="D4684" s="14" t="inlineStr">
        <is>
          <t>Количество</t>
        </is>
      </c>
      <c r="E4684" s="15" t="n"/>
      <c r="F4684" s="175" t="n">
        <v>1</v>
      </c>
      <c r="G4684" s="15" t="n"/>
      <c r="H4684" s="175" t="n">
        <v>1</v>
      </c>
      <c r="I4684" s="135" t="n"/>
      <c r="J4684" s="154" t="inlineStr">
        <is>
          <t>Поступление ТМЦ и услуг 0001393 от 09.04.2024 10:00:00</t>
        </is>
      </c>
      <c r="K4684" s="154" t="inlineStr">
        <is>
          <t>Поступление ТМЦ и услуг 0001393 от 09.04.2024 10:00:00</t>
        </is>
      </c>
      <c r="L4684" s="12" t="n"/>
      <c r="M4684">
        <f>VLOOKUP(J4684,P$7:Q$4000,2,0)</f>
        <v/>
      </c>
      <c r="N4684">
        <f>VLOOKUP(K4684,P$7:R$4000,2,0)</f>
        <v/>
      </c>
    </row>
    <row r="4685" hidden="1" outlineLevel="1" ht="22.45" customFormat="1" customHeight="1" s="71" thickBot="1">
      <c r="B4685" s="165" t="inlineStr">
        <is>
          <t>24.09.2024 10:30:04</t>
        </is>
      </c>
      <c r="C4685" s="165" t="inlineStr">
        <is>
          <t>Внутреннее перемещение ОМТС 222-576 от 24.09.2024 10:30:04</t>
        </is>
      </c>
      <c r="D4685" s="152" t="inlineStr">
        <is>
          <t>Внутренее перемещение ТМЦ</t>
        </is>
      </c>
      <c r="E4685" s="163" t="n">
        <v>1750</v>
      </c>
      <c r="F4685" s="164" t="n"/>
      <c r="G4685" s="163" t="n">
        <v>1750</v>
      </c>
      <c r="H4685" s="164" t="n"/>
      <c r="I4685" s="7" t="n">
        <v>3000</v>
      </c>
      <c r="J4685" s="8" t="inlineStr">
        <is>
          <t>Макешев Урмат Муратбекович</t>
        </is>
      </c>
      <c r="K4685" s="8" t="inlineStr">
        <is>
          <t>Склад Бозымчак № 7 СИЗ (/Касымов А,Адылбек у Э.</t>
        </is>
      </c>
      <c r="L4685" s="12" t="n"/>
      <c r="M4685">
        <f>VLOOKUP(J4685,P$7:Q$4000,2,0)</f>
        <v/>
      </c>
      <c r="N4685">
        <f>VLOOKUP(K4685,P$7:R$4000,2,0)</f>
        <v/>
      </c>
    </row>
    <row r="4686" hidden="1" outlineLevel="1" ht="22.45" customFormat="1" customHeight="1" s="71">
      <c r="B4686" s="166" t="n"/>
      <c r="C4686" s="166" t="n"/>
      <c r="D4686" s="153" t="n"/>
      <c r="E4686" s="10" t="n"/>
      <c r="F4686" s="11" t="n"/>
      <c r="G4686" s="10" t="n"/>
      <c r="H4686" s="11" t="n"/>
      <c r="I4686" s="12" t="n"/>
      <c r="J4686" s="13" t="inlineStr">
        <is>
          <t>001-001-0181 Брюки летние "KAZ Minerals Bozymchak" (ткань 65%ПЭ/35%ХБ, плотность 250 гр/м2, разм.44-46)</t>
        </is>
      </c>
      <c r="K4686" s="13" t="inlineStr">
        <is>
          <t>001-001-0181 Брюки летние "KAZ Minerals Bozymchak" (ткань 65%ПЭ/35%ХБ, плотность 250 гр/м2, разм.44-46)</t>
        </is>
      </c>
      <c r="L4686" s="12" t="n"/>
      <c r="M4686">
        <f>VLOOKUP(J4686,P$7:Q$4000,2,0)</f>
        <v/>
      </c>
      <c r="N4686">
        <f>VLOOKUP(K4686,P$7:R$4000,2,0)</f>
        <v/>
      </c>
    </row>
    <row r="4687" hidden="1" outlineLevel="1" ht="22.45" customFormat="1" customHeight="1" s="71" thickBot="1">
      <c r="B4687" s="167" t="n"/>
      <c r="C4687" s="167" t="n"/>
      <c r="D4687" s="14" t="inlineStr">
        <is>
          <t>Количество</t>
        </is>
      </c>
      <c r="E4687" s="15" t="n"/>
      <c r="F4687" s="175" t="n">
        <v>1</v>
      </c>
      <c r="G4687" s="15" t="n"/>
      <c r="H4687" s="175" t="n">
        <v>1</v>
      </c>
      <c r="I4687" s="135" t="n"/>
      <c r="J4687" s="154" t="inlineStr">
        <is>
          <t>Поступление ТМЦ и услуг 0001342 от 04.04.2024 10:00:00</t>
        </is>
      </c>
      <c r="K4687" s="154" t="inlineStr">
        <is>
          <t>Поступление ТМЦ и услуг 0001342 от 04.04.2024 10:00:00</t>
        </is>
      </c>
      <c r="L4687" s="12" t="n"/>
      <c r="M4687">
        <f>VLOOKUP(J4687,P$7:Q$4000,2,0)</f>
        <v/>
      </c>
      <c r="N4687">
        <f>VLOOKUP(K4687,P$7:R$4000,2,0)</f>
        <v/>
      </c>
    </row>
    <row r="4688" hidden="1" outlineLevel="1" ht="22.45" customFormat="1" customHeight="1" s="71" thickBot="1">
      <c r="B4688" s="165" t="inlineStr">
        <is>
          <t>24.09.2024 10:30:04</t>
        </is>
      </c>
      <c r="C4688" s="165" t="inlineStr">
        <is>
          <t>Внутреннее перемещение ОМТС 222-576 от 24.09.2024 10:30:04</t>
        </is>
      </c>
      <c r="D4688" s="152" t="inlineStr">
        <is>
          <t>Внутренее перемещение ТМЦ</t>
        </is>
      </c>
      <c r="E4688" s="163" t="n">
        <v>1750</v>
      </c>
      <c r="F4688" s="164" t="n"/>
      <c r="G4688" s="163" t="n">
        <v>1750</v>
      </c>
      <c r="H4688" s="164" t="n"/>
      <c r="I4688" s="7" t="n">
        <v>5500</v>
      </c>
      <c r="J4688" s="8" t="inlineStr">
        <is>
          <t>Макешев Урмат Муратбекович</t>
        </is>
      </c>
      <c r="K4688" s="8" t="inlineStr">
        <is>
          <t>Склад Бозымчак № 7 СИЗ (/Касымов А,Адылбек у Э.</t>
        </is>
      </c>
      <c r="L4688" s="12" t="n"/>
      <c r="M4688">
        <f>VLOOKUP(J4688,P$7:Q$4000,2,0)</f>
        <v/>
      </c>
      <c r="N4688">
        <f>VLOOKUP(K4688,P$7:R$4000,2,0)</f>
        <v/>
      </c>
    </row>
    <row r="4689" hidden="1" outlineLevel="1" ht="22.45" customFormat="1" customHeight="1" s="71">
      <c r="B4689" s="166" t="n"/>
      <c r="C4689" s="166" t="n"/>
      <c r="D4689" s="153" t="n"/>
      <c r="E4689" s="10" t="n"/>
      <c r="F4689" s="11" t="n"/>
      <c r="G4689" s="10" t="n"/>
      <c r="H4689" s="11" t="n"/>
      <c r="I4689" s="12" t="n"/>
      <c r="J4689" s="13" t="inlineStr">
        <is>
          <t>001-001-0178 Куртка летняя "KAZ Minerals Bozymchak" (ткань 65%ПЭ/35%ХБ, плотность 250 гр/м2, разм.52-54)</t>
        </is>
      </c>
      <c r="K4689" s="13" t="inlineStr">
        <is>
          <t>001-001-0178 Куртка летняя "KAZ Minerals Bozymchak" (ткань 65%ПЭ/35%ХБ, плотность 250 гр/м2, разм.52-54)</t>
        </is>
      </c>
      <c r="L4689" s="12" t="n"/>
      <c r="M4689">
        <f>VLOOKUP(J4689,P$7:Q$4000,2,0)</f>
        <v/>
      </c>
      <c r="N4689">
        <f>VLOOKUP(K4689,P$7:R$4000,2,0)</f>
        <v/>
      </c>
    </row>
    <row r="4690" hidden="1" outlineLevel="1" ht="22.45" customFormat="1" customHeight="1" s="71" thickBot="1">
      <c r="B4690" s="167" t="n"/>
      <c r="C4690" s="167" t="n"/>
      <c r="D4690" s="14" t="inlineStr">
        <is>
          <t>Количество</t>
        </is>
      </c>
      <c r="E4690" s="15" t="n"/>
      <c r="F4690" s="175" t="n">
        <v>1</v>
      </c>
      <c r="G4690" s="15" t="n"/>
      <c r="H4690" s="175" t="n">
        <v>1</v>
      </c>
      <c r="I4690" s="135" t="n"/>
      <c r="J4690" s="154" t="inlineStr">
        <is>
          <t>Поступление ТМЦ и услуг 0003521 от 04.09.2024 10:00:00</t>
        </is>
      </c>
      <c r="K4690" s="154" t="inlineStr">
        <is>
          <t>Поступление ТМЦ и услуг 0003521 от 04.09.2024 10:00:00</t>
        </is>
      </c>
      <c r="L4690" s="12" t="n"/>
      <c r="M4690">
        <f>VLOOKUP(J4690,P$7:Q$4000,2,0)</f>
        <v/>
      </c>
      <c r="N4690">
        <f>VLOOKUP(K4690,P$7:R$4000,2,0)</f>
        <v/>
      </c>
    </row>
    <row r="4691" hidden="1" outlineLevel="1" ht="22.45" customFormat="1" customHeight="1" s="71" thickBot="1">
      <c r="B4691" s="165" t="inlineStr">
        <is>
          <t>24.09.2024 10:30:04</t>
        </is>
      </c>
      <c r="C4691" s="165" t="inlineStr">
        <is>
          <t>Внутреннее перемещение ОМТС 222-576 от 24.09.2024 10:30:04</t>
        </is>
      </c>
      <c r="D4691" s="152" t="inlineStr">
        <is>
          <t>Внутренее перемещение ТМЦ</t>
        </is>
      </c>
      <c r="E4691" s="163" t="n">
        <v>1750</v>
      </c>
      <c r="F4691" s="164" t="n"/>
      <c r="G4691" s="163" t="n">
        <v>1750</v>
      </c>
      <c r="H4691" s="164" t="n"/>
      <c r="I4691" s="7" t="n">
        <v>6068.94</v>
      </c>
      <c r="J4691" s="8" t="inlineStr">
        <is>
          <t>Макешев Урмат Муратбекович</t>
        </is>
      </c>
      <c r="K4691" s="8" t="inlineStr">
        <is>
          <t>Склад Бозымчак № 7 СИЗ (/Касымов А,Адылбек у Э.</t>
        </is>
      </c>
      <c r="L4691" s="12" t="n"/>
      <c r="M4691">
        <f>VLOOKUP(J4691,P$7:Q$4000,2,0)</f>
        <v/>
      </c>
      <c r="N4691">
        <f>VLOOKUP(K4691,P$7:R$4000,2,0)</f>
        <v/>
      </c>
    </row>
    <row r="4692" hidden="1" outlineLevel="1" ht="22.45" customFormat="1" customHeight="1" s="71">
      <c r="B4692" s="166" t="n"/>
      <c r="C4692" s="166" t="n"/>
      <c r="D4692" s="153" t="n"/>
      <c r="E4692" s="10" t="n"/>
      <c r="F4692" s="11" t="n"/>
      <c r="G4692" s="10" t="n"/>
      <c r="H4692" s="11" t="n"/>
      <c r="I4692" s="12" t="n"/>
      <c r="J4692" s="13" t="inlineStr">
        <is>
          <t>001-002-0085 Сапоги Pezzol Artic 271E-050</t>
        </is>
      </c>
      <c r="K4692" s="13" t="inlineStr">
        <is>
          <t>001-002-0085 Сапоги Pezzol Artic 271E-050</t>
        </is>
      </c>
      <c r="L4692" s="12" t="n"/>
      <c r="M4692">
        <f>VLOOKUP(J4692,P$7:Q$4000,2,0)</f>
        <v/>
      </c>
      <c r="N4692">
        <f>VLOOKUP(K4692,P$7:R$4000,2,0)</f>
        <v/>
      </c>
    </row>
    <row r="4693" hidden="1" outlineLevel="1" ht="22.45" customFormat="1" customHeight="1" s="71" thickBot="1">
      <c r="B4693" s="167" t="n"/>
      <c r="C4693" s="167" t="n"/>
      <c r="D4693" s="14" t="inlineStr">
        <is>
          <t>Количество</t>
        </is>
      </c>
      <c r="E4693" s="15" t="n"/>
      <c r="F4693" s="175" t="n">
        <v>1</v>
      </c>
      <c r="G4693" s="15" t="n"/>
      <c r="H4693" s="175" t="n">
        <v>1</v>
      </c>
      <c r="I4693" s="135" t="n"/>
      <c r="J4693" s="154" t="inlineStr">
        <is>
          <t>Поступление ТМЦ и услуг 0000155 от 17.01.2024 10:00:00</t>
        </is>
      </c>
      <c r="K4693" s="154" t="inlineStr">
        <is>
          <t>Поступление ТМЦ и услуг 0000155 от 17.01.2024 10:00:00</t>
        </is>
      </c>
      <c r="L4693" s="12" t="n"/>
      <c r="M4693">
        <f>VLOOKUP(J4693,P$7:Q$4000,2,0)</f>
        <v/>
      </c>
      <c r="N4693">
        <f>VLOOKUP(K4693,P$7:R$4000,2,0)</f>
        <v/>
      </c>
    </row>
    <row r="4694" hidden="1" outlineLevel="1" ht="22.45" customFormat="1" customHeight="1" s="71" thickBot="1">
      <c r="B4694" s="165" t="inlineStr">
        <is>
          <t>24.09.2024 10:31:00</t>
        </is>
      </c>
      <c r="C4694" s="165" t="inlineStr">
        <is>
          <t>Внутреннее перемещение ОМТС 222-577 от 24.09.2024 10:31:00</t>
        </is>
      </c>
      <c r="D4694" s="152" t="inlineStr">
        <is>
          <t>Внутренее перемещение ТМЦ</t>
        </is>
      </c>
      <c r="E4694" s="163" t="n">
        <v>1750</v>
      </c>
      <c r="F4694" s="164" t="n"/>
      <c r="G4694" s="163" t="n">
        <v>1750</v>
      </c>
      <c r="H4694" s="164" t="n"/>
      <c r="I4694" s="7" t="n">
        <v>3000</v>
      </c>
      <c r="J4694" s="8" t="inlineStr">
        <is>
          <t>Таалай уулу Нургазы</t>
        </is>
      </c>
      <c r="K4694" s="8" t="inlineStr">
        <is>
          <t>Склад Бозымчак № 7 СИЗ (/Касымов А,Адылбек у Э.</t>
        </is>
      </c>
      <c r="L4694" s="12" t="n"/>
      <c r="M4694">
        <f>VLOOKUP(J4694,P$7:Q$4000,2,0)</f>
        <v/>
      </c>
      <c r="N4694">
        <f>VLOOKUP(K4694,P$7:R$4000,2,0)</f>
        <v/>
      </c>
    </row>
    <row r="4695" hidden="1" outlineLevel="1" ht="22.45" customFormat="1" customHeight="1" s="71">
      <c r="B4695" s="166" t="n"/>
      <c r="C4695" s="166" t="n"/>
      <c r="D4695" s="153" t="n"/>
      <c r="E4695" s="10" t="n"/>
      <c r="F4695" s="11" t="n"/>
      <c r="G4695" s="10" t="n"/>
      <c r="H4695" s="11" t="n"/>
      <c r="I4695" s="12" t="n"/>
      <c r="J4695" s="13" t="inlineStr">
        <is>
          <t>001-001-0181 Брюки летние "KAZ Minerals Bozymchak" (ткань 65%ПЭ/35%ХБ, плотность 250 гр/м2, разм.44-46)</t>
        </is>
      </c>
      <c r="K4695" s="13" t="inlineStr">
        <is>
          <t>001-001-0181 Брюки летние "KAZ Minerals Bozymchak" (ткань 65%ПЭ/35%ХБ, плотность 250 гр/м2, разм.44-46)</t>
        </is>
      </c>
      <c r="L4695" s="12" t="n"/>
      <c r="M4695">
        <f>VLOOKUP(J4695,P$7:Q$4000,2,0)</f>
        <v/>
      </c>
      <c r="N4695">
        <f>VLOOKUP(K4695,P$7:R$4000,2,0)</f>
        <v/>
      </c>
    </row>
    <row r="4696" hidden="1" outlineLevel="1" ht="22.45" customFormat="1" customHeight="1" s="71" thickBot="1">
      <c r="B4696" s="167" t="n"/>
      <c r="C4696" s="167" t="n"/>
      <c r="D4696" s="14" t="inlineStr">
        <is>
          <t>Количество</t>
        </is>
      </c>
      <c r="E4696" s="15" t="n"/>
      <c r="F4696" s="175" t="n">
        <v>1</v>
      </c>
      <c r="G4696" s="15" t="n"/>
      <c r="H4696" s="175" t="n">
        <v>1</v>
      </c>
      <c r="I4696" s="135" t="n"/>
      <c r="J4696" s="154" t="inlineStr">
        <is>
          <t>Поступление ТМЦ и услуг 0001342 от 04.04.2024 10:00:00</t>
        </is>
      </c>
      <c r="K4696" s="154" t="inlineStr">
        <is>
          <t>Поступление ТМЦ и услуг 0001342 от 04.04.2024 10:00:00</t>
        </is>
      </c>
      <c r="L4696" s="12" t="n"/>
      <c r="M4696">
        <f>VLOOKUP(J4696,P$7:Q$4000,2,0)</f>
        <v/>
      </c>
      <c r="N4696">
        <f>VLOOKUP(K4696,P$7:R$4000,2,0)</f>
        <v/>
      </c>
    </row>
    <row r="4697" hidden="1" outlineLevel="1" ht="22.45" customFormat="1" customHeight="1" s="71" thickBot="1">
      <c r="B4697" s="165" t="inlineStr">
        <is>
          <t>24.09.2024 10:31:00</t>
        </is>
      </c>
      <c r="C4697" s="165" t="inlineStr">
        <is>
          <t>Внутреннее перемещение ОМТС 222-577 от 24.09.2024 10:31:00</t>
        </is>
      </c>
      <c r="D4697" s="152" t="inlineStr">
        <is>
          <t>Внутренее перемещение ТМЦ</t>
        </is>
      </c>
      <c r="E4697" s="163" t="n">
        <v>1750</v>
      </c>
      <c r="F4697" s="164" t="n"/>
      <c r="G4697" s="163" t="n">
        <v>1750</v>
      </c>
      <c r="H4697" s="164" t="n"/>
      <c r="I4697" s="7" t="n">
        <v>6068.94</v>
      </c>
      <c r="J4697" s="8" t="inlineStr">
        <is>
          <t>Таалай уулу Нургазы</t>
        </is>
      </c>
      <c r="K4697" s="8" t="inlineStr">
        <is>
          <t>Склад Бозымчак № 7 СИЗ (/Касымов А,Адылбек у Э.</t>
        </is>
      </c>
      <c r="L4697" s="12" t="n"/>
      <c r="M4697">
        <f>VLOOKUP(J4697,P$7:Q$4000,2,0)</f>
        <v/>
      </c>
      <c r="N4697">
        <f>VLOOKUP(K4697,P$7:R$4000,2,0)</f>
        <v/>
      </c>
    </row>
    <row r="4698" hidden="1" outlineLevel="1" ht="22.45" customFormat="1" customHeight="1" s="71">
      <c r="B4698" s="166" t="n"/>
      <c r="C4698" s="166" t="n"/>
      <c r="D4698" s="153" t="n"/>
      <c r="E4698" s="10" t="n"/>
      <c r="F4698" s="11" t="n"/>
      <c r="G4698" s="10" t="n"/>
      <c r="H4698" s="11" t="n"/>
      <c r="I4698" s="12" t="n"/>
      <c r="J4698" s="13" t="inlineStr">
        <is>
          <t>001-002-0085 Сапоги Pezzol Artic 271E-050</t>
        </is>
      </c>
      <c r="K4698" s="13" t="inlineStr">
        <is>
          <t>001-002-0085 Сапоги Pezzol Artic 271E-050</t>
        </is>
      </c>
      <c r="L4698" s="12" t="n"/>
      <c r="M4698">
        <f>VLOOKUP(J4698,P$7:Q$4000,2,0)</f>
        <v/>
      </c>
      <c r="N4698">
        <f>VLOOKUP(K4698,P$7:R$4000,2,0)</f>
        <v/>
      </c>
    </row>
    <row r="4699" hidden="1" outlineLevel="1" ht="22.45" customFormat="1" customHeight="1" s="71" thickBot="1">
      <c r="B4699" s="167" t="n"/>
      <c r="C4699" s="167" t="n"/>
      <c r="D4699" s="14" t="inlineStr">
        <is>
          <t>Количество</t>
        </is>
      </c>
      <c r="E4699" s="15" t="n"/>
      <c r="F4699" s="175" t="n">
        <v>1</v>
      </c>
      <c r="G4699" s="15" t="n"/>
      <c r="H4699" s="175" t="n">
        <v>1</v>
      </c>
      <c r="I4699" s="135" t="n"/>
      <c r="J4699" s="154" t="inlineStr">
        <is>
          <t>Поступление ТМЦ и услуг 0000155 от 17.01.2024 10:00:00</t>
        </is>
      </c>
      <c r="K4699" s="154" t="inlineStr">
        <is>
          <t>Поступление ТМЦ и услуг 0000155 от 17.01.2024 10:00:00</t>
        </is>
      </c>
      <c r="L4699" s="12" t="n"/>
      <c r="M4699">
        <f>VLOOKUP(J4699,P$7:Q$4000,2,0)</f>
        <v/>
      </c>
      <c r="N4699">
        <f>VLOOKUP(K4699,P$7:R$4000,2,0)</f>
        <v/>
      </c>
    </row>
    <row r="4700" hidden="1" outlineLevel="1" ht="22.45" customFormat="1" customHeight="1" s="71" thickBot="1">
      <c r="B4700" s="165" t="inlineStr">
        <is>
          <t>24.09.2024 10:31:00</t>
        </is>
      </c>
      <c r="C4700" s="165" t="inlineStr">
        <is>
          <t>Внутреннее перемещение ОМТС 222-577 от 24.09.2024 10:31:00</t>
        </is>
      </c>
      <c r="D4700" s="152" t="inlineStr">
        <is>
          <t>Внутренее перемещение ТМЦ</t>
        </is>
      </c>
      <c r="E4700" s="163" t="n">
        <v>1750</v>
      </c>
      <c r="F4700" s="164" t="n"/>
      <c r="G4700" s="163" t="n">
        <v>1750</v>
      </c>
      <c r="H4700" s="164" t="n"/>
      <c r="I4700" s="7" t="n">
        <v>5500</v>
      </c>
      <c r="J4700" s="8" t="inlineStr">
        <is>
          <t>Таалай уулу Нургазы</t>
        </is>
      </c>
      <c r="K4700" s="8" t="inlineStr">
        <is>
          <t>Склад Бозымчак № 7 СИЗ (/Касымов А,Адылбек у Э.</t>
        </is>
      </c>
      <c r="L4700" s="12" t="n"/>
      <c r="M4700">
        <f>VLOOKUP(J4700,P$7:Q$4000,2,0)</f>
        <v/>
      </c>
      <c r="N4700">
        <f>VLOOKUP(K4700,P$7:R$4000,2,0)</f>
        <v/>
      </c>
    </row>
    <row r="4701" hidden="1" outlineLevel="1" ht="22.45" customFormat="1" customHeight="1" s="71">
      <c r="B4701" s="166" t="n"/>
      <c r="C4701" s="166" t="n"/>
      <c r="D4701" s="153" t="n"/>
      <c r="E4701" s="10" t="n"/>
      <c r="F4701" s="11" t="n"/>
      <c r="G4701" s="10" t="n"/>
      <c r="H4701" s="11" t="n"/>
      <c r="I4701" s="12" t="n"/>
      <c r="J4701" s="13" t="inlineStr">
        <is>
          <t>001-001-0177 Куртка летняя "KAZ Minerals Bozymchak" (ткань 65%ПЭ/35%ХБ, плотность 250 гр/м2, разм.48-50)</t>
        </is>
      </c>
      <c r="K4701" s="13" t="inlineStr">
        <is>
          <t>001-001-0177 Куртка летняя "KAZ Minerals Bozymchak" (ткань 65%ПЭ/35%ХБ, плотность 250 гр/м2, разм.48-50)</t>
        </is>
      </c>
      <c r="L4701" s="12" t="n"/>
      <c r="M4701">
        <f>VLOOKUP(J4701,P$7:Q$4000,2,0)</f>
        <v/>
      </c>
      <c r="N4701">
        <f>VLOOKUP(K4701,P$7:R$4000,2,0)</f>
        <v/>
      </c>
    </row>
    <row r="4702" hidden="1" outlineLevel="1" ht="22.45" customFormat="1" customHeight="1" s="71" thickBot="1">
      <c r="B4702" s="167" t="n"/>
      <c r="C4702" s="167" t="n"/>
      <c r="D4702" s="14" t="inlineStr">
        <is>
          <t>Количество</t>
        </is>
      </c>
      <c r="E4702" s="15" t="n"/>
      <c r="F4702" s="175" t="n">
        <v>1</v>
      </c>
      <c r="G4702" s="15" t="n"/>
      <c r="H4702" s="175" t="n">
        <v>1</v>
      </c>
      <c r="I4702" s="135" t="n"/>
      <c r="J4702" s="154" t="inlineStr">
        <is>
          <t>Поступление ТМЦ и услуг 0003521 от 04.09.2024 10:00:00</t>
        </is>
      </c>
      <c r="K4702" s="154" t="inlineStr">
        <is>
          <t>Поступление ТМЦ и услуг 0003521 от 04.09.2024 10:00:00</t>
        </is>
      </c>
      <c r="L4702" s="12" t="n"/>
      <c r="M4702">
        <f>VLOOKUP(J4702,P$7:Q$4000,2,0)</f>
        <v/>
      </c>
      <c r="N4702">
        <f>VLOOKUP(K4702,P$7:R$4000,2,0)</f>
        <v/>
      </c>
    </row>
    <row r="4703" hidden="1" outlineLevel="1" ht="22.45" customFormat="1" customHeight="1" s="71" thickBot="1">
      <c r="B4703" s="165" t="inlineStr">
        <is>
          <t>24.09.2024 10:32:13</t>
        </is>
      </c>
      <c r="C4703" s="165" t="inlineStr">
        <is>
          <t>Внутреннее перемещение ОМТС 222-578 от 24.09.2024 10:32:13</t>
        </is>
      </c>
      <c r="D4703" s="152" t="inlineStr">
        <is>
          <t>Внутренее перемещение ТМЦ</t>
        </is>
      </c>
      <c r="E4703" s="163" t="n">
        <v>1750</v>
      </c>
      <c r="F4703" s="164" t="n"/>
      <c r="G4703" s="163" t="n">
        <v>1750</v>
      </c>
      <c r="H4703" s="164" t="n"/>
      <c r="I4703" s="7" t="n">
        <v>1700</v>
      </c>
      <c r="J4703" s="8" t="inlineStr">
        <is>
          <t>Склад Бозымчак № 7/1 СИЗ БУ</t>
        </is>
      </c>
      <c r="K4703" s="8" t="inlineStr">
        <is>
          <t>Таалай уулу Нургазы</t>
        </is>
      </c>
      <c r="L4703" s="12" t="n"/>
      <c r="M4703">
        <f>VLOOKUP(J4703,P$7:Q$4000,2,0)</f>
        <v/>
      </c>
      <c r="N4703">
        <f>VLOOKUP(K4703,P$7:R$4000,2,0)</f>
        <v/>
      </c>
    </row>
    <row r="4704" hidden="1" outlineLevel="1" ht="22.45" customFormat="1" customHeight="1" s="71">
      <c r="B4704" s="166" t="n"/>
      <c r="C4704" s="166" t="n"/>
      <c r="D4704" s="153" t="n"/>
      <c r="E4704" s="10" t="n"/>
      <c r="F4704" s="11" t="n"/>
      <c r="G4704" s="10" t="n"/>
      <c r="H4704" s="11" t="n"/>
      <c r="I4704" s="12" t="n"/>
      <c r="J4704" s="13" t="inlineStr">
        <is>
          <t>001-001-0116 Рубашка  "KAZ Minerals Bozymchak) c длинным рукавом  (100% ХБ)</t>
        </is>
      </c>
      <c r="K4704" s="13" t="inlineStr">
        <is>
          <t>001-001-0116 Рубашка  "KAZ Minerals Bozymchak) c длинным рукавом  (100% ХБ)</t>
        </is>
      </c>
      <c r="L4704" s="12" t="n"/>
      <c r="M4704">
        <f>VLOOKUP(J4704,P$7:Q$4000,2,0)</f>
        <v/>
      </c>
      <c r="N4704">
        <f>VLOOKUP(K4704,P$7:R$4000,2,0)</f>
        <v/>
      </c>
    </row>
    <row r="4705" hidden="1" outlineLevel="1" ht="22.45" customFormat="1" customHeight="1" s="71" thickBot="1">
      <c r="B4705" s="167" t="n"/>
      <c r="C4705" s="167" t="n"/>
      <c r="D4705" s="14" t="inlineStr">
        <is>
          <t>Количество</t>
        </is>
      </c>
      <c r="E4705" s="15" t="n"/>
      <c r="F4705" s="175" t="n">
        <v>1</v>
      </c>
      <c r="G4705" s="15" t="n"/>
      <c r="H4705" s="175" t="n">
        <v>1</v>
      </c>
      <c r="I4705" s="135" t="n"/>
      <c r="J4705" s="154" t="inlineStr">
        <is>
          <t>Поступление ТМЦ и услуг 0102371 от 25.06.2018 10:00:00</t>
        </is>
      </c>
      <c r="K4705" s="154" t="inlineStr">
        <is>
          <t>Поступление ТМЦ и услуг 0102371 от 25.06.2018 10:00:00</t>
        </is>
      </c>
      <c r="L4705" s="12" t="n"/>
      <c r="M4705">
        <f>VLOOKUP(J4705,P$7:Q$4000,2,0)</f>
        <v/>
      </c>
      <c r="N4705">
        <f>VLOOKUP(K4705,P$7:R$4000,2,0)</f>
        <v/>
      </c>
    </row>
    <row r="4706" hidden="1" outlineLevel="1" ht="22.45" customFormat="1" customHeight="1" s="71" thickBot="1">
      <c r="B4706" s="165" t="inlineStr">
        <is>
          <t>24.09.2024 10:32:13</t>
        </is>
      </c>
      <c r="C4706" s="165" t="inlineStr">
        <is>
          <t>Внутреннее перемещение ОМТС 222-578 от 24.09.2024 10:32:13</t>
        </is>
      </c>
      <c r="D4706" s="152" t="inlineStr">
        <is>
          <t>Внутренее перемещение ТМЦ</t>
        </is>
      </c>
      <c r="E4706" s="163" t="n">
        <v>1750</v>
      </c>
      <c r="F4706" s="164" t="n"/>
      <c r="G4706" s="163" t="n">
        <v>1750</v>
      </c>
      <c r="H4706" s="164" t="n"/>
      <c r="I4706" s="7" t="n">
        <v>2856.25</v>
      </c>
      <c r="J4706" s="8" t="inlineStr">
        <is>
          <t>Склад Бозымчак № 7/1 СИЗ БУ</t>
        </is>
      </c>
      <c r="K4706" s="8" t="inlineStr">
        <is>
          <t>Таалай уулу Нургазы</t>
        </is>
      </c>
      <c r="L4706" s="12" t="n"/>
      <c r="M4706">
        <f>VLOOKUP(J4706,P$7:Q$4000,2,0)</f>
        <v/>
      </c>
      <c r="N4706">
        <f>VLOOKUP(K4706,P$7:R$4000,2,0)</f>
        <v/>
      </c>
    </row>
    <row r="4707" hidden="1" outlineLevel="1" ht="22.45" customFormat="1" customHeight="1" s="71">
      <c r="B4707" s="166" t="n"/>
      <c r="C4707" s="166" t="n"/>
      <c r="D4707" s="153" t="n"/>
      <c r="E4707" s="10" t="n"/>
      <c r="F4707" s="11" t="n"/>
      <c r="G4707" s="10" t="n"/>
      <c r="H4707" s="11" t="n"/>
      <c r="I4707" s="12" t="n"/>
      <c r="J4707" s="13" t="inlineStr">
        <is>
          <t>001-002-0061 Ботинки Kynox Nomad 417E-064 (Италия)</t>
        </is>
      </c>
      <c r="K4707" s="13" t="inlineStr">
        <is>
          <t>001-002-0061 Ботинки Kynox Nomad 417E-064 (Италия)</t>
        </is>
      </c>
      <c r="L4707" s="12" t="n"/>
      <c r="M4707">
        <f>VLOOKUP(J4707,P$7:Q$4000,2,0)</f>
        <v/>
      </c>
      <c r="N4707">
        <f>VLOOKUP(K4707,P$7:R$4000,2,0)</f>
        <v/>
      </c>
    </row>
    <row r="4708" hidden="1" outlineLevel="1" ht="22.45" customFormat="1" customHeight="1" s="71" thickBot="1">
      <c r="B4708" s="167" t="n"/>
      <c r="C4708" s="167" t="n"/>
      <c r="D4708" s="14" t="inlineStr">
        <is>
          <t>Количество</t>
        </is>
      </c>
      <c r="E4708" s="15" t="n"/>
      <c r="F4708" s="175" t="n">
        <v>1</v>
      </c>
      <c r="G4708" s="15" t="n"/>
      <c r="H4708" s="175" t="n">
        <v>1</v>
      </c>
      <c r="I4708" s="135" t="n"/>
      <c r="J4708" s="154" t="inlineStr">
        <is>
          <t>Поступление ТМЦ и услуг 0009628 от 01.12.2017 8:00:00</t>
        </is>
      </c>
      <c r="K4708" s="154" t="inlineStr">
        <is>
          <t>Поступление ТМЦ и услуг 0009628 от 01.12.2017 8:00:00</t>
        </is>
      </c>
      <c r="L4708" s="12" t="n"/>
      <c r="M4708">
        <f>VLOOKUP(J4708,P$7:Q$4000,2,0)</f>
        <v/>
      </c>
      <c r="N4708">
        <f>VLOOKUP(K4708,P$7:R$4000,2,0)</f>
        <v/>
      </c>
    </row>
    <row r="4709" hidden="1" outlineLevel="1" ht="22.45" customFormat="1" customHeight="1" s="71" thickBot="1">
      <c r="B4709" s="165" t="inlineStr">
        <is>
          <t>24.09.2024 10:34:05</t>
        </is>
      </c>
      <c r="C4709" s="165" t="inlineStr">
        <is>
          <t>Внутреннее перемещение ОМТС 222-579 от 24.09.2024 10:34:05</t>
        </is>
      </c>
      <c r="D4709" s="152" t="inlineStr">
        <is>
          <t>Внутренее перемещение ТМЦ</t>
        </is>
      </c>
      <c r="E4709" s="163" t="n">
        <v>1750</v>
      </c>
      <c r="F4709" s="164" t="n"/>
      <c r="G4709" s="163" t="n">
        <v>1750</v>
      </c>
      <c r="H4709" s="164" t="n"/>
      <c r="I4709" s="7" t="n">
        <v>3640</v>
      </c>
      <c r="J4709" s="8" t="inlineStr">
        <is>
          <t>Склад Бозымчак № 7/1 СИЗ БУ</t>
        </is>
      </c>
      <c r="K4709" s="8" t="inlineStr">
        <is>
          <t>Макешев Урмат Муратбекович</t>
        </is>
      </c>
      <c r="L4709" s="12" t="n"/>
      <c r="M4709">
        <f>VLOOKUP(J4709,P$7:Q$4000,2,0)</f>
        <v/>
      </c>
      <c r="N4709">
        <f>VLOOKUP(K4709,P$7:R$4000,2,0)</f>
        <v/>
      </c>
    </row>
    <row r="4710" hidden="1" outlineLevel="1" ht="22.45" customFormat="1" customHeight="1" s="71">
      <c r="B4710" s="166" t="n"/>
      <c r="C4710" s="166" t="n"/>
      <c r="D4710" s="153" t="n"/>
      <c r="E4710" s="10" t="n"/>
      <c r="F4710" s="11" t="n"/>
      <c r="G4710" s="10" t="n"/>
      <c r="H4710" s="11" t="n"/>
      <c r="I4710" s="12" t="n"/>
      <c r="J4710" s="13" t="inlineStr">
        <is>
          <t>001-001-0126 Костюм летний "KAZ Minerals Bozymchak" (100% ХБ, плотность 250-260гр/м2, логотип вышивка, 48р.)</t>
        </is>
      </c>
      <c r="K4710" s="13" t="inlineStr">
        <is>
          <t>001-001-0126 Костюм летний "KAZ Minerals Bozymchak" (100% ХБ, плотность 250-260гр/м2, логотип вышивка, 48р.)</t>
        </is>
      </c>
      <c r="L4710" s="12" t="n"/>
      <c r="M4710">
        <f>VLOOKUP(J4710,P$7:Q$4000,2,0)</f>
        <v/>
      </c>
      <c r="N4710">
        <f>VLOOKUP(K4710,P$7:R$4000,2,0)</f>
        <v/>
      </c>
    </row>
    <row r="4711" hidden="1" outlineLevel="1" ht="22.45" customFormat="1" customHeight="1" s="71" thickBot="1">
      <c r="B4711" s="167" t="n"/>
      <c r="C4711" s="167" t="n"/>
      <c r="D4711" s="14" t="inlineStr">
        <is>
          <t>Количество</t>
        </is>
      </c>
      <c r="E4711" s="15" t="n"/>
      <c r="F4711" s="175" t="n">
        <v>1</v>
      </c>
      <c r="G4711" s="15" t="n"/>
      <c r="H4711" s="175" t="n">
        <v>1</v>
      </c>
      <c r="I4711" s="135" t="n"/>
      <c r="J4711" s="154" t="inlineStr">
        <is>
          <t>Поступление ТМЦ и услуг 0119328 от 12.02.2020 10:00:00</t>
        </is>
      </c>
      <c r="K4711" s="154" t="inlineStr">
        <is>
          <t>Поступление ТМЦ и услуг 0119328 от 12.02.2020 10:00:00</t>
        </is>
      </c>
      <c r="L4711" s="12" t="n"/>
      <c r="M4711">
        <f>VLOOKUP(J4711,P$7:Q$4000,2,0)</f>
        <v/>
      </c>
      <c r="N4711">
        <f>VLOOKUP(K4711,P$7:R$4000,2,0)</f>
        <v/>
      </c>
    </row>
    <row r="4712" hidden="1" outlineLevel="1" ht="22.45" customFormat="1" customHeight="1" s="71" thickBot="1">
      <c r="B4712" s="165" t="inlineStr">
        <is>
          <t>24.09.2024 10:34:05</t>
        </is>
      </c>
      <c r="C4712" s="165" t="inlineStr">
        <is>
          <t>Внутреннее перемещение ОМТС 222-579 от 24.09.2024 10:34:05</t>
        </is>
      </c>
      <c r="D4712" s="152" t="inlineStr">
        <is>
          <t>Внутренее перемещение ТМЦ</t>
        </is>
      </c>
      <c r="E4712" s="163" t="n">
        <v>1750</v>
      </c>
      <c r="F4712" s="164" t="n"/>
      <c r="G4712" s="163" t="n">
        <v>1750</v>
      </c>
      <c r="H4712" s="164" t="n"/>
      <c r="I4712" s="7" t="n">
        <v>2856.25</v>
      </c>
      <c r="J4712" s="8" t="inlineStr">
        <is>
          <t>Склад Бозымчак № 7/1 СИЗ БУ</t>
        </is>
      </c>
      <c r="K4712" s="8" t="inlineStr">
        <is>
          <t>Макешев Урмат Муратбекович</t>
        </is>
      </c>
      <c r="L4712" s="12" t="n"/>
      <c r="M4712">
        <f>VLOOKUP(J4712,P$7:Q$4000,2,0)</f>
        <v/>
      </c>
      <c r="N4712">
        <f>VLOOKUP(K4712,P$7:R$4000,2,0)</f>
        <v/>
      </c>
    </row>
    <row r="4713" hidden="1" outlineLevel="1" ht="22.45" customFormat="1" customHeight="1" s="71">
      <c r="B4713" s="166" t="n"/>
      <c r="C4713" s="166" t="n"/>
      <c r="D4713" s="153" t="n"/>
      <c r="E4713" s="10" t="n"/>
      <c r="F4713" s="11" t="n"/>
      <c r="G4713" s="10" t="n"/>
      <c r="H4713" s="11" t="n"/>
      <c r="I4713" s="12" t="n"/>
      <c r="J4713" s="13" t="inlineStr">
        <is>
          <t>001-002-0061 Ботинки Kynox Nomad 417E-064 (Италия)</t>
        </is>
      </c>
      <c r="K4713" s="13" t="inlineStr">
        <is>
          <t>001-002-0061 Ботинки Kynox Nomad 417E-064 (Италия)</t>
        </is>
      </c>
      <c r="L4713" s="12" t="n"/>
      <c r="M4713">
        <f>VLOOKUP(J4713,P$7:Q$4000,2,0)</f>
        <v/>
      </c>
      <c r="N4713">
        <f>VLOOKUP(K4713,P$7:R$4000,2,0)</f>
        <v/>
      </c>
    </row>
    <row r="4714" hidden="1" outlineLevel="1" ht="22.45" customFormat="1" customHeight="1" s="71" thickBot="1">
      <c r="B4714" s="167" t="n"/>
      <c r="C4714" s="167" t="n"/>
      <c r="D4714" s="14" t="inlineStr">
        <is>
          <t>Количество</t>
        </is>
      </c>
      <c r="E4714" s="15" t="n"/>
      <c r="F4714" s="175" t="n">
        <v>1</v>
      </c>
      <c r="G4714" s="15" t="n"/>
      <c r="H4714" s="175" t="n">
        <v>1</v>
      </c>
      <c r="I4714" s="135" t="n"/>
      <c r="J4714" s="154" t="inlineStr">
        <is>
          <t>Поступление ТМЦ и услуг 0009628 от 01.12.2017 8:00:00</t>
        </is>
      </c>
      <c r="K4714" s="154" t="inlineStr">
        <is>
          <t>Поступление ТМЦ и услуг 0009628 от 01.12.2017 8:00:00</t>
        </is>
      </c>
      <c r="L4714" s="12" t="n"/>
      <c r="M4714">
        <f>VLOOKUP(J4714,P$7:Q$4000,2,0)</f>
        <v/>
      </c>
      <c r="N4714">
        <f>VLOOKUP(K4714,P$7:R$4000,2,0)</f>
        <v/>
      </c>
    </row>
    <row r="4715" hidden="1" outlineLevel="1" ht="22.45" customFormat="1" customHeight="1" s="71" thickBot="1">
      <c r="B4715" s="165" t="inlineStr">
        <is>
          <t>24.09.2024 10:34:05</t>
        </is>
      </c>
      <c r="C4715" s="165" t="inlineStr">
        <is>
          <t>Внутреннее перемещение ОМТС 222-579 от 24.09.2024 10:34:05</t>
        </is>
      </c>
      <c r="D4715" s="152" t="inlineStr">
        <is>
          <t>Внутренее перемещение ТМЦ</t>
        </is>
      </c>
      <c r="E4715" s="163" t="n">
        <v>1750</v>
      </c>
      <c r="F4715" s="164" t="n"/>
      <c r="G4715" s="163" t="n">
        <v>1750</v>
      </c>
      <c r="H4715" s="164" t="n"/>
      <c r="I4715" s="7" t="n">
        <v>2035</v>
      </c>
      <c r="J4715" s="8" t="inlineStr">
        <is>
          <t>Склад Бозымчак № 7/1 СИЗ БУ</t>
        </is>
      </c>
      <c r="K4715" s="8" t="inlineStr">
        <is>
          <t>Макешев Урмат Муратбекович</t>
        </is>
      </c>
      <c r="L4715" s="12" t="n"/>
      <c r="M4715">
        <f>VLOOKUP(J4715,P$7:Q$4000,2,0)</f>
        <v/>
      </c>
      <c r="N4715">
        <f>VLOOKUP(K4715,P$7:R$4000,2,0)</f>
        <v/>
      </c>
    </row>
    <row r="4716" hidden="1" outlineLevel="1" ht="22.45" customFormat="1" customHeight="1" s="71">
      <c r="B4716" s="166" t="n"/>
      <c r="C4716" s="166" t="n"/>
      <c r="D4716" s="153" t="n"/>
      <c r="E4716" s="10" t="n"/>
      <c r="F4716" s="11" t="n"/>
      <c r="G4716" s="10" t="n"/>
      <c r="H4716" s="11" t="n"/>
      <c r="I4716" s="12" t="n"/>
      <c r="J4716" s="13" t="inlineStr">
        <is>
          <t>001-001-0002 Костюм "Универсал-1" летн.бордовый</t>
        </is>
      </c>
      <c r="K4716" s="13" t="inlineStr">
        <is>
          <t>001-001-0002 Костюм "Универсал-1" летн.бордовый</t>
        </is>
      </c>
      <c r="L4716" s="12" t="n"/>
      <c r="M4716">
        <f>VLOOKUP(J4716,P$7:Q$4000,2,0)</f>
        <v/>
      </c>
      <c r="N4716">
        <f>VLOOKUP(K4716,P$7:R$4000,2,0)</f>
        <v/>
      </c>
    </row>
    <row r="4717" hidden="1" outlineLevel="1" ht="22.45" customFormat="1" customHeight="1" s="71" thickBot="1">
      <c r="B4717" s="167" t="n"/>
      <c r="C4717" s="167" t="n"/>
      <c r="D4717" s="14" t="inlineStr">
        <is>
          <t>Количество</t>
        </is>
      </c>
      <c r="E4717" s="15" t="n"/>
      <c r="F4717" s="175" t="n">
        <v>1</v>
      </c>
      <c r="G4717" s="15" t="n"/>
      <c r="H4717" s="175" t="n">
        <v>1</v>
      </c>
      <c r="I4717" s="135" t="n"/>
      <c r="J4717" s="154" t="inlineStr">
        <is>
          <t>Поступление ТМЦ и услуг 0005163 от 23.01.2017 8:00:00</t>
        </is>
      </c>
      <c r="K4717" s="154" t="inlineStr">
        <is>
          <t>Поступление ТМЦ и услуг 0005163 от 23.01.2017 8:00:00</t>
        </is>
      </c>
      <c r="L4717" s="12" t="n"/>
      <c r="M4717">
        <f>VLOOKUP(J4717,P$7:Q$4000,2,0)</f>
        <v/>
      </c>
      <c r="N4717">
        <f>VLOOKUP(K4717,P$7:R$4000,2,0)</f>
        <v/>
      </c>
    </row>
    <row r="4718" hidden="1" outlineLevel="1" ht="22.45" customFormat="1" customHeight="1" s="71" thickBot="1">
      <c r="B4718" s="165" t="inlineStr">
        <is>
          <t>24.09.2024 10:35:00</t>
        </is>
      </c>
      <c r="C4718" s="165" t="inlineStr">
        <is>
          <t>Внутреннее перемещение ОМТС 222-580 от 24.09.2024 10:35:00</t>
        </is>
      </c>
      <c r="D4718" s="152" t="inlineStr">
        <is>
          <t>Внутренее перемещение ТМЦ</t>
        </is>
      </c>
      <c r="E4718" s="163" t="n">
        <v>1750</v>
      </c>
      <c r="F4718" s="164" t="n"/>
      <c r="G4718" s="163" t="n">
        <v>1750</v>
      </c>
      <c r="H4718" s="164" t="n"/>
      <c r="I4718" s="7" t="n">
        <v>3000</v>
      </c>
      <c r="J4718" s="8" t="inlineStr">
        <is>
          <t>Султанов Эрнест Мелисович</t>
        </is>
      </c>
      <c r="K4718" s="8" t="inlineStr">
        <is>
          <t>Склад Бозымчак № 7 СИЗ (/Касымов А,Адылбек у Э.</t>
        </is>
      </c>
      <c r="L4718" s="12" t="n"/>
      <c r="M4718">
        <f>VLOOKUP(J4718,P$7:Q$4000,2,0)</f>
        <v/>
      </c>
      <c r="N4718">
        <f>VLOOKUP(K4718,P$7:R$4000,2,0)</f>
        <v/>
      </c>
    </row>
    <row r="4719" hidden="1" outlineLevel="1" ht="22.45" customFormat="1" customHeight="1" s="71">
      <c r="B4719" s="166" t="n"/>
      <c r="C4719" s="166" t="n"/>
      <c r="D4719" s="153" t="n"/>
      <c r="E4719" s="10" t="n"/>
      <c r="F4719" s="11" t="n"/>
      <c r="G4719" s="10" t="n"/>
      <c r="H4719" s="11" t="n"/>
      <c r="I4719" s="12" t="n"/>
      <c r="J4719" s="13" t="inlineStr">
        <is>
          <t>001-001-0181 Брюки летние "KAZ Minerals Bozymchak" (ткань 65%ПЭ/35%ХБ, плотность 250 гр/м2, разм.44-46)</t>
        </is>
      </c>
      <c r="K4719" s="13" t="inlineStr">
        <is>
          <t>001-001-0181 Брюки летние "KAZ Minerals Bozymchak" (ткань 65%ПЭ/35%ХБ, плотность 250 гр/м2, разм.44-46)</t>
        </is>
      </c>
      <c r="L4719" s="12" t="n"/>
      <c r="M4719">
        <f>VLOOKUP(J4719,P$7:Q$4000,2,0)</f>
        <v/>
      </c>
      <c r="N4719">
        <f>VLOOKUP(K4719,P$7:R$4000,2,0)</f>
        <v/>
      </c>
    </row>
    <row r="4720" hidden="1" outlineLevel="1" ht="22.45" customFormat="1" customHeight="1" s="71" thickBot="1">
      <c r="B4720" s="167" t="n"/>
      <c r="C4720" s="167" t="n"/>
      <c r="D4720" s="14" t="inlineStr">
        <is>
          <t>Количество</t>
        </is>
      </c>
      <c r="E4720" s="15" t="n"/>
      <c r="F4720" s="175" t="n">
        <v>1</v>
      </c>
      <c r="G4720" s="15" t="n"/>
      <c r="H4720" s="175" t="n">
        <v>1</v>
      </c>
      <c r="I4720" s="135" t="n"/>
      <c r="J4720" s="154" t="inlineStr">
        <is>
          <t>Поступление ТМЦ и услуг 0001342 от 04.04.2024 10:00:00</t>
        </is>
      </c>
      <c r="K4720" s="154" t="inlineStr">
        <is>
          <t>Поступление ТМЦ и услуг 0001342 от 04.04.2024 10:00:00</t>
        </is>
      </c>
      <c r="L4720" s="12" t="n"/>
      <c r="M4720">
        <f>VLOOKUP(J4720,P$7:Q$4000,2,0)</f>
        <v/>
      </c>
      <c r="N4720">
        <f>VLOOKUP(K4720,P$7:R$4000,2,0)</f>
        <v/>
      </c>
    </row>
    <row r="4721" hidden="1" outlineLevel="1" ht="22.45" customFormat="1" customHeight="1" s="71" thickBot="1">
      <c r="B4721" s="165" t="inlineStr">
        <is>
          <t>24.09.2024 10:35:00</t>
        </is>
      </c>
      <c r="C4721" s="165" t="inlineStr">
        <is>
          <t>Внутреннее перемещение ОМТС 222-580 от 24.09.2024 10:35:00</t>
        </is>
      </c>
      <c r="D4721" s="152" t="inlineStr">
        <is>
          <t>Внутренее перемещение ТМЦ</t>
        </is>
      </c>
      <c r="E4721" s="163" t="n">
        <v>1750</v>
      </c>
      <c r="F4721" s="164" t="n"/>
      <c r="G4721" s="163" t="n">
        <v>1750</v>
      </c>
      <c r="H4721" s="164" t="n"/>
      <c r="I4721" s="7" t="n">
        <v>5500</v>
      </c>
      <c r="J4721" s="8" t="inlineStr">
        <is>
          <t>Султанов Эрнест Мелисович</t>
        </is>
      </c>
      <c r="K4721" s="8" t="inlineStr">
        <is>
          <t>Склад Бозымчак № 7 СИЗ (/Касымов А,Адылбек у Э.</t>
        </is>
      </c>
      <c r="L4721" s="12" t="n"/>
      <c r="M4721">
        <f>VLOOKUP(J4721,P$7:Q$4000,2,0)</f>
        <v/>
      </c>
      <c r="N4721">
        <f>VLOOKUP(K4721,P$7:R$4000,2,0)</f>
        <v/>
      </c>
    </row>
    <row r="4722" hidden="1" outlineLevel="1" ht="22.45" customFormat="1" customHeight="1" s="71">
      <c r="B4722" s="166" t="n"/>
      <c r="C4722" s="166" t="n"/>
      <c r="D4722" s="153" t="n"/>
      <c r="E4722" s="10" t="n"/>
      <c r="F4722" s="11" t="n"/>
      <c r="G4722" s="10" t="n"/>
      <c r="H4722" s="11" t="n"/>
      <c r="I4722" s="12" t="n"/>
      <c r="J4722" s="13" t="inlineStr">
        <is>
          <t>001-001-0177 Куртка летняя "KAZ Minerals Bozymchak" (ткань 65%ПЭ/35%ХБ, плотность 250 гр/м2, разм.48-50)</t>
        </is>
      </c>
      <c r="K4722" s="13" t="inlineStr">
        <is>
          <t>001-001-0177 Куртка летняя "KAZ Minerals Bozymchak" (ткань 65%ПЭ/35%ХБ, плотность 250 гр/м2, разм.48-50)</t>
        </is>
      </c>
      <c r="L4722" s="12" t="n"/>
      <c r="M4722">
        <f>VLOOKUP(J4722,P$7:Q$4000,2,0)</f>
        <v/>
      </c>
      <c r="N4722">
        <f>VLOOKUP(K4722,P$7:R$4000,2,0)</f>
        <v/>
      </c>
    </row>
    <row r="4723" hidden="1" outlineLevel="1" ht="22.45" customFormat="1" customHeight="1" s="71" thickBot="1">
      <c r="B4723" s="167" t="n"/>
      <c r="C4723" s="167" t="n"/>
      <c r="D4723" s="14" t="inlineStr">
        <is>
          <t>Количество</t>
        </is>
      </c>
      <c r="E4723" s="15" t="n"/>
      <c r="F4723" s="175" t="n">
        <v>1</v>
      </c>
      <c r="G4723" s="15" t="n"/>
      <c r="H4723" s="175" t="n">
        <v>1</v>
      </c>
      <c r="I4723" s="135" t="n"/>
      <c r="J4723" s="154" t="inlineStr">
        <is>
          <t>Поступление ТМЦ и услуг 0003521 от 04.09.2024 10:00:00</t>
        </is>
      </c>
      <c r="K4723" s="154" t="inlineStr">
        <is>
          <t>Поступление ТМЦ и услуг 0003521 от 04.09.2024 10:00:00</t>
        </is>
      </c>
      <c r="L4723" s="12" t="n"/>
      <c r="M4723">
        <f>VLOOKUP(J4723,P$7:Q$4000,2,0)</f>
        <v/>
      </c>
      <c r="N4723">
        <f>VLOOKUP(K4723,P$7:R$4000,2,0)</f>
        <v/>
      </c>
    </row>
    <row r="4724" hidden="1" outlineLevel="1" ht="22.45" customFormat="1" customHeight="1" s="71">
      <c r="B4724" s="165" t="inlineStr">
        <is>
          <t>24.09.2024 10:36:06</t>
        </is>
      </c>
      <c r="C4724" s="165" t="inlineStr">
        <is>
          <t>Внутреннее перемещение ОМТС 222-581 от 24.09.2024 10:36:06</t>
        </is>
      </c>
      <c r="D4724" s="152" t="inlineStr">
        <is>
          <t>Внутренее перемещение ТМЦ</t>
        </is>
      </c>
      <c r="E4724" s="163" t="n">
        <v>1750</v>
      </c>
      <c r="F4724" s="164" t="n"/>
      <c r="G4724" s="163" t="n">
        <v>1750</v>
      </c>
      <c r="H4724" s="164" t="n"/>
      <c r="I4724" s="7" t="n">
        <v>3629.46</v>
      </c>
      <c r="J4724" s="8" t="inlineStr">
        <is>
          <t>Склад Бозымчак № 7/1 СИЗ БУ</t>
        </is>
      </c>
      <c r="K4724" s="8" t="inlineStr">
        <is>
          <t>Султанов Эрнест Мелисович</t>
        </is>
      </c>
      <c r="L4724" s="12" t="n"/>
      <c r="M4724">
        <f>VLOOKUP(J4724,P$7:Q$4000,2,0)</f>
        <v/>
      </c>
      <c r="N4724">
        <f>VLOOKUP(K4724,P$7:R$4000,2,0)</f>
        <v/>
      </c>
    </row>
    <row r="4725" hidden="1" outlineLevel="1" ht="22.45" customFormat="1" customHeight="1" s="71">
      <c r="B4725" s="166" t="n"/>
      <c r="C4725" s="166" t="n"/>
      <c r="D4725" s="153" t="n"/>
      <c r="E4725" s="10" t="n"/>
      <c r="F4725" s="11" t="n"/>
      <c r="G4725" s="10" t="n"/>
      <c r="H4725" s="11" t="n"/>
      <c r="I4725" s="12" t="n"/>
      <c r="J4725" s="13" t="inlineStr">
        <is>
          <t>001-002-0061 Ботинки Kynox Nomad 417E-064 (Италия)</t>
        </is>
      </c>
      <c r="K4725" s="13" t="inlineStr">
        <is>
          <t>001-002-0061 Ботинки Kynox Nomad 417E-064 (Италия)</t>
        </is>
      </c>
      <c r="L4725" s="12" t="n"/>
      <c r="M4725">
        <f>VLOOKUP(J4725,P$7:Q$4000,2,0)</f>
        <v/>
      </c>
      <c r="N4725">
        <f>VLOOKUP(K4725,P$7:R$4000,2,0)</f>
        <v/>
      </c>
    </row>
    <row r="4726" hidden="1" outlineLevel="1" ht="22.45" customFormat="1" customHeight="1" s="71" thickBot="1">
      <c r="B4726" s="167" t="n"/>
      <c r="C4726" s="167" t="n"/>
      <c r="D4726" s="14" t="inlineStr">
        <is>
          <t>Количество</t>
        </is>
      </c>
      <c r="E4726" s="15" t="n"/>
      <c r="F4726" s="175" t="n">
        <v>1</v>
      </c>
      <c r="G4726" s="15" t="n"/>
      <c r="H4726" s="175" t="n">
        <v>1</v>
      </c>
      <c r="I4726" s="135" t="n"/>
      <c r="J4726" s="154" t="inlineStr">
        <is>
          <t>Поступление ТМЦ и услуг 0000789 от 18.03.2021 10:00:00</t>
        </is>
      </c>
      <c r="K4726" s="154" t="inlineStr">
        <is>
          <t>Поступление ТМЦ и услуг 0000789 от 18.03.2021 10:00:00</t>
        </is>
      </c>
      <c r="L4726" s="12" t="n"/>
      <c r="M4726">
        <f>VLOOKUP(J4726,P$7:Q$4000,2,0)</f>
        <v/>
      </c>
      <c r="N4726">
        <f>VLOOKUP(K4726,P$7:R$4000,2,0)</f>
        <v/>
      </c>
    </row>
    <row r="4727" hidden="1" outlineLevel="1" ht="22.45" customFormat="1" customHeight="1" s="71" thickBot="1">
      <c r="B4727" s="165" t="inlineStr">
        <is>
          <t>24.09.2024 10:37:29</t>
        </is>
      </c>
      <c r="C4727" s="165" t="inlineStr">
        <is>
          <t>Внутреннее перемещение ОМТС 222-582 от 24.09.2024 10:37:29</t>
        </is>
      </c>
      <c r="D4727" s="152" t="inlineStr">
        <is>
          <t>Внутренее перемещение ТМЦ</t>
        </is>
      </c>
      <c r="E4727" s="163" t="n">
        <v>1750</v>
      </c>
      <c r="F4727" s="164" t="n"/>
      <c r="G4727" s="163" t="n">
        <v>1750</v>
      </c>
      <c r="H4727" s="164" t="n"/>
      <c r="I4727" s="7" t="n">
        <v>3000</v>
      </c>
      <c r="J4727" s="8" t="inlineStr">
        <is>
          <t>Наматбеков Андрей Анарбекович</t>
        </is>
      </c>
      <c r="K4727" s="8" t="inlineStr">
        <is>
          <t>Склад Бозымчак № 7 СИЗ (/Касымов А,Адылбек у Э.</t>
        </is>
      </c>
      <c r="L4727" s="12" t="n"/>
      <c r="M4727">
        <f>VLOOKUP(J4727,P$7:Q$4000,2,0)</f>
        <v/>
      </c>
      <c r="N4727">
        <f>VLOOKUP(K4727,P$7:R$4000,2,0)</f>
        <v/>
      </c>
    </row>
    <row r="4728" hidden="1" outlineLevel="1" ht="22.45" customFormat="1" customHeight="1" s="71">
      <c r="B4728" s="166" t="n"/>
      <c r="C4728" s="166" t="n"/>
      <c r="D4728" s="153" t="n"/>
      <c r="E4728" s="10" t="n"/>
      <c r="F4728" s="11" t="n"/>
      <c r="G4728" s="10" t="n"/>
      <c r="H4728" s="11" t="n"/>
      <c r="I4728" s="12" t="n"/>
      <c r="J4728" s="13" t="inlineStr">
        <is>
          <t>001-001-0181 Брюки летние "KAZ Minerals Bozymchak" (ткань 65%ПЭ/35%ХБ, плотность 250 гр/м2, разм.44-46)</t>
        </is>
      </c>
      <c r="K4728" s="13" t="inlineStr">
        <is>
          <t>001-001-0181 Брюки летние "KAZ Minerals Bozymchak" (ткань 65%ПЭ/35%ХБ, плотность 250 гр/м2, разм.44-46)</t>
        </is>
      </c>
      <c r="L4728" s="12" t="n"/>
      <c r="M4728">
        <f>VLOOKUP(J4728,P$7:Q$4000,2,0)</f>
        <v/>
      </c>
      <c r="N4728">
        <f>VLOOKUP(K4728,P$7:R$4000,2,0)</f>
        <v/>
      </c>
    </row>
    <row r="4729" hidden="1" outlineLevel="1" ht="22.45" customFormat="1" customHeight="1" s="71" thickBot="1">
      <c r="B4729" s="167" t="n"/>
      <c r="C4729" s="167" t="n"/>
      <c r="D4729" s="14" t="inlineStr">
        <is>
          <t>Количество</t>
        </is>
      </c>
      <c r="E4729" s="15" t="n"/>
      <c r="F4729" s="175" t="n">
        <v>1</v>
      </c>
      <c r="G4729" s="15" t="n"/>
      <c r="H4729" s="175" t="n">
        <v>1</v>
      </c>
      <c r="I4729" s="135" t="n"/>
      <c r="J4729" s="154" t="inlineStr">
        <is>
          <t>Поступление ТМЦ и услуг 0001342 от 04.04.2024 10:00:00</t>
        </is>
      </c>
      <c r="K4729" s="154" t="inlineStr">
        <is>
          <t>Поступление ТМЦ и услуг 0001342 от 04.04.2024 10:00:00</t>
        </is>
      </c>
      <c r="L4729" s="12" t="n"/>
      <c r="M4729">
        <f>VLOOKUP(J4729,P$7:Q$4000,2,0)</f>
        <v/>
      </c>
      <c r="N4729">
        <f>VLOOKUP(K4729,P$7:R$4000,2,0)</f>
        <v/>
      </c>
    </row>
    <row r="4730" hidden="1" outlineLevel="1" ht="22.45" customFormat="1" customHeight="1" s="71" thickBot="1">
      <c r="B4730" s="165" t="inlineStr">
        <is>
          <t>24.09.2024 10:37:29</t>
        </is>
      </c>
      <c r="C4730" s="165" t="inlineStr">
        <is>
          <t>Внутреннее перемещение ОМТС 222-582 от 24.09.2024 10:37:29</t>
        </is>
      </c>
      <c r="D4730" s="152" t="inlineStr">
        <is>
          <t>Внутренее перемещение ТМЦ</t>
        </is>
      </c>
      <c r="E4730" s="163" t="n">
        <v>1750</v>
      </c>
      <c r="F4730" s="164" t="n"/>
      <c r="G4730" s="163" t="n">
        <v>1750</v>
      </c>
      <c r="H4730" s="164" t="n"/>
      <c r="I4730" s="7" t="n">
        <v>5500</v>
      </c>
      <c r="J4730" s="8" t="inlineStr">
        <is>
          <t>Наматбеков Андрей Анарбекович</t>
        </is>
      </c>
      <c r="K4730" s="8" t="inlineStr">
        <is>
          <t>Склад Бозымчак № 7 СИЗ (/Касымов А,Адылбек у Э.</t>
        </is>
      </c>
      <c r="L4730" s="12" t="n"/>
      <c r="M4730">
        <f>VLOOKUP(J4730,P$7:Q$4000,2,0)</f>
        <v/>
      </c>
      <c r="N4730">
        <f>VLOOKUP(K4730,P$7:R$4000,2,0)</f>
        <v/>
      </c>
    </row>
    <row r="4731" hidden="1" outlineLevel="1" ht="22.45" customFormat="1" customHeight="1" s="71">
      <c r="B4731" s="166" t="n"/>
      <c r="C4731" s="166" t="n"/>
      <c r="D4731" s="153" t="n"/>
      <c r="E4731" s="10" t="n"/>
      <c r="F4731" s="11" t="n"/>
      <c r="G4731" s="10" t="n"/>
      <c r="H4731" s="11" t="n"/>
      <c r="I4731" s="12" t="n"/>
      <c r="J4731" s="13" t="inlineStr">
        <is>
          <t>001-001-0177 Куртка летняя "KAZ Minerals Bozymchak" (ткань 65%ПЭ/35%ХБ, плотность 250 гр/м2, разм.48-50)</t>
        </is>
      </c>
      <c r="K4731" s="13" t="inlineStr">
        <is>
          <t>001-001-0177 Куртка летняя "KAZ Minerals Bozymchak" (ткань 65%ПЭ/35%ХБ, плотность 250 гр/м2, разм.48-50)</t>
        </is>
      </c>
      <c r="L4731" s="12" t="n"/>
      <c r="M4731">
        <f>VLOOKUP(J4731,P$7:Q$4000,2,0)</f>
        <v/>
      </c>
      <c r="N4731">
        <f>VLOOKUP(K4731,P$7:R$4000,2,0)</f>
        <v/>
      </c>
    </row>
    <row r="4732" hidden="1" outlineLevel="1" ht="22.45" customFormat="1" customHeight="1" s="71" thickBot="1">
      <c r="B4732" s="167" t="n"/>
      <c r="C4732" s="167" t="n"/>
      <c r="D4732" s="14" t="inlineStr">
        <is>
          <t>Количество</t>
        </is>
      </c>
      <c r="E4732" s="15" t="n"/>
      <c r="F4732" s="175" t="n">
        <v>1</v>
      </c>
      <c r="G4732" s="15" t="n"/>
      <c r="H4732" s="175" t="n">
        <v>1</v>
      </c>
      <c r="I4732" s="135" t="n"/>
      <c r="J4732" s="154" t="inlineStr">
        <is>
          <t>Поступление ТМЦ и услуг 0003521 от 04.09.2024 10:00:00</t>
        </is>
      </c>
      <c r="K4732" s="154" t="inlineStr">
        <is>
          <t>Поступление ТМЦ и услуг 0003521 от 04.09.2024 10:00:00</t>
        </is>
      </c>
      <c r="L4732" s="12" t="n"/>
      <c r="M4732">
        <f>VLOOKUP(J4732,P$7:Q$4000,2,0)</f>
        <v/>
      </c>
      <c r="N4732">
        <f>VLOOKUP(K4732,P$7:R$4000,2,0)</f>
        <v/>
      </c>
    </row>
    <row r="4733" hidden="1" outlineLevel="1" ht="22.45" customFormat="1" customHeight="1" s="71" thickBot="1">
      <c r="B4733" s="165" t="inlineStr">
        <is>
          <t>24.09.2024 10:37:29</t>
        </is>
      </c>
      <c r="C4733" s="165" t="inlineStr">
        <is>
          <t>Внутреннее перемещение ОМТС 222-582 от 24.09.2024 10:37:29</t>
        </is>
      </c>
      <c r="D4733" s="152" t="inlineStr">
        <is>
          <t>Внутренее перемещение ТМЦ</t>
        </is>
      </c>
      <c r="E4733" s="163" t="n">
        <v>1750</v>
      </c>
      <c r="F4733" s="164" t="n"/>
      <c r="G4733" s="163" t="n">
        <v>1750</v>
      </c>
      <c r="H4733" s="164" t="n"/>
      <c r="I4733" s="7" t="n">
        <v>6068.94</v>
      </c>
      <c r="J4733" s="8" t="inlineStr">
        <is>
          <t>Наматбеков Андрей Анарбекович</t>
        </is>
      </c>
      <c r="K4733" s="8" t="inlineStr">
        <is>
          <t>Склад Бозымчак № 7 СИЗ (/Касымов А,Адылбек у Э.</t>
        </is>
      </c>
      <c r="L4733" s="12" t="n"/>
      <c r="M4733">
        <f>VLOOKUP(J4733,P$7:Q$4000,2,0)</f>
        <v/>
      </c>
      <c r="N4733">
        <f>VLOOKUP(K4733,P$7:R$4000,2,0)</f>
        <v/>
      </c>
    </row>
    <row r="4734" hidden="1" outlineLevel="1" ht="22.45" customFormat="1" customHeight="1" s="71">
      <c r="B4734" s="166" t="n"/>
      <c r="C4734" s="166" t="n"/>
      <c r="D4734" s="153" t="n"/>
      <c r="E4734" s="10" t="n"/>
      <c r="F4734" s="11" t="n"/>
      <c r="G4734" s="10" t="n"/>
      <c r="H4734" s="11" t="n"/>
      <c r="I4734" s="12" t="n"/>
      <c r="J4734" s="13" t="inlineStr">
        <is>
          <t>001-002-0085 Сапоги Pezzol Artic 271E-050</t>
        </is>
      </c>
      <c r="K4734" s="13" t="inlineStr">
        <is>
          <t>001-002-0085 Сапоги Pezzol Artic 271E-050</t>
        </is>
      </c>
      <c r="L4734" s="12" t="n"/>
      <c r="M4734">
        <f>VLOOKUP(J4734,P$7:Q$4000,2,0)</f>
        <v/>
      </c>
      <c r="N4734">
        <f>VLOOKUP(K4734,P$7:R$4000,2,0)</f>
        <v/>
      </c>
    </row>
    <row r="4735" hidden="1" outlineLevel="1" ht="22.45" customFormat="1" customHeight="1" s="71" thickBot="1">
      <c r="B4735" s="167" t="n"/>
      <c r="C4735" s="167" t="n"/>
      <c r="D4735" s="14" t="inlineStr">
        <is>
          <t>Количество</t>
        </is>
      </c>
      <c r="E4735" s="15" t="n"/>
      <c r="F4735" s="175" t="n">
        <v>1</v>
      </c>
      <c r="G4735" s="15" t="n"/>
      <c r="H4735" s="175" t="n">
        <v>1</v>
      </c>
      <c r="I4735" s="135" t="n"/>
      <c r="J4735" s="154" t="inlineStr">
        <is>
          <t>Поступление ТМЦ и услуг 0000155 от 17.01.2024 10:00:00</t>
        </is>
      </c>
      <c r="K4735" s="154" t="inlineStr">
        <is>
          <t>Поступление ТМЦ и услуг 0000155 от 17.01.2024 10:00:00</t>
        </is>
      </c>
      <c r="L4735" s="12" t="n"/>
      <c r="M4735">
        <f>VLOOKUP(J4735,P$7:Q$4000,2,0)</f>
        <v/>
      </c>
      <c r="N4735">
        <f>VLOOKUP(K4735,P$7:R$4000,2,0)</f>
        <v/>
      </c>
    </row>
    <row r="4736" hidden="1" outlineLevel="1" ht="22.45" customFormat="1" customHeight="1" s="71" thickBot="1">
      <c r="B4736" s="165" t="inlineStr">
        <is>
          <t>26.09.2024 0:00:00</t>
        </is>
      </c>
      <c r="C4736" s="165" t="inlineStr">
        <is>
          <t>Внутреннее перемещение ОМТС 222-596 от 26.09.2024 0:00:00</t>
        </is>
      </c>
      <c r="D4736" s="152" t="inlineStr">
        <is>
          <t>Внутренее перемещение ТМЦ</t>
        </is>
      </c>
      <c r="E4736" s="163" t="n">
        <v>1750</v>
      </c>
      <c r="F4736" s="164" t="n"/>
      <c r="G4736" s="163" t="n">
        <v>1750</v>
      </c>
      <c r="H4736" s="164" t="n"/>
      <c r="I4736" s="7" t="n">
        <v>1650</v>
      </c>
      <c r="J4736" s="8" t="inlineStr">
        <is>
          <t>Абдумалик уулу Орозмамат</t>
        </is>
      </c>
      <c r="K4736" s="8" t="inlineStr">
        <is>
          <t>Склад Бозымчак № 7 СИЗ (/Касымов А,Адылбек у Э.</t>
        </is>
      </c>
      <c r="L4736" s="12" t="n"/>
      <c r="M4736">
        <f>VLOOKUP(J4736,P$7:Q$4000,2,0)</f>
        <v/>
      </c>
      <c r="N4736">
        <f>VLOOKUP(K4736,P$7:R$4000,2,0)</f>
        <v/>
      </c>
    </row>
    <row r="4737" hidden="1" outlineLevel="1" ht="22.45" customFormat="1" customHeight="1" s="71">
      <c r="B4737" s="166" t="n"/>
      <c r="C4737" s="166" t="n"/>
      <c r="D4737" s="153" t="n"/>
      <c r="E4737" s="10" t="n"/>
      <c r="F4737" s="11" t="n"/>
      <c r="G4737" s="10" t="n"/>
      <c r="H4737" s="11" t="n"/>
      <c r="I4737" s="12" t="n"/>
      <c r="J4737" s="13" t="inlineStr">
        <is>
          <t>001-001-0032 Плащ-дождевик</t>
        </is>
      </c>
      <c r="K4737" s="13" t="inlineStr">
        <is>
          <t>001-001-0032 Плащ-дождевик</t>
        </is>
      </c>
      <c r="L4737" s="12" t="n"/>
      <c r="M4737">
        <f>VLOOKUP(J4737,P$7:Q$4000,2,0)</f>
        <v/>
      </c>
      <c r="N4737">
        <f>VLOOKUP(K4737,P$7:R$4000,2,0)</f>
        <v/>
      </c>
    </row>
    <row r="4738" hidden="1" outlineLevel="1" ht="22.45" customFormat="1" customHeight="1" s="71" thickBot="1">
      <c r="B4738" s="167" t="n"/>
      <c r="C4738" s="167" t="n"/>
      <c r="D4738" s="14" t="inlineStr">
        <is>
          <t>Количество</t>
        </is>
      </c>
      <c r="E4738" s="15" t="n"/>
      <c r="F4738" s="175" t="n">
        <v>1</v>
      </c>
      <c r="G4738" s="15" t="n"/>
      <c r="H4738" s="175" t="n">
        <v>1</v>
      </c>
      <c r="I4738" s="135" t="n"/>
      <c r="J4738" s="154" t="inlineStr">
        <is>
          <t>Поступление ТМЦ и услуг 0002669 от 10.07.2024 10:00:00</t>
        </is>
      </c>
      <c r="K4738" s="154" t="inlineStr">
        <is>
          <t>Поступление ТМЦ и услуг 0002669 от 10.07.2024 10:00:00</t>
        </is>
      </c>
      <c r="L4738" s="12" t="n"/>
      <c r="M4738">
        <f>VLOOKUP(J4738,P$7:Q$4000,2,0)</f>
        <v/>
      </c>
      <c r="N4738">
        <f>VLOOKUP(K4738,P$7:R$4000,2,0)</f>
        <v/>
      </c>
    </row>
    <row r="4739" hidden="1" outlineLevel="1" ht="22.45" customFormat="1" customHeight="1" s="71" thickBot="1">
      <c r="B4739" s="165" t="inlineStr">
        <is>
          <t>26.09.2024 11:04:21</t>
        </is>
      </c>
      <c r="C4739" s="165" t="inlineStr">
        <is>
          <t>Внутреннее перемещение ОМТС 222-594 от 26.09.2024 11:04:21</t>
        </is>
      </c>
      <c r="D4739" s="152" t="inlineStr">
        <is>
          <t>Внутренее перемещение ТМЦ</t>
        </is>
      </c>
      <c r="E4739" s="163" t="n">
        <v>1750</v>
      </c>
      <c r="F4739" s="164" t="n"/>
      <c r="G4739" s="163" t="n">
        <v>1750</v>
      </c>
      <c r="H4739" s="164" t="n"/>
      <c r="I4739" s="7" t="n">
        <v>1650</v>
      </c>
      <c r="J4739" s="8" t="inlineStr">
        <is>
          <t>Кабылов Сапарбек Дженишбекович</t>
        </is>
      </c>
      <c r="K4739" s="8" t="inlineStr">
        <is>
          <t>Склад Бозымчак № 7 СИЗ (/Касымов А,Адылбек у Э.</t>
        </is>
      </c>
      <c r="L4739" s="12" t="n"/>
      <c r="M4739">
        <f>VLOOKUP(J4739,P$7:Q$4000,2,0)</f>
        <v/>
      </c>
      <c r="N4739">
        <f>VLOOKUP(K4739,P$7:R$4000,2,0)</f>
        <v/>
      </c>
    </row>
    <row r="4740" hidden="1" outlineLevel="1" ht="22.45" customFormat="1" customHeight="1" s="71">
      <c r="B4740" s="166" t="n"/>
      <c r="C4740" s="166" t="n"/>
      <c r="D4740" s="153" t="n"/>
      <c r="E4740" s="10" t="n"/>
      <c r="F4740" s="11" t="n"/>
      <c r="G4740" s="10" t="n"/>
      <c r="H4740" s="11" t="n"/>
      <c r="I4740" s="12" t="n"/>
      <c r="J4740" s="13" t="inlineStr">
        <is>
          <t>001-001-0032 Плащ-дождевик</t>
        </is>
      </c>
      <c r="K4740" s="13" t="inlineStr">
        <is>
          <t>001-001-0032 Плащ-дождевик</t>
        </is>
      </c>
      <c r="L4740" s="12" t="n"/>
      <c r="M4740">
        <f>VLOOKUP(J4740,P$7:Q$4000,2,0)</f>
        <v/>
      </c>
      <c r="N4740">
        <f>VLOOKUP(K4740,P$7:R$4000,2,0)</f>
        <v/>
      </c>
    </row>
    <row r="4741" hidden="1" outlineLevel="1" ht="22.45" customFormat="1" customHeight="1" s="71" thickBot="1">
      <c r="B4741" s="167" t="n"/>
      <c r="C4741" s="167" t="n"/>
      <c r="D4741" s="14" t="inlineStr">
        <is>
          <t>Количество</t>
        </is>
      </c>
      <c r="E4741" s="15" t="n"/>
      <c r="F4741" s="175" t="n">
        <v>1</v>
      </c>
      <c r="G4741" s="15" t="n"/>
      <c r="H4741" s="175" t="n">
        <v>1</v>
      </c>
      <c r="I4741" s="135" t="n"/>
      <c r="J4741" s="154" t="inlineStr">
        <is>
          <t>Поступление ТМЦ и услуг 0002669 от 10.07.2024 10:00:00</t>
        </is>
      </c>
      <c r="K4741" s="154" t="inlineStr">
        <is>
          <t>Поступление ТМЦ и услуг 0002669 от 10.07.2024 10:00:00</t>
        </is>
      </c>
      <c r="L4741" s="12" t="n"/>
      <c r="M4741">
        <f>VLOOKUP(J4741,P$7:Q$4000,2,0)</f>
        <v/>
      </c>
      <c r="N4741">
        <f>VLOOKUP(K4741,P$7:R$4000,2,0)</f>
        <v/>
      </c>
    </row>
    <row r="4742" hidden="1" outlineLevel="1" ht="22.45" customFormat="1" customHeight="1" s="71" thickBot="1">
      <c r="B4742" s="165" t="inlineStr">
        <is>
          <t>26.09.2024 11:04:49</t>
        </is>
      </c>
      <c r="C4742" s="165" t="inlineStr">
        <is>
          <t>Внутреннее перемещение ОМТС 222-595 от 26.09.2024 11:04:49</t>
        </is>
      </c>
      <c r="D4742" s="152" t="inlineStr">
        <is>
          <t>Внутренее перемещение ТМЦ</t>
        </is>
      </c>
      <c r="E4742" s="163" t="n">
        <v>1750</v>
      </c>
      <c r="F4742" s="164" t="n"/>
      <c r="G4742" s="163" t="n">
        <v>1750</v>
      </c>
      <c r="H4742" s="164" t="n"/>
      <c r="I4742" s="7" t="n">
        <v>1650</v>
      </c>
      <c r="J4742" s="8" t="inlineStr">
        <is>
          <t>Таласбеков Арген Эрнесович( пом.бур)</t>
        </is>
      </c>
      <c r="K4742" s="8" t="inlineStr">
        <is>
          <t>Склад Бозымчак № 7 СИЗ (/Касымов А,Адылбек у Э.</t>
        </is>
      </c>
      <c r="L4742" s="12" t="n"/>
      <c r="M4742">
        <f>VLOOKUP(J4742,P$7:Q$4000,2,0)</f>
        <v/>
      </c>
      <c r="N4742">
        <f>VLOOKUP(K4742,P$7:R$4000,2,0)</f>
        <v/>
      </c>
    </row>
    <row r="4743" hidden="1" outlineLevel="1" ht="22.45" customFormat="1" customHeight="1" s="71">
      <c r="B4743" s="166" t="n"/>
      <c r="C4743" s="166" t="n"/>
      <c r="D4743" s="153" t="n"/>
      <c r="E4743" s="10" t="n"/>
      <c r="F4743" s="11" t="n"/>
      <c r="G4743" s="10" t="n"/>
      <c r="H4743" s="11" t="n"/>
      <c r="I4743" s="12" t="n"/>
      <c r="J4743" s="13" t="inlineStr">
        <is>
          <t>001-001-0032 Плащ-дождевик</t>
        </is>
      </c>
      <c r="K4743" s="13" t="inlineStr">
        <is>
          <t>001-001-0032 Плащ-дождевик</t>
        </is>
      </c>
      <c r="L4743" s="12" t="n"/>
      <c r="M4743">
        <f>VLOOKUP(J4743,P$7:Q$4000,2,0)</f>
        <v/>
      </c>
      <c r="N4743">
        <f>VLOOKUP(K4743,P$7:R$4000,2,0)</f>
        <v/>
      </c>
    </row>
    <row r="4744" hidden="1" outlineLevel="1" ht="22.45" customFormat="1" customHeight="1" s="71" thickBot="1">
      <c r="B4744" s="167" t="n"/>
      <c r="C4744" s="167" t="n"/>
      <c r="D4744" s="14" t="inlineStr">
        <is>
          <t>Количество</t>
        </is>
      </c>
      <c r="E4744" s="15" t="n"/>
      <c r="F4744" s="175" t="n">
        <v>1</v>
      </c>
      <c r="G4744" s="15" t="n"/>
      <c r="H4744" s="175" t="n">
        <v>1</v>
      </c>
      <c r="I4744" s="135" t="n"/>
      <c r="J4744" s="154" t="inlineStr">
        <is>
          <t>Поступление ТМЦ и услуг 0002669 от 10.07.2024 10:00:00</t>
        </is>
      </c>
      <c r="K4744" s="154" t="inlineStr">
        <is>
          <t>Поступление ТМЦ и услуг 0002669 от 10.07.2024 10:00:00</t>
        </is>
      </c>
      <c r="L4744" s="12" t="n"/>
      <c r="M4744">
        <f>VLOOKUP(J4744,P$7:Q$4000,2,0)</f>
        <v/>
      </c>
      <c r="N4744">
        <f>VLOOKUP(K4744,P$7:R$4000,2,0)</f>
        <v/>
      </c>
    </row>
    <row r="4745" hidden="1" outlineLevel="1" ht="22.45" customFormat="1" customHeight="1" s="71" thickBot="1">
      <c r="B4745" s="165" t="inlineStr">
        <is>
          <t>26.09.2024 11:06:02</t>
        </is>
      </c>
      <c r="C4745" s="165" t="inlineStr">
        <is>
          <t>Внутреннее перемещение ОМТС 222-597 от 26.09.2024 11:06:02</t>
        </is>
      </c>
      <c r="D4745" s="152" t="inlineStr">
        <is>
          <t>Внутренее перемещение ТМЦ</t>
        </is>
      </c>
      <c r="E4745" s="163" t="n">
        <v>1750</v>
      </c>
      <c r="F4745" s="164" t="n"/>
      <c r="G4745" s="163" t="n">
        <v>1750</v>
      </c>
      <c r="H4745" s="164" t="n"/>
      <c r="I4745" s="7" t="n">
        <v>1650</v>
      </c>
      <c r="J4745" s="8" t="inlineStr">
        <is>
          <t>Азбаев Айбат Тургунбаевич</t>
        </is>
      </c>
      <c r="K4745" s="8" t="inlineStr">
        <is>
          <t>Склад Бозымчак № 7 СИЗ (/Касымов А,Адылбек у Э.</t>
        </is>
      </c>
      <c r="L4745" s="12" t="n"/>
      <c r="M4745">
        <f>VLOOKUP(J4745,P$7:Q$4000,2,0)</f>
        <v/>
      </c>
      <c r="N4745">
        <f>VLOOKUP(K4745,P$7:R$4000,2,0)</f>
        <v/>
      </c>
    </row>
    <row r="4746" hidden="1" outlineLevel="1" ht="22.45" customFormat="1" customHeight="1" s="71">
      <c r="B4746" s="166" t="n"/>
      <c r="C4746" s="166" t="n"/>
      <c r="D4746" s="153" t="n"/>
      <c r="E4746" s="10" t="n"/>
      <c r="F4746" s="11" t="n"/>
      <c r="G4746" s="10" t="n"/>
      <c r="H4746" s="11" t="n"/>
      <c r="I4746" s="12" t="n"/>
      <c r="J4746" s="13" t="inlineStr">
        <is>
          <t>001-001-0032 Плащ-дождевик</t>
        </is>
      </c>
      <c r="K4746" s="13" t="inlineStr">
        <is>
          <t>001-001-0032 Плащ-дождевик</t>
        </is>
      </c>
      <c r="L4746" s="12" t="n"/>
      <c r="M4746">
        <f>VLOOKUP(J4746,P$7:Q$4000,2,0)</f>
        <v/>
      </c>
      <c r="N4746">
        <f>VLOOKUP(K4746,P$7:R$4000,2,0)</f>
        <v/>
      </c>
    </row>
    <row r="4747" hidden="1" outlineLevel="1" ht="22.45" customFormat="1" customHeight="1" s="71" thickBot="1">
      <c r="B4747" s="167" t="n"/>
      <c r="C4747" s="167" t="n"/>
      <c r="D4747" s="14" t="inlineStr">
        <is>
          <t>Количество</t>
        </is>
      </c>
      <c r="E4747" s="15" t="n"/>
      <c r="F4747" s="175" t="n">
        <v>1</v>
      </c>
      <c r="G4747" s="15" t="n"/>
      <c r="H4747" s="175" t="n">
        <v>1</v>
      </c>
      <c r="I4747" s="135" t="n"/>
      <c r="J4747" s="154" t="inlineStr">
        <is>
          <t>Поступление ТМЦ и услуг 0002669 от 10.07.2024 10:00:00</t>
        </is>
      </c>
      <c r="K4747" s="154" t="inlineStr">
        <is>
          <t>Поступление ТМЦ и услуг 0002669 от 10.07.2024 10:00:00</t>
        </is>
      </c>
      <c r="L4747" s="12" t="n"/>
      <c r="M4747">
        <f>VLOOKUP(J4747,P$7:Q$4000,2,0)</f>
        <v/>
      </c>
      <c r="N4747">
        <f>VLOOKUP(K4747,P$7:R$4000,2,0)</f>
        <v/>
      </c>
    </row>
    <row r="4748" hidden="1" outlineLevel="1" ht="22.45" customFormat="1" customHeight="1" s="71" thickBot="1">
      <c r="B4748" s="165" t="inlineStr">
        <is>
          <t>26.09.2024 11:06:39</t>
        </is>
      </c>
      <c r="C4748" s="165" t="inlineStr">
        <is>
          <t>Внутреннее перемещение ОМТС 222-598 от 26.09.2024 11:06:39</t>
        </is>
      </c>
      <c r="D4748" s="152" t="inlineStr">
        <is>
          <t>Внутренее перемещение ТМЦ</t>
        </is>
      </c>
      <c r="E4748" s="163" t="n">
        <v>1750</v>
      </c>
      <c r="F4748" s="164" t="n"/>
      <c r="G4748" s="163" t="n">
        <v>1750</v>
      </c>
      <c r="H4748" s="164" t="n"/>
      <c r="I4748" s="7" t="n">
        <v>1650</v>
      </c>
      <c r="J4748" s="8" t="inlineStr">
        <is>
          <t>Шайыков Кайрат Таалайбекович</t>
        </is>
      </c>
      <c r="K4748" s="8" t="inlineStr">
        <is>
          <t>Склад Бозымчак № 7 СИЗ (/Касымов А,Адылбек у Э.</t>
        </is>
      </c>
      <c r="L4748" s="12" t="n"/>
      <c r="M4748">
        <f>VLOOKUP(J4748,P$7:Q$4000,2,0)</f>
        <v/>
      </c>
      <c r="N4748">
        <f>VLOOKUP(K4748,P$7:R$4000,2,0)</f>
        <v/>
      </c>
    </row>
    <row r="4749" hidden="1" outlineLevel="1" ht="22.45" customFormat="1" customHeight="1" s="71">
      <c r="B4749" s="166" t="n"/>
      <c r="C4749" s="166" t="n"/>
      <c r="D4749" s="153" t="n"/>
      <c r="E4749" s="10" t="n"/>
      <c r="F4749" s="11" t="n"/>
      <c r="G4749" s="10" t="n"/>
      <c r="H4749" s="11" t="n"/>
      <c r="I4749" s="12" t="n"/>
      <c r="J4749" s="13" t="inlineStr">
        <is>
          <t>001-001-0032 Плащ-дождевик</t>
        </is>
      </c>
      <c r="K4749" s="13" t="inlineStr">
        <is>
          <t>001-001-0032 Плащ-дождевик</t>
        </is>
      </c>
      <c r="L4749" s="12" t="n"/>
      <c r="M4749">
        <f>VLOOKUP(J4749,P$7:Q$4000,2,0)</f>
        <v/>
      </c>
      <c r="N4749">
        <f>VLOOKUP(K4749,P$7:R$4000,2,0)</f>
        <v/>
      </c>
    </row>
    <row r="4750" hidden="1" outlineLevel="1" ht="22.45" customFormat="1" customHeight="1" s="71" thickBot="1">
      <c r="B4750" s="167" t="n"/>
      <c r="C4750" s="167" t="n"/>
      <c r="D4750" s="14" t="inlineStr">
        <is>
          <t>Количество</t>
        </is>
      </c>
      <c r="E4750" s="15" t="n"/>
      <c r="F4750" s="175" t="n">
        <v>1</v>
      </c>
      <c r="G4750" s="15" t="n"/>
      <c r="H4750" s="175" t="n">
        <v>1</v>
      </c>
      <c r="I4750" s="135" t="n"/>
      <c r="J4750" s="154" t="inlineStr">
        <is>
          <t>Поступление ТМЦ и услуг 0002669 от 10.07.2024 10:00:00</t>
        </is>
      </c>
      <c r="K4750" s="154" t="inlineStr">
        <is>
          <t>Поступление ТМЦ и услуг 0002669 от 10.07.2024 10:00:00</t>
        </is>
      </c>
      <c r="L4750" s="12" t="n"/>
      <c r="M4750">
        <f>VLOOKUP(J4750,P$7:Q$4000,2,0)</f>
        <v/>
      </c>
      <c r="N4750">
        <f>VLOOKUP(K4750,P$7:R$4000,2,0)</f>
        <v/>
      </c>
    </row>
    <row r="4751" hidden="1" outlineLevel="1" ht="22.45" customFormat="1" customHeight="1" s="71">
      <c r="B4751" s="165" t="inlineStr">
        <is>
          <t>26.09.2024 11:07:15</t>
        </is>
      </c>
      <c r="C4751" s="165" t="inlineStr">
        <is>
          <t>Внутреннее перемещение ОМТС 222-599 от 26.09.2024 11:07:15</t>
        </is>
      </c>
      <c r="D4751" s="152" t="inlineStr">
        <is>
          <t>Внутренее перемещение ТМЦ</t>
        </is>
      </c>
      <c r="E4751" s="163" t="n">
        <v>1750</v>
      </c>
      <c r="F4751" s="164" t="n"/>
      <c r="G4751" s="163" t="n">
        <v>1750</v>
      </c>
      <c r="H4751" s="164" t="n"/>
      <c r="I4751" s="7" t="n">
        <v>1650</v>
      </c>
      <c r="J4751" s="8" t="inlineStr">
        <is>
          <t>Китабанов Жанболат Нураевич</t>
        </is>
      </c>
      <c r="K4751" s="8" t="inlineStr">
        <is>
          <t>Склад Бозымчак № 7 СИЗ (/Касымов А,Адылбек у Э.</t>
        </is>
      </c>
      <c r="L4751" s="12" t="n"/>
      <c r="M4751">
        <f>VLOOKUP(J4751,P$7:Q$4000,2,0)</f>
        <v/>
      </c>
      <c r="N4751">
        <f>VLOOKUP(K4751,P$7:R$4000,2,0)</f>
        <v/>
      </c>
    </row>
    <row r="4752" hidden="1" outlineLevel="1" ht="22.45" customFormat="1" customHeight="1" s="71">
      <c r="B4752" s="166" t="n"/>
      <c r="C4752" s="166" t="n"/>
      <c r="D4752" s="153" t="n"/>
      <c r="E4752" s="10" t="n"/>
      <c r="F4752" s="11" t="n"/>
      <c r="G4752" s="10" t="n"/>
      <c r="H4752" s="11" t="n"/>
      <c r="I4752" s="12" t="n"/>
      <c r="J4752" s="13" t="inlineStr">
        <is>
          <t>001-001-0032 Плащ-дождевик</t>
        </is>
      </c>
      <c r="K4752" s="13" t="inlineStr">
        <is>
          <t>001-001-0032 Плащ-дождевик</t>
        </is>
      </c>
      <c r="L4752" s="12" t="n"/>
      <c r="M4752">
        <f>VLOOKUP(J4752,P$7:Q$4000,2,0)</f>
        <v/>
      </c>
      <c r="N4752">
        <f>VLOOKUP(K4752,P$7:R$4000,2,0)</f>
        <v/>
      </c>
    </row>
    <row r="4753" hidden="1" outlineLevel="1" ht="22.45" customFormat="1" customHeight="1" s="71" thickBot="1">
      <c r="B4753" s="167" t="n"/>
      <c r="C4753" s="167" t="n"/>
      <c r="D4753" s="14" t="inlineStr">
        <is>
          <t>Количество</t>
        </is>
      </c>
      <c r="E4753" s="15" t="n"/>
      <c r="F4753" s="175" t="n">
        <v>1</v>
      </c>
      <c r="G4753" s="15" t="n"/>
      <c r="H4753" s="175" t="n">
        <v>1</v>
      </c>
      <c r="I4753" s="135" t="n"/>
      <c r="J4753" s="154" t="inlineStr">
        <is>
          <t>Поступление ТМЦ и услуг 0002669 от 10.07.2024 10:00:00</t>
        </is>
      </c>
      <c r="K4753" s="154" t="inlineStr">
        <is>
          <t>Поступление ТМЦ и услуг 0002669 от 10.07.2024 10:00:00</t>
        </is>
      </c>
      <c r="L4753" s="12" t="n"/>
      <c r="M4753">
        <f>VLOOKUP(J4753,P$7:Q$4000,2,0)</f>
        <v/>
      </c>
      <c r="N4753">
        <f>VLOOKUP(K4753,P$7:R$4000,2,0)</f>
        <v/>
      </c>
    </row>
    <row r="4754" hidden="1" outlineLevel="1" ht="22.45" customFormat="1" customHeight="1" s="71">
      <c r="B4754" s="165" t="inlineStr">
        <is>
          <t>28.09.2024 14:26:56</t>
        </is>
      </c>
      <c r="C4754" s="165" t="inlineStr">
        <is>
          <t>Внутреннее перемещение ОМТС 222-606 от 28.09.2024 14:26:56</t>
        </is>
      </c>
      <c r="D4754" s="152" t="inlineStr">
        <is>
          <t>Внутренее перемещение ТМЦ</t>
        </is>
      </c>
      <c r="E4754" s="163" t="n">
        <v>1750</v>
      </c>
      <c r="F4754" s="164" t="n"/>
      <c r="G4754" s="163" t="n">
        <v>1750</v>
      </c>
      <c r="H4754" s="164" t="n"/>
      <c r="I4754" s="7" t="n">
        <v>2130</v>
      </c>
      <c r="J4754" s="8" t="inlineStr">
        <is>
          <t>Склад Бозымчак № 7/1 СИЗ БУ</t>
        </is>
      </c>
      <c r="K4754" s="8" t="inlineStr">
        <is>
          <t>Эркинбекова Айдана (табельщица)</t>
        </is>
      </c>
      <c r="L4754" s="12" t="n"/>
      <c r="M4754">
        <f>VLOOKUP(J4754,P$7:Q$4000,2,0)</f>
        <v/>
      </c>
      <c r="N4754">
        <f>VLOOKUP(K4754,P$7:R$4000,2,0)</f>
        <v/>
      </c>
    </row>
    <row r="4755" hidden="1" outlineLevel="1" ht="22.45" customFormat="1" customHeight="1" s="71">
      <c r="B4755" s="166" t="n"/>
      <c r="C4755" s="166" t="n"/>
      <c r="D4755" s="153" t="n"/>
      <c r="E4755" s="10" t="n"/>
      <c r="F4755" s="11" t="n"/>
      <c r="G4755" s="10" t="n"/>
      <c r="H4755" s="11" t="n"/>
      <c r="I4755" s="12" t="n"/>
      <c r="J4755" s="13" t="inlineStr">
        <is>
          <t>010-004-0017 Каска Baseball Diamond (белая)</t>
        </is>
      </c>
      <c r="K4755" s="13" t="inlineStr">
        <is>
          <t>010-004-0017 Каска Baseball Diamond (белая)</t>
        </is>
      </c>
      <c r="L4755" s="12" t="n"/>
      <c r="M4755">
        <f>VLOOKUP(J4755,P$7:Q$4000,2,0)</f>
        <v/>
      </c>
      <c r="N4755">
        <f>VLOOKUP(K4755,P$7:R$4000,2,0)</f>
        <v/>
      </c>
    </row>
    <row r="4756" hidden="1" outlineLevel="1" ht="22.45" customFormat="1" customHeight="1" s="71" thickBot="1">
      <c r="B4756" s="167" t="n"/>
      <c r="C4756" s="167" t="n"/>
      <c r="D4756" s="14" t="inlineStr">
        <is>
          <t>Количество</t>
        </is>
      </c>
      <c r="E4756" s="15" t="n"/>
      <c r="F4756" s="175" t="n">
        <v>1</v>
      </c>
      <c r="G4756" s="15" t="n"/>
      <c r="H4756" s="175" t="n">
        <v>1</v>
      </c>
      <c r="I4756" s="135" t="n"/>
      <c r="J4756" s="154" t="inlineStr">
        <is>
          <t>Поступление ТМЦ и услуг 0004388 от 25.11.2022 10:00:00</t>
        </is>
      </c>
      <c r="K4756" s="154" t="inlineStr">
        <is>
          <t>Поступление ТМЦ и услуг 0004388 от 25.11.2022 10:00:00</t>
        </is>
      </c>
      <c r="L4756" s="12" t="n"/>
      <c r="M4756">
        <f>VLOOKUP(J4756,P$7:Q$4000,2,0)</f>
        <v/>
      </c>
      <c r="N4756">
        <f>VLOOKUP(K4756,P$7:R$4000,2,0)</f>
        <v/>
      </c>
    </row>
    <row r="4757" hidden="1" outlineLevel="1" ht="22.45" customFormat="1" customHeight="1" s="71">
      <c r="B4757" s="165" t="inlineStr">
        <is>
          <t>28.09.2024 14:26:56</t>
        </is>
      </c>
      <c r="C4757" s="165" t="inlineStr">
        <is>
          <t>Внутреннее перемещение ОМТС 222-606 от 28.09.2024 14:26:56</t>
        </is>
      </c>
      <c r="D4757" s="152" t="inlineStr">
        <is>
          <t>Внутренее перемещение ТМЦ</t>
        </is>
      </c>
      <c r="E4757" s="163" t="n">
        <v>1750</v>
      </c>
      <c r="F4757" s="164" t="n"/>
      <c r="G4757" s="163" t="n">
        <v>1750</v>
      </c>
      <c r="H4757" s="164" t="n"/>
      <c r="I4757" s="7" t="n">
        <v>7140</v>
      </c>
      <c r="J4757" s="8" t="inlineStr">
        <is>
          <t>Склад Бозымчак № 7/1 СИЗ БУ</t>
        </is>
      </c>
      <c r="K4757" s="8" t="inlineStr">
        <is>
          <t>Эркинбекова Айдана (табельщица)</t>
        </is>
      </c>
      <c r="L4757" s="12" t="n"/>
      <c r="M4757">
        <f>VLOOKUP(J4757,P$7:Q$4000,2,0)</f>
        <v/>
      </c>
      <c r="N4757">
        <f>VLOOKUP(K4757,P$7:R$4000,2,0)</f>
        <v/>
      </c>
    </row>
    <row r="4758" hidden="1" outlineLevel="1" ht="22.45" customFormat="1" customHeight="1" s="71">
      <c r="B4758" s="166" t="n"/>
      <c r="C4758" s="166" t="n"/>
      <c r="D4758" s="153" t="n"/>
      <c r="E4758" s="10" t="n"/>
      <c r="F4758" s="11" t="n"/>
      <c r="G4758" s="10" t="n"/>
      <c r="H4758" s="11" t="n"/>
      <c r="I4758" s="12" t="n"/>
      <c r="J4758" s="13" t="inlineStr">
        <is>
          <t>001-001-0124 Костюм летний "KAZ Minerals Bozymchak" (100% ХБ, плотность 250-260гр/м2, логотип вышивка, 44р.)</t>
        </is>
      </c>
      <c r="K4758" s="13" t="inlineStr">
        <is>
          <t>001-001-0124 Костюм летний "KAZ Minerals Bozymchak" (100% ХБ, плотность 250-260гр/м2, логотип вышивка, 44р.)</t>
        </is>
      </c>
      <c r="L4758" s="12" t="n"/>
      <c r="M4758">
        <f>VLOOKUP(J4758,P$7:Q$4000,2,0)</f>
        <v/>
      </c>
      <c r="N4758">
        <f>VLOOKUP(K4758,P$7:R$4000,2,0)</f>
        <v/>
      </c>
    </row>
    <row r="4759" hidden="1" outlineLevel="1" ht="22.45" customFormat="1" customHeight="1" s="71" thickBot="1">
      <c r="B4759" s="167" t="n"/>
      <c r="C4759" s="167" t="n"/>
      <c r="D4759" s="14" t="inlineStr">
        <is>
          <t>Количество</t>
        </is>
      </c>
      <c r="E4759" s="15" t="n"/>
      <c r="F4759" s="175" t="n">
        <v>1</v>
      </c>
      <c r="G4759" s="15" t="n"/>
      <c r="H4759" s="175" t="n">
        <v>1</v>
      </c>
      <c r="I4759" s="135" t="n"/>
      <c r="J4759" s="154" t="inlineStr">
        <is>
          <t>Поступление ТМЦ и услуг 0002586 от 07.07.2023 10:00:00</t>
        </is>
      </c>
      <c r="K4759" s="154" t="inlineStr">
        <is>
          <t>Поступление ТМЦ и услуг 0002586 от 07.07.2023 10:00:00</t>
        </is>
      </c>
      <c r="L4759" s="12" t="n"/>
      <c r="M4759">
        <f>VLOOKUP(J4759,P$7:Q$4000,2,0)</f>
        <v/>
      </c>
      <c r="N4759">
        <f>VLOOKUP(K4759,P$7:R$4000,2,0)</f>
        <v/>
      </c>
    </row>
    <row r="4760" hidden="1" outlineLevel="1" ht="22.45" customFormat="1" customHeight="1" s="71">
      <c r="B4760" s="165" t="inlineStr">
        <is>
          <t>28.09.2024 14:26:56</t>
        </is>
      </c>
      <c r="C4760" s="165" t="inlineStr">
        <is>
          <t>Внутреннее перемещение ОМТС 222-606 от 28.09.2024 14:26:56</t>
        </is>
      </c>
      <c r="D4760" s="152" t="inlineStr">
        <is>
          <t>Внутренее перемещение ТМЦ</t>
        </is>
      </c>
      <c r="E4760" s="163" t="n">
        <v>1750</v>
      </c>
      <c r="F4760" s="164" t="n"/>
      <c r="G4760" s="163" t="n">
        <v>1750</v>
      </c>
      <c r="H4760" s="164" t="n"/>
      <c r="I4760" s="7" t="n">
        <v>10500</v>
      </c>
      <c r="J4760" s="8" t="inlineStr">
        <is>
          <t>Склад Бозымчак № 7/1 СИЗ БУ</t>
        </is>
      </c>
      <c r="K4760" s="8" t="inlineStr">
        <is>
          <t>Эркинбекова Айдана (табельщица)</t>
        </is>
      </c>
      <c r="L4760" s="12" t="n"/>
      <c r="M4760">
        <f>VLOOKUP(J4760,P$7:Q$4000,2,0)</f>
        <v/>
      </c>
      <c r="N4760">
        <f>VLOOKUP(K4760,P$7:R$4000,2,0)</f>
        <v/>
      </c>
    </row>
    <row r="4761" hidden="1" outlineLevel="1" ht="22.45" customFormat="1" customHeight="1" s="71">
      <c r="B4761" s="166" t="n"/>
      <c r="C4761" s="166" t="n"/>
      <c r="D4761" s="153" t="n"/>
      <c r="E4761" s="10" t="n"/>
      <c r="F4761" s="11" t="n"/>
      <c r="G4761" s="10" t="n"/>
      <c r="H4761" s="11" t="n"/>
      <c r="I4761" s="12" t="n"/>
      <c r="J4761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K4761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L4761" s="12" t="n"/>
      <c r="M4761">
        <f>VLOOKUP(J4761,P$7:Q$4000,2,0)</f>
        <v/>
      </c>
      <c r="N4761">
        <f>VLOOKUP(K4761,P$7:R$4000,2,0)</f>
        <v/>
      </c>
    </row>
    <row r="4762" hidden="1" outlineLevel="1" ht="22.45" customFormat="1" customHeight="1" s="71" thickBot="1">
      <c r="B4762" s="167" t="n"/>
      <c r="C4762" s="167" t="n"/>
      <c r="D4762" s="14" t="inlineStr">
        <is>
          <t>Количество</t>
        </is>
      </c>
      <c r="E4762" s="15" t="n"/>
      <c r="F4762" s="175" t="n">
        <v>1</v>
      </c>
      <c r="G4762" s="15" t="n"/>
      <c r="H4762" s="175" t="n">
        <v>1</v>
      </c>
      <c r="I4762" s="135" t="n"/>
      <c r="J4762" s="154" t="inlineStr">
        <is>
          <t>Поступление ТМЦ и услуг 0004191 от 17.11.2022 10:00:00</t>
        </is>
      </c>
      <c r="K4762" s="154" t="inlineStr">
        <is>
          <t>Поступление ТМЦ и услуг 0004191 от 17.11.2022 10:00:00</t>
        </is>
      </c>
      <c r="L4762" s="12" t="n"/>
      <c r="M4762">
        <f>VLOOKUP(J4762,P$7:Q$4000,2,0)</f>
        <v/>
      </c>
      <c r="N4762">
        <f>VLOOKUP(K4762,P$7:R$4000,2,0)</f>
        <v/>
      </c>
    </row>
    <row r="4763" hidden="1" outlineLevel="1" ht="22.45" customFormat="1" customHeight="1" s="71">
      <c r="B4763" s="165" t="inlineStr">
        <is>
          <t>28.09.2024 14:26:56</t>
        </is>
      </c>
      <c r="C4763" s="165" t="inlineStr">
        <is>
          <t>Внутреннее перемещение ОМТС 222-606 от 28.09.2024 14:26:56</t>
        </is>
      </c>
      <c r="D4763" s="152" t="inlineStr">
        <is>
          <t>Внутренее перемещение ТМЦ</t>
        </is>
      </c>
      <c r="E4763" s="163" t="n">
        <v>1750</v>
      </c>
      <c r="F4763" s="164" t="n"/>
      <c r="G4763" s="163" t="n">
        <v>1750</v>
      </c>
      <c r="H4763" s="164" t="n"/>
      <c r="I4763" s="7" t="n">
        <v>7000</v>
      </c>
      <c r="J4763" s="8" t="inlineStr">
        <is>
          <t>Склад Бозымчак № 7/1 СИЗ БУ</t>
        </is>
      </c>
      <c r="K4763" s="8" t="inlineStr">
        <is>
          <t>Эркинбекова Айдана (табельщица)</t>
        </is>
      </c>
      <c r="L4763" s="12" t="n"/>
      <c r="M4763">
        <f>VLOOKUP(J4763,P$7:Q$4000,2,0)</f>
        <v/>
      </c>
      <c r="N4763">
        <f>VLOOKUP(K4763,P$7:R$4000,2,0)</f>
        <v/>
      </c>
    </row>
    <row r="4764" hidden="1" outlineLevel="1" ht="22.45" customFormat="1" customHeight="1" s="71">
      <c r="B4764" s="166" t="n"/>
      <c r="C4764" s="166" t="n"/>
      <c r="D4764" s="153" t="n"/>
      <c r="E4764" s="10" t="n"/>
      <c r="F4764" s="11" t="n"/>
      <c r="G4764" s="10" t="n"/>
      <c r="H4764" s="11" t="n"/>
      <c r="I4764" s="12" t="n"/>
      <c r="J4764" s="13" t="inlineStr">
        <is>
          <t>001-001-0196 Куртка демисезонная "KAZ Minerals Bozymchak" (ткань 65%ПЭ/35%ХБ, плотность 250 гр/м2, подкл.флис. 44-46)</t>
        </is>
      </c>
      <c r="K4764" s="13" t="inlineStr">
        <is>
          <t>001-001-0196 Куртка демисезонная "KAZ Minerals Bozymchak" (ткань 65%ПЭ/35%ХБ, плотность 250 гр/м2, подкл.флис. 44-46)</t>
        </is>
      </c>
      <c r="L4764" s="12" t="n"/>
      <c r="M4764">
        <f>VLOOKUP(J4764,P$7:Q$4000,2,0)</f>
        <v/>
      </c>
      <c r="N4764">
        <f>VLOOKUP(K4764,P$7:R$4000,2,0)</f>
        <v/>
      </c>
    </row>
    <row r="4765" hidden="1" outlineLevel="1" ht="22.45" customFormat="1" customHeight="1" s="71" thickBot="1">
      <c r="B4765" s="167" t="n"/>
      <c r="C4765" s="167" t="n"/>
      <c r="D4765" s="14" t="inlineStr">
        <is>
          <t>Количество</t>
        </is>
      </c>
      <c r="E4765" s="15" t="n"/>
      <c r="F4765" s="175" t="n">
        <v>1</v>
      </c>
      <c r="G4765" s="15" t="n"/>
      <c r="H4765" s="175" t="n">
        <v>1</v>
      </c>
      <c r="I4765" s="135" t="n"/>
      <c r="J4765" s="154" t="inlineStr">
        <is>
          <t>Поступление ТМЦ и услуг 0002671 от 09.07.2024 10:00:00</t>
        </is>
      </c>
      <c r="K4765" s="154" t="inlineStr">
        <is>
          <t>Поступление ТМЦ и услуг 0002671 от 09.07.2024 10:00:00</t>
        </is>
      </c>
      <c r="L4765" s="12" t="n"/>
      <c r="M4765">
        <f>VLOOKUP(J4765,P$7:Q$4000,2,0)</f>
        <v/>
      </c>
      <c r="N4765">
        <f>VLOOKUP(K4765,P$7:R$4000,2,0)</f>
        <v/>
      </c>
    </row>
    <row r="4766" hidden="1" outlineLevel="1" ht="22.45" customFormat="1" customHeight="1" s="71">
      <c r="B4766" s="165" t="inlineStr">
        <is>
          <t>28.09.2024 14:26:56</t>
        </is>
      </c>
      <c r="C4766" s="165" t="inlineStr">
        <is>
          <t>Внутреннее перемещение ОМТС 222-606 от 28.09.2024 14:26:56</t>
        </is>
      </c>
      <c r="D4766" s="152" t="inlineStr">
        <is>
          <t>Внутренее перемещение ТМЦ</t>
        </is>
      </c>
      <c r="E4766" s="163" t="n">
        <v>1750</v>
      </c>
      <c r="F4766" s="164" t="n"/>
      <c r="G4766" s="163" t="n">
        <v>1750</v>
      </c>
      <c r="H4766" s="164" t="n"/>
      <c r="I4766" s="7" t="n">
        <v>4147.32</v>
      </c>
      <c r="J4766" s="8" t="inlineStr">
        <is>
          <t>Склад Бозымчак № 7/1 СИЗ БУ</t>
        </is>
      </c>
      <c r="K4766" s="8" t="inlineStr">
        <is>
          <t>Эркинбекова Айдана (табельщица)</t>
        </is>
      </c>
      <c r="L4766" s="12" t="n"/>
      <c r="M4766">
        <f>VLOOKUP(J4766,P$7:Q$4000,2,0)</f>
        <v/>
      </c>
      <c r="N4766">
        <f>VLOOKUP(K4766,P$7:R$4000,2,0)</f>
        <v/>
      </c>
    </row>
    <row r="4767" hidden="1" outlineLevel="1" ht="22.45" customFormat="1" customHeight="1" s="71">
      <c r="B4767" s="166" t="n"/>
      <c r="C4767" s="166" t="n"/>
      <c r="D4767" s="153" t="n"/>
      <c r="E4767" s="10" t="n"/>
      <c r="F4767" s="11" t="n"/>
      <c r="G4767" s="10" t="n"/>
      <c r="H4767" s="11" t="n"/>
      <c r="I4767" s="12" t="n"/>
      <c r="J4767" s="13" t="inlineStr">
        <is>
          <t>001-002-0061 Ботинки Kynox Nomad 417E-064 (Италия)</t>
        </is>
      </c>
      <c r="K4767" s="13" t="inlineStr">
        <is>
          <t>001-002-0061 Ботинки Kynox Nomad 417E-064 (Италия)</t>
        </is>
      </c>
      <c r="L4767" s="12" t="n"/>
      <c r="M4767">
        <f>VLOOKUP(J4767,P$7:Q$4000,2,0)</f>
        <v/>
      </c>
      <c r="N4767">
        <f>VLOOKUP(K4767,P$7:R$4000,2,0)</f>
        <v/>
      </c>
    </row>
    <row r="4768" hidden="1" outlineLevel="1" ht="22.45" customFormat="1" customHeight="1" s="71" thickBot="1">
      <c r="B4768" s="167" t="n"/>
      <c r="C4768" s="167" t="n"/>
      <c r="D4768" s="14" t="inlineStr">
        <is>
          <t>Количество</t>
        </is>
      </c>
      <c r="E4768" s="15" t="n"/>
      <c r="F4768" s="175" t="n">
        <v>1</v>
      </c>
      <c r="G4768" s="15" t="n"/>
      <c r="H4768" s="175" t="n">
        <v>1</v>
      </c>
      <c r="I4768" s="135" t="n"/>
      <c r="J4768" s="154" t="inlineStr">
        <is>
          <t>Поступление ТМЦ и услуг 0002206 от 21.06.2022 10:00:00</t>
        </is>
      </c>
      <c r="K4768" s="154" t="inlineStr">
        <is>
          <t>Поступление ТМЦ и услуг 0002206 от 21.06.2022 10:00:00</t>
        </is>
      </c>
      <c r="L4768" s="12" t="n"/>
      <c r="M4768">
        <f>VLOOKUP(J4768,P$7:Q$4000,2,0)</f>
        <v/>
      </c>
      <c r="N4768">
        <f>VLOOKUP(K4768,P$7:R$4000,2,0)</f>
        <v/>
      </c>
    </row>
    <row r="4769" hidden="1" outlineLevel="1" ht="22.45" customFormat="1" customHeight="1" s="71">
      <c r="B4769" s="165" t="inlineStr">
        <is>
          <t>28.09.2024 14:26:56</t>
        </is>
      </c>
      <c r="C4769" s="165" t="inlineStr">
        <is>
          <t>Внутреннее перемещение ОМТС 222-606 от 28.09.2024 14:26:56</t>
        </is>
      </c>
      <c r="D4769" s="152" t="inlineStr">
        <is>
          <t>Внутренее перемещение ТМЦ</t>
        </is>
      </c>
      <c r="E4769" s="163" t="n">
        <v>1750</v>
      </c>
      <c r="F4769" s="164" t="n"/>
      <c r="G4769" s="163" t="n">
        <v>1750</v>
      </c>
      <c r="H4769" s="164" t="n"/>
      <c r="I4769" s="7" t="n">
        <v>1200</v>
      </c>
      <c r="J4769" s="8" t="inlineStr">
        <is>
          <t>Склад Бозымчак № 7/1 СИЗ БУ</t>
        </is>
      </c>
      <c r="K4769" s="8" t="inlineStr">
        <is>
          <t>Эркинбекова Айдана (табельщица)</t>
        </is>
      </c>
      <c r="L4769" s="12" t="n"/>
      <c r="M4769">
        <f>VLOOKUP(J4769,P$7:Q$4000,2,0)</f>
        <v/>
      </c>
      <c r="N4769">
        <f>VLOOKUP(K4769,P$7:R$4000,2,0)</f>
        <v/>
      </c>
    </row>
    <row r="4770" hidden="1" outlineLevel="1" ht="22.45" customFormat="1" customHeight="1" s="71">
      <c r="B4770" s="166" t="n"/>
      <c r="C4770" s="166" t="n"/>
      <c r="D4770" s="153" t="n"/>
      <c r="E4770" s="10" t="n"/>
      <c r="F4770" s="11" t="n"/>
      <c r="G4770" s="10" t="n"/>
      <c r="H4770" s="11" t="n"/>
      <c r="I4770" s="12" t="n"/>
      <c r="J4770" s="13" t="inlineStr">
        <is>
          <t>001-001-0007 Жилет сигнальный</t>
        </is>
      </c>
      <c r="K4770" s="13" t="inlineStr">
        <is>
          <t>001-001-0007 Жилет сигнальный</t>
        </is>
      </c>
      <c r="L4770" s="12" t="n"/>
      <c r="M4770">
        <f>VLOOKUP(J4770,P$7:Q$4000,2,0)</f>
        <v/>
      </c>
      <c r="N4770">
        <f>VLOOKUP(K4770,P$7:R$4000,2,0)</f>
        <v/>
      </c>
    </row>
    <row r="4771" hidden="1" outlineLevel="1" ht="22.45" customFormat="1" customHeight="1" s="71" thickBot="1">
      <c r="B4771" s="167" t="n"/>
      <c r="C4771" s="167" t="n"/>
      <c r="D4771" s="14" t="inlineStr">
        <is>
          <t>Количество</t>
        </is>
      </c>
      <c r="E4771" s="15" t="n"/>
      <c r="F4771" s="175" t="n">
        <v>1</v>
      </c>
      <c r="G4771" s="15" t="n"/>
      <c r="H4771" s="175" t="n">
        <v>1</v>
      </c>
      <c r="I4771" s="135" t="n"/>
      <c r="J4771" s="154" t="inlineStr">
        <is>
          <t>Поступление ТМЦ и услуг 0005052 от 05.12.2023 10:00:00</t>
        </is>
      </c>
      <c r="K4771" s="154" t="inlineStr">
        <is>
          <t>Поступление ТМЦ и услуг 0005052 от 05.12.2023 10:00:00</t>
        </is>
      </c>
      <c r="L4771" s="12" t="n"/>
      <c r="M4771">
        <f>VLOOKUP(J4771,P$7:Q$4000,2,0)</f>
        <v/>
      </c>
      <c r="N4771">
        <f>VLOOKUP(K4771,P$7:R$4000,2,0)</f>
        <v/>
      </c>
    </row>
    <row r="4772" hidden="1" outlineLevel="1" ht="22.45" customFormat="1" customHeight="1" s="71">
      <c r="B4772" s="165" t="inlineStr">
        <is>
          <t>28.09.2024 15:01:52</t>
        </is>
      </c>
      <c r="C4772" s="165" t="inlineStr">
        <is>
          <t>Внутреннее перемещение ТМЦ 0002842 от 28.09.2024 15:01:52</t>
        </is>
      </c>
      <c r="D4772" s="152" t="inlineStr">
        <is>
          <t>Продажа ТМЦ</t>
        </is>
      </c>
      <c r="E4772" s="163" t="n">
        <v>1750</v>
      </c>
      <c r="F4772" s="164" t="n"/>
      <c r="G4772" s="163" t="n">
        <v>1750</v>
      </c>
      <c r="H4772" s="164" t="n"/>
      <c r="I4772" s="7" t="n">
        <v>6945</v>
      </c>
      <c r="J4772" s="8" t="inlineStr">
        <is>
          <t>Байтерекова Айсулуу Таалайбековна (Табельщик)</t>
        </is>
      </c>
      <c r="K4772" s="8" t="inlineStr">
        <is>
          <t>Эркинбекова Айдана (табельщица)</t>
        </is>
      </c>
      <c r="L4772" s="12" t="n"/>
      <c r="M4772">
        <f>VLOOKUP(J4772,P$7:Q$4000,2,0)</f>
        <v/>
      </c>
      <c r="N4772">
        <f>VLOOKUP(K4772,P$7:R$4000,2,0)</f>
        <v/>
      </c>
    </row>
    <row r="4773" hidden="1" outlineLevel="1" ht="22.45" customFormat="1" customHeight="1" s="71">
      <c r="B4773" s="166" t="n"/>
      <c r="C4773" s="166" t="n"/>
      <c r="D4773" s="153" t="n"/>
      <c r="E4773" s="10" t="n"/>
      <c r="F4773" s="11" t="n"/>
      <c r="G4773" s="10" t="n"/>
      <c r="H4773" s="11" t="n"/>
      <c r="I4773" s="12" t="n"/>
      <c r="J4773" s="13" t="inlineStr">
        <is>
          <t>Елка (искуственная) с елочными игрушками</t>
        </is>
      </c>
      <c r="K4773" s="13" t="inlineStr">
        <is>
          <t>Елка (искуственная) с елочными игрушками</t>
        </is>
      </c>
      <c r="L4773" s="12" t="n"/>
      <c r="M4773">
        <f>VLOOKUP(J4773,P$7:Q$4000,2,0)</f>
        <v/>
      </c>
      <c r="N4773">
        <f>VLOOKUP(K4773,P$7:R$4000,2,0)</f>
        <v/>
      </c>
    </row>
    <row r="4774" hidden="1" outlineLevel="1" ht="22.45" customFormat="1" customHeight="1" s="71" thickBot="1">
      <c r="B4774" s="167" t="n"/>
      <c r="C4774" s="167" t="n"/>
      <c r="D4774" s="14" t="inlineStr">
        <is>
          <t>Количество</t>
        </is>
      </c>
      <c r="E4774" s="15" t="n"/>
      <c r="F4774" s="175" t="n">
        <v>1</v>
      </c>
      <c r="G4774" s="15" t="n"/>
      <c r="H4774" s="175" t="n">
        <v>1</v>
      </c>
      <c r="I4774" s="135" t="n"/>
      <c r="J4774" s="154" t="inlineStr">
        <is>
          <t>Операция ФИФО1750 от 31.03.2015 0:00:00</t>
        </is>
      </c>
      <c r="K4774" s="154" t="inlineStr">
        <is>
          <t>Операция ФИФО1750 от 31.03.2015 0:00:00</t>
        </is>
      </c>
      <c r="L4774" s="12" t="n"/>
      <c r="M4774">
        <f>VLOOKUP(J4774,P$7:Q$4000,2,0)</f>
        <v/>
      </c>
      <c r="N4774">
        <f>VLOOKUP(K4774,P$7:R$4000,2,0)</f>
        <v/>
      </c>
    </row>
    <row r="4775" hidden="1" outlineLevel="1" ht="22.45" customFormat="1" customHeight="1" s="71">
      <c r="B4775" s="165" t="inlineStr">
        <is>
          <t>30.09.2024 12:43:37</t>
        </is>
      </c>
      <c r="C4775" s="165" t="inlineStr">
        <is>
          <t>Внутреннее перемещение ТМЦ 0002843 от 30.09.2024 12:43:37</t>
        </is>
      </c>
      <c r="D4775" s="152" t="inlineStr">
        <is>
          <t>Продажа ТМЦ</t>
        </is>
      </c>
      <c r="E4775" s="163" t="n">
        <v>1750</v>
      </c>
      <c r="F4775" s="164" t="n"/>
      <c r="G4775" s="163" t="n">
        <v>1750</v>
      </c>
      <c r="H4775" s="164" t="n"/>
      <c r="I4775" s="7" t="n">
        <v>2410</v>
      </c>
      <c r="J4775" s="8" t="inlineStr">
        <is>
          <t>Бобров Денис Сергеевич</t>
        </is>
      </c>
      <c r="K4775" s="8" t="inlineStr">
        <is>
          <t>Мусаев Асылбек Курманбекович</t>
        </is>
      </c>
      <c r="L4775" s="12" t="n"/>
      <c r="M4775">
        <f>VLOOKUP(J4775,P$7:Q$4000,2,0)</f>
        <v/>
      </c>
      <c r="N4775">
        <f>VLOOKUP(K4775,P$7:R$4000,2,0)</f>
        <v/>
      </c>
    </row>
    <row r="4776" hidden="1" outlineLevel="1" ht="22.45" customFormat="1" customHeight="1" s="71">
      <c r="B4776" s="166" t="n"/>
      <c r="C4776" s="166" t="n"/>
      <c r="D4776" s="153" t="n"/>
      <c r="E4776" s="10" t="n"/>
      <c r="F4776" s="11" t="n"/>
      <c r="G4776" s="10" t="n"/>
      <c r="H4776" s="11" t="n"/>
      <c r="I4776" s="12" t="n"/>
      <c r="J4776" s="13" t="inlineStr">
        <is>
          <t>010-110-0169 ИЗОЛЕНТА COTRAN KC63</t>
        </is>
      </c>
      <c r="K4776" s="13" t="inlineStr">
        <is>
          <t>010-110-0169 ИЗОЛЕНТА COTRAN KC63</t>
        </is>
      </c>
      <c r="L4776" s="12" t="n"/>
      <c r="M4776">
        <f>VLOOKUP(J4776,P$7:Q$4000,2,0)</f>
        <v/>
      </c>
      <c r="N4776">
        <f>VLOOKUP(K4776,P$7:R$4000,2,0)</f>
        <v/>
      </c>
    </row>
    <row r="4777" hidden="1" outlineLevel="1" ht="22.45" customFormat="1" customHeight="1" s="71" thickBot="1">
      <c r="B4777" s="167" t="n"/>
      <c r="C4777" s="167" t="n"/>
      <c r="D4777" s="14" t="inlineStr">
        <is>
          <t>Количество</t>
        </is>
      </c>
      <c r="E4777" s="15" t="n"/>
      <c r="F4777" s="175" t="n">
        <v>10</v>
      </c>
      <c r="G4777" s="15" t="n"/>
      <c r="H4777" s="175" t="n">
        <v>10</v>
      </c>
      <c r="I4777" s="135" t="n"/>
      <c r="J4777" s="154" t="inlineStr">
        <is>
          <t>Поступление ТМЦ и услуг 0001389 от 09.04.2024 10:00:00</t>
        </is>
      </c>
      <c r="K4777" s="154" t="inlineStr">
        <is>
          <t>Поступление ТМЦ и услуг 0001389 от 09.04.2024 10:00:00</t>
        </is>
      </c>
      <c r="L4777" s="12" t="n"/>
      <c r="M4777">
        <f>VLOOKUP(J4777,P$7:Q$4000,2,0)</f>
        <v/>
      </c>
      <c r="N4777">
        <f>VLOOKUP(K4777,P$7:R$4000,2,0)</f>
        <v/>
      </c>
    </row>
    <row r="4778" hidden="1" outlineLevel="1" ht="22.45" customFormat="1" customHeight="1" s="71">
      <c r="B4778" s="165" t="inlineStr">
        <is>
          <t>30.09.2024 12:45:05</t>
        </is>
      </c>
      <c r="C4778" s="165" t="inlineStr">
        <is>
          <t>Внутреннее перемещение ТМЦ 0002848 от 30.09.2024 12:45:05</t>
        </is>
      </c>
      <c r="D4778" s="152" t="inlineStr">
        <is>
          <t>Продажа ТМЦ</t>
        </is>
      </c>
      <c r="E4778" s="163" t="n">
        <v>1750</v>
      </c>
      <c r="F4778" s="164" t="n"/>
      <c r="G4778" s="163" t="n">
        <v>1750</v>
      </c>
      <c r="H4778" s="164" t="n"/>
      <c r="I4778" s="7" t="n">
        <v>8900</v>
      </c>
      <c r="J4778" s="8" t="inlineStr">
        <is>
          <t>Алексеев Павел Иванович</t>
        </is>
      </c>
      <c r="K4778" s="8" t="inlineStr">
        <is>
          <t>Мусаев Асылбек Курманбекович</t>
        </is>
      </c>
      <c r="L4778" s="12" t="n"/>
      <c r="M4778">
        <f>VLOOKUP(J4778,P$7:Q$4000,2,0)</f>
        <v/>
      </c>
      <c r="N4778">
        <f>VLOOKUP(K4778,P$7:R$4000,2,0)</f>
        <v/>
      </c>
    </row>
    <row r="4779" hidden="1" outlineLevel="1" ht="22.45" customFormat="1" customHeight="1" s="71">
      <c r="B4779" s="166" t="n"/>
      <c r="C4779" s="166" t="n"/>
      <c r="D4779" s="153" t="n"/>
      <c r="E4779" s="10" t="n"/>
      <c r="F4779" s="11" t="n"/>
      <c r="G4779" s="10" t="n"/>
      <c r="H4779" s="11" t="n"/>
      <c r="I4779" s="12" t="n"/>
      <c r="J4779" s="13" t="inlineStr">
        <is>
          <t>010-110-0170 ИЗОЛЯЦИОННАЯ ЛЕНТА COTRAN KC 80</t>
        </is>
      </c>
      <c r="K4779" s="13" t="inlineStr">
        <is>
          <t>010-110-0170 ИЗОЛЯЦИОННАЯ ЛЕНТА COTRAN KC 80</t>
        </is>
      </c>
      <c r="L4779" s="12" t="n"/>
      <c r="M4779">
        <f>VLOOKUP(J4779,P$7:Q$4000,2,0)</f>
        <v/>
      </c>
      <c r="N4779">
        <f>VLOOKUP(K4779,P$7:R$4000,2,0)</f>
        <v/>
      </c>
    </row>
    <row r="4780" hidden="1" outlineLevel="1" ht="22.45" customFormat="1" customHeight="1" s="71" thickBot="1">
      <c r="B4780" s="167" t="n"/>
      <c r="C4780" s="167" t="n"/>
      <c r="D4780" s="14" t="inlineStr">
        <is>
          <t>Количество</t>
        </is>
      </c>
      <c r="E4780" s="15" t="n"/>
      <c r="F4780" s="175" t="n">
        <v>10</v>
      </c>
      <c r="G4780" s="15" t="n"/>
      <c r="H4780" s="175" t="n">
        <v>10</v>
      </c>
      <c r="I4780" s="135" t="n"/>
      <c r="J4780" s="154" t="inlineStr">
        <is>
          <t>Поступление ТМЦ и услуг 0001604 от 23.04.2024 10:00:00</t>
        </is>
      </c>
      <c r="K4780" s="154" t="inlineStr">
        <is>
          <t>Поступление ТМЦ и услуг 0001604 от 23.04.2024 10:00:00</t>
        </is>
      </c>
      <c r="L4780" s="12" t="n"/>
      <c r="M4780">
        <f>VLOOKUP(J4780,P$7:Q$4000,2,0)</f>
        <v/>
      </c>
      <c r="N4780">
        <f>VLOOKUP(K4780,P$7:R$4000,2,0)</f>
        <v/>
      </c>
    </row>
    <row r="4781" hidden="1" outlineLevel="1" ht="22.45" customFormat="1" customHeight="1" s="71">
      <c r="B4781" s="165" t="inlineStr">
        <is>
          <t>30.09.2024 12:45:05</t>
        </is>
      </c>
      <c r="C4781" s="165" t="inlineStr">
        <is>
          <t>Внутреннее перемещение ТМЦ 0002848 от 30.09.2024 12:45:05</t>
        </is>
      </c>
      <c r="D4781" s="152" t="inlineStr">
        <is>
          <t>Продажа ТМЦ</t>
        </is>
      </c>
      <c r="E4781" s="163" t="n">
        <v>1750</v>
      </c>
      <c r="F4781" s="164" t="n"/>
      <c r="G4781" s="163" t="n">
        <v>1750</v>
      </c>
      <c r="H4781" s="164" t="n"/>
      <c r="I4781" s="7" t="n">
        <v>2410</v>
      </c>
      <c r="J4781" s="8" t="inlineStr">
        <is>
          <t>Алексеев Павел Иванович</t>
        </is>
      </c>
      <c r="K4781" s="8" t="inlineStr">
        <is>
          <t>Мусаев Асылбек Курманбекович</t>
        </is>
      </c>
      <c r="L4781" s="12" t="n"/>
      <c r="M4781">
        <f>VLOOKUP(J4781,P$7:Q$4000,2,0)</f>
        <v/>
      </c>
      <c r="N4781">
        <f>VLOOKUP(K4781,P$7:R$4000,2,0)</f>
        <v/>
      </c>
    </row>
    <row r="4782" hidden="1" outlineLevel="1" ht="22.45" customFormat="1" customHeight="1" s="71">
      <c r="B4782" s="166" t="n"/>
      <c r="C4782" s="166" t="n"/>
      <c r="D4782" s="153" t="n"/>
      <c r="E4782" s="10" t="n"/>
      <c r="F4782" s="11" t="n"/>
      <c r="G4782" s="10" t="n"/>
      <c r="H4782" s="11" t="n"/>
      <c r="I4782" s="12" t="n"/>
      <c r="J4782" s="13" t="inlineStr">
        <is>
          <t>010-110-0169 ИЗОЛЕНТА COTRAN KC63</t>
        </is>
      </c>
      <c r="K4782" s="13" t="inlineStr">
        <is>
          <t>010-110-0169 ИЗОЛЕНТА COTRAN KC63</t>
        </is>
      </c>
      <c r="L4782" s="12" t="n"/>
      <c r="M4782">
        <f>VLOOKUP(J4782,P$7:Q$4000,2,0)</f>
        <v/>
      </c>
      <c r="N4782">
        <f>VLOOKUP(K4782,P$7:R$4000,2,0)</f>
        <v/>
      </c>
    </row>
    <row r="4783" hidden="1" outlineLevel="1" ht="22.45" customFormat="1" customHeight="1" s="71" thickBot="1">
      <c r="B4783" s="167" t="n"/>
      <c r="C4783" s="167" t="n"/>
      <c r="D4783" s="14" t="inlineStr">
        <is>
          <t>Количество</t>
        </is>
      </c>
      <c r="E4783" s="15" t="n"/>
      <c r="F4783" s="175" t="n">
        <v>10</v>
      </c>
      <c r="G4783" s="15" t="n"/>
      <c r="H4783" s="175" t="n">
        <v>10</v>
      </c>
      <c r="I4783" s="135" t="n"/>
      <c r="J4783" s="154" t="inlineStr">
        <is>
          <t>Поступление ТМЦ и услуг 0001389 от 09.04.2024 10:00:00</t>
        </is>
      </c>
      <c r="K4783" s="154" t="inlineStr">
        <is>
          <t>Поступление ТМЦ и услуг 0001389 от 09.04.2024 10:00:00</t>
        </is>
      </c>
      <c r="L4783" s="12" t="n"/>
      <c r="M4783">
        <f>VLOOKUP(J4783,P$7:Q$4000,2,0)</f>
        <v/>
      </c>
      <c r="N4783">
        <f>VLOOKUP(K4783,P$7:R$4000,2,0)</f>
        <v/>
      </c>
    </row>
    <row r="4784" hidden="1" outlineLevel="1" ht="22.45" customFormat="1" customHeight="1" s="71">
      <c r="B4784" s="165" t="inlineStr">
        <is>
          <t>30.09.2024 13:51:03</t>
        </is>
      </c>
      <c r="C4784" s="165" t="inlineStr">
        <is>
          <t>Внутреннее перемещение ОМТС 222-632 от 30.09.2024 13:51:03</t>
        </is>
      </c>
      <c r="D4784" s="152" t="inlineStr">
        <is>
          <t>Внутренее перемещение ТМЦ</t>
        </is>
      </c>
      <c r="E4784" s="163" t="n">
        <v>1750</v>
      </c>
      <c r="F4784" s="164" t="n"/>
      <c r="G4784" s="163" t="n">
        <v>1750</v>
      </c>
      <c r="H4784" s="164" t="n"/>
      <c r="I4784" s="7" t="n">
        <v>1490</v>
      </c>
      <c r="J4784" s="8" t="inlineStr">
        <is>
          <t>Склад Бозымчак № 7/1 СИЗ БУ</t>
        </is>
      </c>
      <c r="K4784" s="8" t="inlineStr">
        <is>
          <t>Алымкулов Туйугунбек Куручбекович (СлесарьКИПиА)</t>
        </is>
      </c>
      <c r="L4784" s="12" t="n"/>
      <c r="M4784">
        <f>VLOOKUP(J4784,P$7:Q$4000,2,0)</f>
        <v/>
      </c>
      <c r="N4784">
        <f>VLOOKUP(K4784,P$7:R$4000,2,0)</f>
        <v/>
      </c>
    </row>
    <row r="4785" hidden="1" outlineLevel="1" ht="22.45" customFormat="1" customHeight="1" s="71">
      <c r="B4785" s="166" t="n"/>
      <c r="C4785" s="166" t="n"/>
      <c r="D4785" s="153" t="n"/>
      <c r="E4785" s="10" t="n"/>
      <c r="F4785" s="11" t="n"/>
      <c r="G4785" s="10" t="n"/>
      <c r="H4785" s="11" t="n"/>
      <c r="I4785" s="12" t="n"/>
      <c r="J4785" s="13" t="inlineStr">
        <is>
          <t>010-004-0017 Каска Baseball Diamond (белая)</t>
        </is>
      </c>
      <c r="K4785" s="13" t="inlineStr">
        <is>
          <t>010-004-0017 Каска Baseball Diamond (белая)</t>
        </is>
      </c>
      <c r="L4785" s="12" t="n"/>
      <c r="M4785">
        <f>VLOOKUP(J4785,P$7:Q$4000,2,0)</f>
        <v/>
      </c>
      <c r="N4785">
        <f>VLOOKUP(K4785,P$7:R$4000,2,0)</f>
        <v/>
      </c>
    </row>
    <row r="4786" hidden="1" outlineLevel="1" ht="22.45" customFormat="1" customHeight="1" s="71" thickBot="1">
      <c r="B4786" s="167" t="n"/>
      <c r="C4786" s="167" t="n"/>
      <c r="D4786" s="14" t="inlineStr">
        <is>
          <t>Количество</t>
        </is>
      </c>
      <c r="E4786" s="15" t="n"/>
      <c r="F4786" s="175" t="n">
        <v>1</v>
      </c>
      <c r="G4786" s="15" t="n"/>
      <c r="H4786" s="175" t="n">
        <v>1</v>
      </c>
      <c r="I4786" s="135" t="n"/>
      <c r="J4786" s="154" t="inlineStr">
        <is>
          <t>Поступление ТМЦ и услуг 0001782 от 11.05.2022 10:00:00</t>
        </is>
      </c>
      <c r="K4786" s="154" t="inlineStr">
        <is>
          <t>Поступление ТМЦ и услуг 0001782 от 11.05.2022 10:00:00</t>
        </is>
      </c>
      <c r="L4786" s="12" t="n"/>
      <c r="M4786">
        <f>VLOOKUP(J4786,P$7:Q$4000,2,0)</f>
        <v/>
      </c>
      <c r="N4786">
        <f>VLOOKUP(K4786,P$7:R$4000,2,0)</f>
        <v/>
      </c>
    </row>
    <row r="4787" hidden="1" outlineLevel="1" ht="22.45" customFormat="1" customHeight="1" s="71">
      <c r="B4787" s="165" t="inlineStr">
        <is>
          <t>30.09.2024 13:51:03</t>
        </is>
      </c>
      <c r="C4787" s="165" t="inlineStr">
        <is>
          <t>Внутреннее перемещение ОМТС 222-632 от 30.09.2024 13:51:03</t>
        </is>
      </c>
      <c r="D4787" s="152" t="inlineStr">
        <is>
          <t>Внутренее перемещение ТМЦ</t>
        </is>
      </c>
      <c r="E4787" s="163" t="n">
        <v>1750</v>
      </c>
      <c r="F4787" s="164" t="n"/>
      <c r="G4787" s="163" t="n">
        <v>1750</v>
      </c>
      <c r="H4787" s="164" t="n"/>
      <c r="I4787" s="7" t="n">
        <v>6100</v>
      </c>
      <c r="J4787" s="8" t="inlineStr">
        <is>
          <t>Склад Бозымчак № 7/1 СИЗ БУ</t>
        </is>
      </c>
      <c r="K4787" s="8" t="inlineStr">
        <is>
          <t>Алымкулов Туйугунбек Куручбекович (СлесарьКИПиА)</t>
        </is>
      </c>
      <c r="L4787" s="12" t="n"/>
      <c r="M4787">
        <f>VLOOKUP(J4787,P$7:Q$4000,2,0)</f>
        <v/>
      </c>
      <c r="N4787">
        <f>VLOOKUP(K4787,P$7:R$4000,2,0)</f>
        <v/>
      </c>
    </row>
    <row r="4788" hidden="1" outlineLevel="1" ht="22.45" customFormat="1" customHeight="1" s="71">
      <c r="B4788" s="166" t="n"/>
      <c r="C4788" s="166" t="n"/>
      <c r="D4788" s="153" t="n"/>
      <c r="E4788" s="10" t="n"/>
      <c r="F4788" s="11" t="n"/>
      <c r="G4788" s="10" t="n"/>
      <c r="H4788" s="11" t="n"/>
      <c r="I4788" s="12" t="n"/>
      <c r="J4788" s="13" t="inlineStr">
        <is>
          <t>001-001-0129 Костюм летний "KAZ Minerals Bozymchak" (100% ХБ, плотность 250-260гр/м2, логотип вышивка, 54р.)</t>
        </is>
      </c>
      <c r="K4788" s="13" t="inlineStr">
        <is>
          <t>001-001-0129 Костюм летний "KAZ Minerals Bozymchak" (100% ХБ, плотность 250-260гр/м2, логотип вышивка, 54р.)</t>
        </is>
      </c>
      <c r="L4788" s="12" t="n"/>
      <c r="M4788">
        <f>VLOOKUP(J4788,P$7:Q$4000,2,0)</f>
        <v/>
      </c>
      <c r="N4788">
        <f>VLOOKUP(K4788,P$7:R$4000,2,0)</f>
        <v/>
      </c>
    </row>
    <row r="4789" hidden="1" outlineLevel="1" ht="22.45" customFormat="1" customHeight="1" s="71" thickBot="1">
      <c r="B4789" s="167" t="n"/>
      <c r="C4789" s="167" t="n"/>
      <c r="D4789" s="14" t="inlineStr">
        <is>
          <t>Количество</t>
        </is>
      </c>
      <c r="E4789" s="15" t="n"/>
      <c r="F4789" s="175" t="n">
        <v>1</v>
      </c>
      <c r="G4789" s="15" t="n"/>
      <c r="H4789" s="175" t="n">
        <v>1</v>
      </c>
      <c r="I4789" s="135" t="n"/>
      <c r="J4789" s="154" t="inlineStr">
        <is>
          <t>Поступление ТМЦ и услуг 0004609 от 12.12.2022 10:00:00</t>
        </is>
      </c>
      <c r="K4789" s="154" t="inlineStr">
        <is>
          <t>Поступление ТМЦ и услуг 0004609 от 12.12.2022 10:00:00</t>
        </is>
      </c>
      <c r="L4789" s="12" t="n"/>
      <c r="M4789">
        <f>VLOOKUP(J4789,P$7:Q$4000,2,0)</f>
        <v/>
      </c>
      <c r="N4789">
        <f>VLOOKUP(K4789,P$7:R$4000,2,0)</f>
        <v/>
      </c>
    </row>
    <row r="4790" hidden="1" outlineLevel="1" ht="22.45" customFormat="1" customHeight="1" s="71">
      <c r="B4790" s="165" t="inlineStr">
        <is>
          <t>30.09.2024 13:51:03</t>
        </is>
      </c>
      <c r="C4790" s="165" t="inlineStr">
        <is>
          <t>Внутреннее перемещение ОМТС 222-632 от 30.09.2024 13:51:03</t>
        </is>
      </c>
      <c r="D4790" s="152" t="inlineStr">
        <is>
          <t>Внутренее перемещение ТМЦ</t>
        </is>
      </c>
      <c r="E4790" s="163" t="n">
        <v>1750</v>
      </c>
      <c r="F4790" s="164" t="n"/>
      <c r="G4790" s="163" t="n">
        <v>1750</v>
      </c>
      <c r="H4790" s="164" t="n"/>
      <c r="I4790" s="7" t="n">
        <v>14500</v>
      </c>
      <c r="J4790" s="8" t="inlineStr">
        <is>
          <t>Склад Бозымчак № 7/1 СИЗ БУ</t>
        </is>
      </c>
      <c r="K4790" s="8" t="inlineStr">
        <is>
          <t>Алымкулов Туйугунбек Куручбекович (СлесарьКИПиА)</t>
        </is>
      </c>
      <c r="L4790" s="12" t="n"/>
      <c r="M4790">
        <f>VLOOKUP(J4790,P$7:Q$4000,2,0)</f>
        <v/>
      </c>
      <c r="N4790">
        <f>VLOOKUP(K4790,P$7:R$4000,2,0)</f>
        <v/>
      </c>
    </row>
    <row r="4791" hidden="1" outlineLevel="1" ht="22.45" customFormat="1" customHeight="1" s="71">
      <c r="B4791" s="166" t="n"/>
      <c r="C4791" s="166" t="n"/>
      <c r="D4791" s="153" t="n"/>
      <c r="E4791" s="10" t="n"/>
      <c r="F4791" s="11" t="n"/>
      <c r="G4791" s="10" t="n"/>
      <c r="H4791" s="11" t="n"/>
      <c r="I4791" s="12" t="n"/>
      <c r="J4791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K4791" s="13" t="inlineStr">
        <is>
          <t>001-001-0133 Костюм зимний "KAZ Minerals Bozymchak" (100% полиэстер, плотность 150-160гр/м2, утеплитель-синтепон, логотип вышивка, 44р)</t>
        </is>
      </c>
      <c r="L4791" s="12" t="n"/>
      <c r="M4791">
        <f>VLOOKUP(J4791,P$7:Q$4000,2,0)</f>
        <v/>
      </c>
      <c r="N4791">
        <f>VLOOKUP(K4791,P$7:R$4000,2,0)</f>
        <v/>
      </c>
    </row>
    <row r="4792" hidden="1" outlineLevel="1" ht="22.45" customFormat="1" customHeight="1" s="71" thickBot="1">
      <c r="B4792" s="167" t="n"/>
      <c r="C4792" s="167" t="n"/>
      <c r="D4792" s="14" t="inlineStr">
        <is>
          <t>Количество</t>
        </is>
      </c>
      <c r="E4792" s="15" t="n"/>
      <c r="F4792" s="175" t="n">
        <v>1</v>
      </c>
      <c r="G4792" s="15" t="n"/>
      <c r="H4792" s="175" t="n">
        <v>1</v>
      </c>
      <c r="I4792" s="135" t="n"/>
      <c r="J4792" s="154" t="inlineStr">
        <is>
          <t>Поступление ТМЦ и услуг 0000154 от 18.01.2024 10:00:00</t>
        </is>
      </c>
      <c r="K4792" s="154" t="inlineStr">
        <is>
          <t>Поступление ТМЦ и услуг 0000154 от 18.01.2024 10:00:00</t>
        </is>
      </c>
      <c r="L4792" s="12" t="n"/>
      <c r="M4792">
        <f>VLOOKUP(J4792,P$7:Q$4000,2,0)</f>
        <v/>
      </c>
      <c r="N4792">
        <f>VLOOKUP(K4792,P$7:R$4000,2,0)</f>
        <v/>
      </c>
    </row>
    <row r="4793" hidden="1" outlineLevel="1" ht="22.45" customFormat="1" customHeight="1" s="71">
      <c r="B4793" s="165" t="inlineStr">
        <is>
          <t>30.09.2024 13:51:03</t>
        </is>
      </c>
      <c r="C4793" s="165" t="inlineStr">
        <is>
          <t>Внутреннее перемещение ОМТС 222-632 от 30.09.2024 13:51:03</t>
        </is>
      </c>
      <c r="D4793" s="152" t="inlineStr">
        <is>
          <t>Внутренее перемещение ТМЦ</t>
        </is>
      </c>
      <c r="E4793" s="163" t="n">
        <v>1750</v>
      </c>
      <c r="F4793" s="164" t="n"/>
      <c r="G4793" s="163" t="n">
        <v>1750</v>
      </c>
      <c r="H4793" s="164" t="n"/>
      <c r="I4793" s="7" t="n">
        <v>1000</v>
      </c>
      <c r="J4793" s="8" t="inlineStr">
        <is>
          <t>Склад Бозымчак № 7/1 СИЗ БУ</t>
        </is>
      </c>
      <c r="K4793" s="8" t="inlineStr">
        <is>
          <t>Алымкулов Туйугунбек Куручбекович (СлесарьКИПиА)</t>
        </is>
      </c>
      <c r="L4793" s="12" t="n"/>
      <c r="M4793">
        <f>VLOOKUP(J4793,P$7:Q$4000,2,0)</f>
        <v/>
      </c>
      <c r="N4793">
        <f>VLOOKUP(K4793,P$7:R$4000,2,0)</f>
        <v/>
      </c>
    </row>
    <row r="4794" hidden="1" outlineLevel="1" ht="22.45" customFormat="1" customHeight="1" s="71">
      <c r="B4794" s="166" t="n"/>
      <c r="C4794" s="166" t="n"/>
      <c r="D4794" s="153" t="n"/>
      <c r="E4794" s="10" t="n"/>
      <c r="F4794" s="11" t="n"/>
      <c r="G4794" s="10" t="n"/>
      <c r="H4794" s="11" t="n"/>
      <c r="I4794" s="12" t="n"/>
      <c r="J4794" s="13" t="inlineStr">
        <is>
          <t>001-003-0047 Постельное белье 100% Х/Б сатин/бязь (простынь 150*215см, пододеяльник 150*215см, наволочка 70*50 см</t>
        </is>
      </c>
      <c r="K4794" s="13" t="inlineStr">
        <is>
          <t>001-003-0047 Постельное белье 100% Х/Б сатин/бязь (простынь 150*215см, пододеяльник 150*215см, наволочка 70*50 см</t>
        </is>
      </c>
      <c r="L4794" s="12" t="n"/>
      <c r="M4794">
        <f>VLOOKUP(J4794,P$7:Q$4000,2,0)</f>
        <v/>
      </c>
      <c r="N4794">
        <f>VLOOKUP(K4794,P$7:R$4000,2,0)</f>
        <v/>
      </c>
    </row>
    <row r="4795" hidden="1" outlineLevel="1" ht="22.45" customFormat="1" customHeight="1" s="71" thickBot="1">
      <c r="B4795" s="167" t="n"/>
      <c r="C4795" s="167" t="n"/>
      <c r="D4795" s="14" t="inlineStr">
        <is>
          <t>Количество</t>
        </is>
      </c>
      <c r="E4795" s="15" t="n"/>
      <c r="F4795" s="175" t="n">
        <v>1</v>
      </c>
      <c r="G4795" s="15" t="n"/>
      <c r="H4795" s="175" t="n">
        <v>1</v>
      </c>
      <c r="I4795" s="135" t="n"/>
      <c r="J4795" s="154" t="inlineStr">
        <is>
          <t>Поступление ТМЦ и услуг 0000954 от 23.03.2022 23:59:59</t>
        </is>
      </c>
      <c r="K4795" s="154" t="inlineStr">
        <is>
          <t>Поступление ТМЦ и услуг 0000954 от 23.03.2022 23:59:59</t>
        </is>
      </c>
      <c r="L4795" s="12" t="n"/>
      <c r="M4795">
        <f>VLOOKUP(J4795,P$7:Q$4000,2,0)</f>
        <v/>
      </c>
      <c r="N4795">
        <f>VLOOKUP(K4795,P$7:R$4000,2,0)</f>
        <v/>
      </c>
    </row>
    <row r="4796" hidden="1" outlineLevel="1" ht="22.45" customFormat="1" customHeight="1" s="71">
      <c r="B4796" s="165" t="inlineStr">
        <is>
          <t>30.09.2024 13:51:03</t>
        </is>
      </c>
      <c r="C4796" s="165" t="inlineStr">
        <is>
          <t>Внутреннее перемещение ОМТС 222-632 от 30.09.2024 13:51:03</t>
        </is>
      </c>
      <c r="D4796" s="152" t="inlineStr">
        <is>
          <t>Внутренее перемещение ТМЦ</t>
        </is>
      </c>
      <c r="E4796" s="163" t="n">
        <v>1750</v>
      </c>
      <c r="F4796" s="164" t="n"/>
      <c r="G4796" s="163" t="n">
        <v>1750</v>
      </c>
      <c r="H4796" s="164" t="n"/>
      <c r="I4796" s="7" t="n">
        <v>4151.73</v>
      </c>
      <c r="J4796" s="8" t="inlineStr">
        <is>
          <t>Склад Бозымчак № 7/1 СИЗ БУ</t>
        </is>
      </c>
      <c r="K4796" s="8" t="inlineStr">
        <is>
          <t>Алымкулов Туйугунбек Куручбекович (СлесарьКИПиА)</t>
        </is>
      </c>
      <c r="L4796" s="12" t="n"/>
      <c r="M4796">
        <f>VLOOKUP(J4796,P$7:Q$4000,2,0)</f>
        <v/>
      </c>
      <c r="N4796">
        <f>VLOOKUP(K4796,P$7:R$4000,2,0)</f>
        <v/>
      </c>
    </row>
    <row r="4797" hidden="1" outlineLevel="1" ht="22.45" customFormat="1" customHeight="1" s="71">
      <c r="B4797" s="166" t="n"/>
      <c r="C4797" s="166" t="n"/>
      <c r="D4797" s="153" t="n"/>
      <c r="E4797" s="10" t="n"/>
      <c r="F4797" s="11" t="n"/>
      <c r="G4797" s="10" t="n"/>
      <c r="H4797" s="11" t="n"/>
      <c r="I4797" s="12" t="n"/>
      <c r="J4797" s="13" t="inlineStr">
        <is>
          <t>001-002-0061 Ботинки Kynox Nomad 417E-064 (Италия)</t>
        </is>
      </c>
      <c r="K4797" s="13" t="inlineStr">
        <is>
          <t>001-002-0061 Ботинки Kynox Nomad 417E-064 (Италия)</t>
        </is>
      </c>
      <c r="L4797" s="12" t="n"/>
      <c r="M4797">
        <f>VLOOKUP(J4797,P$7:Q$4000,2,0)</f>
        <v/>
      </c>
      <c r="N4797">
        <f>VLOOKUP(K4797,P$7:R$4000,2,0)</f>
        <v/>
      </c>
    </row>
    <row r="4798" hidden="1" outlineLevel="1" ht="22.45" customFormat="1" customHeight="1" s="71" thickBot="1">
      <c r="B4798" s="167" t="n"/>
      <c r="C4798" s="167" t="n"/>
      <c r="D4798" s="14" t="inlineStr">
        <is>
          <t>Количество</t>
        </is>
      </c>
      <c r="E4798" s="15" t="n"/>
      <c r="F4798" s="175" t="n">
        <v>1</v>
      </c>
      <c r="G4798" s="15" t="n"/>
      <c r="H4798" s="175" t="n">
        <v>1</v>
      </c>
      <c r="I4798" s="135" t="n"/>
      <c r="J4798" s="154" t="inlineStr">
        <is>
          <t>Поступление ТМЦ и услуг 0000108 от 19.01.2023 10:00:00</t>
        </is>
      </c>
      <c r="K4798" s="154" t="inlineStr">
        <is>
          <t>Поступление ТМЦ и услуг 0000108 от 19.01.2023 10:00:00</t>
        </is>
      </c>
      <c r="L4798" s="12" t="n"/>
      <c r="M4798">
        <f>VLOOKUP(J4798,P$7:Q$4000,2,0)</f>
        <v/>
      </c>
      <c r="N4798">
        <f>VLOOKUP(K4798,P$7:R$4000,2,0)</f>
        <v/>
      </c>
    </row>
    <row r="4799" hidden="1" outlineLevel="1" ht="22.45" customFormat="1" customHeight="1" s="71">
      <c r="B4799" s="165" t="inlineStr">
        <is>
          <t>30.09.2024 13:51:03</t>
        </is>
      </c>
      <c r="C4799" s="165" t="inlineStr">
        <is>
          <t>Внутреннее перемещение ОМТС 222-632 от 30.09.2024 13:51:03</t>
        </is>
      </c>
      <c r="D4799" s="152" t="inlineStr">
        <is>
          <t>Внутренее перемещение ТМЦ</t>
        </is>
      </c>
      <c r="E4799" s="163" t="n">
        <v>1750</v>
      </c>
      <c r="F4799" s="164" t="n"/>
      <c r="G4799" s="163" t="n">
        <v>1750</v>
      </c>
      <c r="H4799" s="164" t="n"/>
      <c r="I4799" s="7" t="n">
        <v>1020</v>
      </c>
      <c r="J4799" s="8" t="inlineStr">
        <is>
          <t>Склад Бозымчак № 7/1 СИЗ БУ</t>
        </is>
      </c>
      <c r="K4799" s="8" t="inlineStr">
        <is>
          <t>Алымкулов Туйугунбек Куручбекович (СлесарьКИПиА)</t>
        </is>
      </c>
      <c r="L4799" s="12" t="n"/>
      <c r="M4799">
        <f>VLOOKUP(J4799,P$7:Q$4000,2,0)</f>
        <v/>
      </c>
      <c r="N4799">
        <f>VLOOKUP(K4799,P$7:R$4000,2,0)</f>
        <v/>
      </c>
    </row>
    <row r="4800" hidden="1" outlineLevel="1" ht="22.45" customFormat="1" customHeight="1" s="71">
      <c r="B4800" s="166" t="n"/>
      <c r="C4800" s="166" t="n"/>
      <c r="D4800" s="153" t="n"/>
      <c r="E4800" s="10" t="n"/>
      <c r="F4800" s="11" t="n"/>
      <c r="G4800" s="10" t="n"/>
      <c r="H4800" s="11" t="n"/>
      <c r="I4800" s="12" t="n"/>
      <c r="J4800" s="13" t="inlineStr">
        <is>
          <t>001-001-0007 Жилет сигнальный</t>
        </is>
      </c>
      <c r="K4800" s="13" t="inlineStr">
        <is>
          <t>001-001-0007 Жилет сигнальный</t>
        </is>
      </c>
      <c r="L4800" s="12" t="n"/>
      <c r="M4800">
        <f>VLOOKUP(J4800,P$7:Q$4000,2,0)</f>
        <v/>
      </c>
      <c r="N4800">
        <f>VLOOKUP(K4800,P$7:R$4000,2,0)</f>
        <v/>
      </c>
    </row>
    <row r="4801" hidden="1" outlineLevel="1" ht="22.45" customFormat="1" customHeight="1" s="71" thickBot="1">
      <c r="B4801" s="167" t="n"/>
      <c r="C4801" s="167" t="n"/>
      <c r="D4801" s="14" t="inlineStr">
        <is>
          <t>Количество</t>
        </is>
      </c>
      <c r="E4801" s="15" t="n"/>
      <c r="F4801" s="175" t="n">
        <v>1</v>
      </c>
      <c r="G4801" s="15" t="n"/>
      <c r="H4801" s="175" t="n">
        <v>1</v>
      </c>
      <c r="I4801" s="135" t="n"/>
      <c r="J4801" s="154" t="inlineStr">
        <is>
          <t>Поступление ТМЦ и услуг 0004734 от 17.11.2023 10:00:00</t>
        </is>
      </c>
      <c r="K4801" s="154" t="inlineStr">
        <is>
          <t>Поступление ТМЦ и услуг 0004734 от 17.11.2023 10:00:00</t>
        </is>
      </c>
      <c r="L4801" s="12" t="n"/>
      <c r="M4801">
        <f>VLOOKUP(J4801,P$7:Q$4000,2,0)</f>
        <v/>
      </c>
      <c r="N4801">
        <f>VLOOKUP(K4801,P$7:R$4000,2,0)</f>
        <v/>
      </c>
    </row>
    <row r="4802" hidden="1" outlineLevel="1" ht="22.45" customFormat="1" customHeight="1" s="71">
      <c r="B4802" s="165" t="inlineStr">
        <is>
          <t>30.09.2024 13:51:03</t>
        </is>
      </c>
      <c r="C4802" s="165" t="inlineStr">
        <is>
          <t>Внутреннее перемещение ОМТС 222-632 от 30.09.2024 13:51:03</t>
        </is>
      </c>
      <c r="D4802" s="152" t="inlineStr">
        <is>
          <t>Внутренее перемещение ТМЦ</t>
        </is>
      </c>
      <c r="E4802" s="163" t="n">
        <v>1750</v>
      </c>
      <c r="F4802" s="164" t="n"/>
      <c r="G4802" s="163" t="n">
        <v>1750</v>
      </c>
      <c r="H4802" s="164" t="n"/>
      <c r="I4802" s="7" t="n">
        <v>1644</v>
      </c>
      <c r="J4802" s="8" t="inlineStr">
        <is>
          <t>Склад Бозымчак № 7/1 СИЗ БУ</t>
        </is>
      </c>
      <c r="K4802" s="8" t="inlineStr">
        <is>
          <t>Алымкулов Туйугунбек Куручбекович (СлесарьКИПиА)</t>
        </is>
      </c>
      <c r="L4802" s="12" t="n"/>
      <c r="M4802">
        <f>VLOOKUP(J4802,P$7:Q$4000,2,0)</f>
        <v/>
      </c>
      <c r="N4802">
        <f>VLOOKUP(K4802,P$7:R$4000,2,0)</f>
        <v/>
      </c>
    </row>
    <row r="4803" hidden="1" outlineLevel="1" ht="22.45" customFormat="1" customHeight="1" s="71">
      <c r="B4803" s="166" t="n"/>
      <c r="C4803" s="166" t="n"/>
      <c r="D4803" s="153" t="n"/>
      <c r="E4803" s="10" t="n"/>
      <c r="F4803" s="11" t="n"/>
      <c r="G4803" s="10" t="n"/>
      <c r="H4803" s="11" t="n"/>
      <c r="I4803" s="12" t="n"/>
      <c r="J4803" s="13" t="inlineStr">
        <is>
          <t>001-001-0106 Термобелье (полиэстер, лайкра)</t>
        </is>
      </c>
      <c r="K4803" s="13" t="inlineStr">
        <is>
          <t>001-001-0106 Термобелье (полиэстер, лайкра)</t>
        </is>
      </c>
      <c r="L4803" s="12" t="n"/>
      <c r="M4803">
        <f>VLOOKUP(J4803,P$7:Q$4000,2,0)</f>
        <v/>
      </c>
      <c r="N4803">
        <f>VLOOKUP(K4803,P$7:R$4000,2,0)</f>
        <v/>
      </c>
    </row>
    <row r="4804" hidden="1" outlineLevel="1" ht="22.45" customFormat="1" customHeight="1" s="71" thickBot="1">
      <c r="B4804" s="167" t="n"/>
      <c r="C4804" s="167" t="n"/>
      <c r="D4804" s="14" t="inlineStr">
        <is>
          <t>Количество</t>
        </is>
      </c>
      <c r="E4804" s="15" t="n"/>
      <c r="F4804" s="175" t="n">
        <v>1</v>
      </c>
      <c r="G4804" s="15" t="n"/>
      <c r="H4804" s="175" t="n">
        <v>1</v>
      </c>
      <c r="I4804" s="135" t="n"/>
      <c r="J4804" s="154" t="inlineStr">
        <is>
          <t>Поступление ТМЦ и услуг 0003623 от 08.10.2021 10:00:00</t>
        </is>
      </c>
      <c r="K4804" s="154" t="inlineStr">
        <is>
          <t>Поступление ТМЦ и услуг 0003623 от 08.10.2021 10:00:00</t>
        </is>
      </c>
      <c r="L4804" s="12" t="n"/>
      <c r="M4804">
        <f>VLOOKUP(J4804,P$7:Q$4000,2,0)</f>
        <v/>
      </c>
      <c r="N4804">
        <f>VLOOKUP(K4804,P$7:R$4000,2,0)</f>
        <v/>
      </c>
    </row>
    <row r="4805" hidden="1" outlineLevel="1" ht="22.45" customFormat="1" customHeight="1" s="71">
      <c r="B4805" s="165" t="inlineStr">
        <is>
          <t>30.09.2024 13:52:38</t>
        </is>
      </c>
      <c r="C4805" s="165" t="inlineStr">
        <is>
          <t>Внутреннее перемещение ТМЦ 0002849 от 30.09.2024 13:52:38</t>
        </is>
      </c>
      <c r="D4805" s="152" t="inlineStr">
        <is>
          <t>Продажа ТМЦ</t>
        </is>
      </c>
      <c r="E4805" s="163" t="n">
        <v>1750</v>
      </c>
      <c r="F4805" s="164" t="n"/>
      <c r="G4805" s="163" t="n">
        <v>1750</v>
      </c>
      <c r="H4805" s="164" t="n"/>
      <c r="I4805" s="7" t="n">
        <v>13725</v>
      </c>
      <c r="J4805" s="8" t="inlineStr">
        <is>
          <t>Трей Андрей Валерьевич</t>
        </is>
      </c>
      <c r="K4805" s="8" t="inlineStr">
        <is>
          <t>Алымкулов Туйугунбек Куручбекович (СлесарьКИПиА)</t>
        </is>
      </c>
      <c r="L4805" s="12" t="n"/>
      <c r="M4805">
        <f>VLOOKUP(J4805,P$7:Q$4000,2,0)</f>
        <v/>
      </c>
      <c r="N4805">
        <f>VLOOKUP(K4805,P$7:R$4000,2,0)</f>
        <v/>
      </c>
    </row>
    <row r="4806" hidden="1" outlineLevel="1" ht="22.45" customFormat="1" customHeight="1" s="71">
      <c r="B4806" s="166" t="n"/>
      <c r="C4806" s="166" t="n"/>
      <c r="D4806" s="153" t="n"/>
      <c r="E4806" s="10" t="n"/>
      <c r="F4806" s="11" t="n"/>
      <c r="G4806" s="10" t="n"/>
      <c r="H4806" s="11" t="n"/>
      <c r="I4806" s="12" t="n"/>
      <c r="J4806" s="13" t="inlineStr">
        <is>
          <t>001-001-0103 Комбинезон одноразовый Tecron (полипропилен)</t>
        </is>
      </c>
      <c r="K4806" s="13" t="inlineStr">
        <is>
          <t>001-001-0103 Комбинезон одноразовый Tecron (полипропилен)</t>
        </is>
      </c>
      <c r="L4806" s="12" t="n"/>
      <c r="M4806">
        <f>VLOOKUP(J4806,P$7:Q$4000,2,0)</f>
        <v/>
      </c>
      <c r="N4806">
        <f>VLOOKUP(K4806,P$7:R$4000,2,0)</f>
        <v/>
      </c>
    </row>
    <row r="4807" hidden="1" outlineLevel="1" ht="22.45" customFormat="1" customHeight="1" s="71" thickBot="1">
      <c r="B4807" s="167" t="n"/>
      <c r="C4807" s="167" t="n"/>
      <c r="D4807" s="14" t="inlineStr">
        <is>
          <t>Количество</t>
        </is>
      </c>
      <c r="E4807" s="15" t="n"/>
      <c r="F4807" s="175" t="n">
        <v>25</v>
      </c>
      <c r="G4807" s="15" t="n"/>
      <c r="H4807" s="175" t="n">
        <v>25</v>
      </c>
      <c r="I4807" s="135" t="n"/>
      <c r="J4807" s="154" t="inlineStr">
        <is>
          <t>Поступление ТМЦ и услуг 0000063 от 09.01.2024 10:00:00</t>
        </is>
      </c>
      <c r="K4807" s="154" t="inlineStr">
        <is>
          <t>Поступление ТМЦ и услуг 0000063 от 09.01.2024 10:00:00</t>
        </is>
      </c>
      <c r="L4807" s="12" t="n"/>
      <c r="M4807">
        <f>VLOOKUP(J4807,P$7:Q$4000,2,0)</f>
        <v/>
      </c>
      <c r="N4807">
        <f>VLOOKUP(K4807,P$7:R$4000,2,0)</f>
        <v/>
      </c>
    </row>
    <row r="4808" hidden="1" outlineLevel="1" ht="22.45" customFormat="1" customHeight="1" s="71">
      <c r="B4808" s="165" t="inlineStr">
        <is>
          <t>30.09.2024 13:52:38</t>
        </is>
      </c>
      <c r="C4808" s="165" t="inlineStr">
        <is>
          <t>Внутреннее перемещение ТМЦ 0002849 от 30.09.2024 13:52:38</t>
        </is>
      </c>
      <c r="D4808" s="152" t="inlineStr">
        <is>
          <t>Продажа ТМЦ</t>
        </is>
      </c>
      <c r="E4808" s="163" t="n">
        <v>1750</v>
      </c>
      <c r="F4808" s="164" t="n"/>
      <c r="G4808" s="163" t="n">
        <v>1750</v>
      </c>
      <c r="H4808" s="164" t="n"/>
      <c r="I4808" s="7" t="n">
        <v>5892.86</v>
      </c>
      <c r="J4808" s="8" t="inlineStr">
        <is>
          <t>Трей Андрей Валерьевич</t>
        </is>
      </c>
      <c r="K4808" s="8" t="inlineStr">
        <is>
          <t>Алымкулов Туйугунбек Куручбекович (СлесарьКИПиА)</t>
        </is>
      </c>
      <c r="L4808" s="12" t="n"/>
      <c r="M4808">
        <f>VLOOKUP(J4808,P$7:Q$4000,2,0)</f>
        <v/>
      </c>
      <c r="N4808">
        <f>VLOOKUP(K4808,P$7:R$4000,2,0)</f>
        <v/>
      </c>
    </row>
    <row r="4809" hidden="1" outlineLevel="1" ht="22.45" customFormat="1" customHeight="1" s="71">
      <c r="B4809" s="166" t="n"/>
      <c r="C4809" s="166" t="n"/>
      <c r="D4809" s="153" t="n"/>
      <c r="E4809" s="10" t="n"/>
      <c r="F4809" s="11" t="n"/>
      <c r="G4809" s="10" t="n"/>
      <c r="H4809" s="11" t="n"/>
      <c r="I4809" s="12" t="n"/>
      <c r="J4809" s="13" t="inlineStr">
        <is>
          <t>100-010-6204 Пресс-клещи для опрессовки (Кримпер) НШВИ CTK-02 КВТ (56539)</t>
        </is>
      </c>
      <c r="K4809" s="13" t="inlineStr">
        <is>
          <t>100-010-6204 Пресс-клещи для опрессовки (Кримпер) НШВИ CTK-02 КВТ (56539)</t>
        </is>
      </c>
      <c r="L4809" s="12" t="n"/>
      <c r="M4809">
        <f>VLOOKUP(J4809,P$7:Q$4000,2,0)</f>
        <v/>
      </c>
      <c r="N4809">
        <f>VLOOKUP(K4809,P$7:R$4000,2,0)</f>
        <v/>
      </c>
    </row>
    <row r="4810" hidden="1" outlineLevel="1" ht="22.45" customFormat="1" customHeight="1" s="71" thickBot="1">
      <c r="B4810" s="167" t="n"/>
      <c r="C4810" s="167" t="n"/>
      <c r="D4810" s="14" t="inlineStr">
        <is>
          <t>Количество</t>
        </is>
      </c>
      <c r="E4810" s="15" t="n"/>
      <c r="F4810" s="175" t="n">
        <v>2</v>
      </c>
      <c r="G4810" s="15" t="n"/>
      <c r="H4810" s="175" t="n">
        <v>2</v>
      </c>
      <c r="I4810" s="135" t="n"/>
      <c r="J4810" s="154" t="inlineStr">
        <is>
          <t>Поступление ТМЦ и услуг 0001339 от 26.04.2021 10:00:00</t>
        </is>
      </c>
      <c r="K4810" s="154" t="inlineStr">
        <is>
          <t>Поступление ТМЦ и услуг 0001339 от 26.04.2021 10:00:00</t>
        </is>
      </c>
      <c r="L4810" s="12" t="n"/>
      <c r="M4810">
        <f>VLOOKUP(J4810,P$7:Q$4000,2,0)</f>
        <v/>
      </c>
      <c r="N4810">
        <f>VLOOKUP(K4810,P$7:R$4000,2,0)</f>
        <v/>
      </c>
    </row>
    <row r="4811" hidden="1" outlineLevel="1" ht="22.45" customFormat="1" customHeight="1" s="71">
      <c r="B4811" s="165" t="inlineStr">
        <is>
          <t>30.09.2024 15:33:22</t>
        </is>
      </c>
      <c r="C4811" s="165" t="inlineStr">
        <is>
          <t>Внутреннее перемещение ТМЦ 0002850 от 30.09.2024 15:33:22</t>
        </is>
      </c>
      <c r="D4811" s="152" t="inlineStr">
        <is>
          <t>Продажа ТМЦ</t>
        </is>
      </c>
      <c r="E4811" s="163" t="n">
        <v>1750</v>
      </c>
      <c r="F4811" s="164" t="n"/>
      <c r="G4811" s="163" t="n">
        <v>1750</v>
      </c>
      <c r="H4811" s="164" t="n"/>
      <c r="I4811" s="7" t="n">
        <v>2544.65</v>
      </c>
      <c r="J4811" s="8" t="inlineStr">
        <is>
          <t>Топиволдиев Дилмурод Исмонжонович(Инженер КИП и А</t>
        </is>
      </c>
      <c r="K4811" s="8" t="inlineStr">
        <is>
          <t>Токтосунов Арлен Токтосунович (слесарь-электрик)</t>
        </is>
      </c>
      <c r="L4811" s="12" t="n"/>
      <c r="M4811">
        <f>VLOOKUP(J4811,P$7:Q$4000,2,0)</f>
        <v/>
      </c>
      <c r="N4811">
        <f>VLOOKUP(K4811,P$7:R$4000,2,0)</f>
        <v/>
      </c>
    </row>
    <row r="4812" hidden="1" outlineLevel="1" ht="22.45" customFormat="1" customHeight="1" s="71">
      <c r="B4812" s="166" t="n"/>
      <c r="C4812" s="166" t="n"/>
      <c r="D4812" s="153" t="n"/>
      <c r="E4812" s="10" t="n"/>
      <c r="F4812" s="11" t="n"/>
      <c r="G4812" s="10" t="n"/>
      <c r="H4812" s="11" t="n"/>
      <c r="I4812" s="12" t="n"/>
      <c r="J4812" s="13" t="inlineStr">
        <is>
          <t>100-010-6297 Набор диэлектрических отверток КВТ Профи НИО-08 78619</t>
        </is>
      </c>
      <c r="K4812" s="13" t="inlineStr">
        <is>
          <t>100-010-6297 Набор диэлектрических отверток КВТ Профи НИО-08 78619</t>
        </is>
      </c>
      <c r="L4812" s="12" t="n"/>
      <c r="M4812">
        <f>VLOOKUP(J4812,P$7:Q$4000,2,0)</f>
        <v/>
      </c>
      <c r="N4812">
        <f>VLOOKUP(K4812,P$7:R$4000,2,0)</f>
        <v/>
      </c>
    </row>
    <row r="4813" hidden="1" outlineLevel="1" ht="22.45" customFormat="1" customHeight="1" s="71" thickBot="1">
      <c r="B4813" s="167" t="n"/>
      <c r="C4813" s="167" t="n"/>
      <c r="D4813" s="14" t="inlineStr">
        <is>
          <t>Количество</t>
        </is>
      </c>
      <c r="E4813" s="15" t="n"/>
      <c r="F4813" s="175" t="n">
        <v>1</v>
      </c>
      <c r="G4813" s="15" t="n"/>
      <c r="H4813" s="175" t="n">
        <v>1</v>
      </c>
      <c r="I4813" s="135" t="n"/>
      <c r="J4813" s="154" t="inlineStr">
        <is>
          <t>Поступление ТМЦ и услуг 0001288 от 21.04.2021 10:00:00</t>
        </is>
      </c>
      <c r="K4813" s="154" t="inlineStr">
        <is>
          <t>Поступление ТМЦ и услуг 0001288 от 21.04.2021 10:00:00</t>
        </is>
      </c>
      <c r="L4813" s="12" t="n"/>
      <c r="M4813">
        <f>VLOOKUP(J4813,P$7:Q$4000,2,0)</f>
        <v/>
      </c>
      <c r="N4813">
        <f>VLOOKUP(K4813,P$7:R$4000,2,0)</f>
        <v/>
      </c>
    </row>
    <row r="4814" hidden="1" outlineLevel="1" ht="22.45" customFormat="1" customHeight="1" s="71">
      <c r="B4814" s="165" t="inlineStr">
        <is>
          <t>30.09.2024 15:35:37</t>
        </is>
      </c>
      <c r="C4814" s="165" t="inlineStr">
        <is>
          <t>Внутреннее перемещение ТМЦ 0002851 от 30.09.2024 15:35:37</t>
        </is>
      </c>
      <c r="D4814" s="152" t="inlineStr">
        <is>
          <t>Продажа ТМЦ</t>
        </is>
      </c>
      <c r="E4814" s="163" t="n">
        <v>1750</v>
      </c>
      <c r="F4814" s="164" t="n"/>
      <c r="G4814" s="163" t="n">
        <v>1750</v>
      </c>
      <c r="H4814" s="164" t="n"/>
      <c r="I4814" s="7" t="n">
        <v>221342.84</v>
      </c>
      <c r="J4814" s="8" t="inlineStr">
        <is>
          <t>Искаков Талайбек Канатбекович</t>
        </is>
      </c>
      <c r="K4814" s="8" t="inlineStr">
        <is>
          <t>Усманов Иса Бектурович</t>
        </is>
      </c>
      <c r="L4814" s="12" t="n"/>
      <c r="M4814">
        <f>VLOOKUP(J4814,P$7:Q$4000,2,0)</f>
        <v/>
      </c>
      <c r="N4814">
        <f>VLOOKUP(K4814,P$7:R$4000,2,0)</f>
        <v/>
      </c>
    </row>
    <row r="4815" hidden="1" outlineLevel="1" ht="22.45" customFormat="1" customHeight="1" s="71">
      <c r="B4815" s="166" t="n"/>
      <c r="C4815" s="166" t="n"/>
      <c r="D4815" s="153" t="n"/>
      <c r="E4815" s="10" t="n"/>
      <c r="F4815" s="11" t="n"/>
      <c r="G4815" s="10" t="n"/>
      <c r="H4815" s="11" t="n"/>
      <c r="I4815" s="12" t="n"/>
      <c r="J4815" s="13" t="inlineStr">
        <is>
          <t>810-002-4685 Монитор HP P24h G5 FHD (64W34AA)</t>
        </is>
      </c>
      <c r="K4815" s="13" t="inlineStr">
        <is>
          <t>810-002-4685 Монитор HP P24h G5 FHD (64W34AA)</t>
        </is>
      </c>
      <c r="L4815" s="12" t="n"/>
      <c r="M4815">
        <f>VLOOKUP(J4815,P$7:Q$4000,2,0)</f>
        <v/>
      </c>
      <c r="N4815">
        <f>VLOOKUP(K4815,P$7:R$4000,2,0)</f>
        <v/>
      </c>
    </row>
    <row r="4816" hidden="1" outlineLevel="1" ht="22.45" customFormat="1" customHeight="1" s="71" thickBot="1">
      <c r="B4816" s="167" t="n"/>
      <c r="C4816" s="167" t="n"/>
      <c r="D4816" s="14" t="inlineStr">
        <is>
          <t>Количество</t>
        </is>
      </c>
      <c r="E4816" s="15" t="n"/>
      <c r="F4816" s="175" t="n">
        <v>15</v>
      </c>
      <c r="G4816" s="15" t="n"/>
      <c r="H4816" s="175" t="n">
        <v>15</v>
      </c>
      <c r="I4816" s="135" t="n"/>
      <c r="J4816" s="154" t="inlineStr">
        <is>
          <t>Поступление ТМЦ и услуг 0003347 от 29.08.2024 15:11:07</t>
        </is>
      </c>
      <c r="K4816" s="154" t="inlineStr">
        <is>
          <t>Поступление ТМЦ и услуг 0003347 от 29.08.2024 15:11:07</t>
        </is>
      </c>
      <c r="L4816" s="12" t="n"/>
      <c r="M4816">
        <f>VLOOKUP(J4816,P$7:Q$4000,2,0)</f>
        <v/>
      </c>
      <c r="N4816">
        <f>VLOOKUP(K4816,P$7:R$4000,2,0)</f>
        <v/>
      </c>
    </row>
    <row r="4817" hidden="1" outlineLevel="1" ht="22.45" customFormat="1" customHeight="1" s="71">
      <c r="B4817" s="165" t="n"/>
      <c r="C4817" s="165" t="n"/>
      <c r="D4817" s="152" t="n"/>
      <c r="E4817" s="163" t="n"/>
      <c r="F4817" s="164" t="n"/>
      <c r="G4817" s="163" t="n"/>
      <c r="H4817" s="164" t="n"/>
      <c r="I4817" s="7" t="n"/>
      <c r="J4817" s="8" t="n"/>
      <c r="K4817" s="8" t="n"/>
      <c r="L4817" s="12" t="n"/>
      <c r="M4817">
        <f>VLOOKUP(J4817,P$7:Q$4000,2,0)</f>
        <v/>
      </c>
      <c r="N4817">
        <f>VLOOKUP(K4817,P$7:R$4000,2,0)</f>
        <v/>
      </c>
    </row>
    <row r="4818" hidden="1" outlineLevel="1" ht="22.45" customFormat="1" customHeight="1" s="71">
      <c r="B4818" s="166" t="n"/>
      <c r="C4818" s="166" t="n"/>
      <c r="D4818" s="153" t="n"/>
      <c r="E4818" s="10" t="n"/>
      <c r="F4818" s="11" t="n"/>
      <c r="G4818" s="10" t="n"/>
      <c r="H4818" s="11" t="n"/>
      <c r="I4818" s="12" t="n"/>
      <c r="J4818" s="13" t="n"/>
      <c r="K4818" s="13" t="n"/>
      <c r="L4818" s="12" t="n"/>
      <c r="M4818">
        <f>VLOOKUP(J4818,P$7:Q$4000,2,0)</f>
        <v/>
      </c>
      <c r="N4818">
        <f>VLOOKUP(K4818,P$7:R$4000,2,0)</f>
        <v/>
      </c>
    </row>
    <row r="4819" hidden="1" outlineLevel="1" ht="22.45" customFormat="1" customHeight="1" s="71" thickBot="1">
      <c r="B4819" s="167" t="n"/>
      <c r="C4819" s="167" t="n"/>
      <c r="D4819" s="14" t="n"/>
      <c r="E4819" s="15" t="n"/>
      <c r="F4819" s="175" t="n"/>
      <c r="G4819" s="15" t="n"/>
      <c r="H4819" s="175" t="n"/>
      <c r="I4819" s="135" t="n"/>
      <c r="J4819" s="154" t="n"/>
      <c r="K4819" s="154" t="n"/>
      <c r="L4819" s="12" t="n"/>
      <c r="M4819">
        <f>VLOOKUP(J4819,P$7:Q$4000,2,0)</f>
        <v/>
      </c>
      <c r="N4819">
        <f>VLOOKUP(K4819,P$7:R$4000,2,0)</f>
        <v/>
      </c>
    </row>
    <row r="4820" hidden="1" outlineLevel="1" ht="22.45" customFormat="1" customHeight="1" s="71">
      <c r="B4820" s="165" t="n"/>
      <c r="C4820" s="165" t="n"/>
      <c r="D4820" s="152" t="n"/>
      <c r="E4820" s="163" t="n"/>
      <c r="F4820" s="164" t="n"/>
      <c r="G4820" s="163" t="n"/>
      <c r="H4820" s="164" t="n"/>
      <c r="I4820" s="7" t="n"/>
      <c r="J4820" s="8" t="n"/>
      <c r="K4820" s="8" t="n"/>
      <c r="L4820" s="12" t="n"/>
      <c r="M4820">
        <f>VLOOKUP(J4820,P$7:Q$4000,2,0)</f>
        <v/>
      </c>
      <c r="N4820">
        <f>VLOOKUP(K4820,P$7:R$4000,2,0)</f>
        <v/>
      </c>
    </row>
    <row r="4821" hidden="1" outlineLevel="1" ht="22.45" customFormat="1" customHeight="1" s="71">
      <c r="B4821" s="166" t="n"/>
      <c r="C4821" s="166" t="n"/>
      <c r="D4821" s="153" t="n"/>
      <c r="E4821" s="10" t="n"/>
      <c r="F4821" s="11" t="n"/>
      <c r="G4821" s="10" t="n"/>
      <c r="H4821" s="11" t="n"/>
      <c r="I4821" s="12" t="n"/>
      <c r="J4821" s="13" t="n"/>
      <c r="K4821" s="13" t="n"/>
      <c r="L4821" s="12" t="n"/>
      <c r="M4821">
        <f>VLOOKUP(J4821,P$7:Q$4000,2,0)</f>
        <v/>
      </c>
      <c r="N4821">
        <f>VLOOKUP(K4821,P$7:R$4000,2,0)</f>
        <v/>
      </c>
    </row>
    <row r="4822" hidden="1" outlineLevel="1" ht="22.45" customFormat="1" customHeight="1" s="71" thickBot="1">
      <c r="B4822" s="167" t="n"/>
      <c r="C4822" s="167" t="n"/>
      <c r="D4822" s="14" t="n"/>
      <c r="E4822" s="15" t="n"/>
      <c r="F4822" s="175" t="n"/>
      <c r="G4822" s="15" t="n"/>
      <c r="H4822" s="175" t="n"/>
      <c r="I4822" s="135" t="n"/>
      <c r="J4822" s="154" t="n"/>
      <c r="K4822" s="154" t="n"/>
      <c r="L4822" s="12" t="n"/>
      <c r="M4822">
        <f>VLOOKUP(J4822,P$7:Q$4000,2,0)</f>
        <v/>
      </c>
      <c r="N4822">
        <f>VLOOKUP(K4822,P$7:R$4000,2,0)</f>
        <v/>
      </c>
    </row>
    <row r="4823" hidden="1" outlineLevel="1" ht="22.45" customFormat="1" customHeight="1" s="71">
      <c r="B4823" s="165" t="n"/>
      <c r="C4823" s="165" t="n"/>
      <c r="D4823" s="152" t="n"/>
      <c r="E4823" s="163" t="n"/>
      <c r="F4823" s="164" t="n"/>
      <c r="G4823" s="163" t="n"/>
      <c r="H4823" s="164" t="n"/>
      <c r="I4823" s="7" t="n"/>
      <c r="J4823" s="8" t="n"/>
      <c r="K4823" s="8" t="n"/>
      <c r="L4823" s="12" t="n"/>
      <c r="M4823">
        <f>VLOOKUP(J4823,P$7:Q$4000,2,0)</f>
        <v/>
      </c>
      <c r="N4823">
        <f>VLOOKUP(K4823,P$7:R$4000,2,0)</f>
        <v/>
      </c>
    </row>
    <row r="4824" hidden="1" outlineLevel="1" ht="22.45" customFormat="1" customHeight="1" s="71">
      <c r="B4824" s="166" t="n"/>
      <c r="C4824" s="166" t="n"/>
      <c r="D4824" s="153" t="n"/>
      <c r="E4824" s="10" t="n"/>
      <c r="F4824" s="11" t="n"/>
      <c r="G4824" s="10" t="n"/>
      <c r="H4824" s="11" t="n"/>
      <c r="I4824" s="12" t="n"/>
      <c r="J4824" s="13" t="n"/>
      <c r="K4824" s="13" t="n"/>
      <c r="L4824" s="12" t="n"/>
      <c r="M4824">
        <f>VLOOKUP(J4824,P$7:Q$4000,2,0)</f>
        <v/>
      </c>
      <c r="N4824">
        <f>VLOOKUP(K4824,P$7:R$4000,2,0)</f>
        <v/>
      </c>
    </row>
    <row r="4825" hidden="1" outlineLevel="1" ht="22.45" customFormat="1" customHeight="1" s="71" thickBot="1">
      <c r="B4825" s="167" t="n"/>
      <c r="C4825" s="167" t="n"/>
      <c r="D4825" s="14" t="n"/>
      <c r="E4825" s="15" t="n"/>
      <c r="F4825" s="175" t="n"/>
      <c r="G4825" s="15" t="n"/>
      <c r="H4825" s="175" t="n"/>
      <c r="I4825" s="135" t="n"/>
      <c r="J4825" s="154" t="n"/>
      <c r="K4825" s="154" t="n"/>
      <c r="L4825" s="12" t="n"/>
      <c r="M4825">
        <f>VLOOKUP(J4825,P$7:Q$4000,2,0)</f>
        <v/>
      </c>
      <c r="N4825">
        <f>VLOOKUP(K4825,P$7:R$4000,2,0)</f>
        <v/>
      </c>
    </row>
    <row r="4826" hidden="1" outlineLevel="1" ht="22.45" customFormat="1" customHeight="1" s="71">
      <c r="B4826" s="165" t="n"/>
      <c r="C4826" s="165" t="n"/>
      <c r="D4826" s="152" t="n"/>
      <c r="E4826" s="163" t="n"/>
      <c r="F4826" s="164" t="n"/>
      <c r="G4826" s="163" t="n"/>
      <c r="H4826" s="164" t="n"/>
      <c r="I4826" s="7" t="n"/>
      <c r="J4826" s="8" t="n"/>
      <c r="K4826" s="8" t="n"/>
      <c r="L4826" s="12" t="n"/>
      <c r="M4826">
        <f>VLOOKUP(J4826,P$7:Q$4000,2,0)</f>
        <v/>
      </c>
      <c r="N4826">
        <f>VLOOKUP(K4826,P$7:R$4000,2,0)</f>
        <v/>
      </c>
    </row>
    <row r="4827" hidden="1" outlineLevel="1" ht="22.45" customFormat="1" customHeight="1" s="71">
      <c r="B4827" s="166" t="n"/>
      <c r="C4827" s="166" t="n"/>
      <c r="D4827" s="153" t="n"/>
      <c r="E4827" s="10" t="n"/>
      <c r="F4827" s="11" t="n"/>
      <c r="G4827" s="10" t="n"/>
      <c r="H4827" s="11" t="n"/>
      <c r="I4827" s="12" t="n"/>
      <c r="J4827" s="13" t="n"/>
      <c r="K4827" s="13" t="n"/>
      <c r="L4827" s="12" t="n"/>
      <c r="M4827">
        <f>VLOOKUP(J4827,P$7:Q$4000,2,0)</f>
        <v/>
      </c>
      <c r="N4827">
        <f>VLOOKUP(K4827,P$7:R$4000,2,0)</f>
        <v/>
      </c>
    </row>
    <row r="4828" hidden="1" outlineLevel="1" ht="22.45" customFormat="1" customHeight="1" s="71" thickBot="1">
      <c r="B4828" s="167" t="n"/>
      <c r="C4828" s="167" t="n"/>
      <c r="D4828" s="14" t="n"/>
      <c r="E4828" s="15" t="n"/>
      <c r="F4828" s="175" t="n"/>
      <c r="G4828" s="15" t="n"/>
      <c r="H4828" s="175" t="n"/>
      <c r="I4828" s="135" t="n"/>
      <c r="J4828" s="154" t="n"/>
      <c r="K4828" s="154" t="n"/>
      <c r="L4828" s="12" t="n"/>
      <c r="M4828">
        <f>VLOOKUP(J4828,P$7:Q$4000,2,0)</f>
        <v/>
      </c>
      <c r="N4828">
        <f>VLOOKUP(K4828,P$7:R$4000,2,0)</f>
        <v/>
      </c>
    </row>
    <row r="4829" hidden="1" outlineLevel="1" ht="22.45" customFormat="1" customHeight="1" s="71">
      <c r="B4829" s="165" t="n"/>
      <c r="C4829" s="165" t="n"/>
      <c r="D4829" s="152" t="n"/>
      <c r="E4829" s="163" t="n"/>
      <c r="F4829" s="164" t="n"/>
      <c r="G4829" s="163" t="n"/>
      <c r="H4829" s="164" t="n"/>
      <c r="I4829" s="7" t="n"/>
      <c r="J4829" s="8" t="n"/>
      <c r="K4829" s="8" t="n"/>
      <c r="L4829" s="12" t="n"/>
      <c r="M4829">
        <f>VLOOKUP(J4829,P$7:Q$4000,2,0)</f>
        <v/>
      </c>
      <c r="N4829">
        <f>VLOOKUP(K4829,P$7:R$4000,2,0)</f>
        <v/>
      </c>
    </row>
    <row r="4830" hidden="1" outlineLevel="1" ht="22.45" customFormat="1" customHeight="1" s="71">
      <c r="B4830" s="166" t="n"/>
      <c r="C4830" s="166" t="n"/>
      <c r="D4830" s="153" t="n"/>
      <c r="E4830" s="10" t="n"/>
      <c r="F4830" s="11" t="n"/>
      <c r="G4830" s="10" t="n"/>
      <c r="H4830" s="11" t="n"/>
      <c r="I4830" s="12" t="n"/>
      <c r="J4830" s="13" t="n"/>
      <c r="K4830" s="13" t="n"/>
      <c r="L4830" s="12" t="n"/>
      <c r="M4830">
        <f>VLOOKUP(J4830,P$7:Q$4000,2,0)</f>
        <v/>
      </c>
      <c r="N4830">
        <f>VLOOKUP(K4830,P$7:R$4000,2,0)</f>
        <v/>
      </c>
    </row>
    <row r="4831" hidden="1" outlineLevel="1" ht="22.45" customFormat="1" customHeight="1" s="71" thickBot="1">
      <c r="B4831" s="167" t="n"/>
      <c r="C4831" s="167" t="n"/>
      <c r="D4831" s="14" t="n"/>
      <c r="E4831" s="15" t="n"/>
      <c r="F4831" s="175" t="n"/>
      <c r="G4831" s="15" t="n"/>
      <c r="H4831" s="175" t="n"/>
      <c r="I4831" s="135" t="n"/>
      <c r="J4831" s="154" t="n"/>
      <c r="K4831" s="154" t="n"/>
      <c r="L4831" s="12" t="n"/>
      <c r="M4831">
        <f>VLOOKUP(J4831,P$7:Q$4000,2,0)</f>
        <v/>
      </c>
      <c r="N4831">
        <f>VLOOKUP(K4831,P$7:R$4000,2,0)</f>
        <v/>
      </c>
    </row>
    <row r="4832" hidden="1" outlineLevel="1" ht="22.45" customFormat="1" customHeight="1" s="71">
      <c r="B4832" s="165" t="n"/>
      <c r="C4832" s="165" t="n"/>
      <c r="D4832" s="152" t="n"/>
      <c r="E4832" s="163" t="n"/>
      <c r="F4832" s="164" t="n"/>
      <c r="G4832" s="163" t="n"/>
      <c r="H4832" s="164" t="n"/>
      <c r="I4832" s="7" t="n"/>
      <c r="J4832" s="8" t="n"/>
      <c r="K4832" s="8" t="n"/>
      <c r="L4832" s="12" t="n"/>
      <c r="M4832">
        <f>VLOOKUP(J4832,P$7:Q$4000,2,0)</f>
        <v/>
      </c>
      <c r="N4832">
        <f>VLOOKUP(K4832,P$7:R$4000,2,0)</f>
        <v/>
      </c>
    </row>
    <row r="4833" hidden="1" outlineLevel="1" ht="22.45" customFormat="1" customHeight="1" s="71">
      <c r="B4833" s="166" t="n"/>
      <c r="C4833" s="166" t="n"/>
      <c r="D4833" s="153" t="n"/>
      <c r="E4833" s="10" t="n"/>
      <c r="F4833" s="11" t="n"/>
      <c r="G4833" s="10" t="n"/>
      <c r="H4833" s="11" t="n"/>
      <c r="I4833" s="12" t="n"/>
      <c r="J4833" s="13" t="n"/>
      <c r="K4833" s="13" t="n"/>
      <c r="L4833" s="12" t="n"/>
      <c r="M4833">
        <f>VLOOKUP(J4833,P$7:Q$4000,2,0)</f>
        <v/>
      </c>
      <c r="N4833">
        <f>VLOOKUP(K4833,P$7:R$4000,2,0)</f>
        <v/>
      </c>
    </row>
    <row r="4834" hidden="1" outlineLevel="1" ht="22.45" customFormat="1" customHeight="1" s="71" thickBot="1">
      <c r="B4834" s="167" t="n"/>
      <c r="C4834" s="167" t="n"/>
      <c r="D4834" s="14" t="n"/>
      <c r="E4834" s="15" t="n"/>
      <c r="F4834" s="175" t="n"/>
      <c r="G4834" s="15" t="n"/>
      <c r="H4834" s="175" t="n"/>
      <c r="I4834" s="135" t="n"/>
      <c r="J4834" s="154" t="n"/>
      <c r="K4834" s="154" t="n"/>
      <c r="L4834" s="12" t="n"/>
      <c r="M4834">
        <f>VLOOKUP(J4834,P$7:Q$4000,2,0)</f>
        <v/>
      </c>
      <c r="N4834">
        <f>VLOOKUP(K4834,P$7:R$4000,2,0)</f>
        <v/>
      </c>
    </row>
    <row r="4835" hidden="1" outlineLevel="1" ht="22.45" customFormat="1" customHeight="1" s="71">
      <c r="B4835" s="165" t="n"/>
      <c r="C4835" s="165" t="n"/>
      <c r="D4835" s="152" t="n"/>
      <c r="E4835" s="163" t="n"/>
      <c r="F4835" s="164" t="n"/>
      <c r="G4835" s="163" t="n"/>
      <c r="H4835" s="164" t="n"/>
      <c r="I4835" s="7" t="n"/>
      <c r="J4835" s="8" t="n"/>
      <c r="K4835" s="8" t="n"/>
      <c r="L4835" s="12" t="n"/>
      <c r="M4835">
        <f>VLOOKUP(J4835,P$7:Q$4000,2,0)</f>
        <v/>
      </c>
      <c r="N4835">
        <f>VLOOKUP(K4835,P$7:R$4000,2,0)</f>
        <v/>
      </c>
    </row>
    <row r="4836" hidden="1" outlineLevel="1" ht="22.45" customFormat="1" customHeight="1" s="71">
      <c r="B4836" s="166" t="n"/>
      <c r="C4836" s="166" t="n"/>
      <c r="D4836" s="153" t="n"/>
      <c r="E4836" s="10" t="n"/>
      <c r="F4836" s="11" t="n"/>
      <c r="G4836" s="10" t="n"/>
      <c r="H4836" s="11" t="n"/>
      <c r="I4836" s="12" t="n"/>
      <c r="J4836" s="13" t="n"/>
      <c r="K4836" s="13" t="n"/>
      <c r="L4836" s="12" t="n"/>
      <c r="M4836">
        <f>VLOOKUP(J4836,P$7:Q$4000,2,0)</f>
        <v/>
      </c>
      <c r="N4836">
        <f>VLOOKUP(K4836,P$7:R$4000,2,0)</f>
        <v/>
      </c>
    </row>
    <row r="4837" hidden="1" outlineLevel="1" ht="22.45" customFormat="1" customHeight="1" s="71" thickBot="1">
      <c r="B4837" s="167" t="n"/>
      <c r="C4837" s="167" t="n"/>
      <c r="D4837" s="14" t="n"/>
      <c r="E4837" s="15" t="n"/>
      <c r="F4837" s="175" t="n"/>
      <c r="G4837" s="15" t="n"/>
      <c r="H4837" s="175" t="n"/>
      <c r="I4837" s="135" t="n"/>
      <c r="J4837" s="154" t="n"/>
      <c r="K4837" s="154" t="n"/>
      <c r="L4837" s="12" t="n"/>
      <c r="M4837">
        <f>VLOOKUP(J4837,P$7:Q$4000,2,0)</f>
        <v/>
      </c>
      <c r="N4837">
        <f>VLOOKUP(K4837,P$7:R$4000,2,0)</f>
        <v/>
      </c>
    </row>
    <row r="4838" hidden="1" outlineLevel="1" ht="22.45" customFormat="1" customHeight="1" s="71">
      <c r="B4838" s="165" t="n"/>
      <c r="C4838" s="165" t="n"/>
      <c r="D4838" s="152" t="n"/>
      <c r="E4838" s="163" t="n"/>
      <c r="F4838" s="164" t="n"/>
      <c r="G4838" s="163" t="n"/>
      <c r="H4838" s="164" t="n"/>
      <c r="I4838" s="7" t="n"/>
      <c r="J4838" s="8" t="n"/>
      <c r="K4838" s="8" t="n"/>
      <c r="L4838" s="12" t="n"/>
      <c r="M4838">
        <f>VLOOKUP(J4838,P$7:Q$4000,2,0)</f>
        <v/>
      </c>
      <c r="N4838">
        <f>VLOOKUP(K4838,P$7:R$4000,2,0)</f>
        <v/>
      </c>
    </row>
    <row r="4839" hidden="1" outlineLevel="1" ht="22.45" customFormat="1" customHeight="1" s="71">
      <c r="B4839" s="166" t="n"/>
      <c r="C4839" s="166" t="n"/>
      <c r="D4839" s="153" t="n"/>
      <c r="E4839" s="10" t="n"/>
      <c r="F4839" s="11" t="n"/>
      <c r="G4839" s="10" t="n"/>
      <c r="H4839" s="11" t="n"/>
      <c r="I4839" s="12" t="n"/>
      <c r="J4839" s="13" t="n"/>
      <c r="K4839" s="13" t="n"/>
      <c r="L4839" s="12" t="n"/>
      <c r="M4839">
        <f>VLOOKUP(J4839,P$7:Q$4000,2,0)</f>
        <v/>
      </c>
      <c r="N4839">
        <f>VLOOKUP(K4839,P$7:R$4000,2,0)</f>
        <v/>
      </c>
    </row>
    <row r="4840" hidden="1" outlineLevel="1" ht="22.45" customFormat="1" customHeight="1" s="71" thickBot="1">
      <c r="B4840" s="167" t="n"/>
      <c r="C4840" s="167" t="n"/>
      <c r="D4840" s="14" t="n"/>
      <c r="E4840" s="15" t="n"/>
      <c r="F4840" s="175" t="n"/>
      <c r="G4840" s="15" t="n"/>
      <c r="H4840" s="175" t="n"/>
      <c r="I4840" s="135" t="n"/>
      <c r="J4840" s="154" t="n"/>
      <c r="K4840" s="154" t="n"/>
      <c r="L4840" s="12" t="n"/>
      <c r="M4840">
        <f>VLOOKUP(J4840,P$7:Q$4000,2,0)</f>
        <v/>
      </c>
      <c r="N4840">
        <f>VLOOKUP(K4840,P$7:R$4000,2,0)</f>
        <v/>
      </c>
    </row>
    <row r="4841" hidden="1" outlineLevel="1" ht="22.45" customFormat="1" customHeight="1" s="71">
      <c r="B4841" s="165" t="n"/>
      <c r="C4841" s="165" t="n"/>
      <c r="D4841" s="152" t="n"/>
      <c r="E4841" s="163" t="n"/>
      <c r="F4841" s="164" t="n"/>
      <c r="G4841" s="163" t="n"/>
      <c r="H4841" s="164" t="n"/>
      <c r="I4841" s="7" t="n"/>
      <c r="J4841" s="8" t="n"/>
      <c r="K4841" s="8" t="n"/>
      <c r="L4841" s="12" t="n"/>
      <c r="M4841">
        <f>VLOOKUP(J4841,P$7:Q$4000,2,0)</f>
        <v/>
      </c>
      <c r="N4841">
        <f>VLOOKUP(K4841,P$7:R$4000,2,0)</f>
        <v/>
      </c>
    </row>
    <row r="4842" hidden="1" outlineLevel="1" ht="22.45" customFormat="1" customHeight="1" s="71">
      <c r="B4842" s="166" t="n"/>
      <c r="C4842" s="166" t="n"/>
      <c r="D4842" s="153" t="n"/>
      <c r="E4842" s="10" t="n"/>
      <c r="F4842" s="11" t="n"/>
      <c r="G4842" s="10" t="n"/>
      <c r="H4842" s="11" t="n"/>
      <c r="I4842" s="12" t="n"/>
      <c r="J4842" s="13" t="n"/>
      <c r="K4842" s="13" t="n"/>
      <c r="L4842" s="12" t="n"/>
      <c r="M4842">
        <f>VLOOKUP(J4842,P$7:Q$4000,2,0)</f>
        <v/>
      </c>
      <c r="N4842">
        <f>VLOOKUP(K4842,P$7:R$4000,2,0)</f>
        <v/>
      </c>
    </row>
    <row r="4843" hidden="1" outlineLevel="1" ht="22.45" customFormat="1" customHeight="1" s="71" thickBot="1">
      <c r="B4843" s="167" t="n"/>
      <c r="C4843" s="167" t="n"/>
      <c r="D4843" s="14" t="n"/>
      <c r="E4843" s="15" t="n"/>
      <c r="F4843" s="175" t="n"/>
      <c r="G4843" s="15" t="n"/>
      <c r="H4843" s="175" t="n"/>
      <c r="I4843" s="135" t="n"/>
      <c r="J4843" s="154" t="n"/>
      <c r="K4843" s="154" t="n"/>
      <c r="L4843" s="12" t="n"/>
      <c r="M4843">
        <f>VLOOKUP(J4843,P$7:Q$4000,2,0)</f>
        <v/>
      </c>
      <c r="N4843">
        <f>VLOOKUP(K4843,P$7:R$4000,2,0)</f>
        <v/>
      </c>
    </row>
    <row r="4844" hidden="1" outlineLevel="1" ht="22.45" customFormat="1" customHeight="1" s="71">
      <c r="B4844" s="165" t="n"/>
      <c r="C4844" s="165" t="n"/>
      <c r="D4844" s="152" t="n"/>
      <c r="E4844" s="163" t="n"/>
      <c r="F4844" s="164" t="n"/>
      <c r="G4844" s="163" t="n"/>
      <c r="H4844" s="164" t="n"/>
      <c r="I4844" s="7" t="n"/>
      <c r="J4844" s="8" t="n"/>
      <c r="K4844" s="8" t="n"/>
      <c r="L4844" s="12" t="n"/>
      <c r="M4844">
        <f>VLOOKUP(J4844,P$7:Q$4000,2,0)</f>
        <v/>
      </c>
      <c r="N4844">
        <f>VLOOKUP(K4844,P$7:R$4000,2,0)</f>
        <v/>
      </c>
    </row>
    <row r="4845" hidden="1" outlineLevel="1" ht="22.45" customFormat="1" customHeight="1" s="71">
      <c r="B4845" s="166" t="n"/>
      <c r="C4845" s="166" t="n"/>
      <c r="D4845" s="153" t="n"/>
      <c r="E4845" s="10" t="n"/>
      <c r="F4845" s="11" t="n"/>
      <c r="G4845" s="10" t="n"/>
      <c r="H4845" s="11" t="n"/>
      <c r="I4845" s="12" t="n"/>
      <c r="J4845" s="13" t="n"/>
      <c r="K4845" s="13" t="n"/>
      <c r="L4845" s="12" t="n"/>
      <c r="M4845">
        <f>VLOOKUP(J4845,P$7:Q$4000,2,0)</f>
        <v/>
      </c>
      <c r="N4845">
        <f>VLOOKUP(K4845,P$7:R$4000,2,0)</f>
        <v/>
      </c>
    </row>
    <row r="4846" hidden="1" outlineLevel="1" ht="22.45" customFormat="1" customHeight="1" s="71" thickBot="1">
      <c r="B4846" s="167" t="n"/>
      <c r="C4846" s="167" t="n"/>
      <c r="D4846" s="14" t="n"/>
      <c r="E4846" s="15" t="n"/>
      <c r="F4846" s="175" t="n"/>
      <c r="G4846" s="15" t="n"/>
      <c r="H4846" s="175" t="n"/>
      <c r="I4846" s="135" t="n"/>
      <c r="J4846" s="154" t="n"/>
      <c r="K4846" s="154" t="n"/>
      <c r="L4846" s="12" t="n"/>
      <c r="M4846">
        <f>VLOOKUP(J4846,P$7:Q$4000,2,0)</f>
        <v/>
      </c>
      <c r="N4846">
        <f>VLOOKUP(K4846,P$7:R$4000,2,0)</f>
        <v/>
      </c>
    </row>
    <row r="4847" hidden="1" outlineLevel="1" ht="22.45" customFormat="1" customHeight="1" s="71">
      <c r="B4847" s="165" t="n"/>
      <c r="C4847" s="165" t="n"/>
      <c r="D4847" s="152" t="n"/>
      <c r="E4847" s="163" t="n"/>
      <c r="F4847" s="164" t="n"/>
      <c r="G4847" s="163" t="n"/>
      <c r="H4847" s="164" t="n"/>
      <c r="I4847" s="7" t="n"/>
      <c r="J4847" s="8" t="n"/>
      <c r="K4847" s="8" t="n"/>
      <c r="L4847" s="12" t="n"/>
      <c r="M4847">
        <f>VLOOKUP(J4847,P$7:Q$4000,2,0)</f>
        <v/>
      </c>
      <c r="N4847">
        <f>VLOOKUP(K4847,P$7:R$4000,2,0)</f>
        <v/>
      </c>
    </row>
    <row r="4848" hidden="1" outlineLevel="1" ht="22.45" customFormat="1" customHeight="1" s="71">
      <c r="B4848" s="166" t="n"/>
      <c r="C4848" s="166" t="n"/>
      <c r="D4848" s="153" t="n"/>
      <c r="E4848" s="10" t="n"/>
      <c r="F4848" s="11" t="n"/>
      <c r="G4848" s="10" t="n"/>
      <c r="H4848" s="11" t="n"/>
      <c r="I4848" s="12" t="n"/>
      <c r="J4848" s="13" t="n"/>
      <c r="K4848" s="13" t="n"/>
      <c r="L4848" s="12" t="n"/>
      <c r="M4848">
        <f>VLOOKUP(J4848,P$7:Q$4000,2,0)</f>
        <v/>
      </c>
      <c r="N4848">
        <f>VLOOKUP(K4848,P$7:R$4000,2,0)</f>
        <v/>
      </c>
    </row>
    <row r="4849" hidden="1" outlineLevel="1" ht="22.45" customFormat="1" customHeight="1" s="71" thickBot="1">
      <c r="B4849" s="167" t="n"/>
      <c r="C4849" s="167" t="n"/>
      <c r="D4849" s="14" t="n"/>
      <c r="E4849" s="15" t="n"/>
      <c r="F4849" s="175" t="n"/>
      <c r="G4849" s="15" t="n"/>
      <c r="H4849" s="175" t="n"/>
      <c r="I4849" s="135" t="n"/>
      <c r="J4849" s="154" t="n"/>
      <c r="K4849" s="154" t="n"/>
      <c r="L4849" s="12" t="n"/>
      <c r="M4849">
        <f>VLOOKUP(J4849,P$7:Q$4000,2,0)</f>
        <v/>
      </c>
      <c r="N4849">
        <f>VLOOKUP(K4849,P$7:R$4000,2,0)</f>
        <v/>
      </c>
    </row>
    <row r="4850" hidden="1" outlineLevel="1" ht="22.45" customFormat="1" customHeight="1" s="71">
      <c r="B4850" s="165" t="n"/>
      <c r="C4850" s="165" t="n"/>
      <c r="D4850" s="152" t="n"/>
      <c r="E4850" s="163" t="n"/>
      <c r="F4850" s="164" t="n"/>
      <c r="G4850" s="163" t="n"/>
      <c r="H4850" s="164" t="n"/>
      <c r="I4850" s="7" t="n"/>
      <c r="J4850" s="8" t="n"/>
      <c r="K4850" s="8" t="n"/>
      <c r="L4850" s="12" t="n"/>
      <c r="M4850">
        <f>VLOOKUP(J4850,P$7:Q$4000,2,0)</f>
        <v/>
      </c>
      <c r="N4850">
        <f>VLOOKUP(K4850,P$7:R$4000,2,0)</f>
        <v/>
      </c>
    </row>
    <row r="4851" hidden="1" outlineLevel="1" ht="22.45" customFormat="1" customHeight="1" s="71">
      <c r="B4851" s="166" t="n"/>
      <c r="C4851" s="166" t="n"/>
      <c r="D4851" s="153" t="n"/>
      <c r="E4851" s="10" t="n"/>
      <c r="F4851" s="11" t="n"/>
      <c r="G4851" s="10" t="n"/>
      <c r="H4851" s="11" t="n"/>
      <c r="I4851" s="12" t="n"/>
      <c r="J4851" s="13" t="n"/>
      <c r="K4851" s="13" t="n"/>
      <c r="L4851" s="12" t="n"/>
      <c r="M4851">
        <f>VLOOKUP(J4851,P$7:Q$4000,2,0)</f>
        <v/>
      </c>
      <c r="N4851">
        <f>VLOOKUP(K4851,P$7:R$4000,2,0)</f>
        <v/>
      </c>
    </row>
    <row r="4852" hidden="1" outlineLevel="1" ht="22.45" customFormat="1" customHeight="1" s="71" thickBot="1">
      <c r="B4852" s="167" t="n"/>
      <c r="C4852" s="167" t="n"/>
      <c r="D4852" s="14" t="n"/>
      <c r="E4852" s="15" t="n"/>
      <c r="F4852" s="175" t="n"/>
      <c r="G4852" s="15" t="n"/>
      <c r="H4852" s="175" t="n"/>
      <c r="I4852" s="135" t="n"/>
      <c r="J4852" s="154" t="n"/>
      <c r="K4852" s="154" t="n"/>
      <c r="L4852" s="12" t="n"/>
      <c r="M4852">
        <f>VLOOKUP(J4852,P$7:Q$4000,2,0)</f>
        <v/>
      </c>
      <c r="N4852">
        <f>VLOOKUP(K4852,P$7:R$4000,2,0)</f>
        <v/>
      </c>
    </row>
    <row r="4853" hidden="1" outlineLevel="1" ht="22.45" customFormat="1" customHeight="1" s="71">
      <c r="B4853" s="165" t="n"/>
      <c r="C4853" s="165" t="n"/>
      <c r="D4853" s="152" t="n"/>
      <c r="E4853" s="163" t="n"/>
      <c r="F4853" s="164" t="n"/>
      <c r="G4853" s="163" t="n"/>
      <c r="H4853" s="164" t="n"/>
      <c r="I4853" s="7" t="n"/>
      <c r="J4853" s="8" t="n"/>
      <c r="K4853" s="8" t="n"/>
      <c r="L4853" s="12" t="n"/>
      <c r="M4853">
        <f>VLOOKUP(J4853,P$7:Q$4000,2,0)</f>
        <v/>
      </c>
      <c r="N4853">
        <f>VLOOKUP(K4853,P$7:R$4000,2,0)</f>
        <v/>
      </c>
    </row>
    <row r="4854" hidden="1" outlineLevel="1" ht="22.45" customFormat="1" customHeight="1" s="71">
      <c r="B4854" s="166" t="n"/>
      <c r="C4854" s="166" t="n"/>
      <c r="D4854" s="153" t="n"/>
      <c r="E4854" s="10" t="n"/>
      <c r="F4854" s="11" t="n"/>
      <c r="G4854" s="10" t="n"/>
      <c r="H4854" s="11" t="n"/>
      <c r="I4854" s="12" t="n"/>
      <c r="J4854" s="13" t="n"/>
      <c r="K4854" s="13" t="n"/>
      <c r="L4854" s="12" t="n"/>
      <c r="M4854">
        <f>VLOOKUP(J4854,P$7:Q$4000,2,0)</f>
        <v/>
      </c>
      <c r="N4854">
        <f>VLOOKUP(K4854,P$7:R$4000,2,0)</f>
        <v/>
      </c>
    </row>
    <row r="4855" hidden="1" outlineLevel="1" ht="22.45" customFormat="1" customHeight="1" s="71" thickBot="1">
      <c r="B4855" s="167" t="n"/>
      <c r="C4855" s="167" t="n"/>
      <c r="D4855" s="14" t="n"/>
      <c r="E4855" s="15" t="n"/>
      <c r="F4855" s="175" t="n"/>
      <c r="G4855" s="15" t="n"/>
      <c r="H4855" s="175" t="n"/>
      <c r="I4855" s="135" t="n"/>
      <c r="J4855" s="154" t="n"/>
      <c r="K4855" s="154" t="n"/>
      <c r="L4855" s="12" t="n"/>
      <c r="M4855">
        <f>VLOOKUP(J4855,P$7:Q$4000,2,0)</f>
        <v/>
      </c>
      <c r="N4855">
        <f>VLOOKUP(K4855,P$7:R$4000,2,0)</f>
        <v/>
      </c>
    </row>
    <row r="4856" hidden="1" outlineLevel="1" ht="22.45" customFormat="1" customHeight="1" s="71">
      <c r="B4856" s="165" t="n"/>
      <c r="C4856" s="165" t="n"/>
      <c r="D4856" s="152" t="n"/>
      <c r="E4856" s="163" t="n"/>
      <c r="F4856" s="164" t="n"/>
      <c r="G4856" s="163" t="n"/>
      <c r="H4856" s="164" t="n"/>
      <c r="I4856" s="7" t="n"/>
      <c r="J4856" s="8" t="n"/>
      <c r="K4856" s="8" t="n"/>
      <c r="L4856" s="12" t="n"/>
      <c r="M4856">
        <f>VLOOKUP(J4856,P$7:Q$4000,2,0)</f>
        <v/>
      </c>
      <c r="N4856">
        <f>VLOOKUP(K4856,P$7:R$4000,2,0)</f>
        <v/>
      </c>
    </row>
    <row r="4857" hidden="1" outlineLevel="1" ht="22.45" customFormat="1" customHeight="1" s="71">
      <c r="B4857" s="166" t="n"/>
      <c r="C4857" s="166" t="n"/>
      <c r="D4857" s="153" t="n"/>
      <c r="E4857" s="10" t="n"/>
      <c r="F4857" s="11" t="n"/>
      <c r="G4857" s="10" t="n"/>
      <c r="H4857" s="11" t="n"/>
      <c r="I4857" s="12" t="n"/>
      <c r="J4857" s="13" t="n"/>
      <c r="K4857" s="13" t="n"/>
      <c r="L4857" s="12" t="n"/>
      <c r="M4857">
        <f>VLOOKUP(J4857,P$7:Q$4000,2,0)</f>
        <v/>
      </c>
      <c r="N4857">
        <f>VLOOKUP(K4857,P$7:R$4000,2,0)</f>
        <v/>
      </c>
    </row>
    <row r="4858" hidden="1" outlineLevel="1" ht="22.45" customFormat="1" customHeight="1" s="71" thickBot="1">
      <c r="B4858" s="167" t="n"/>
      <c r="C4858" s="167" t="n"/>
      <c r="D4858" s="14" t="n"/>
      <c r="E4858" s="15" t="n"/>
      <c r="F4858" s="175" t="n"/>
      <c r="G4858" s="15" t="n"/>
      <c r="H4858" s="175" t="n"/>
      <c r="I4858" s="135" t="n"/>
      <c r="J4858" s="154" t="n"/>
      <c r="K4858" s="154" t="n"/>
      <c r="L4858" s="12" t="n"/>
      <c r="M4858">
        <f>VLOOKUP(J4858,P$7:Q$4000,2,0)</f>
        <v/>
      </c>
      <c r="N4858">
        <f>VLOOKUP(K4858,P$7:R$4000,2,0)</f>
        <v/>
      </c>
    </row>
    <row r="4859" hidden="1" outlineLevel="1" ht="22.45" customFormat="1" customHeight="1" s="71">
      <c r="B4859" s="165" t="n"/>
      <c r="C4859" s="165" t="n"/>
      <c r="D4859" s="152" t="n"/>
      <c r="E4859" s="163" t="n"/>
      <c r="F4859" s="164" t="n"/>
      <c r="G4859" s="163" t="n"/>
      <c r="H4859" s="164" t="n"/>
      <c r="I4859" s="7" t="n"/>
      <c r="J4859" s="8" t="n"/>
      <c r="K4859" s="8" t="n"/>
      <c r="L4859" s="12" t="n"/>
      <c r="M4859">
        <f>VLOOKUP(J4859,P$7:Q$4000,2,0)</f>
        <v/>
      </c>
      <c r="N4859">
        <f>VLOOKUP(K4859,P$7:R$4000,2,0)</f>
        <v/>
      </c>
    </row>
    <row r="4860" hidden="1" outlineLevel="1" ht="22.45" customFormat="1" customHeight="1" s="71">
      <c r="B4860" s="166" t="n"/>
      <c r="C4860" s="166" t="n"/>
      <c r="D4860" s="153" t="n"/>
      <c r="E4860" s="10" t="n"/>
      <c r="F4860" s="11" t="n"/>
      <c r="G4860" s="10" t="n"/>
      <c r="H4860" s="11" t="n"/>
      <c r="I4860" s="12" t="n"/>
      <c r="J4860" s="13" t="n"/>
      <c r="K4860" s="13" t="n"/>
      <c r="L4860" s="12" t="n"/>
      <c r="M4860">
        <f>VLOOKUP(J4860,P$7:Q$4000,2,0)</f>
        <v/>
      </c>
      <c r="N4860">
        <f>VLOOKUP(K4860,P$7:R$4000,2,0)</f>
        <v/>
      </c>
    </row>
    <row r="4861" hidden="1" outlineLevel="1" ht="22.45" customFormat="1" customHeight="1" s="71" thickBot="1">
      <c r="B4861" s="167" t="n"/>
      <c r="C4861" s="167" t="n"/>
      <c r="D4861" s="14" t="n"/>
      <c r="E4861" s="15" t="n"/>
      <c r="F4861" s="175" t="n"/>
      <c r="G4861" s="15" t="n"/>
      <c r="H4861" s="175" t="n"/>
      <c r="I4861" s="135" t="n"/>
      <c r="J4861" s="154" t="n"/>
      <c r="K4861" s="154" t="n"/>
      <c r="L4861" s="12" t="n"/>
      <c r="M4861">
        <f>VLOOKUP(J4861,P$7:Q$4000,2,0)</f>
        <v/>
      </c>
      <c r="N4861">
        <f>VLOOKUP(K4861,P$7:R$4000,2,0)</f>
        <v/>
      </c>
    </row>
    <row r="4862" hidden="1" outlineLevel="1" ht="22.45" customFormat="1" customHeight="1" s="71">
      <c r="B4862" s="165" t="n"/>
      <c r="C4862" s="165" t="n"/>
      <c r="D4862" s="152" t="n"/>
      <c r="E4862" s="163" t="n"/>
      <c r="F4862" s="164" t="n"/>
      <c r="G4862" s="163" t="n"/>
      <c r="H4862" s="164" t="n"/>
      <c r="I4862" s="7" t="n"/>
      <c r="J4862" s="8" t="n"/>
      <c r="K4862" s="8" t="n"/>
      <c r="L4862" s="12" t="n"/>
      <c r="M4862">
        <f>VLOOKUP(J4862,P$7:Q$4000,2,0)</f>
        <v/>
      </c>
      <c r="N4862">
        <f>VLOOKUP(K4862,P$7:R$4000,2,0)</f>
        <v/>
      </c>
    </row>
    <row r="4863" hidden="1" outlineLevel="1" ht="22.45" customFormat="1" customHeight="1" s="71">
      <c r="B4863" s="166" t="n"/>
      <c r="C4863" s="166" t="n"/>
      <c r="D4863" s="153" t="n"/>
      <c r="E4863" s="10" t="n"/>
      <c r="F4863" s="11" t="n"/>
      <c r="G4863" s="10" t="n"/>
      <c r="H4863" s="11" t="n"/>
      <c r="I4863" s="12" t="n"/>
      <c r="J4863" s="13" t="n"/>
      <c r="K4863" s="13" t="n"/>
      <c r="L4863" s="12" t="n"/>
      <c r="M4863">
        <f>VLOOKUP(J4863,P$7:Q$4000,2,0)</f>
        <v/>
      </c>
      <c r="N4863">
        <f>VLOOKUP(K4863,P$7:R$4000,2,0)</f>
        <v/>
      </c>
    </row>
    <row r="4864" hidden="1" outlineLevel="1" ht="22.45" customFormat="1" customHeight="1" s="71" thickBot="1">
      <c r="B4864" s="167" t="n"/>
      <c r="C4864" s="167" t="n"/>
      <c r="D4864" s="14" t="n"/>
      <c r="E4864" s="15" t="n"/>
      <c r="F4864" s="175" t="n"/>
      <c r="G4864" s="15" t="n"/>
      <c r="H4864" s="175" t="n"/>
      <c r="I4864" s="135" t="n"/>
      <c r="J4864" s="154" t="n"/>
      <c r="K4864" s="154" t="n"/>
      <c r="L4864" s="12" t="n"/>
      <c r="M4864">
        <f>VLOOKUP(J4864,P$7:Q$4000,2,0)</f>
        <v/>
      </c>
      <c r="N4864">
        <f>VLOOKUP(K4864,P$7:R$4000,2,0)</f>
        <v/>
      </c>
    </row>
    <row r="4865" hidden="1" outlineLevel="1" ht="22.45" customFormat="1" customHeight="1" s="71">
      <c r="B4865" s="165" t="n"/>
      <c r="C4865" s="165" t="n"/>
      <c r="D4865" s="152" t="n"/>
      <c r="E4865" s="163" t="n"/>
      <c r="F4865" s="164" t="n"/>
      <c r="G4865" s="163" t="n"/>
      <c r="H4865" s="164" t="n"/>
      <c r="I4865" s="7" t="n"/>
      <c r="J4865" s="8" t="n"/>
      <c r="K4865" s="8" t="n"/>
      <c r="L4865" s="12" t="n"/>
      <c r="M4865">
        <f>VLOOKUP(J4865,P$7:Q$4000,2,0)</f>
        <v/>
      </c>
      <c r="N4865">
        <f>VLOOKUP(K4865,P$7:R$4000,2,0)</f>
        <v/>
      </c>
    </row>
    <row r="4866" hidden="1" outlineLevel="1" ht="22.45" customFormat="1" customHeight="1" s="71">
      <c r="B4866" s="166" t="n"/>
      <c r="C4866" s="166" t="n"/>
      <c r="D4866" s="153" t="n"/>
      <c r="E4866" s="10" t="n"/>
      <c r="F4866" s="11" t="n"/>
      <c r="G4866" s="10" t="n"/>
      <c r="H4866" s="11" t="n"/>
      <c r="I4866" s="12" t="n"/>
      <c r="J4866" s="13" t="n"/>
      <c r="K4866" s="13" t="n"/>
      <c r="L4866" s="12" t="n"/>
      <c r="M4866">
        <f>VLOOKUP(J4866,P$7:Q$4000,2,0)</f>
        <v/>
      </c>
      <c r="N4866">
        <f>VLOOKUP(K4866,P$7:R$4000,2,0)</f>
        <v/>
      </c>
    </row>
    <row r="4867" hidden="1" outlineLevel="1" ht="22.45" customFormat="1" customHeight="1" s="71" thickBot="1">
      <c r="B4867" s="167" t="n"/>
      <c r="C4867" s="167" t="n"/>
      <c r="D4867" s="14" t="n"/>
      <c r="E4867" s="15" t="n"/>
      <c r="F4867" s="175" t="n"/>
      <c r="G4867" s="15" t="n"/>
      <c r="H4867" s="175" t="n"/>
      <c r="I4867" s="135" t="n"/>
      <c r="J4867" s="154" t="n"/>
      <c r="K4867" s="154" t="n"/>
      <c r="L4867" s="12" t="n"/>
      <c r="M4867">
        <f>VLOOKUP(J4867,P$7:Q$4000,2,0)</f>
        <v/>
      </c>
      <c r="N4867">
        <f>VLOOKUP(K4867,P$7:R$4000,2,0)</f>
        <v/>
      </c>
    </row>
    <row r="4868" hidden="1" outlineLevel="1" ht="22.45" customFormat="1" customHeight="1" s="71">
      <c r="B4868" s="165" t="n"/>
      <c r="C4868" s="165" t="n"/>
      <c r="D4868" s="152" t="n"/>
      <c r="E4868" s="163" t="n"/>
      <c r="F4868" s="164" t="n"/>
      <c r="G4868" s="163" t="n"/>
      <c r="H4868" s="164" t="n"/>
      <c r="I4868" s="7" t="n"/>
      <c r="J4868" s="8" t="n"/>
      <c r="K4868" s="8" t="n"/>
      <c r="L4868" s="12" t="n"/>
      <c r="M4868">
        <f>VLOOKUP(J4868,P$7:Q$4000,2,0)</f>
        <v/>
      </c>
      <c r="N4868">
        <f>VLOOKUP(K4868,P$7:R$4000,2,0)</f>
        <v/>
      </c>
    </row>
    <row r="4869" hidden="1" outlineLevel="1" ht="22.45" customFormat="1" customHeight="1" s="71">
      <c r="B4869" s="166" t="n"/>
      <c r="C4869" s="166" t="n"/>
      <c r="D4869" s="153" t="n"/>
      <c r="E4869" s="10" t="n"/>
      <c r="F4869" s="11" t="n"/>
      <c r="G4869" s="10" t="n"/>
      <c r="H4869" s="11" t="n"/>
      <c r="I4869" s="12" t="n"/>
      <c r="J4869" s="13" t="n"/>
      <c r="K4869" s="13" t="n"/>
      <c r="L4869" s="12" t="n"/>
      <c r="M4869">
        <f>VLOOKUP(J4869,P$7:Q$4000,2,0)</f>
        <v/>
      </c>
      <c r="N4869">
        <f>VLOOKUP(K4869,P$7:R$4000,2,0)</f>
        <v/>
      </c>
    </row>
    <row r="4870" hidden="1" outlineLevel="1" ht="22.45" customFormat="1" customHeight="1" s="71" thickBot="1">
      <c r="B4870" s="167" t="n"/>
      <c r="C4870" s="167" t="n"/>
      <c r="D4870" s="14" t="n"/>
      <c r="E4870" s="15" t="n"/>
      <c r="F4870" s="175" t="n"/>
      <c r="G4870" s="15" t="n"/>
      <c r="H4870" s="175" t="n"/>
      <c r="I4870" s="135" t="n"/>
      <c r="J4870" s="154" t="n"/>
      <c r="K4870" s="154" t="n"/>
      <c r="L4870" s="12" t="n"/>
      <c r="M4870">
        <f>VLOOKUP(J4870,P$7:Q$4000,2,0)</f>
        <v/>
      </c>
      <c r="N4870">
        <f>VLOOKUP(K4870,P$7:R$4000,2,0)</f>
        <v/>
      </c>
    </row>
    <row r="4871" hidden="1" outlineLevel="1" ht="22.45" customFormat="1" customHeight="1" s="71">
      <c r="B4871" s="165" t="n"/>
      <c r="C4871" s="165" t="n"/>
      <c r="D4871" s="152" t="n"/>
      <c r="E4871" s="163" t="n"/>
      <c r="F4871" s="164" t="n"/>
      <c r="G4871" s="163" t="n"/>
      <c r="H4871" s="164" t="n"/>
      <c r="I4871" s="7" t="n"/>
      <c r="J4871" s="8" t="n"/>
      <c r="K4871" s="8" t="n"/>
      <c r="L4871" s="12" t="n"/>
      <c r="M4871">
        <f>VLOOKUP(J4871,P$7:Q$4000,2,0)</f>
        <v/>
      </c>
      <c r="N4871">
        <f>VLOOKUP(K4871,P$7:R$4000,2,0)</f>
        <v/>
      </c>
    </row>
    <row r="4872" hidden="1" outlineLevel="1" ht="22.45" customFormat="1" customHeight="1" s="71">
      <c r="B4872" s="166" t="n"/>
      <c r="C4872" s="166" t="n"/>
      <c r="D4872" s="153" t="n"/>
      <c r="E4872" s="10" t="n"/>
      <c r="F4872" s="11" t="n"/>
      <c r="G4872" s="10" t="n"/>
      <c r="H4872" s="11" t="n"/>
      <c r="I4872" s="12" t="n"/>
      <c r="J4872" s="13" t="n"/>
      <c r="K4872" s="13" t="n"/>
      <c r="L4872" s="12" t="n"/>
      <c r="M4872">
        <f>VLOOKUP(J4872,P$7:Q$4000,2,0)</f>
        <v/>
      </c>
      <c r="N4872">
        <f>VLOOKUP(K4872,P$7:R$4000,2,0)</f>
        <v/>
      </c>
    </row>
    <row r="4873" hidden="1" outlineLevel="1" ht="22.45" customFormat="1" customHeight="1" s="71" thickBot="1">
      <c r="B4873" s="167" t="n"/>
      <c r="C4873" s="167" t="n"/>
      <c r="D4873" s="14" t="n"/>
      <c r="E4873" s="15" t="n"/>
      <c r="F4873" s="175" t="n"/>
      <c r="G4873" s="15" t="n"/>
      <c r="H4873" s="175" t="n"/>
      <c r="I4873" s="135" t="n"/>
      <c r="J4873" s="154" t="n"/>
      <c r="K4873" s="154" t="n"/>
      <c r="L4873" s="12" t="n"/>
      <c r="M4873">
        <f>VLOOKUP(J4873,P$7:Q$4000,2,0)</f>
        <v/>
      </c>
      <c r="N4873">
        <f>VLOOKUP(K4873,P$7:R$4000,2,0)</f>
        <v/>
      </c>
    </row>
    <row r="4874" hidden="1" outlineLevel="1" ht="22.45" customFormat="1" customHeight="1" s="71">
      <c r="B4874" s="165" t="n"/>
      <c r="C4874" s="165" t="n"/>
      <c r="D4874" s="152" t="n"/>
      <c r="E4874" s="163" t="n"/>
      <c r="F4874" s="164" t="n"/>
      <c r="G4874" s="163" t="n"/>
      <c r="H4874" s="164" t="n"/>
      <c r="I4874" s="7" t="n"/>
      <c r="J4874" s="8" t="n"/>
      <c r="K4874" s="8" t="n"/>
      <c r="L4874" s="12" t="n"/>
      <c r="M4874">
        <f>VLOOKUP(J4874,P$7:Q$4000,2,0)</f>
        <v/>
      </c>
      <c r="N4874">
        <f>VLOOKUP(K4874,P$7:R$4000,2,0)</f>
        <v/>
      </c>
    </row>
    <row r="4875" hidden="1" outlineLevel="1" ht="22.45" customFormat="1" customHeight="1" s="71">
      <c r="B4875" s="166" t="n"/>
      <c r="C4875" s="166" t="n"/>
      <c r="D4875" s="153" t="n"/>
      <c r="E4875" s="10" t="n"/>
      <c r="F4875" s="11" t="n"/>
      <c r="G4875" s="10" t="n"/>
      <c r="H4875" s="11" t="n"/>
      <c r="I4875" s="12" t="n"/>
      <c r="J4875" s="13" t="n"/>
      <c r="K4875" s="13" t="n"/>
      <c r="L4875" s="12" t="n"/>
      <c r="M4875">
        <f>VLOOKUP(J4875,P$7:Q$4000,2,0)</f>
        <v/>
      </c>
      <c r="N4875">
        <f>VLOOKUP(K4875,P$7:R$4000,2,0)</f>
        <v/>
      </c>
    </row>
    <row r="4876" hidden="1" outlineLevel="1" ht="22.45" customFormat="1" customHeight="1" s="71" thickBot="1">
      <c r="B4876" s="167" t="n"/>
      <c r="C4876" s="167" t="n"/>
      <c r="D4876" s="14" t="n"/>
      <c r="E4876" s="15" t="n"/>
      <c r="F4876" s="175" t="n"/>
      <c r="G4876" s="15" t="n"/>
      <c r="H4876" s="175" t="n"/>
      <c r="I4876" s="135" t="n"/>
      <c r="J4876" s="154" t="n"/>
      <c r="K4876" s="154" t="n"/>
      <c r="L4876" s="12" t="n"/>
      <c r="M4876">
        <f>VLOOKUP(J4876,P$7:Q$4000,2,0)</f>
        <v/>
      </c>
      <c r="N4876">
        <f>VLOOKUP(K4876,P$7:R$4000,2,0)</f>
        <v/>
      </c>
    </row>
    <row r="4877" hidden="1" outlineLevel="1" ht="22.45" customFormat="1" customHeight="1" s="71">
      <c r="B4877" s="165" t="n"/>
      <c r="C4877" s="165" t="n"/>
      <c r="D4877" s="152" t="n"/>
      <c r="E4877" s="163" t="n"/>
      <c r="F4877" s="164" t="n"/>
      <c r="G4877" s="163" t="n"/>
      <c r="H4877" s="164" t="n"/>
      <c r="I4877" s="7" t="n"/>
      <c r="J4877" s="8" t="n"/>
      <c r="K4877" s="8" t="n"/>
      <c r="L4877" s="12" t="n"/>
      <c r="M4877">
        <f>VLOOKUP(J4877,P$7:Q$4000,2,0)</f>
        <v/>
      </c>
      <c r="N4877">
        <f>VLOOKUP(K4877,P$7:R$4000,2,0)</f>
        <v/>
      </c>
    </row>
    <row r="4878" hidden="1" outlineLevel="1" ht="22.45" customFormat="1" customHeight="1" s="71">
      <c r="B4878" s="166" t="n"/>
      <c r="C4878" s="166" t="n"/>
      <c r="D4878" s="153" t="n"/>
      <c r="E4878" s="10" t="n"/>
      <c r="F4878" s="11" t="n"/>
      <c r="G4878" s="10" t="n"/>
      <c r="H4878" s="11" t="n"/>
      <c r="I4878" s="12" t="n"/>
      <c r="J4878" s="13" t="n"/>
      <c r="K4878" s="13" t="n"/>
      <c r="L4878" s="12" t="n"/>
      <c r="M4878">
        <f>VLOOKUP(J4878,P$7:Q$4000,2,0)</f>
        <v/>
      </c>
      <c r="N4878">
        <f>VLOOKUP(K4878,P$7:R$4000,2,0)</f>
        <v/>
      </c>
    </row>
    <row r="4879" hidden="1" outlineLevel="1" ht="22.45" customFormat="1" customHeight="1" s="71" thickBot="1">
      <c r="B4879" s="167" t="n"/>
      <c r="C4879" s="167" t="n"/>
      <c r="D4879" s="14" t="n"/>
      <c r="E4879" s="15" t="n"/>
      <c r="F4879" s="175" t="n"/>
      <c r="G4879" s="15" t="n"/>
      <c r="H4879" s="175" t="n"/>
      <c r="I4879" s="135" t="n"/>
      <c r="J4879" s="154" t="n"/>
      <c r="K4879" s="154" t="n"/>
      <c r="L4879" s="12" t="n"/>
      <c r="M4879">
        <f>VLOOKUP(J4879,P$7:Q$4000,2,0)</f>
        <v/>
      </c>
      <c r="N4879">
        <f>VLOOKUP(K4879,P$7:R$4000,2,0)</f>
        <v/>
      </c>
    </row>
    <row r="4880" hidden="1" outlineLevel="1" ht="22.45" customFormat="1" customHeight="1" s="71">
      <c r="B4880" s="165" t="n"/>
      <c r="C4880" s="165" t="n"/>
      <c r="D4880" s="152" t="n"/>
      <c r="E4880" s="163" t="n"/>
      <c r="F4880" s="164" t="n"/>
      <c r="G4880" s="163" t="n"/>
      <c r="H4880" s="164" t="n"/>
      <c r="I4880" s="7" t="n"/>
      <c r="J4880" s="8" t="n"/>
      <c r="K4880" s="8" t="n"/>
      <c r="L4880" s="12" t="n"/>
      <c r="M4880">
        <f>VLOOKUP(J4880,P$7:Q$4000,2,0)</f>
        <v/>
      </c>
      <c r="N4880">
        <f>VLOOKUP(K4880,P$7:R$4000,2,0)</f>
        <v/>
      </c>
    </row>
    <row r="4881" hidden="1" outlineLevel="1" ht="22.45" customFormat="1" customHeight="1" s="71">
      <c r="B4881" s="166" t="n"/>
      <c r="C4881" s="166" t="n"/>
      <c r="D4881" s="153" t="n"/>
      <c r="E4881" s="10" t="n"/>
      <c r="F4881" s="11" t="n"/>
      <c r="G4881" s="10" t="n"/>
      <c r="H4881" s="11" t="n"/>
      <c r="I4881" s="12" t="n"/>
      <c r="J4881" s="13" t="n"/>
      <c r="K4881" s="13" t="n"/>
      <c r="L4881" s="12" t="n"/>
      <c r="M4881">
        <f>VLOOKUP(J4881,P$7:Q$4000,2,0)</f>
        <v/>
      </c>
      <c r="N4881">
        <f>VLOOKUP(K4881,P$7:R$4000,2,0)</f>
        <v/>
      </c>
    </row>
    <row r="4882" hidden="1" outlineLevel="1" ht="22.45" customFormat="1" customHeight="1" s="71" thickBot="1">
      <c r="B4882" s="167" t="n"/>
      <c r="C4882" s="167" t="n"/>
      <c r="D4882" s="14" t="n"/>
      <c r="E4882" s="15" t="n"/>
      <c r="F4882" s="175" t="n"/>
      <c r="G4882" s="15" t="n"/>
      <c r="H4882" s="175" t="n"/>
      <c r="I4882" s="135" t="n"/>
      <c r="J4882" s="154" t="n"/>
      <c r="K4882" s="154" t="n"/>
      <c r="L4882" s="12" t="n"/>
      <c r="M4882">
        <f>VLOOKUP(J4882,P$7:Q$4000,2,0)</f>
        <v/>
      </c>
      <c r="N4882">
        <f>VLOOKUP(K4882,P$7:R$4000,2,0)</f>
        <v/>
      </c>
    </row>
    <row r="4883" hidden="1" outlineLevel="1" ht="22.45" customFormat="1" customHeight="1" s="71">
      <c r="B4883" s="165" t="n"/>
      <c r="C4883" s="165" t="n"/>
      <c r="D4883" s="152" t="n"/>
      <c r="E4883" s="163" t="n"/>
      <c r="F4883" s="164" t="n"/>
      <c r="G4883" s="163" t="n"/>
      <c r="H4883" s="164" t="n"/>
      <c r="I4883" s="7" t="n"/>
      <c r="J4883" s="8" t="n"/>
      <c r="K4883" s="8" t="n"/>
      <c r="L4883" s="12" t="n"/>
      <c r="M4883">
        <f>VLOOKUP(J4883,P$7:Q$4000,2,0)</f>
        <v/>
      </c>
      <c r="N4883">
        <f>VLOOKUP(K4883,P$7:R$4000,2,0)</f>
        <v/>
      </c>
    </row>
    <row r="4884" hidden="1" outlineLevel="1" ht="22.45" customFormat="1" customHeight="1" s="71">
      <c r="B4884" s="166" t="n"/>
      <c r="C4884" s="166" t="n"/>
      <c r="D4884" s="153" t="n"/>
      <c r="E4884" s="10" t="n"/>
      <c r="F4884" s="11" t="n"/>
      <c r="G4884" s="10" t="n"/>
      <c r="H4884" s="11" t="n"/>
      <c r="I4884" s="12" t="n"/>
      <c r="J4884" s="13" t="n"/>
      <c r="K4884" s="13" t="n"/>
      <c r="L4884" s="12" t="n"/>
      <c r="M4884">
        <f>VLOOKUP(J4884,P$7:Q$4000,2,0)</f>
        <v/>
      </c>
      <c r="N4884">
        <f>VLOOKUP(K4884,P$7:R$4000,2,0)</f>
        <v/>
      </c>
    </row>
    <row r="4885" hidden="1" outlineLevel="1" ht="22.45" customFormat="1" customHeight="1" s="71" thickBot="1">
      <c r="B4885" s="167" t="n"/>
      <c r="C4885" s="167" t="n"/>
      <c r="D4885" s="14" t="n"/>
      <c r="E4885" s="15" t="n"/>
      <c r="F4885" s="175" t="n"/>
      <c r="G4885" s="15" t="n"/>
      <c r="H4885" s="175" t="n"/>
      <c r="I4885" s="135" t="n"/>
      <c r="J4885" s="154" t="n"/>
      <c r="K4885" s="154" t="n"/>
      <c r="L4885" s="12" t="n"/>
      <c r="M4885">
        <f>VLOOKUP(J4885,P$7:Q$4000,2,0)</f>
        <v/>
      </c>
      <c r="N4885">
        <f>VLOOKUP(K4885,P$7:R$4000,2,0)</f>
        <v/>
      </c>
    </row>
    <row r="4886" hidden="1" outlineLevel="1" ht="22.45" customFormat="1" customHeight="1" s="71">
      <c r="B4886" s="165" t="n"/>
      <c r="C4886" s="165" t="n"/>
      <c r="D4886" s="152" t="n"/>
      <c r="E4886" s="163" t="n"/>
      <c r="F4886" s="164" t="n"/>
      <c r="G4886" s="163" t="n"/>
      <c r="H4886" s="164" t="n"/>
      <c r="I4886" s="7" t="n"/>
      <c r="J4886" s="8" t="n"/>
      <c r="K4886" s="8" t="n"/>
      <c r="L4886" s="12" t="n"/>
      <c r="M4886">
        <f>VLOOKUP(J4886,P$7:Q$4000,2,0)</f>
        <v/>
      </c>
      <c r="N4886">
        <f>VLOOKUP(K4886,P$7:R$4000,2,0)</f>
        <v/>
      </c>
    </row>
    <row r="4887" hidden="1" outlineLevel="1" ht="22.45" customFormat="1" customHeight="1" s="71">
      <c r="B4887" s="166" t="n"/>
      <c r="C4887" s="166" t="n"/>
      <c r="D4887" s="153" t="n"/>
      <c r="E4887" s="10" t="n"/>
      <c r="F4887" s="11" t="n"/>
      <c r="G4887" s="10" t="n"/>
      <c r="H4887" s="11" t="n"/>
      <c r="I4887" s="12" t="n"/>
      <c r="J4887" s="13" t="n"/>
      <c r="K4887" s="13" t="n"/>
      <c r="L4887" s="12" t="n"/>
      <c r="M4887">
        <f>VLOOKUP(J4887,P$7:Q$4000,2,0)</f>
        <v/>
      </c>
      <c r="N4887">
        <f>VLOOKUP(K4887,P$7:R$4000,2,0)</f>
        <v/>
      </c>
    </row>
    <row r="4888" hidden="1" outlineLevel="1" ht="22.45" customFormat="1" customHeight="1" s="71" thickBot="1">
      <c r="B4888" s="167" t="n"/>
      <c r="C4888" s="167" t="n"/>
      <c r="D4888" s="14" t="n"/>
      <c r="E4888" s="15" t="n"/>
      <c r="F4888" s="175" t="n"/>
      <c r="G4888" s="15" t="n"/>
      <c r="H4888" s="175" t="n"/>
      <c r="I4888" s="135" t="n"/>
      <c r="J4888" s="154" t="n"/>
      <c r="K4888" s="154" t="n"/>
      <c r="L4888" s="12" t="n"/>
      <c r="M4888">
        <f>VLOOKUP(J4888,P$7:Q$4000,2,0)</f>
        <v/>
      </c>
      <c r="N4888">
        <f>VLOOKUP(K4888,P$7:R$4000,2,0)</f>
        <v/>
      </c>
    </row>
    <row r="4889" hidden="1" outlineLevel="1" ht="22.45" customFormat="1" customHeight="1" s="71">
      <c r="B4889" s="165" t="n"/>
      <c r="C4889" s="165" t="n"/>
      <c r="D4889" s="152" t="n"/>
      <c r="E4889" s="163" t="n"/>
      <c r="F4889" s="164" t="n"/>
      <c r="G4889" s="163" t="n"/>
      <c r="H4889" s="164" t="n"/>
      <c r="I4889" s="7" t="n"/>
      <c r="J4889" s="8" t="n"/>
      <c r="K4889" s="8" t="n"/>
      <c r="L4889" s="12" t="n"/>
      <c r="M4889">
        <f>VLOOKUP(J4889,P$7:Q$4000,2,0)</f>
        <v/>
      </c>
      <c r="N4889">
        <f>VLOOKUP(K4889,P$7:R$4000,2,0)</f>
        <v/>
      </c>
    </row>
    <row r="4890" hidden="1" outlineLevel="1" ht="22.45" customFormat="1" customHeight="1" s="71">
      <c r="B4890" s="166" t="n"/>
      <c r="C4890" s="166" t="n"/>
      <c r="D4890" s="153" t="n"/>
      <c r="E4890" s="10" t="n"/>
      <c r="F4890" s="11" t="n"/>
      <c r="G4890" s="10" t="n"/>
      <c r="H4890" s="11" t="n"/>
      <c r="I4890" s="12" t="n"/>
      <c r="J4890" s="13" t="n"/>
      <c r="K4890" s="13" t="n"/>
      <c r="L4890" s="12" t="n"/>
      <c r="M4890">
        <f>VLOOKUP(J4890,P$7:Q$4000,2,0)</f>
        <v/>
      </c>
      <c r="N4890">
        <f>VLOOKUP(K4890,P$7:R$4000,2,0)</f>
        <v/>
      </c>
    </row>
    <row r="4891" hidden="1" outlineLevel="1" ht="22.45" customFormat="1" customHeight="1" s="71" thickBot="1">
      <c r="B4891" s="167" t="n"/>
      <c r="C4891" s="167" t="n"/>
      <c r="D4891" s="14" t="n"/>
      <c r="E4891" s="15" t="n"/>
      <c r="F4891" s="175" t="n"/>
      <c r="G4891" s="15" t="n"/>
      <c r="H4891" s="175" t="n"/>
      <c r="I4891" s="135" t="n"/>
      <c r="J4891" s="154" t="n"/>
      <c r="K4891" s="154" t="n"/>
      <c r="L4891" s="12" t="n"/>
      <c r="M4891">
        <f>VLOOKUP(J4891,P$7:Q$4000,2,0)</f>
        <v/>
      </c>
      <c r="N4891">
        <f>VLOOKUP(K4891,P$7:R$4000,2,0)</f>
        <v/>
      </c>
    </row>
    <row r="4892" hidden="1" outlineLevel="1" ht="22.45" customFormat="1" customHeight="1" s="71">
      <c r="B4892" s="165" t="n"/>
      <c r="C4892" s="165" t="n"/>
      <c r="D4892" s="152" t="n"/>
      <c r="E4892" s="163" t="n"/>
      <c r="F4892" s="164" t="n"/>
      <c r="G4892" s="163" t="n"/>
      <c r="H4892" s="164" t="n"/>
      <c r="I4892" s="7" t="n"/>
      <c r="J4892" s="8" t="n"/>
      <c r="K4892" s="8" t="n"/>
      <c r="L4892" s="12" t="n"/>
      <c r="M4892">
        <f>VLOOKUP(J4892,P$7:Q$4000,2,0)</f>
        <v/>
      </c>
      <c r="N4892">
        <f>VLOOKUP(K4892,P$7:R$4000,2,0)</f>
        <v/>
      </c>
    </row>
    <row r="4893" hidden="1" outlineLevel="1" ht="22.45" customFormat="1" customHeight="1" s="71">
      <c r="B4893" s="166" t="n"/>
      <c r="C4893" s="166" t="n"/>
      <c r="D4893" s="153" t="n"/>
      <c r="E4893" s="10" t="n"/>
      <c r="F4893" s="11" t="n"/>
      <c r="G4893" s="10" t="n"/>
      <c r="H4893" s="11" t="n"/>
      <c r="I4893" s="12" t="n"/>
      <c r="J4893" s="13" t="n"/>
      <c r="K4893" s="13" t="n"/>
      <c r="L4893" s="12" t="n"/>
      <c r="M4893">
        <f>VLOOKUP(J4893,P$7:Q$4000,2,0)</f>
        <v/>
      </c>
      <c r="N4893">
        <f>VLOOKUP(K4893,P$7:R$4000,2,0)</f>
        <v/>
      </c>
    </row>
    <row r="4894" hidden="1" outlineLevel="1" ht="22.45" customFormat="1" customHeight="1" s="71" thickBot="1">
      <c r="B4894" s="167" t="n"/>
      <c r="C4894" s="167" t="n"/>
      <c r="D4894" s="14" t="n"/>
      <c r="E4894" s="15" t="n"/>
      <c r="F4894" s="175" t="n"/>
      <c r="G4894" s="15" t="n"/>
      <c r="H4894" s="175" t="n"/>
      <c r="I4894" s="135" t="n"/>
      <c r="J4894" s="154" t="n"/>
      <c r="K4894" s="154" t="n"/>
      <c r="L4894" s="12" t="n"/>
      <c r="M4894">
        <f>VLOOKUP(J4894,P$7:Q$4000,2,0)</f>
        <v/>
      </c>
      <c r="N4894">
        <f>VLOOKUP(K4894,P$7:R$4000,2,0)</f>
        <v/>
      </c>
    </row>
    <row r="4895" hidden="1" outlineLevel="1" ht="22.45" customFormat="1" customHeight="1" s="71">
      <c r="B4895" s="165" t="n"/>
      <c r="C4895" s="165" t="n"/>
      <c r="D4895" s="152" t="n"/>
      <c r="E4895" s="163" t="n"/>
      <c r="F4895" s="164" t="n"/>
      <c r="G4895" s="163" t="n"/>
      <c r="H4895" s="164" t="n"/>
      <c r="I4895" s="7" t="n"/>
      <c r="J4895" s="8" t="n"/>
      <c r="K4895" s="8" t="n"/>
      <c r="L4895" s="12" t="n"/>
      <c r="M4895">
        <f>VLOOKUP(J4895,P$7:Q$4000,2,0)</f>
        <v/>
      </c>
      <c r="N4895">
        <f>VLOOKUP(K4895,P$7:R$4000,2,0)</f>
        <v/>
      </c>
    </row>
    <row r="4896" hidden="1" outlineLevel="1" ht="22.45" customFormat="1" customHeight="1" s="71">
      <c r="B4896" s="166" t="n"/>
      <c r="C4896" s="166" t="n"/>
      <c r="D4896" s="153" t="n"/>
      <c r="E4896" s="10" t="n"/>
      <c r="F4896" s="11" t="n"/>
      <c r="G4896" s="10" t="n"/>
      <c r="H4896" s="11" t="n"/>
      <c r="I4896" s="12" t="n"/>
      <c r="J4896" s="13" t="n"/>
      <c r="K4896" s="13" t="n"/>
      <c r="L4896" s="12" t="n"/>
      <c r="M4896">
        <f>VLOOKUP(J4896,P$7:Q$4000,2,0)</f>
        <v/>
      </c>
      <c r="N4896">
        <f>VLOOKUP(K4896,P$7:R$4000,2,0)</f>
        <v/>
      </c>
    </row>
    <row r="4897" hidden="1" outlineLevel="1" ht="22.45" customFormat="1" customHeight="1" s="71" thickBot="1">
      <c r="B4897" s="167" t="n"/>
      <c r="C4897" s="167" t="n"/>
      <c r="D4897" s="14" t="n"/>
      <c r="E4897" s="15" t="n"/>
      <c r="F4897" s="175" t="n"/>
      <c r="G4897" s="15" t="n"/>
      <c r="H4897" s="175" t="n"/>
      <c r="I4897" s="135" t="n"/>
      <c r="J4897" s="154" t="n"/>
      <c r="K4897" s="154" t="n"/>
      <c r="L4897" s="12" t="n"/>
      <c r="M4897">
        <f>VLOOKUP(J4897,P$7:Q$4000,2,0)</f>
        <v/>
      </c>
      <c r="N4897">
        <f>VLOOKUP(K4897,P$7:R$4000,2,0)</f>
        <v/>
      </c>
    </row>
    <row r="4898" hidden="1" outlineLevel="1" ht="22.45" customFormat="1" customHeight="1" s="71">
      <c r="B4898" s="165" t="n"/>
      <c r="C4898" s="165" t="n"/>
      <c r="D4898" s="152" t="n"/>
      <c r="E4898" s="163" t="n"/>
      <c r="F4898" s="164" t="n"/>
      <c r="G4898" s="163" t="n"/>
      <c r="H4898" s="164" t="n"/>
      <c r="I4898" s="7" t="n"/>
      <c r="J4898" s="8" t="n"/>
      <c r="K4898" s="8" t="n"/>
      <c r="L4898" s="12" t="n"/>
      <c r="M4898">
        <f>VLOOKUP(J4898,P$7:Q$4000,2,0)</f>
        <v/>
      </c>
      <c r="N4898">
        <f>VLOOKUP(K4898,P$7:R$4000,2,0)</f>
        <v/>
      </c>
    </row>
    <row r="4899" hidden="1" outlineLevel="1" ht="22.45" customFormat="1" customHeight="1" s="71">
      <c r="B4899" s="166" t="n"/>
      <c r="C4899" s="166" t="n"/>
      <c r="D4899" s="153" t="n"/>
      <c r="E4899" s="10" t="n"/>
      <c r="F4899" s="11" t="n"/>
      <c r="G4899" s="10" t="n"/>
      <c r="H4899" s="11" t="n"/>
      <c r="I4899" s="12" t="n"/>
      <c r="J4899" s="13" t="n"/>
      <c r="K4899" s="13" t="n"/>
      <c r="L4899" s="12" t="n"/>
      <c r="M4899">
        <f>VLOOKUP(J4899,P$7:Q$4000,2,0)</f>
        <v/>
      </c>
      <c r="N4899">
        <f>VLOOKUP(K4899,P$7:R$4000,2,0)</f>
        <v/>
      </c>
    </row>
    <row r="4900" hidden="1" outlineLevel="1" ht="22.45" customFormat="1" customHeight="1" s="71" thickBot="1">
      <c r="B4900" s="167" t="n"/>
      <c r="C4900" s="167" t="n"/>
      <c r="D4900" s="14" t="n"/>
      <c r="E4900" s="15" t="n"/>
      <c r="F4900" s="177" t="n"/>
      <c r="G4900" s="15" t="n"/>
      <c r="H4900" s="177" t="n"/>
      <c r="I4900" s="135" t="n"/>
      <c r="J4900" s="154" t="n"/>
      <c r="K4900" s="154" t="n"/>
      <c r="L4900" s="12" t="n"/>
      <c r="M4900">
        <f>VLOOKUP(J4900,P$7:Q$4000,2,0)</f>
        <v/>
      </c>
      <c r="N4900">
        <f>VLOOKUP(K4900,P$7:R$4000,2,0)</f>
        <v/>
      </c>
    </row>
    <row r="4901" hidden="1" outlineLevel="1" ht="22.45" customFormat="1" customHeight="1" s="71">
      <c r="B4901" s="165" t="n"/>
      <c r="C4901" s="165" t="n"/>
      <c r="D4901" s="152" t="n"/>
      <c r="E4901" s="163" t="n"/>
      <c r="F4901" s="164" t="n"/>
      <c r="G4901" s="163" t="n"/>
      <c r="H4901" s="164" t="n"/>
      <c r="I4901" s="7" t="n"/>
      <c r="J4901" s="8" t="n"/>
      <c r="K4901" s="8" t="n"/>
      <c r="L4901" s="12" t="n"/>
      <c r="M4901">
        <f>VLOOKUP(J4901,P$7:Q$4000,2,0)</f>
        <v/>
      </c>
      <c r="N4901">
        <f>VLOOKUP(K4901,P$7:R$4000,2,0)</f>
        <v/>
      </c>
    </row>
    <row r="4902" hidden="1" outlineLevel="1" ht="22.45" customFormat="1" customHeight="1" s="71">
      <c r="B4902" s="166" t="n"/>
      <c r="C4902" s="166" t="n"/>
      <c r="D4902" s="153" t="n"/>
      <c r="E4902" s="10" t="n"/>
      <c r="F4902" s="11" t="n"/>
      <c r="G4902" s="10" t="n"/>
      <c r="H4902" s="11" t="n"/>
      <c r="I4902" s="12" t="n"/>
      <c r="J4902" s="13" t="n"/>
      <c r="K4902" s="13" t="n"/>
      <c r="L4902" s="12" t="n"/>
      <c r="M4902">
        <f>VLOOKUP(J4902,P$7:Q$4000,2,0)</f>
        <v/>
      </c>
      <c r="N4902">
        <f>VLOOKUP(K4902,P$7:R$4000,2,0)</f>
        <v/>
      </c>
    </row>
    <row r="4903" hidden="1" outlineLevel="1" ht="22.45" customFormat="1" customHeight="1" s="71" thickBot="1">
      <c r="B4903" s="167" t="n"/>
      <c r="C4903" s="167" t="n"/>
      <c r="D4903" s="14" t="n"/>
      <c r="E4903" s="15" t="n"/>
      <c r="F4903" s="177" t="n"/>
      <c r="G4903" s="15" t="n"/>
      <c r="H4903" s="177" t="n"/>
      <c r="I4903" s="135" t="n"/>
      <c r="J4903" s="154" t="n"/>
      <c r="K4903" s="154" t="n"/>
      <c r="L4903" s="12" t="n"/>
      <c r="M4903">
        <f>VLOOKUP(J4903,P$7:Q$4000,2,0)</f>
        <v/>
      </c>
      <c r="N4903">
        <f>VLOOKUP(K4903,P$7:R$4000,2,0)</f>
        <v/>
      </c>
    </row>
    <row r="4904" hidden="1" outlineLevel="1" ht="22.45" customFormat="1" customHeight="1" s="71">
      <c r="B4904" s="165" t="n"/>
      <c r="C4904" s="165" t="n"/>
      <c r="D4904" s="152" t="n"/>
      <c r="E4904" s="163" t="n"/>
      <c r="F4904" s="164" t="n"/>
      <c r="G4904" s="163" t="n"/>
      <c r="H4904" s="164" t="n"/>
      <c r="I4904" s="7" t="n"/>
      <c r="J4904" s="8" t="n"/>
      <c r="K4904" s="8" t="n"/>
      <c r="L4904" s="12" t="n"/>
      <c r="M4904">
        <f>VLOOKUP(J4904,P$7:Q$4000,2,0)</f>
        <v/>
      </c>
      <c r="N4904">
        <f>VLOOKUP(K4904,P$7:R$4000,2,0)</f>
        <v/>
      </c>
    </row>
    <row r="4905" hidden="1" outlineLevel="1" ht="22.45" customFormat="1" customHeight="1" s="71">
      <c r="B4905" s="166" t="n"/>
      <c r="C4905" s="166" t="n"/>
      <c r="D4905" s="153" t="n"/>
      <c r="E4905" s="10" t="n"/>
      <c r="F4905" s="11" t="n"/>
      <c r="G4905" s="10" t="n"/>
      <c r="H4905" s="11" t="n"/>
      <c r="I4905" s="12" t="n"/>
      <c r="J4905" s="13" t="n"/>
      <c r="K4905" s="13" t="n"/>
      <c r="L4905" s="12" t="n"/>
      <c r="M4905">
        <f>VLOOKUP(J4905,P$7:Q$4000,2,0)</f>
        <v/>
      </c>
      <c r="N4905">
        <f>VLOOKUP(K4905,P$7:R$4000,2,0)</f>
        <v/>
      </c>
    </row>
    <row r="4906" hidden="1" outlineLevel="1" ht="22.45" customFormat="1" customHeight="1" s="71" thickBot="1">
      <c r="B4906" s="167" t="n"/>
      <c r="C4906" s="167" t="n"/>
      <c r="D4906" s="14" t="n"/>
      <c r="E4906" s="15" t="n"/>
      <c r="F4906" s="175" t="n"/>
      <c r="G4906" s="15" t="n"/>
      <c r="H4906" s="175" t="n"/>
      <c r="I4906" s="135" t="n"/>
      <c r="J4906" s="154" t="n"/>
      <c r="K4906" s="154" t="n"/>
      <c r="L4906" s="12" t="n"/>
      <c r="M4906">
        <f>VLOOKUP(J4906,P$7:Q$4000,2,0)</f>
        <v/>
      </c>
      <c r="N4906">
        <f>VLOOKUP(K4906,P$7:R$4000,2,0)</f>
        <v/>
      </c>
    </row>
    <row r="4907" hidden="1" outlineLevel="1" ht="22.45" customFormat="1" customHeight="1" s="71">
      <c r="B4907" s="165" t="n"/>
      <c r="C4907" s="165" t="n"/>
      <c r="D4907" s="152" t="n"/>
      <c r="E4907" s="163" t="n"/>
      <c r="F4907" s="164" t="n"/>
      <c r="G4907" s="163" t="n"/>
      <c r="H4907" s="164" t="n"/>
      <c r="I4907" s="7" t="n"/>
      <c r="J4907" s="8" t="n"/>
      <c r="K4907" s="8" t="n"/>
      <c r="L4907" s="12" t="n"/>
      <c r="M4907">
        <f>VLOOKUP(J4907,P$7:Q$4000,2,0)</f>
        <v/>
      </c>
      <c r="N4907">
        <f>VLOOKUP(K4907,P$7:R$4000,2,0)</f>
        <v/>
      </c>
    </row>
    <row r="4908" hidden="1" outlineLevel="1" ht="22.45" customFormat="1" customHeight="1" s="71">
      <c r="B4908" s="166" t="n"/>
      <c r="C4908" s="166" t="n"/>
      <c r="D4908" s="153" t="n"/>
      <c r="E4908" s="10" t="n"/>
      <c r="F4908" s="11" t="n"/>
      <c r="G4908" s="10" t="n"/>
      <c r="H4908" s="11" t="n"/>
      <c r="I4908" s="12" t="n"/>
      <c r="J4908" s="13" t="n"/>
      <c r="K4908" s="13" t="n"/>
      <c r="L4908" s="12" t="n"/>
      <c r="M4908">
        <f>VLOOKUP(J4908,P$7:Q$4000,2,0)</f>
        <v/>
      </c>
      <c r="N4908">
        <f>VLOOKUP(K4908,P$7:R$4000,2,0)</f>
        <v/>
      </c>
    </row>
    <row r="4909" hidden="1" outlineLevel="1" ht="22.45" customFormat="1" customHeight="1" s="71" thickBot="1">
      <c r="B4909" s="167" t="n"/>
      <c r="C4909" s="167" t="n"/>
      <c r="D4909" s="14" t="n"/>
      <c r="E4909" s="15" t="n"/>
      <c r="F4909" s="175" t="n"/>
      <c r="G4909" s="15" t="n"/>
      <c r="H4909" s="175" t="n"/>
      <c r="I4909" s="135" t="n"/>
      <c r="J4909" s="154" t="n"/>
      <c r="K4909" s="154" t="n"/>
      <c r="L4909" s="12" t="n"/>
      <c r="M4909">
        <f>VLOOKUP(J4909,P$7:Q$4000,2,0)</f>
        <v/>
      </c>
      <c r="N4909">
        <f>VLOOKUP(K4909,P$7:R$4000,2,0)</f>
        <v/>
      </c>
    </row>
    <row r="4910" hidden="1" outlineLevel="1" ht="22.45" customFormat="1" customHeight="1" s="71">
      <c r="B4910" s="165" t="n"/>
      <c r="C4910" s="165" t="n"/>
      <c r="D4910" s="152" t="n"/>
      <c r="E4910" s="163" t="n"/>
      <c r="F4910" s="164" t="n"/>
      <c r="G4910" s="163" t="n"/>
      <c r="H4910" s="164" t="n"/>
      <c r="I4910" s="7" t="n"/>
      <c r="J4910" s="8" t="n"/>
      <c r="K4910" s="8" t="n"/>
      <c r="L4910" s="12" t="n"/>
      <c r="M4910">
        <f>VLOOKUP(J4910,P$7:Q$4000,2,0)</f>
        <v/>
      </c>
      <c r="N4910">
        <f>VLOOKUP(K4910,P$7:R$4000,2,0)</f>
        <v/>
      </c>
    </row>
    <row r="4911" hidden="1" outlineLevel="1" ht="22.45" customFormat="1" customHeight="1" s="71">
      <c r="B4911" s="166" t="n"/>
      <c r="C4911" s="166" t="n"/>
      <c r="D4911" s="153" t="n"/>
      <c r="E4911" s="10" t="n"/>
      <c r="F4911" s="11" t="n"/>
      <c r="G4911" s="10" t="n"/>
      <c r="H4911" s="11" t="n"/>
      <c r="I4911" s="12" t="n"/>
      <c r="J4911" s="13" t="n"/>
      <c r="K4911" s="13" t="n"/>
      <c r="L4911" s="12" t="n"/>
      <c r="M4911">
        <f>VLOOKUP(J4911,P$7:Q$4000,2,0)</f>
        <v/>
      </c>
      <c r="N4911">
        <f>VLOOKUP(K4911,P$7:R$4000,2,0)</f>
        <v/>
      </c>
    </row>
    <row r="4912" hidden="1" outlineLevel="1" ht="22.45" customFormat="1" customHeight="1" s="71" thickBot="1">
      <c r="B4912" s="167" t="n"/>
      <c r="C4912" s="167" t="n"/>
      <c r="D4912" s="14" t="n"/>
      <c r="E4912" s="15" t="n"/>
      <c r="F4912" s="175" t="n"/>
      <c r="G4912" s="15" t="n"/>
      <c r="H4912" s="175" t="n"/>
      <c r="I4912" s="135" t="n"/>
      <c r="J4912" s="154" t="n"/>
      <c r="K4912" s="154" t="n"/>
      <c r="L4912" s="12" t="n"/>
      <c r="M4912">
        <f>VLOOKUP(J4912,P$7:Q$4000,2,0)</f>
        <v/>
      </c>
      <c r="N4912">
        <f>VLOOKUP(K4912,P$7:R$4000,2,0)</f>
        <v/>
      </c>
    </row>
    <row r="4913" hidden="1" outlineLevel="1" ht="22.45" customFormat="1" customHeight="1" s="71">
      <c r="B4913" s="165" t="n"/>
      <c r="C4913" s="165" t="n"/>
      <c r="D4913" s="152" t="n"/>
      <c r="E4913" s="163" t="n"/>
      <c r="F4913" s="164" t="n"/>
      <c r="G4913" s="163" t="n"/>
      <c r="H4913" s="164" t="n"/>
      <c r="I4913" s="7" t="n"/>
      <c r="J4913" s="8" t="n"/>
      <c r="K4913" s="8" t="n"/>
      <c r="L4913" s="12" t="n"/>
      <c r="M4913">
        <f>VLOOKUP(J4913,P$7:Q$4000,2,0)</f>
        <v/>
      </c>
      <c r="N4913">
        <f>VLOOKUP(K4913,P$7:R$4000,2,0)</f>
        <v/>
      </c>
    </row>
    <row r="4914" hidden="1" outlineLevel="1" ht="22.45" customFormat="1" customHeight="1" s="71">
      <c r="B4914" s="166" t="n"/>
      <c r="C4914" s="166" t="n"/>
      <c r="D4914" s="153" t="n"/>
      <c r="E4914" s="10" t="n"/>
      <c r="F4914" s="11" t="n"/>
      <c r="G4914" s="10" t="n"/>
      <c r="H4914" s="11" t="n"/>
      <c r="I4914" s="12" t="n"/>
      <c r="J4914" s="13" t="n"/>
      <c r="K4914" s="13" t="n"/>
      <c r="L4914" s="12" t="n"/>
      <c r="M4914">
        <f>VLOOKUP(J4914,P$7:Q$4000,2,0)</f>
        <v/>
      </c>
      <c r="N4914">
        <f>VLOOKUP(K4914,P$7:R$4000,2,0)</f>
        <v/>
      </c>
    </row>
    <row r="4915" hidden="1" outlineLevel="1" ht="22.45" customFormat="1" customHeight="1" s="71" thickBot="1">
      <c r="B4915" s="167" t="n"/>
      <c r="C4915" s="167" t="n"/>
      <c r="D4915" s="14" t="n"/>
      <c r="E4915" s="15" t="n"/>
      <c r="F4915" s="175" t="n"/>
      <c r="G4915" s="15" t="n"/>
      <c r="H4915" s="175" t="n"/>
      <c r="I4915" s="135" t="n"/>
      <c r="J4915" s="154" t="n"/>
      <c r="K4915" s="154" t="n"/>
      <c r="L4915" s="12" t="n"/>
      <c r="M4915">
        <f>VLOOKUP(J4915,P$7:Q$4000,2,0)</f>
        <v/>
      </c>
      <c r="N4915">
        <f>VLOOKUP(K4915,P$7:R$4000,2,0)</f>
        <v/>
      </c>
    </row>
    <row r="4916" hidden="1" outlineLevel="1" ht="22.45" customFormat="1" customHeight="1" s="71">
      <c r="B4916" s="165" t="n"/>
      <c r="C4916" s="165" t="n"/>
      <c r="D4916" s="152" t="n"/>
      <c r="E4916" s="163" t="n"/>
      <c r="F4916" s="164" t="n"/>
      <c r="G4916" s="163" t="n"/>
      <c r="H4916" s="164" t="n"/>
      <c r="I4916" s="7" t="n"/>
      <c r="J4916" s="8" t="n"/>
      <c r="K4916" s="8" t="n"/>
      <c r="L4916" s="12" t="n"/>
      <c r="M4916">
        <f>VLOOKUP(J4916,P$7:Q$4000,2,0)</f>
        <v/>
      </c>
      <c r="N4916">
        <f>VLOOKUP(K4916,P$7:R$4000,2,0)</f>
        <v/>
      </c>
    </row>
    <row r="4917" hidden="1" outlineLevel="1" ht="22.45" customFormat="1" customHeight="1" s="71">
      <c r="B4917" s="166" t="n"/>
      <c r="C4917" s="166" t="n"/>
      <c r="D4917" s="153" t="n"/>
      <c r="E4917" s="10" t="n"/>
      <c r="F4917" s="11" t="n"/>
      <c r="G4917" s="10" t="n"/>
      <c r="H4917" s="11" t="n"/>
      <c r="I4917" s="12" t="n"/>
      <c r="J4917" s="13" t="n"/>
      <c r="K4917" s="13" t="n"/>
      <c r="L4917" s="12" t="n"/>
      <c r="M4917">
        <f>VLOOKUP(J4917,P$7:Q$4000,2,0)</f>
        <v/>
      </c>
      <c r="N4917">
        <f>VLOOKUP(K4917,P$7:R$4000,2,0)</f>
        <v/>
      </c>
    </row>
    <row r="4918" hidden="1" outlineLevel="1" ht="22.45" customFormat="1" customHeight="1" s="71" thickBot="1">
      <c r="B4918" s="167" t="n"/>
      <c r="C4918" s="167" t="n"/>
      <c r="D4918" s="14" t="n"/>
      <c r="E4918" s="15" t="n"/>
      <c r="F4918" s="175" t="n"/>
      <c r="G4918" s="15" t="n"/>
      <c r="H4918" s="175" t="n"/>
      <c r="I4918" s="135" t="n"/>
      <c r="J4918" s="154" t="n"/>
      <c r="K4918" s="154" t="n"/>
      <c r="L4918" s="12" t="n"/>
      <c r="M4918">
        <f>VLOOKUP(J4918,P$7:Q$4000,2,0)</f>
        <v/>
      </c>
      <c r="N4918">
        <f>VLOOKUP(K4918,P$7:R$4000,2,0)</f>
        <v/>
      </c>
    </row>
    <row r="4919" hidden="1" outlineLevel="1" ht="22.45" customFormat="1" customHeight="1" s="71">
      <c r="B4919" s="165" t="n"/>
      <c r="C4919" s="165" t="n"/>
      <c r="D4919" s="152" t="n"/>
      <c r="E4919" s="163" t="n"/>
      <c r="F4919" s="164" t="n"/>
      <c r="G4919" s="163" t="n"/>
      <c r="H4919" s="164" t="n"/>
      <c r="I4919" s="7" t="n"/>
      <c r="J4919" s="8" t="n"/>
      <c r="K4919" s="8" t="n"/>
      <c r="L4919" s="12" t="n"/>
      <c r="M4919">
        <f>VLOOKUP(J4919,P$7:Q$4000,2,0)</f>
        <v/>
      </c>
      <c r="N4919">
        <f>VLOOKUP(K4919,P$7:R$4000,2,0)</f>
        <v/>
      </c>
    </row>
    <row r="4920" hidden="1" outlineLevel="1" ht="22.45" customFormat="1" customHeight="1" s="71">
      <c r="B4920" s="166" t="n"/>
      <c r="C4920" s="166" t="n"/>
      <c r="D4920" s="153" t="n"/>
      <c r="E4920" s="10" t="n"/>
      <c r="F4920" s="11" t="n"/>
      <c r="G4920" s="10" t="n"/>
      <c r="H4920" s="11" t="n"/>
      <c r="I4920" s="12" t="n"/>
      <c r="J4920" s="13" t="n"/>
      <c r="K4920" s="13" t="n"/>
      <c r="L4920" s="12" t="n"/>
      <c r="M4920">
        <f>VLOOKUP(J4920,P$7:Q$4000,2,0)</f>
        <v/>
      </c>
      <c r="N4920">
        <f>VLOOKUP(K4920,P$7:R$4000,2,0)</f>
        <v/>
      </c>
    </row>
    <row r="4921" hidden="1" outlineLevel="1" ht="22.45" customFormat="1" customHeight="1" s="71" thickBot="1">
      <c r="B4921" s="167" t="n"/>
      <c r="C4921" s="167" t="n"/>
      <c r="D4921" s="14" t="n"/>
      <c r="E4921" s="15" t="n"/>
      <c r="F4921" s="175" t="n"/>
      <c r="G4921" s="15" t="n"/>
      <c r="H4921" s="175" t="n"/>
      <c r="I4921" s="135" t="n"/>
      <c r="J4921" s="154" t="n"/>
      <c r="K4921" s="154" t="n"/>
      <c r="L4921" s="12" t="n"/>
      <c r="M4921">
        <f>VLOOKUP(J4921,P$7:Q$4000,2,0)</f>
        <v/>
      </c>
      <c r="N4921">
        <f>VLOOKUP(K4921,P$7:R$4000,2,0)</f>
        <v/>
      </c>
    </row>
    <row r="4922" hidden="1" outlineLevel="1" ht="22.45" customFormat="1" customHeight="1" s="71">
      <c r="B4922" s="165" t="n"/>
      <c r="C4922" s="165" t="n"/>
      <c r="D4922" s="152" t="n"/>
      <c r="E4922" s="163" t="n"/>
      <c r="F4922" s="164" t="n"/>
      <c r="G4922" s="163" t="n"/>
      <c r="H4922" s="164" t="n"/>
      <c r="I4922" s="7" t="n"/>
      <c r="J4922" s="8" t="n"/>
      <c r="K4922" s="8" t="n"/>
      <c r="L4922" s="12" t="n"/>
      <c r="M4922">
        <f>VLOOKUP(J4922,P$7:Q$4000,2,0)</f>
        <v/>
      </c>
      <c r="N4922">
        <f>VLOOKUP(K4922,P$7:R$4000,2,0)</f>
        <v/>
      </c>
    </row>
    <row r="4923" hidden="1" outlineLevel="1" ht="22.45" customFormat="1" customHeight="1" s="71">
      <c r="B4923" s="166" t="n"/>
      <c r="C4923" s="166" t="n"/>
      <c r="D4923" s="153" t="n"/>
      <c r="E4923" s="10" t="n"/>
      <c r="F4923" s="11" t="n"/>
      <c r="G4923" s="10" t="n"/>
      <c r="H4923" s="11" t="n"/>
      <c r="I4923" s="12" t="n"/>
      <c r="J4923" s="13" t="n"/>
      <c r="K4923" s="13" t="n"/>
      <c r="L4923" s="12" t="n"/>
      <c r="M4923">
        <f>VLOOKUP(J4923,P$7:Q$4000,2,0)</f>
        <v/>
      </c>
      <c r="N4923">
        <f>VLOOKUP(K4923,P$7:R$4000,2,0)</f>
        <v/>
      </c>
    </row>
    <row r="4924" hidden="1" outlineLevel="1" ht="22.45" customFormat="1" customHeight="1" s="71" thickBot="1">
      <c r="B4924" s="167" t="n"/>
      <c r="C4924" s="167" t="n"/>
      <c r="D4924" s="14" t="n"/>
      <c r="E4924" s="15" t="n"/>
      <c r="F4924" s="175" t="n"/>
      <c r="G4924" s="15" t="n"/>
      <c r="H4924" s="175" t="n"/>
      <c r="I4924" s="135" t="n"/>
      <c r="J4924" s="154" t="n"/>
      <c r="K4924" s="154" t="n"/>
      <c r="L4924" s="12" t="n"/>
      <c r="M4924">
        <f>VLOOKUP(J4924,P$7:Q$4000,2,0)</f>
        <v/>
      </c>
      <c r="N4924">
        <f>VLOOKUP(K4924,P$7:R$4000,2,0)</f>
        <v/>
      </c>
    </row>
    <row r="4925" hidden="1" outlineLevel="1" ht="22.45" customFormat="1" customHeight="1" s="71">
      <c r="B4925" s="165" t="n"/>
      <c r="C4925" s="165" t="n"/>
      <c r="D4925" s="152" t="n"/>
      <c r="E4925" s="163" t="n"/>
      <c r="F4925" s="164" t="n"/>
      <c r="G4925" s="163" t="n"/>
      <c r="H4925" s="164" t="n"/>
      <c r="I4925" s="7" t="n"/>
      <c r="J4925" s="8" t="n"/>
      <c r="K4925" s="8" t="n"/>
      <c r="L4925" s="12" t="n"/>
      <c r="M4925">
        <f>VLOOKUP(J4925,P$7:Q$4000,2,0)</f>
        <v/>
      </c>
      <c r="N4925">
        <f>VLOOKUP(K4925,P$7:R$4000,2,0)</f>
        <v/>
      </c>
    </row>
    <row r="4926" hidden="1" outlineLevel="1" ht="22.45" customFormat="1" customHeight="1" s="71">
      <c r="B4926" s="166" t="n"/>
      <c r="C4926" s="166" t="n"/>
      <c r="D4926" s="153" t="n"/>
      <c r="E4926" s="10" t="n"/>
      <c r="F4926" s="11" t="n"/>
      <c r="G4926" s="10" t="n"/>
      <c r="H4926" s="11" t="n"/>
      <c r="I4926" s="12" t="n"/>
      <c r="J4926" s="13" t="n"/>
      <c r="K4926" s="13" t="n"/>
      <c r="L4926" s="12" t="n"/>
      <c r="M4926">
        <f>VLOOKUP(J4926,P$7:Q$4000,2,0)</f>
        <v/>
      </c>
      <c r="N4926">
        <f>VLOOKUP(K4926,P$7:R$4000,2,0)</f>
        <v/>
      </c>
    </row>
    <row r="4927" hidden="1" outlineLevel="1" ht="22.45" customFormat="1" customHeight="1" s="71" thickBot="1">
      <c r="B4927" s="167" t="n"/>
      <c r="C4927" s="167" t="n"/>
      <c r="D4927" s="14" t="n"/>
      <c r="E4927" s="15" t="n"/>
      <c r="F4927" s="175" t="n"/>
      <c r="G4927" s="15" t="n"/>
      <c r="H4927" s="175" t="n"/>
      <c r="I4927" s="135" t="n"/>
      <c r="J4927" s="154" t="n"/>
      <c r="K4927" s="154" t="n"/>
      <c r="L4927" s="12" t="n"/>
      <c r="M4927">
        <f>VLOOKUP(J4927,P$7:Q$4000,2,0)</f>
        <v/>
      </c>
      <c r="N4927">
        <f>VLOOKUP(K4927,P$7:R$4000,2,0)</f>
        <v/>
      </c>
    </row>
    <row r="4928" hidden="1" outlineLevel="1" ht="22.45" customFormat="1" customHeight="1" s="71">
      <c r="B4928" s="165" t="n"/>
      <c r="C4928" s="165" t="n"/>
      <c r="D4928" s="152" t="n"/>
      <c r="E4928" s="163" t="n"/>
      <c r="F4928" s="164" t="n"/>
      <c r="G4928" s="163" t="n"/>
      <c r="H4928" s="164" t="n"/>
      <c r="I4928" s="7" t="n"/>
      <c r="J4928" s="8" t="n"/>
      <c r="K4928" s="8" t="n"/>
      <c r="L4928" s="12" t="n"/>
      <c r="M4928">
        <f>VLOOKUP(J4928,P$7:Q$4000,2,0)</f>
        <v/>
      </c>
      <c r="N4928">
        <f>VLOOKUP(K4928,P$7:R$4000,2,0)</f>
        <v/>
      </c>
    </row>
    <row r="4929" hidden="1" outlineLevel="1" ht="22.45" customFormat="1" customHeight="1" s="71">
      <c r="B4929" s="166" t="n"/>
      <c r="C4929" s="166" t="n"/>
      <c r="D4929" s="153" t="n"/>
      <c r="E4929" s="10" t="n"/>
      <c r="F4929" s="11" t="n"/>
      <c r="G4929" s="10" t="n"/>
      <c r="H4929" s="11" t="n"/>
      <c r="I4929" s="12" t="n"/>
      <c r="J4929" s="13" t="n"/>
      <c r="K4929" s="13" t="n"/>
      <c r="L4929" s="12" t="n"/>
      <c r="M4929">
        <f>VLOOKUP(J4929,P$7:Q$4000,2,0)</f>
        <v/>
      </c>
      <c r="N4929">
        <f>VLOOKUP(K4929,P$7:R$4000,2,0)</f>
        <v/>
      </c>
    </row>
    <row r="4930" hidden="1" outlineLevel="1" ht="22.45" customFormat="1" customHeight="1" s="71" thickBot="1">
      <c r="B4930" s="167" t="n"/>
      <c r="C4930" s="167" t="n"/>
      <c r="D4930" s="14" t="n"/>
      <c r="E4930" s="15" t="n"/>
      <c r="F4930" s="175" t="n"/>
      <c r="G4930" s="15" t="n"/>
      <c r="H4930" s="175" t="n"/>
      <c r="I4930" s="135" t="n"/>
      <c r="J4930" s="154" t="n"/>
      <c r="K4930" s="154" t="n"/>
      <c r="L4930" s="12" t="n"/>
      <c r="M4930">
        <f>VLOOKUP(J4930,P$7:Q$4000,2,0)</f>
        <v/>
      </c>
      <c r="N4930">
        <f>VLOOKUP(K4930,P$7:R$4000,2,0)</f>
        <v/>
      </c>
    </row>
    <row r="4931" hidden="1" outlineLevel="1" ht="22.45" customFormat="1" customHeight="1" s="71">
      <c r="B4931" s="165" t="n"/>
      <c r="C4931" s="165" t="n"/>
      <c r="D4931" s="152" t="n"/>
      <c r="E4931" s="163" t="n"/>
      <c r="F4931" s="164" t="n"/>
      <c r="G4931" s="163" t="n"/>
      <c r="H4931" s="164" t="n"/>
      <c r="I4931" s="7" t="n"/>
      <c r="J4931" s="8" t="n"/>
      <c r="K4931" s="8" t="n"/>
      <c r="L4931" s="12" t="n"/>
      <c r="M4931">
        <f>VLOOKUP(J4931,P$7:Q$4000,2,0)</f>
        <v/>
      </c>
      <c r="N4931">
        <f>VLOOKUP(K4931,P$7:R$4000,2,0)</f>
        <v/>
      </c>
    </row>
    <row r="4932" hidden="1" outlineLevel="1" ht="22.45" customFormat="1" customHeight="1" s="71">
      <c r="B4932" s="166" t="n"/>
      <c r="C4932" s="166" t="n"/>
      <c r="D4932" s="153" t="n"/>
      <c r="E4932" s="10" t="n"/>
      <c r="F4932" s="11" t="n"/>
      <c r="G4932" s="10" t="n"/>
      <c r="H4932" s="11" t="n"/>
      <c r="I4932" s="12" t="n"/>
      <c r="J4932" s="13" t="n"/>
      <c r="K4932" s="13" t="n"/>
      <c r="L4932" s="12" t="n"/>
      <c r="M4932">
        <f>VLOOKUP(J4932,P$7:Q$4000,2,0)</f>
        <v/>
      </c>
      <c r="N4932">
        <f>VLOOKUP(K4932,P$7:R$4000,2,0)</f>
        <v/>
      </c>
    </row>
    <row r="4933" hidden="1" outlineLevel="1" ht="22.45" customFormat="1" customHeight="1" s="71" thickBot="1">
      <c r="B4933" s="167" t="n"/>
      <c r="C4933" s="167" t="n"/>
      <c r="D4933" s="14" t="n"/>
      <c r="E4933" s="15" t="n"/>
      <c r="F4933" s="175" t="n"/>
      <c r="G4933" s="15" t="n"/>
      <c r="H4933" s="175" t="n"/>
      <c r="I4933" s="135" t="n"/>
      <c r="J4933" s="154" t="n"/>
      <c r="K4933" s="154" t="n"/>
      <c r="L4933" s="12" t="n"/>
      <c r="M4933">
        <f>VLOOKUP(J4933,P$7:Q$4000,2,0)</f>
        <v/>
      </c>
      <c r="N4933">
        <f>VLOOKUP(K4933,P$7:R$4000,2,0)</f>
        <v/>
      </c>
    </row>
    <row r="4934" hidden="1" outlineLevel="1" ht="22.45" customFormat="1" customHeight="1" s="71">
      <c r="B4934" s="165" t="n"/>
      <c r="C4934" s="165" t="n"/>
      <c r="D4934" s="152" t="n"/>
      <c r="E4934" s="163" t="n"/>
      <c r="F4934" s="164" t="n"/>
      <c r="G4934" s="163" t="n"/>
      <c r="H4934" s="164" t="n"/>
      <c r="I4934" s="7" t="n"/>
      <c r="J4934" s="8" t="n"/>
      <c r="K4934" s="8" t="n"/>
      <c r="L4934" s="12" t="n"/>
      <c r="M4934">
        <f>VLOOKUP(J4934,P$7:Q$4000,2,0)</f>
        <v/>
      </c>
      <c r="N4934">
        <f>VLOOKUP(K4934,P$7:R$4000,2,0)</f>
        <v/>
      </c>
    </row>
    <row r="4935" hidden="1" outlineLevel="1" ht="22.45" customFormat="1" customHeight="1" s="71">
      <c r="B4935" s="166" t="n"/>
      <c r="C4935" s="166" t="n"/>
      <c r="D4935" s="153" t="n"/>
      <c r="E4935" s="10" t="n"/>
      <c r="F4935" s="11" t="n"/>
      <c r="G4935" s="10" t="n"/>
      <c r="H4935" s="11" t="n"/>
      <c r="I4935" s="12" t="n"/>
      <c r="J4935" s="13" t="n"/>
      <c r="K4935" s="13" t="n"/>
      <c r="L4935" s="12" t="n"/>
      <c r="M4935">
        <f>VLOOKUP(J4935,P$7:Q$4000,2,0)</f>
        <v/>
      </c>
      <c r="N4935">
        <f>VLOOKUP(K4935,P$7:R$4000,2,0)</f>
        <v/>
      </c>
    </row>
    <row r="4936" hidden="1" outlineLevel="1" ht="22.45" customFormat="1" customHeight="1" s="71" thickBot="1">
      <c r="B4936" s="167" t="n"/>
      <c r="C4936" s="167" t="n"/>
      <c r="D4936" s="14" t="n"/>
      <c r="E4936" s="15" t="n"/>
      <c r="F4936" s="175" t="n"/>
      <c r="G4936" s="15" t="n"/>
      <c r="H4936" s="175" t="n"/>
      <c r="I4936" s="135" t="n"/>
      <c r="J4936" s="154" t="n"/>
      <c r="K4936" s="154" t="n"/>
      <c r="L4936" s="12" t="n"/>
      <c r="M4936">
        <f>VLOOKUP(J4936,P$7:Q$4000,2,0)</f>
        <v/>
      </c>
      <c r="N4936">
        <f>VLOOKUP(K4936,P$7:R$4000,2,0)</f>
        <v/>
      </c>
    </row>
    <row r="4937" hidden="1" outlineLevel="1" ht="22.45" customFormat="1" customHeight="1" s="71">
      <c r="B4937" s="165" t="n"/>
      <c r="C4937" s="165" t="n"/>
      <c r="D4937" s="152" t="n"/>
      <c r="E4937" s="163" t="n"/>
      <c r="F4937" s="164" t="n"/>
      <c r="G4937" s="163" t="n"/>
      <c r="H4937" s="164" t="n"/>
      <c r="I4937" s="7" t="n"/>
      <c r="J4937" s="8" t="n"/>
      <c r="K4937" s="8" t="n"/>
      <c r="L4937" s="12" t="n"/>
      <c r="M4937">
        <f>VLOOKUP(J4937,P$7:Q$4000,2,0)</f>
        <v/>
      </c>
      <c r="N4937">
        <f>VLOOKUP(K4937,P$7:R$4000,2,0)</f>
        <v/>
      </c>
    </row>
    <row r="4938" hidden="1" outlineLevel="1" ht="22.45" customFormat="1" customHeight="1" s="71">
      <c r="B4938" s="166" t="n"/>
      <c r="C4938" s="166" t="n"/>
      <c r="D4938" s="153" t="n"/>
      <c r="E4938" s="10" t="n"/>
      <c r="F4938" s="11" t="n"/>
      <c r="G4938" s="10" t="n"/>
      <c r="H4938" s="11" t="n"/>
      <c r="I4938" s="12" t="n"/>
      <c r="J4938" s="13" t="n"/>
      <c r="K4938" s="13" t="n"/>
      <c r="L4938" s="12" t="n"/>
      <c r="M4938">
        <f>VLOOKUP(J4938,P$7:Q$4000,2,0)</f>
        <v/>
      </c>
      <c r="N4938">
        <f>VLOOKUP(K4938,P$7:R$4000,2,0)</f>
        <v/>
      </c>
    </row>
    <row r="4939" hidden="1" outlineLevel="1" ht="22.45" customFormat="1" customHeight="1" s="71" thickBot="1">
      <c r="B4939" s="167" t="n"/>
      <c r="C4939" s="167" t="n"/>
      <c r="D4939" s="14" t="n"/>
      <c r="E4939" s="15" t="n"/>
      <c r="F4939" s="175" t="n"/>
      <c r="G4939" s="15" t="n"/>
      <c r="H4939" s="175" t="n"/>
      <c r="I4939" s="135" t="n"/>
      <c r="J4939" s="154" t="n"/>
      <c r="K4939" s="154" t="n"/>
      <c r="L4939" s="12" t="n"/>
      <c r="M4939">
        <f>VLOOKUP(J4939,P$7:Q$4000,2,0)</f>
        <v/>
      </c>
      <c r="N4939">
        <f>VLOOKUP(K4939,P$7:R$4000,2,0)</f>
        <v/>
      </c>
    </row>
    <row r="4940" hidden="1" outlineLevel="1" ht="22.45" customFormat="1" customHeight="1" s="71">
      <c r="B4940" s="165" t="n"/>
      <c r="C4940" s="165" t="n"/>
      <c r="D4940" s="152" t="n"/>
      <c r="E4940" s="163" t="n"/>
      <c r="F4940" s="164" t="n"/>
      <c r="G4940" s="163" t="n"/>
      <c r="H4940" s="164" t="n"/>
      <c r="I4940" s="7" t="n"/>
      <c r="J4940" s="8" t="n"/>
      <c r="K4940" s="8" t="n"/>
      <c r="L4940" s="12" t="n"/>
      <c r="M4940">
        <f>VLOOKUP(J4940,P$7:Q$4000,2,0)</f>
        <v/>
      </c>
      <c r="N4940">
        <f>VLOOKUP(K4940,P$7:R$4000,2,0)</f>
        <v/>
      </c>
    </row>
    <row r="4941" hidden="1" outlineLevel="1" ht="22.45" customFormat="1" customHeight="1" s="71">
      <c r="B4941" s="166" t="n"/>
      <c r="C4941" s="166" t="n"/>
      <c r="D4941" s="153" t="n"/>
      <c r="E4941" s="10" t="n"/>
      <c r="F4941" s="11" t="n"/>
      <c r="G4941" s="10" t="n"/>
      <c r="H4941" s="11" t="n"/>
      <c r="I4941" s="12" t="n"/>
      <c r="J4941" s="13" t="n"/>
      <c r="K4941" s="13" t="n"/>
      <c r="L4941" s="12" t="n"/>
      <c r="M4941">
        <f>VLOOKUP(J4941,P$7:Q$4000,2,0)</f>
        <v/>
      </c>
      <c r="N4941">
        <f>VLOOKUP(K4941,P$7:R$4000,2,0)</f>
        <v/>
      </c>
    </row>
    <row r="4942" hidden="1" outlineLevel="1" ht="22.45" customFormat="1" customHeight="1" s="71" thickBot="1">
      <c r="B4942" s="167" t="n"/>
      <c r="C4942" s="167" t="n"/>
      <c r="D4942" s="14" t="n"/>
      <c r="E4942" s="15" t="n"/>
      <c r="F4942" s="175" t="n"/>
      <c r="G4942" s="15" t="n"/>
      <c r="H4942" s="175" t="n"/>
      <c r="I4942" s="135" t="n"/>
      <c r="J4942" s="154" t="n"/>
      <c r="K4942" s="154" t="n"/>
      <c r="L4942" s="12" t="n"/>
      <c r="M4942">
        <f>VLOOKUP(J4942,P$7:Q$4000,2,0)</f>
        <v/>
      </c>
      <c r="N4942">
        <f>VLOOKUP(K4942,P$7:R$4000,2,0)</f>
        <v/>
      </c>
    </row>
    <row r="4943" hidden="1" outlineLevel="1" ht="22.45" customFormat="1" customHeight="1" s="71">
      <c r="B4943" s="165" t="n"/>
      <c r="C4943" s="165" t="n"/>
      <c r="D4943" s="152" t="n"/>
      <c r="E4943" s="163" t="n"/>
      <c r="F4943" s="164" t="n"/>
      <c r="G4943" s="163" t="n"/>
      <c r="H4943" s="164" t="n"/>
      <c r="I4943" s="7" t="n"/>
      <c r="J4943" s="8" t="n"/>
      <c r="K4943" s="8" t="n"/>
      <c r="L4943" s="12" t="n"/>
      <c r="M4943">
        <f>VLOOKUP(J4943,P$7:Q$4000,2,0)</f>
        <v/>
      </c>
      <c r="N4943">
        <f>VLOOKUP(K4943,P$7:R$4000,2,0)</f>
        <v/>
      </c>
    </row>
    <row r="4944" hidden="1" outlineLevel="1" ht="22.45" customFormat="1" customHeight="1" s="71">
      <c r="B4944" s="166" t="n"/>
      <c r="C4944" s="166" t="n"/>
      <c r="D4944" s="153" t="n"/>
      <c r="E4944" s="10" t="n"/>
      <c r="F4944" s="11" t="n"/>
      <c r="G4944" s="10" t="n"/>
      <c r="H4944" s="11" t="n"/>
      <c r="I4944" s="12" t="n"/>
      <c r="J4944" s="13" t="n"/>
      <c r="K4944" s="13" t="n"/>
      <c r="L4944" s="12" t="n"/>
      <c r="M4944">
        <f>VLOOKUP(J4944,P$7:Q$4000,2,0)</f>
        <v/>
      </c>
      <c r="N4944">
        <f>VLOOKUP(K4944,P$7:R$4000,2,0)</f>
        <v/>
      </c>
    </row>
    <row r="4945" hidden="1" outlineLevel="1" ht="22.45" customFormat="1" customHeight="1" s="71" thickBot="1">
      <c r="B4945" s="167" t="n"/>
      <c r="C4945" s="167" t="n"/>
      <c r="D4945" s="14" t="n"/>
      <c r="E4945" s="15" t="n"/>
      <c r="F4945" s="175" t="n"/>
      <c r="G4945" s="15" t="n"/>
      <c r="H4945" s="175" t="n"/>
      <c r="I4945" s="135" t="n"/>
      <c r="J4945" s="154" t="n"/>
      <c r="K4945" s="154" t="n"/>
      <c r="L4945" s="12" t="n"/>
      <c r="M4945">
        <f>VLOOKUP(J4945,P$7:Q$4000,2,0)</f>
        <v/>
      </c>
      <c r="N4945">
        <f>VLOOKUP(K4945,P$7:R$4000,2,0)</f>
        <v/>
      </c>
    </row>
    <row r="4946" hidden="1" outlineLevel="1" ht="22.45" customFormat="1" customHeight="1" s="71">
      <c r="B4946" s="165" t="n"/>
      <c r="C4946" s="165" t="n"/>
      <c r="D4946" s="152" t="n"/>
      <c r="E4946" s="163" t="n"/>
      <c r="F4946" s="164" t="n"/>
      <c r="G4946" s="163" t="n"/>
      <c r="H4946" s="164" t="n"/>
      <c r="I4946" s="7" t="n"/>
      <c r="J4946" s="8" t="n"/>
      <c r="K4946" s="8" t="n"/>
      <c r="L4946" s="12" t="n"/>
      <c r="M4946">
        <f>VLOOKUP(J4946,P$7:Q$4000,2,0)</f>
        <v/>
      </c>
      <c r="N4946">
        <f>VLOOKUP(K4946,P$7:R$4000,2,0)</f>
        <v/>
      </c>
    </row>
    <row r="4947" hidden="1" outlineLevel="1" ht="22.45" customFormat="1" customHeight="1" s="71">
      <c r="B4947" s="166" t="n"/>
      <c r="C4947" s="166" t="n"/>
      <c r="D4947" s="153" t="n"/>
      <c r="E4947" s="10" t="n"/>
      <c r="F4947" s="11" t="n"/>
      <c r="G4947" s="10" t="n"/>
      <c r="H4947" s="11" t="n"/>
      <c r="I4947" s="12" t="n"/>
      <c r="J4947" s="13" t="n"/>
      <c r="K4947" s="13" t="n"/>
      <c r="L4947" s="12" t="n"/>
      <c r="M4947">
        <f>VLOOKUP(J4947,P$7:Q$4000,2,0)</f>
        <v/>
      </c>
      <c r="N4947">
        <f>VLOOKUP(K4947,P$7:R$4000,2,0)</f>
        <v/>
      </c>
    </row>
    <row r="4948" hidden="1" outlineLevel="1" ht="22.45" customFormat="1" customHeight="1" s="71" thickBot="1">
      <c r="B4948" s="167" t="n"/>
      <c r="C4948" s="167" t="n"/>
      <c r="D4948" s="14" t="n"/>
      <c r="E4948" s="15" t="n"/>
      <c r="F4948" s="175" t="n"/>
      <c r="G4948" s="15" t="n"/>
      <c r="H4948" s="175" t="n"/>
      <c r="I4948" s="135" t="n"/>
      <c r="J4948" s="154" t="n"/>
      <c r="K4948" s="154" t="n"/>
      <c r="L4948" s="12" t="n"/>
      <c r="M4948">
        <f>VLOOKUP(J4948,P$7:Q$4000,2,0)</f>
        <v/>
      </c>
      <c r="N4948">
        <f>VLOOKUP(K4948,P$7:R$4000,2,0)</f>
        <v/>
      </c>
    </row>
    <row r="4949" hidden="1" outlineLevel="1" ht="22.45" customFormat="1" customHeight="1" s="71">
      <c r="B4949" s="165" t="n"/>
      <c r="C4949" s="165" t="n"/>
      <c r="D4949" s="152" t="n"/>
      <c r="E4949" s="163" t="n"/>
      <c r="F4949" s="164" t="n"/>
      <c r="G4949" s="163" t="n"/>
      <c r="H4949" s="164" t="n"/>
      <c r="I4949" s="7" t="n"/>
      <c r="J4949" s="8" t="n"/>
      <c r="K4949" s="8" t="n"/>
      <c r="L4949" s="12" t="n"/>
      <c r="M4949">
        <f>VLOOKUP(J4949,P$7:Q$4000,2,0)</f>
        <v/>
      </c>
      <c r="N4949">
        <f>VLOOKUP(K4949,P$7:R$4000,2,0)</f>
        <v/>
      </c>
    </row>
    <row r="4950" hidden="1" outlineLevel="1" ht="22.45" customFormat="1" customHeight="1" s="71">
      <c r="B4950" s="166" t="n"/>
      <c r="C4950" s="166" t="n"/>
      <c r="D4950" s="153" t="n"/>
      <c r="E4950" s="10" t="n"/>
      <c r="F4950" s="11" t="n"/>
      <c r="G4950" s="10" t="n"/>
      <c r="H4950" s="11" t="n"/>
      <c r="I4950" s="12" t="n"/>
      <c r="J4950" s="13" t="n"/>
      <c r="K4950" s="13" t="n"/>
      <c r="L4950" s="12" t="n"/>
      <c r="M4950">
        <f>VLOOKUP(J4950,P$7:Q$4000,2,0)</f>
        <v/>
      </c>
      <c r="N4950">
        <f>VLOOKUP(K4950,P$7:R$4000,2,0)</f>
        <v/>
      </c>
    </row>
    <row r="4951" hidden="1" outlineLevel="1" ht="22.45" customFormat="1" customHeight="1" s="71" thickBot="1">
      <c r="B4951" s="167" t="n"/>
      <c r="C4951" s="167" t="n"/>
      <c r="D4951" s="14" t="n"/>
      <c r="E4951" s="15" t="n"/>
      <c r="F4951" s="175" t="n"/>
      <c r="G4951" s="15" t="n"/>
      <c r="H4951" s="175" t="n"/>
      <c r="I4951" s="135" t="n"/>
      <c r="J4951" s="154" t="n"/>
      <c r="K4951" s="154" t="n"/>
      <c r="L4951" s="12" t="n"/>
      <c r="M4951">
        <f>VLOOKUP(J4951,P$7:Q$4000,2,0)</f>
        <v/>
      </c>
      <c r="N4951">
        <f>VLOOKUP(K4951,P$7:R$4000,2,0)</f>
        <v/>
      </c>
    </row>
    <row r="4952" hidden="1" outlineLevel="1" ht="22.45" customFormat="1" customHeight="1" s="71">
      <c r="B4952" s="165" t="n"/>
      <c r="C4952" s="165" t="n"/>
      <c r="D4952" s="152" t="n"/>
      <c r="E4952" s="163" t="n"/>
      <c r="F4952" s="164" t="n"/>
      <c r="G4952" s="163" t="n"/>
      <c r="H4952" s="164" t="n"/>
      <c r="I4952" s="7" t="n"/>
      <c r="J4952" s="8" t="n"/>
      <c r="K4952" s="8" t="n"/>
      <c r="L4952" s="12" t="n"/>
      <c r="M4952">
        <f>VLOOKUP(J4952,P$7:Q$4000,2,0)</f>
        <v/>
      </c>
      <c r="N4952">
        <f>VLOOKUP(K4952,P$7:R$4000,2,0)</f>
        <v/>
      </c>
    </row>
    <row r="4953" hidden="1" outlineLevel="1" ht="22.45" customFormat="1" customHeight="1" s="71">
      <c r="B4953" s="166" t="n"/>
      <c r="C4953" s="166" t="n"/>
      <c r="D4953" s="153" t="n"/>
      <c r="E4953" s="10" t="n"/>
      <c r="F4953" s="11" t="n"/>
      <c r="G4953" s="10" t="n"/>
      <c r="H4953" s="11" t="n"/>
      <c r="I4953" s="12" t="n"/>
      <c r="J4953" s="13" t="n"/>
      <c r="K4953" s="13" t="n"/>
      <c r="L4953" s="12" t="n"/>
      <c r="M4953">
        <f>VLOOKUP(J4953,P$7:Q$4000,2,0)</f>
        <v/>
      </c>
      <c r="N4953">
        <f>VLOOKUP(K4953,P$7:R$4000,2,0)</f>
        <v/>
      </c>
    </row>
    <row r="4954" hidden="1" outlineLevel="1" ht="22.45" customFormat="1" customHeight="1" s="71" thickBot="1">
      <c r="B4954" s="167" t="n"/>
      <c r="C4954" s="167" t="n"/>
      <c r="D4954" s="14" t="n"/>
      <c r="E4954" s="15" t="n"/>
      <c r="F4954" s="175" t="n"/>
      <c r="G4954" s="15" t="n"/>
      <c r="H4954" s="175" t="n"/>
      <c r="I4954" s="135" t="n"/>
      <c r="J4954" s="154" t="n"/>
      <c r="K4954" s="154" t="n"/>
      <c r="L4954" s="12" t="n"/>
      <c r="M4954">
        <f>VLOOKUP(J4954,P$7:Q$4000,2,0)</f>
        <v/>
      </c>
      <c r="N4954">
        <f>VLOOKUP(K4954,P$7:R$4000,2,0)</f>
        <v/>
      </c>
    </row>
    <row r="4955" hidden="1" outlineLevel="1" ht="22.45" customFormat="1" customHeight="1" s="71">
      <c r="B4955" s="165" t="n"/>
      <c r="C4955" s="165" t="n"/>
      <c r="D4955" s="152" t="n"/>
      <c r="E4955" s="163" t="n"/>
      <c r="F4955" s="164" t="n"/>
      <c r="G4955" s="163" t="n"/>
      <c r="H4955" s="164" t="n"/>
      <c r="I4955" s="7" t="n"/>
      <c r="J4955" s="8" t="n"/>
      <c r="K4955" s="8" t="n"/>
      <c r="L4955" s="12" t="n"/>
      <c r="M4955">
        <f>VLOOKUP(J4955,P$7:Q$4000,2,0)</f>
        <v/>
      </c>
      <c r="N4955">
        <f>VLOOKUP(K4955,P$7:R$4000,2,0)</f>
        <v/>
      </c>
    </row>
    <row r="4956" hidden="1" outlineLevel="1" ht="22.45" customFormat="1" customHeight="1" s="71">
      <c r="B4956" s="166" t="n"/>
      <c r="C4956" s="166" t="n"/>
      <c r="D4956" s="153" t="n"/>
      <c r="E4956" s="10" t="n"/>
      <c r="F4956" s="11" t="n"/>
      <c r="G4956" s="10" t="n"/>
      <c r="H4956" s="11" t="n"/>
      <c r="I4956" s="12" t="n"/>
      <c r="J4956" s="13" t="n"/>
      <c r="K4956" s="13" t="n"/>
      <c r="L4956" s="12" t="n"/>
      <c r="M4956">
        <f>VLOOKUP(J4956,P$7:Q$4000,2,0)</f>
        <v/>
      </c>
      <c r="N4956">
        <f>VLOOKUP(K4956,P$7:R$4000,2,0)</f>
        <v/>
      </c>
    </row>
    <row r="4957" hidden="1" outlineLevel="1" ht="22.45" customFormat="1" customHeight="1" s="71" thickBot="1">
      <c r="B4957" s="167" t="n"/>
      <c r="C4957" s="167" t="n"/>
      <c r="D4957" s="14" t="n"/>
      <c r="E4957" s="15" t="n"/>
      <c r="F4957" s="175" t="n"/>
      <c r="G4957" s="15" t="n"/>
      <c r="H4957" s="175" t="n"/>
      <c r="I4957" s="135" t="n"/>
      <c r="J4957" s="154" t="n"/>
      <c r="K4957" s="154" t="n"/>
      <c r="L4957" s="12" t="n"/>
      <c r="M4957">
        <f>VLOOKUP(J4957,P$7:Q$4000,2,0)</f>
        <v/>
      </c>
      <c r="N4957">
        <f>VLOOKUP(K4957,P$7:R$4000,2,0)</f>
        <v/>
      </c>
    </row>
    <row r="4958" hidden="1" outlineLevel="1" ht="22.45" customFormat="1" customHeight="1" s="71">
      <c r="B4958" s="165" t="n"/>
      <c r="C4958" s="165" t="n"/>
      <c r="D4958" s="152" t="n"/>
      <c r="E4958" s="163" t="n"/>
      <c r="F4958" s="164" t="n"/>
      <c r="G4958" s="163" t="n"/>
      <c r="H4958" s="164" t="n"/>
      <c r="I4958" s="7" t="n"/>
      <c r="J4958" s="8" t="n"/>
      <c r="K4958" s="8" t="n"/>
      <c r="L4958" s="12" t="n"/>
      <c r="M4958">
        <f>VLOOKUP(J4958,P$7:Q$4000,2,0)</f>
        <v/>
      </c>
      <c r="N4958">
        <f>VLOOKUP(K4958,P$7:R$4000,2,0)</f>
        <v/>
      </c>
    </row>
    <row r="4959" hidden="1" outlineLevel="1" ht="22.45" customFormat="1" customHeight="1" s="71">
      <c r="B4959" s="166" t="n"/>
      <c r="C4959" s="166" t="n"/>
      <c r="D4959" s="153" t="n"/>
      <c r="E4959" s="10" t="n"/>
      <c r="F4959" s="11" t="n"/>
      <c r="G4959" s="10" t="n"/>
      <c r="H4959" s="11" t="n"/>
      <c r="I4959" s="12" t="n"/>
      <c r="J4959" s="13" t="n"/>
      <c r="K4959" s="13" t="n"/>
      <c r="L4959" s="12" t="n"/>
      <c r="M4959">
        <f>VLOOKUP(J4959,P$7:Q$4000,2,0)</f>
        <v/>
      </c>
      <c r="N4959">
        <f>VLOOKUP(K4959,P$7:R$4000,2,0)</f>
        <v/>
      </c>
    </row>
    <row r="4960" hidden="1" outlineLevel="1" ht="22.45" customFormat="1" customHeight="1" s="71" thickBot="1">
      <c r="B4960" s="167" t="n"/>
      <c r="C4960" s="167" t="n"/>
      <c r="D4960" s="14" t="n"/>
      <c r="E4960" s="15" t="n"/>
      <c r="F4960" s="175" t="n"/>
      <c r="G4960" s="15" t="n"/>
      <c r="H4960" s="175" t="n"/>
      <c r="I4960" s="135" t="n"/>
      <c r="J4960" s="154" t="n"/>
      <c r="K4960" s="154" t="n"/>
      <c r="L4960" s="12" t="n"/>
      <c r="M4960">
        <f>VLOOKUP(J4960,P$7:Q$4000,2,0)</f>
        <v/>
      </c>
      <c r="N4960">
        <f>VLOOKUP(K4960,P$7:R$4000,2,0)</f>
        <v/>
      </c>
    </row>
    <row r="4961" hidden="1" outlineLevel="1" ht="22.45" customFormat="1" customHeight="1" s="71">
      <c r="B4961" s="165" t="n"/>
      <c r="C4961" s="165" t="n"/>
      <c r="D4961" s="152" t="n"/>
      <c r="E4961" s="163" t="n"/>
      <c r="F4961" s="164" t="n"/>
      <c r="G4961" s="163" t="n"/>
      <c r="H4961" s="164" t="n"/>
      <c r="I4961" s="7" t="n"/>
      <c r="J4961" s="8" t="n"/>
      <c r="K4961" s="8" t="n"/>
      <c r="L4961" s="12" t="n"/>
      <c r="M4961">
        <f>VLOOKUP(J4961,P$7:Q$4000,2,0)</f>
        <v/>
      </c>
      <c r="N4961">
        <f>VLOOKUP(K4961,P$7:R$4000,2,0)</f>
        <v/>
      </c>
    </row>
    <row r="4962" hidden="1" outlineLevel="1" ht="22.45" customFormat="1" customHeight="1" s="71">
      <c r="B4962" s="166" t="n"/>
      <c r="C4962" s="166" t="n"/>
      <c r="D4962" s="153" t="n"/>
      <c r="E4962" s="10" t="n"/>
      <c r="F4962" s="11" t="n"/>
      <c r="G4962" s="10" t="n"/>
      <c r="H4962" s="11" t="n"/>
      <c r="I4962" s="12" t="n"/>
      <c r="J4962" s="13" t="n"/>
      <c r="K4962" s="13" t="n"/>
      <c r="L4962" s="12" t="n"/>
      <c r="M4962">
        <f>VLOOKUP(J4962,P$7:Q$4000,2,0)</f>
        <v/>
      </c>
      <c r="N4962">
        <f>VLOOKUP(K4962,P$7:R$4000,2,0)</f>
        <v/>
      </c>
    </row>
    <row r="4963" hidden="1" outlineLevel="1" ht="22.45" customFormat="1" customHeight="1" s="71" thickBot="1">
      <c r="B4963" s="167" t="n"/>
      <c r="C4963" s="167" t="n"/>
      <c r="D4963" s="14" t="n"/>
      <c r="E4963" s="15" t="n"/>
      <c r="F4963" s="175" t="n"/>
      <c r="G4963" s="15" t="n"/>
      <c r="H4963" s="175" t="n"/>
      <c r="I4963" s="135" t="n"/>
      <c r="J4963" s="154" t="n"/>
      <c r="K4963" s="154" t="n"/>
      <c r="L4963" s="12" t="n"/>
      <c r="M4963">
        <f>VLOOKUP(J4963,P$7:Q$4000,2,0)</f>
        <v/>
      </c>
      <c r="N4963">
        <f>VLOOKUP(K4963,P$7:R$4000,2,0)</f>
        <v/>
      </c>
    </row>
    <row r="4964" hidden="1" outlineLevel="1" ht="22.45" customFormat="1" customHeight="1" s="71">
      <c r="B4964" s="165" t="n"/>
      <c r="C4964" s="165" t="n"/>
      <c r="D4964" s="152" t="n"/>
      <c r="E4964" s="163" t="n"/>
      <c r="F4964" s="164" t="n"/>
      <c r="G4964" s="163" t="n"/>
      <c r="H4964" s="164" t="n"/>
      <c r="I4964" s="7" t="n"/>
      <c r="J4964" s="8" t="n"/>
      <c r="K4964" s="8" t="n"/>
      <c r="L4964" s="12" t="n"/>
      <c r="M4964">
        <f>VLOOKUP(J4964,P$7:Q$4000,2,0)</f>
        <v/>
      </c>
      <c r="N4964">
        <f>VLOOKUP(K4964,P$7:R$4000,2,0)</f>
        <v/>
      </c>
    </row>
    <row r="4965" hidden="1" outlineLevel="1" ht="22.45" customFormat="1" customHeight="1" s="71">
      <c r="B4965" s="166" t="n"/>
      <c r="C4965" s="166" t="n"/>
      <c r="D4965" s="153" t="n"/>
      <c r="E4965" s="10" t="n"/>
      <c r="F4965" s="11" t="n"/>
      <c r="G4965" s="10" t="n"/>
      <c r="H4965" s="11" t="n"/>
      <c r="I4965" s="12" t="n"/>
      <c r="J4965" s="13" t="n"/>
      <c r="K4965" s="13" t="n"/>
      <c r="L4965" s="12" t="n"/>
      <c r="M4965">
        <f>VLOOKUP(J4965,P$7:Q$4000,2,0)</f>
        <v/>
      </c>
      <c r="N4965">
        <f>VLOOKUP(K4965,P$7:R$4000,2,0)</f>
        <v/>
      </c>
    </row>
    <row r="4966" hidden="1" outlineLevel="1" ht="22.45" customFormat="1" customHeight="1" s="71" thickBot="1">
      <c r="B4966" s="167" t="n"/>
      <c r="C4966" s="167" t="n"/>
      <c r="D4966" s="14" t="n"/>
      <c r="E4966" s="15" t="n"/>
      <c r="F4966" s="175" t="n"/>
      <c r="G4966" s="15" t="n"/>
      <c r="H4966" s="175" t="n"/>
      <c r="I4966" s="135" t="n"/>
      <c r="J4966" s="154" t="n"/>
      <c r="K4966" s="154" t="n"/>
      <c r="L4966" s="12" t="n"/>
      <c r="M4966">
        <f>VLOOKUP(J4966,P$7:Q$4000,2,0)</f>
        <v/>
      </c>
      <c r="N4966">
        <f>VLOOKUP(K4966,P$7:R$4000,2,0)</f>
        <v/>
      </c>
    </row>
    <row r="4967" hidden="1" outlineLevel="1" ht="22.45" customFormat="1" customHeight="1" s="71">
      <c r="B4967" s="165" t="n"/>
      <c r="C4967" s="165" t="n"/>
      <c r="D4967" s="152" t="n"/>
      <c r="E4967" s="163" t="n"/>
      <c r="F4967" s="164" t="n"/>
      <c r="G4967" s="163" t="n"/>
      <c r="H4967" s="164" t="n"/>
      <c r="I4967" s="7" t="n"/>
      <c r="J4967" s="8" t="n"/>
      <c r="K4967" s="8" t="n"/>
      <c r="L4967" s="12" t="n"/>
      <c r="M4967">
        <f>VLOOKUP(J4967,P$7:Q$4000,2,0)</f>
        <v/>
      </c>
      <c r="N4967">
        <f>VLOOKUP(K4967,P$7:R$4000,2,0)</f>
        <v/>
      </c>
    </row>
    <row r="4968" hidden="1" outlineLevel="1" ht="22.45" customFormat="1" customHeight="1" s="71">
      <c r="B4968" s="166" t="n"/>
      <c r="C4968" s="166" t="n"/>
      <c r="D4968" s="153" t="n"/>
      <c r="E4968" s="10" t="n"/>
      <c r="F4968" s="11" t="n"/>
      <c r="G4968" s="10" t="n"/>
      <c r="H4968" s="11" t="n"/>
      <c r="I4968" s="12" t="n"/>
      <c r="J4968" s="13" t="n"/>
      <c r="K4968" s="13" t="n"/>
      <c r="L4968" s="12" t="n"/>
      <c r="M4968">
        <f>VLOOKUP(J4968,P$7:Q$4000,2,0)</f>
        <v/>
      </c>
      <c r="N4968">
        <f>VLOOKUP(K4968,P$7:R$4000,2,0)</f>
        <v/>
      </c>
    </row>
    <row r="4969" hidden="1" outlineLevel="1" ht="22.45" customFormat="1" customHeight="1" s="71" thickBot="1">
      <c r="B4969" s="167" t="n"/>
      <c r="C4969" s="167" t="n"/>
      <c r="D4969" s="14" t="n"/>
      <c r="E4969" s="15" t="n"/>
      <c r="F4969" s="175" t="n"/>
      <c r="G4969" s="15" t="n"/>
      <c r="H4969" s="175" t="n"/>
      <c r="I4969" s="135" t="n"/>
      <c r="J4969" s="154" t="n"/>
      <c r="K4969" s="154" t="n"/>
      <c r="L4969" s="12" t="n"/>
      <c r="M4969">
        <f>VLOOKUP(J4969,P$7:Q$4000,2,0)</f>
        <v/>
      </c>
      <c r="N4969">
        <f>VLOOKUP(K4969,P$7:R$4000,2,0)</f>
        <v/>
      </c>
    </row>
    <row r="4970" hidden="1" outlineLevel="1" ht="22.45" customFormat="1" customHeight="1" s="71">
      <c r="B4970" s="165" t="n"/>
      <c r="C4970" s="165" t="n"/>
      <c r="D4970" s="152" t="n"/>
      <c r="E4970" s="163" t="n"/>
      <c r="F4970" s="164" t="n"/>
      <c r="G4970" s="163" t="n"/>
      <c r="H4970" s="164" t="n"/>
      <c r="I4970" s="7" t="n"/>
      <c r="J4970" s="8" t="n"/>
      <c r="K4970" s="8" t="n"/>
      <c r="L4970" s="12" t="n"/>
      <c r="M4970">
        <f>VLOOKUP(J4970,P$7:Q$4000,2,0)</f>
        <v/>
      </c>
      <c r="N4970">
        <f>VLOOKUP(K4970,P$7:R$4000,2,0)</f>
        <v/>
      </c>
    </row>
    <row r="4971" hidden="1" outlineLevel="1" ht="22.45" customFormat="1" customHeight="1" s="71">
      <c r="B4971" s="166" t="n"/>
      <c r="C4971" s="166" t="n"/>
      <c r="D4971" s="153" t="n"/>
      <c r="E4971" s="10" t="n"/>
      <c r="F4971" s="11" t="n"/>
      <c r="G4971" s="10" t="n"/>
      <c r="H4971" s="11" t="n"/>
      <c r="I4971" s="12" t="n"/>
      <c r="J4971" s="13" t="n"/>
      <c r="K4971" s="13" t="n"/>
      <c r="L4971" s="12" t="n"/>
      <c r="M4971">
        <f>VLOOKUP(J4971,P$7:Q$4000,2,0)</f>
        <v/>
      </c>
      <c r="N4971">
        <f>VLOOKUP(K4971,P$7:R$4000,2,0)</f>
        <v/>
      </c>
    </row>
    <row r="4972" hidden="1" outlineLevel="1" ht="22.45" customFormat="1" customHeight="1" s="71" thickBot="1">
      <c r="B4972" s="167" t="n"/>
      <c r="C4972" s="167" t="n"/>
      <c r="D4972" s="14" t="n"/>
      <c r="E4972" s="15" t="n"/>
      <c r="F4972" s="175" t="n"/>
      <c r="G4972" s="15" t="n"/>
      <c r="H4972" s="175" t="n"/>
      <c r="I4972" s="135" t="n"/>
      <c r="J4972" s="154" t="n"/>
      <c r="K4972" s="154" t="n"/>
      <c r="L4972" s="12" t="n"/>
      <c r="M4972">
        <f>VLOOKUP(J4972,P$7:Q$4000,2,0)</f>
        <v/>
      </c>
      <c r="N4972">
        <f>VLOOKUP(K4972,P$7:R$4000,2,0)</f>
        <v/>
      </c>
    </row>
    <row r="4973" hidden="1" outlineLevel="1" ht="22.45" customFormat="1" customHeight="1" s="71">
      <c r="B4973" s="165" t="n"/>
      <c r="C4973" s="165" t="n"/>
      <c r="D4973" s="152" t="n"/>
      <c r="E4973" s="163" t="n"/>
      <c r="F4973" s="164" t="n"/>
      <c r="G4973" s="163" t="n"/>
      <c r="H4973" s="164" t="n"/>
      <c r="I4973" s="176" t="n"/>
      <c r="J4973" s="8" t="n"/>
      <c r="K4973" s="8" t="n"/>
      <c r="L4973" s="12" t="n"/>
      <c r="M4973">
        <f>VLOOKUP(J4973,P$7:Q$4000,2,0)</f>
        <v/>
      </c>
      <c r="N4973">
        <f>VLOOKUP(K4973,P$7:R$4000,2,0)</f>
        <v/>
      </c>
    </row>
    <row r="4974" hidden="1" outlineLevel="1" ht="22.45" customFormat="1" customHeight="1" s="71">
      <c r="B4974" s="166" t="n"/>
      <c r="C4974" s="166" t="n"/>
      <c r="D4974" s="153" t="n"/>
      <c r="E4974" s="10" t="n"/>
      <c r="F4974" s="11" t="n"/>
      <c r="G4974" s="10" t="n"/>
      <c r="H4974" s="11" t="n"/>
      <c r="I4974" s="12" t="n"/>
      <c r="J4974" s="13" t="n"/>
      <c r="K4974" s="13" t="n"/>
      <c r="L4974" s="12" t="n"/>
      <c r="M4974">
        <f>VLOOKUP(J4974,P$7:Q$4000,2,0)</f>
        <v/>
      </c>
      <c r="N4974">
        <f>VLOOKUP(K4974,P$7:R$4000,2,0)</f>
        <v/>
      </c>
    </row>
    <row r="4975" hidden="1" outlineLevel="1" ht="22.45" customFormat="1" customHeight="1" s="71" thickBot="1">
      <c r="B4975" s="167" t="n"/>
      <c r="C4975" s="167" t="n"/>
      <c r="D4975" s="14" t="n"/>
      <c r="E4975" s="15" t="n"/>
      <c r="F4975" s="175" t="n"/>
      <c r="G4975" s="15" t="n"/>
      <c r="H4975" s="175" t="n"/>
      <c r="I4975" s="135" t="n"/>
      <c r="J4975" s="154" t="n"/>
      <c r="K4975" s="154" t="n"/>
      <c r="L4975" s="12" t="n"/>
      <c r="M4975">
        <f>VLOOKUP(J4975,P$7:Q$4000,2,0)</f>
        <v/>
      </c>
      <c r="N4975">
        <f>VLOOKUP(K4975,P$7:R$4000,2,0)</f>
        <v/>
      </c>
    </row>
    <row r="4976" hidden="1" outlineLevel="1" ht="22.45" customFormat="1" customHeight="1" s="71">
      <c r="B4976" s="165" t="n"/>
      <c r="C4976" s="165" t="n"/>
      <c r="D4976" s="152" t="n"/>
      <c r="E4976" s="163" t="n"/>
      <c r="F4976" s="164" t="n"/>
      <c r="G4976" s="163" t="n"/>
      <c r="H4976" s="164" t="n"/>
      <c r="I4976" s="7" t="n"/>
      <c r="J4976" s="8" t="n"/>
      <c r="K4976" s="8" t="n"/>
      <c r="L4976" s="12" t="n"/>
      <c r="M4976">
        <f>VLOOKUP(J4976,P$7:Q$4000,2,0)</f>
        <v/>
      </c>
      <c r="N4976">
        <f>VLOOKUP(K4976,P$7:R$4000,2,0)</f>
        <v/>
      </c>
    </row>
    <row r="4977" hidden="1" outlineLevel="1" ht="22.45" customFormat="1" customHeight="1" s="71">
      <c r="B4977" s="166" t="n"/>
      <c r="C4977" s="166" t="n"/>
      <c r="D4977" s="153" t="n"/>
      <c r="E4977" s="10" t="n"/>
      <c r="F4977" s="11" t="n"/>
      <c r="G4977" s="10" t="n"/>
      <c r="H4977" s="11" t="n"/>
      <c r="I4977" s="12" t="n"/>
      <c r="J4977" s="13" t="n"/>
      <c r="K4977" s="13" t="n"/>
      <c r="L4977" s="12" t="n"/>
      <c r="M4977">
        <f>VLOOKUP(J4977,P$7:Q$4000,2,0)</f>
        <v/>
      </c>
      <c r="N4977">
        <f>VLOOKUP(K4977,P$7:R$4000,2,0)</f>
        <v/>
      </c>
    </row>
    <row r="4978" hidden="1" outlineLevel="1" ht="22.45" customFormat="1" customHeight="1" s="71" thickBot="1">
      <c r="B4978" s="167" t="n"/>
      <c r="C4978" s="167" t="n"/>
      <c r="D4978" s="14" t="n"/>
      <c r="E4978" s="15" t="n"/>
      <c r="F4978" s="175" t="n"/>
      <c r="G4978" s="15" t="n"/>
      <c r="H4978" s="175" t="n"/>
      <c r="I4978" s="135" t="n"/>
      <c r="J4978" s="154" t="n"/>
      <c r="K4978" s="154" t="n"/>
      <c r="L4978" s="12" t="n"/>
      <c r="M4978">
        <f>VLOOKUP(J4978,P$7:Q$4000,2,0)</f>
        <v/>
      </c>
      <c r="N4978">
        <f>VLOOKUP(K4978,P$7:R$4000,2,0)</f>
        <v/>
      </c>
    </row>
    <row r="4979" hidden="1" outlineLevel="1" ht="22.45" customFormat="1" customHeight="1" s="71">
      <c r="B4979" s="165" t="n"/>
      <c r="C4979" s="165" t="n"/>
      <c r="D4979" s="152" t="n"/>
      <c r="E4979" s="163" t="n"/>
      <c r="F4979" s="164" t="n"/>
      <c r="G4979" s="163" t="n"/>
      <c r="H4979" s="164" t="n"/>
      <c r="I4979" s="7" t="n"/>
      <c r="J4979" s="8" t="n"/>
      <c r="K4979" s="8" t="n"/>
      <c r="L4979" s="12" t="n"/>
      <c r="M4979">
        <f>VLOOKUP(J4979,P$7:Q$4000,2,0)</f>
        <v/>
      </c>
      <c r="N4979">
        <f>VLOOKUP(K4979,P$7:R$4000,2,0)</f>
        <v/>
      </c>
    </row>
    <row r="4980" hidden="1" outlineLevel="1" ht="22.45" customFormat="1" customHeight="1" s="71">
      <c r="B4980" s="166" t="n"/>
      <c r="C4980" s="166" t="n"/>
      <c r="D4980" s="153" t="n"/>
      <c r="E4980" s="10" t="n"/>
      <c r="F4980" s="11" t="n"/>
      <c r="G4980" s="10" t="n"/>
      <c r="H4980" s="11" t="n"/>
      <c r="I4980" s="12" t="n"/>
      <c r="J4980" s="13" t="n"/>
      <c r="K4980" s="13" t="n"/>
      <c r="L4980" s="12" t="n"/>
      <c r="M4980">
        <f>VLOOKUP(J4980,P$7:Q$4000,2,0)</f>
        <v/>
      </c>
      <c r="N4980">
        <f>VLOOKUP(K4980,P$7:R$4000,2,0)</f>
        <v/>
      </c>
    </row>
    <row r="4981" hidden="1" outlineLevel="1" ht="22.45" customFormat="1" customHeight="1" s="71" thickBot="1">
      <c r="B4981" s="167" t="n"/>
      <c r="C4981" s="167" t="n"/>
      <c r="D4981" s="14" t="n"/>
      <c r="E4981" s="15" t="n"/>
      <c r="F4981" s="175" t="n"/>
      <c r="G4981" s="15" t="n"/>
      <c r="H4981" s="175" t="n"/>
      <c r="I4981" s="135" t="n"/>
      <c r="J4981" s="154" t="n"/>
      <c r="K4981" s="154" t="n"/>
      <c r="L4981" s="12" t="n"/>
      <c r="M4981">
        <f>VLOOKUP(J4981,P$7:Q$4000,2,0)</f>
        <v/>
      </c>
      <c r="N4981">
        <f>VLOOKUP(K4981,P$7:R$4000,2,0)</f>
        <v/>
      </c>
    </row>
    <row r="4982" hidden="1" outlineLevel="1" ht="22.45" customFormat="1" customHeight="1" s="71">
      <c r="B4982" s="165" t="n"/>
      <c r="C4982" s="165" t="n"/>
      <c r="D4982" s="152" t="n"/>
      <c r="E4982" s="163" t="n"/>
      <c r="F4982" s="164" t="n"/>
      <c r="G4982" s="163" t="n"/>
      <c r="H4982" s="164" t="n"/>
      <c r="I4982" s="7" t="n"/>
      <c r="J4982" s="8" t="n"/>
      <c r="K4982" s="8" t="n"/>
      <c r="L4982" s="12" t="n"/>
      <c r="M4982">
        <f>VLOOKUP(J4982,P$7:Q$4000,2,0)</f>
        <v/>
      </c>
      <c r="N4982">
        <f>VLOOKUP(K4982,P$7:R$4000,2,0)</f>
        <v/>
      </c>
    </row>
    <row r="4983" hidden="1" outlineLevel="1" ht="22.45" customFormat="1" customHeight="1" s="71">
      <c r="B4983" s="166" t="n"/>
      <c r="C4983" s="166" t="n"/>
      <c r="D4983" s="153" t="n"/>
      <c r="E4983" s="10" t="n"/>
      <c r="F4983" s="11" t="n"/>
      <c r="G4983" s="10" t="n"/>
      <c r="H4983" s="11" t="n"/>
      <c r="I4983" s="12" t="n"/>
      <c r="J4983" s="13" t="n"/>
      <c r="K4983" s="13" t="n"/>
      <c r="L4983" s="12" t="n"/>
      <c r="M4983">
        <f>VLOOKUP(J4983,P$7:Q$4000,2,0)</f>
        <v/>
      </c>
      <c r="N4983">
        <f>VLOOKUP(K4983,P$7:R$4000,2,0)</f>
        <v/>
      </c>
    </row>
    <row r="4984" hidden="1" outlineLevel="1" ht="22.45" customFormat="1" customHeight="1" s="71" thickBot="1">
      <c r="B4984" s="167" t="n"/>
      <c r="C4984" s="167" t="n"/>
      <c r="D4984" s="14" t="n"/>
      <c r="E4984" s="15" t="n"/>
      <c r="F4984" s="175" t="n"/>
      <c r="G4984" s="15" t="n"/>
      <c r="H4984" s="175" t="n"/>
      <c r="I4984" s="135" t="n"/>
      <c r="J4984" s="154" t="n"/>
      <c r="K4984" s="154" t="n"/>
      <c r="L4984" s="12" t="n"/>
      <c r="M4984">
        <f>VLOOKUP(J4984,P$7:Q$4000,2,0)</f>
        <v/>
      </c>
      <c r="N4984">
        <f>VLOOKUP(K4984,P$7:R$4000,2,0)</f>
        <v/>
      </c>
    </row>
    <row r="4985" hidden="1" outlineLevel="1" ht="22.45" customFormat="1" customHeight="1" s="71">
      <c r="B4985" s="165" t="n"/>
      <c r="C4985" s="165" t="n"/>
      <c r="D4985" s="152" t="n"/>
      <c r="E4985" s="163" t="n"/>
      <c r="F4985" s="164" t="n"/>
      <c r="G4985" s="163" t="n"/>
      <c r="H4985" s="164" t="n"/>
      <c r="I4985" s="7" t="n"/>
      <c r="J4985" s="8" t="n"/>
      <c r="K4985" s="8" t="n"/>
      <c r="L4985" s="12" t="n"/>
      <c r="M4985">
        <f>VLOOKUP(J4985,P$7:Q$4000,2,0)</f>
        <v/>
      </c>
      <c r="N4985">
        <f>VLOOKUP(K4985,P$7:R$4000,2,0)</f>
        <v/>
      </c>
    </row>
    <row r="4986" hidden="1" outlineLevel="1" ht="22.45" customFormat="1" customHeight="1" s="71">
      <c r="B4986" s="166" t="n"/>
      <c r="C4986" s="166" t="n"/>
      <c r="D4986" s="153" t="n"/>
      <c r="E4986" s="10" t="n"/>
      <c r="F4986" s="11" t="n"/>
      <c r="G4986" s="10" t="n"/>
      <c r="H4986" s="11" t="n"/>
      <c r="I4986" s="12" t="n"/>
      <c r="J4986" s="13" t="n"/>
      <c r="K4986" s="13" t="n"/>
      <c r="L4986" s="12" t="n"/>
      <c r="M4986">
        <f>VLOOKUP(J4986,P$7:Q$4000,2,0)</f>
        <v/>
      </c>
      <c r="N4986">
        <f>VLOOKUP(K4986,P$7:R$4000,2,0)</f>
        <v/>
      </c>
    </row>
    <row r="4987" hidden="1" outlineLevel="1" ht="22.45" customFormat="1" customHeight="1" s="71" thickBot="1">
      <c r="B4987" s="167" t="n"/>
      <c r="C4987" s="167" t="n"/>
      <c r="D4987" s="14" t="n"/>
      <c r="E4987" s="15" t="n"/>
      <c r="F4987" s="175" t="n"/>
      <c r="G4987" s="15" t="n"/>
      <c r="H4987" s="175" t="n"/>
      <c r="I4987" s="135" t="n"/>
      <c r="J4987" s="154" t="n"/>
      <c r="K4987" s="154" t="n"/>
      <c r="L4987" s="12" t="n"/>
      <c r="M4987">
        <f>VLOOKUP(J4987,P$7:Q$4000,2,0)</f>
        <v/>
      </c>
      <c r="N4987">
        <f>VLOOKUP(K4987,P$7:R$4000,2,0)</f>
        <v/>
      </c>
    </row>
    <row r="4988" hidden="1" outlineLevel="1" ht="22.45" customFormat="1" customHeight="1" s="71">
      <c r="B4988" s="165" t="n"/>
      <c r="C4988" s="165" t="n"/>
      <c r="D4988" s="152" t="n"/>
      <c r="E4988" s="163" t="n"/>
      <c r="F4988" s="164" t="n"/>
      <c r="G4988" s="163" t="n"/>
      <c r="H4988" s="164" t="n"/>
      <c r="I4988" s="7" t="n"/>
      <c r="J4988" s="8" t="n"/>
      <c r="K4988" s="8" t="n"/>
      <c r="L4988" s="12" t="n"/>
      <c r="M4988">
        <f>VLOOKUP(J4988,P$7:Q$4000,2,0)</f>
        <v/>
      </c>
      <c r="N4988">
        <f>VLOOKUP(K4988,P$7:R$4000,2,0)</f>
        <v/>
      </c>
    </row>
    <row r="4989" hidden="1" outlineLevel="1" ht="22.45" customFormat="1" customHeight="1" s="71">
      <c r="B4989" s="166" t="n"/>
      <c r="C4989" s="166" t="n"/>
      <c r="D4989" s="153" t="n"/>
      <c r="E4989" s="10" t="n"/>
      <c r="F4989" s="11" t="n"/>
      <c r="G4989" s="10" t="n"/>
      <c r="H4989" s="11" t="n"/>
      <c r="I4989" s="12" t="n"/>
      <c r="J4989" s="13" t="n"/>
      <c r="K4989" s="13" t="n"/>
      <c r="L4989" s="12" t="n"/>
      <c r="M4989">
        <f>VLOOKUP(J4989,P$7:Q$4000,2,0)</f>
        <v/>
      </c>
      <c r="N4989">
        <f>VLOOKUP(K4989,P$7:R$4000,2,0)</f>
        <v/>
      </c>
    </row>
    <row r="4990" hidden="1" outlineLevel="1" ht="22.45" customFormat="1" customHeight="1" s="71" thickBot="1">
      <c r="B4990" s="167" t="n"/>
      <c r="C4990" s="167" t="n"/>
      <c r="D4990" s="14" t="n"/>
      <c r="E4990" s="15" t="n"/>
      <c r="F4990" s="175" t="n"/>
      <c r="G4990" s="15" t="n"/>
      <c r="H4990" s="175" t="n"/>
      <c r="I4990" s="135" t="n"/>
      <c r="J4990" s="154" t="n"/>
      <c r="K4990" s="154" t="n"/>
      <c r="L4990" s="12" t="n"/>
      <c r="M4990">
        <f>VLOOKUP(J4990,P$7:Q$4000,2,0)</f>
        <v/>
      </c>
      <c r="N4990">
        <f>VLOOKUP(K4990,P$7:R$4000,2,0)</f>
        <v/>
      </c>
    </row>
    <row r="4991" hidden="1" outlineLevel="1" ht="22.45" customFormat="1" customHeight="1" s="71">
      <c r="B4991" s="165" t="n"/>
      <c r="C4991" s="165" t="n"/>
      <c r="D4991" s="152" t="n"/>
      <c r="E4991" s="163" t="n"/>
      <c r="F4991" s="164" t="n"/>
      <c r="G4991" s="163" t="n"/>
      <c r="H4991" s="164" t="n"/>
      <c r="I4991" s="7" t="n"/>
      <c r="J4991" s="8" t="n"/>
      <c r="K4991" s="8" t="n"/>
      <c r="L4991" s="12" t="n"/>
      <c r="M4991">
        <f>VLOOKUP(J4991,P$7:Q$4000,2,0)</f>
        <v/>
      </c>
      <c r="N4991">
        <f>VLOOKUP(K4991,P$7:R$4000,2,0)</f>
        <v/>
      </c>
    </row>
    <row r="4992" hidden="1" outlineLevel="1" ht="22.45" customFormat="1" customHeight="1" s="71">
      <c r="B4992" s="166" t="n"/>
      <c r="C4992" s="166" t="n"/>
      <c r="D4992" s="153" t="n"/>
      <c r="E4992" s="10" t="n"/>
      <c r="F4992" s="11" t="n"/>
      <c r="G4992" s="10" t="n"/>
      <c r="H4992" s="11" t="n"/>
      <c r="I4992" s="12" t="n"/>
      <c r="J4992" s="13" t="n"/>
      <c r="K4992" s="13" t="n"/>
      <c r="L4992" s="12" t="n"/>
      <c r="M4992">
        <f>VLOOKUP(J4992,P$7:Q$4000,2,0)</f>
        <v/>
      </c>
      <c r="N4992">
        <f>VLOOKUP(K4992,P$7:R$4000,2,0)</f>
        <v/>
      </c>
    </row>
    <row r="4993" hidden="1" outlineLevel="1" ht="22.45" customFormat="1" customHeight="1" s="71" thickBot="1">
      <c r="B4993" s="167" t="n"/>
      <c r="C4993" s="167" t="n"/>
      <c r="D4993" s="14" t="n"/>
      <c r="E4993" s="15" t="n"/>
      <c r="F4993" s="175" t="n"/>
      <c r="G4993" s="15" t="n"/>
      <c r="H4993" s="175" t="n"/>
      <c r="I4993" s="135" t="n"/>
      <c r="J4993" s="154" t="n"/>
      <c r="K4993" s="154" t="n"/>
      <c r="L4993" s="12" t="n"/>
      <c r="M4993">
        <f>VLOOKUP(J4993,P$7:Q$4000,2,0)</f>
        <v/>
      </c>
      <c r="N4993">
        <f>VLOOKUP(K4993,P$7:R$4000,2,0)</f>
        <v/>
      </c>
    </row>
    <row r="4994" hidden="1" outlineLevel="1" ht="22.45" customFormat="1" customHeight="1" s="71">
      <c r="B4994" s="165" t="n"/>
      <c r="C4994" s="165" t="n"/>
      <c r="D4994" s="152" t="n"/>
      <c r="E4994" s="163" t="n"/>
      <c r="F4994" s="164" t="n"/>
      <c r="G4994" s="163" t="n"/>
      <c r="H4994" s="164" t="n"/>
      <c r="I4994" s="7" t="n"/>
      <c r="J4994" s="8" t="n"/>
      <c r="K4994" s="8" t="n"/>
      <c r="L4994" s="12" t="n"/>
      <c r="M4994">
        <f>VLOOKUP(J4994,P$7:Q$4000,2,0)</f>
        <v/>
      </c>
      <c r="N4994">
        <f>VLOOKUP(K4994,P$7:R$4000,2,0)</f>
        <v/>
      </c>
    </row>
    <row r="4995" hidden="1" outlineLevel="1" ht="22.45" customFormat="1" customHeight="1" s="71">
      <c r="B4995" s="166" t="n"/>
      <c r="C4995" s="166" t="n"/>
      <c r="D4995" s="153" t="n"/>
      <c r="E4995" s="10" t="n"/>
      <c r="F4995" s="11" t="n"/>
      <c r="G4995" s="10" t="n"/>
      <c r="H4995" s="11" t="n"/>
      <c r="I4995" s="12" t="n"/>
      <c r="J4995" s="13" t="n"/>
      <c r="K4995" s="13" t="n"/>
      <c r="L4995" s="12" t="n"/>
      <c r="M4995">
        <f>VLOOKUP(J4995,P$7:Q$4000,2,0)</f>
        <v/>
      </c>
      <c r="N4995">
        <f>VLOOKUP(K4995,P$7:R$4000,2,0)</f>
        <v/>
      </c>
    </row>
    <row r="4996" hidden="1" outlineLevel="1" ht="22.45" customFormat="1" customHeight="1" s="71" thickBot="1">
      <c r="B4996" s="167" t="n"/>
      <c r="C4996" s="167" t="n"/>
      <c r="D4996" s="14" t="n"/>
      <c r="E4996" s="15" t="n"/>
      <c r="F4996" s="175" t="n"/>
      <c r="G4996" s="15" t="n"/>
      <c r="H4996" s="175" t="n"/>
      <c r="I4996" s="135" t="n"/>
      <c r="J4996" s="154" t="n"/>
      <c r="K4996" s="154" t="n"/>
      <c r="L4996" s="12" t="n"/>
      <c r="M4996">
        <f>VLOOKUP(J4996,P$7:Q$4000,2,0)</f>
        <v/>
      </c>
      <c r="N4996">
        <f>VLOOKUP(K4996,P$7:R$4000,2,0)</f>
        <v/>
      </c>
    </row>
    <row r="4997" hidden="1" outlineLevel="1" ht="22.45" customFormat="1" customHeight="1" s="71">
      <c r="B4997" s="165" t="n"/>
      <c r="C4997" s="165" t="n"/>
      <c r="D4997" s="152" t="n"/>
      <c r="E4997" s="163" t="n"/>
      <c r="F4997" s="164" t="n"/>
      <c r="G4997" s="163" t="n"/>
      <c r="H4997" s="164" t="n"/>
      <c r="I4997" s="7" t="n"/>
      <c r="J4997" s="8" t="n"/>
      <c r="K4997" s="8" t="n"/>
      <c r="L4997" s="12" t="n"/>
      <c r="M4997">
        <f>VLOOKUP(J4997,P$7:Q$4000,2,0)</f>
        <v/>
      </c>
      <c r="N4997">
        <f>VLOOKUP(K4997,P$7:R$4000,2,0)</f>
        <v/>
      </c>
    </row>
    <row r="4998" hidden="1" outlineLevel="1" ht="22.45" customFormat="1" customHeight="1" s="71">
      <c r="B4998" s="166" t="n"/>
      <c r="C4998" s="166" t="n"/>
      <c r="D4998" s="153" t="n"/>
      <c r="E4998" s="10" t="n"/>
      <c r="F4998" s="11" t="n"/>
      <c r="G4998" s="10" t="n"/>
      <c r="H4998" s="11" t="n"/>
      <c r="I4998" s="12" t="n"/>
      <c r="J4998" s="13" t="n"/>
      <c r="K4998" s="13" t="n"/>
      <c r="L4998" s="12" t="n"/>
      <c r="M4998">
        <f>VLOOKUP(J4998,P$7:Q$4000,2,0)</f>
        <v/>
      </c>
      <c r="N4998">
        <f>VLOOKUP(K4998,P$7:R$4000,2,0)</f>
        <v/>
      </c>
    </row>
    <row r="4999" hidden="1" outlineLevel="1" ht="22.45" customFormat="1" customHeight="1" s="71" thickBot="1">
      <c r="B4999" s="167" t="n"/>
      <c r="C4999" s="167" t="n"/>
      <c r="D4999" s="14" t="n"/>
      <c r="E4999" s="15" t="n"/>
      <c r="F4999" s="175" t="n"/>
      <c r="G4999" s="15" t="n"/>
      <c r="H4999" s="175" t="n"/>
      <c r="I4999" s="135" t="n"/>
      <c r="J4999" s="154" t="n"/>
      <c r="K4999" s="154" t="n"/>
      <c r="L4999" s="12" t="n"/>
      <c r="M4999">
        <f>VLOOKUP(J4999,P$7:Q$4000,2,0)</f>
        <v/>
      </c>
      <c r="N4999">
        <f>VLOOKUP(K4999,P$7:R$4000,2,0)</f>
        <v/>
      </c>
    </row>
    <row r="5000" hidden="1" outlineLevel="1" ht="22.45" customFormat="1" customHeight="1" s="71">
      <c r="B5000" s="165" t="n"/>
      <c r="C5000" s="165" t="n"/>
      <c r="D5000" s="152" t="n"/>
      <c r="E5000" s="163" t="n"/>
      <c r="F5000" s="164" t="n"/>
      <c r="G5000" s="163" t="n"/>
      <c r="H5000" s="164" t="n"/>
      <c r="I5000" s="7" t="n"/>
      <c r="J5000" s="8" t="n"/>
      <c r="K5000" s="8" t="n"/>
      <c r="L5000" s="12" t="n"/>
      <c r="M5000">
        <f>VLOOKUP(J5000,P$7:Q$4000,2,0)</f>
        <v/>
      </c>
      <c r="N5000">
        <f>VLOOKUP(K5000,P$7:R$4000,2,0)</f>
        <v/>
      </c>
    </row>
    <row r="5001" hidden="1" outlineLevel="1" ht="22.45" customFormat="1" customHeight="1" s="71">
      <c r="B5001" s="166" t="n"/>
      <c r="C5001" s="166" t="n"/>
      <c r="D5001" s="153" t="n"/>
      <c r="E5001" s="10" t="n"/>
      <c r="F5001" s="11" t="n"/>
      <c r="G5001" s="10" t="n"/>
      <c r="H5001" s="11" t="n"/>
      <c r="I5001" s="12" t="n"/>
      <c r="J5001" s="13" t="n"/>
      <c r="K5001" s="13" t="n"/>
      <c r="L5001" s="12" t="n"/>
      <c r="M5001">
        <f>VLOOKUP(J5001,P$7:Q$4000,2,0)</f>
        <v/>
      </c>
      <c r="N5001">
        <f>VLOOKUP(K5001,P$7:R$4000,2,0)</f>
        <v/>
      </c>
    </row>
    <row r="5002" hidden="1" outlineLevel="1" ht="22.45" customFormat="1" customHeight="1" s="71" thickBot="1">
      <c r="B5002" s="167" t="n"/>
      <c r="C5002" s="167" t="n"/>
      <c r="D5002" s="14" t="n"/>
      <c r="E5002" s="15" t="n"/>
      <c r="F5002" s="175" t="n"/>
      <c r="G5002" s="15" t="n"/>
      <c r="H5002" s="175" t="n"/>
      <c r="I5002" s="135" t="n"/>
      <c r="J5002" s="154" t="n"/>
      <c r="K5002" s="154" t="n"/>
      <c r="L5002" s="12" t="n"/>
      <c r="M5002">
        <f>VLOOKUP(J5002,P$7:Q$4000,2,0)</f>
        <v/>
      </c>
      <c r="N5002">
        <f>VLOOKUP(K5002,P$7:R$4000,2,0)</f>
        <v/>
      </c>
    </row>
    <row r="5003" hidden="1" outlineLevel="1" ht="22.45" customFormat="1" customHeight="1" s="71">
      <c r="B5003" s="165" t="n"/>
      <c r="C5003" s="165" t="n"/>
      <c r="D5003" s="152" t="n"/>
      <c r="E5003" s="163" t="n"/>
      <c r="F5003" s="164" t="n"/>
      <c r="G5003" s="163" t="n"/>
      <c r="H5003" s="164" t="n"/>
      <c r="I5003" s="7" t="n"/>
      <c r="J5003" s="8" t="n"/>
      <c r="K5003" s="8" t="n"/>
      <c r="L5003" s="12" t="n"/>
      <c r="M5003">
        <f>VLOOKUP(J5003,P$7:Q$4000,2,0)</f>
        <v/>
      </c>
      <c r="N5003">
        <f>VLOOKUP(K5003,P$7:R$4000,2,0)</f>
        <v/>
      </c>
    </row>
    <row r="5004" hidden="1" outlineLevel="1" ht="22.45" customFormat="1" customHeight="1" s="71">
      <c r="B5004" s="166" t="n"/>
      <c r="C5004" s="166" t="n"/>
      <c r="D5004" s="153" t="n"/>
      <c r="E5004" s="10" t="n"/>
      <c r="F5004" s="11" t="n"/>
      <c r="G5004" s="10" t="n"/>
      <c r="H5004" s="11" t="n"/>
      <c r="I5004" s="12" t="n"/>
      <c r="J5004" s="13" t="n"/>
      <c r="K5004" s="13" t="n"/>
      <c r="L5004" s="12" t="n"/>
      <c r="M5004">
        <f>VLOOKUP(J5004,P$7:Q$4000,2,0)</f>
        <v/>
      </c>
      <c r="N5004">
        <f>VLOOKUP(K5004,P$7:R$4000,2,0)</f>
        <v/>
      </c>
    </row>
    <row r="5005" hidden="1" outlineLevel="1" ht="22.45" customFormat="1" customHeight="1" s="71" thickBot="1">
      <c r="B5005" s="167" t="n"/>
      <c r="C5005" s="167" t="n"/>
      <c r="D5005" s="14" t="n"/>
      <c r="E5005" s="15" t="n"/>
      <c r="F5005" s="175" t="n"/>
      <c r="G5005" s="15" t="n"/>
      <c r="H5005" s="175" t="n"/>
      <c r="I5005" s="135" t="n"/>
      <c r="J5005" s="154" t="n"/>
      <c r="K5005" s="154" t="n"/>
      <c r="L5005" s="12" t="n"/>
      <c r="M5005">
        <f>VLOOKUP(J5005,P$7:Q$4000,2,0)</f>
        <v/>
      </c>
      <c r="N5005">
        <f>VLOOKUP(K5005,P$7:R$4000,2,0)</f>
        <v/>
      </c>
    </row>
    <row r="5006" hidden="1" outlineLevel="1" ht="22.45" customFormat="1" customHeight="1" s="71">
      <c r="B5006" s="165" t="n"/>
      <c r="C5006" s="165" t="n"/>
      <c r="D5006" s="152" t="n"/>
      <c r="E5006" s="163" t="n"/>
      <c r="F5006" s="164" t="n"/>
      <c r="G5006" s="163" t="n"/>
      <c r="H5006" s="164" t="n"/>
      <c r="I5006" s="7" t="n"/>
      <c r="J5006" s="8" t="n"/>
      <c r="K5006" s="8" t="n"/>
      <c r="L5006" s="12" t="n"/>
      <c r="M5006">
        <f>VLOOKUP(J5006,P$7:Q$4000,2,0)</f>
        <v/>
      </c>
      <c r="N5006">
        <f>VLOOKUP(K5006,P$7:R$4000,2,0)</f>
        <v/>
      </c>
    </row>
    <row r="5007" hidden="1" outlineLevel="1" ht="22.45" customFormat="1" customHeight="1" s="71">
      <c r="B5007" s="166" t="n"/>
      <c r="C5007" s="166" t="n"/>
      <c r="D5007" s="153" t="n"/>
      <c r="E5007" s="10" t="n"/>
      <c r="F5007" s="11" t="n"/>
      <c r="G5007" s="10" t="n"/>
      <c r="H5007" s="11" t="n"/>
      <c r="I5007" s="12" t="n"/>
      <c r="J5007" s="13" t="n"/>
      <c r="K5007" s="13" t="n"/>
      <c r="L5007" s="12" t="n"/>
      <c r="M5007">
        <f>VLOOKUP(J5007,P$7:Q$4000,2,0)</f>
        <v/>
      </c>
      <c r="N5007">
        <f>VLOOKUP(K5007,P$7:R$4000,2,0)</f>
        <v/>
      </c>
    </row>
    <row r="5008" hidden="1" outlineLevel="1" ht="22.45" customFormat="1" customHeight="1" s="71" thickBot="1">
      <c r="B5008" s="167" t="n"/>
      <c r="C5008" s="167" t="n"/>
      <c r="D5008" s="14" t="n"/>
      <c r="E5008" s="15" t="n"/>
      <c r="F5008" s="175" t="n"/>
      <c r="G5008" s="15" t="n"/>
      <c r="H5008" s="175" t="n"/>
      <c r="I5008" s="135" t="n"/>
      <c r="J5008" s="154" t="n"/>
      <c r="K5008" s="154" t="n"/>
      <c r="L5008" s="12" t="n"/>
      <c r="M5008">
        <f>VLOOKUP(J5008,P$7:Q$4000,2,0)</f>
        <v/>
      </c>
      <c r="N5008">
        <f>VLOOKUP(K5008,P$7:R$4000,2,0)</f>
        <v/>
      </c>
    </row>
    <row r="5009" hidden="1" outlineLevel="1" ht="22.45" customFormat="1" customHeight="1" s="71">
      <c r="B5009" s="165" t="n"/>
      <c r="C5009" s="165" t="n"/>
      <c r="D5009" s="152" t="n"/>
      <c r="E5009" s="163" t="n"/>
      <c r="F5009" s="164" t="n"/>
      <c r="G5009" s="163" t="n"/>
      <c r="H5009" s="164" t="n"/>
      <c r="I5009" s="7" t="n"/>
      <c r="J5009" s="8" t="n"/>
      <c r="K5009" s="8" t="n"/>
      <c r="L5009" s="12" t="n"/>
      <c r="M5009">
        <f>VLOOKUP(J5009,P$7:Q$4000,2,0)</f>
        <v/>
      </c>
      <c r="N5009">
        <f>VLOOKUP(K5009,P$7:R$4000,2,0)</f>
        <v/>
      </c>
    </row>
    <row r="5010" hidden="1" outlineLevel="1" ht="22.45" customFormat="1" customHeight="1" s="71">
      <c r="B5010" s="166" t="n"/>
      <c r="C5010" s="166" t="n"/>
      <c r="D5010" s="153" t="n"/>
      <c r="E5010" s="10" t="n"/>
      <c r="F5010" s="11" t="n"/>
      <c r="G5010" s="10" t="n"/>
      <c r="H5010" s="11" t="n"/>
      <c r="I5010" s="12" t="n"/>
      <c r="J5010" s="13" t="n"/>
      <c r="K5010" s="13" t="n"/>
      <c r="L5010" s="12" t="n"/>
      <c r="M5010">
        <f>VLOOKUP(J5010,P$7:Q$4000,2,0)</f>
        <v/>
      </c>
      <c r="N5010">
        <f>VLOOKUP(K5010,P$7:R$4000,2,0)</f>
        <v/>
      </c>
    </row>
    <row r="5011" hidden="1" outlineLevel="1" ht="22.45" customFormat="1" customHeight="1" s="71" thickBot="1">
      <c r="B5011" s="167" t="n"/>
      <c r="C5011" s="167" t="n"/>
      <c r="D5011" s="14" t="n"/>
      <c r="E5011" s="15" t="n"/>
      <c r="F5011" s="175" t="n"/>
      <c r="G5011" s="15" t="n"/>
      <c r="H5011" s="175" t="n"/>
      <c r="I5011" s="135" t="n"/>
      <c r="J5011" s="154" t="n"/>
      <c r="K5011" s="154" t="n"/>
      <c r="L5011" s="12" t="n"/>
      <c r="M5011">
        <f>VLOOKUP(J5011,P$7:Q$4000,2,0)</f>
        <v/>
      </c>
      <c r="N5011">
        <f>VLOOKUP(K5011,P$7:R$4000,2,0)</f>
        <v/>
      </c>
    </row>
    <row r="5012" hidden="1" outlineLevel="1" ht="22.45" customFormat="1" customHeight="1" s="71">
      <c r="B5012" s="165" t="n"/>
      <c r="C5012" s="165" t="n"/>
      <c r="D5012" s="152" t="n"/>
      <c r="E5012" s="163" t="n"/>
      <c r="F5012" s="164" t="n"/>
      <c r="G5012" s="163" t="n"/>
      <c r="H5012" s="164" t="n"/>
      <c r="I5012" s="7" t="n"/>
      <c r="J5012" s="8" t="n"/>
      <c r="K5012" s="8" t="n"/>
      <c r="L5012" s="12" t="n"/>
      <c r="M5012">
        <f>VLOOKUP(J5012,P$7:Q$4000,2,0)</f>
        <v/>
      </c>
      <c r="N5012">
        <f>VLOOKUP(K5012,P$7:R$4000,2,0)</f>
        <v/>
      </c>
    </row>
    <row r="5013" hidden="1" outlineLevel="1" ht="22.45" customFormat="1" customHeight="1" s="71">
      <c r="B5013" s="166" t="n"/>
      <c r="C5013" s="166" t="n"/>
      <c r="D5013" s="153" t="n"/>
      <c r="E5013" s="10" t="n"/>
      <c r="F5013" s="11" t="n"/>
      <c r="G5013" s="10" t="n"/>
      <c r="H5013" s="11" t="n"/>
      <c r="I5013" s="12" t="n"/>
      <c r="J5013" s="13" t="n"/>
      <c r="K5013" s="13" t="n"/>
      <c r="L5013" s="12" t="n"/>
      <c r="M5013">
        <f>VLOOKUP(J5013,P$7:Q$4000,2,0)</f>
        <v/>
      </c>
      <c r="N5013">
        <f>VLOOKUP(K5013,P$7:R$4000,2,0)</f>
        <v/>
      </c>
    </row>
    <row r="5014" hidden="1" outlineLevel="1" ht="22.45" customFormat="1" customHeight="1" s="71" thickBot="1">
      <c r="B5014" s="167" t="n"/>
      <c r="C5014" s="167" t="n"/>
      <c r="D5014" s="14" t="n"/>
      <c r="E5014" s="15" t="n"/>
      <c r="F5014" s="175" t="n"/>
      <c r="G5014" s="15" t="n"/>
      <c r="H5014" s="175" t="n"/>
      <c r="I5014" s="135" t="n"/>
      <c r="J5014" s="154" t="n"/>
      <c r="K5014" s="154" t="n"/>
      <c r="L5014" s="12" t="n"/>
      <c r="M5014">
        <f>VLOOKUP(J5014,P$7:Q$4000,2,0)</f>
        <v/>
      </c>
      <c r="N5014">
        <f>VLOOKUP(K5014,P$7:R$4000,2,0)</f>
        <v/>
      </c>
    </row>
    <row r="5015" hidden="1" outlineLevel="1" ht="22.45" customFormat="1" customHeight="1" s="71">
      <c r="B5015" s="165" t="n"/>
      <c r="C5015" s="165" t="n"/>
      <c r="D5015" s="152" t="n"/>
      <c r="E5015" s="163" t="n"/>
      <c r="F5015" s="164" t="n"/>
      <c r="G5015" s="163" t="n"/>
      <c r="H5015" s="164" t="n"/>
      <c r="I5015" s="7" t="n"/>
      <c r="J5015" s="8" t="n"/>
      <c r="K5015" s="8" t="n"/>
      <c r="L5015" s="12" t="n"/>
      <c r="M5015">
        <f>VLOOKUP(J5015,P$7:Q$4000,2,0)</f>
        <v/>
      </c>
      <c r="N5015">
        <f>VLOOKUP(K5015,P$7:R$4000,2,0)</f>
        <v/>
      </c>
    </row>
    <row r="5016" hidden="1" outlineLevel="1" ht="22.45" customFormat="1" customHeight="1" s="71">
      <c r="B5016" s="166" t="n"/>
      <c r="C5016" s="166" t="n"/>
      <c r="D5016" s="153" t="n"/>
      <c r="E5016" s="10" t="n"/>
      <c r="F5016" s="11" t="n"/>
      <c r="G5016" s="10" t="n"/>
      <c r="H5016" s="11" t="n"/>
      <c r="I5016" s="12" t="n"/>
      <c r="J5016" s="13" t="n"/>
      <c r="K5016" s="13" t="n"/>
      <c r="L5016" s="12" t="n"/>
      <c r="M5016">
        <f>VLOOKUP(J5016,P$7:Q$4000,2,0)</f>
        <v/>
      </c>
      <c r="N5016">
        <f>VLOOKUP(K5016,P$7:R$4000,2,0)</f>
        <v/>
      </c>
    </row>
    <row r="5017" hidden="1" outlineLevel="1" ht="22.45" customFormat="1" customHeight="1" s="71" thickBot="1">
      <c r="B5017" s="167" t="n"/>
      <c r="C5017" s="167" t="n"/>
      <c r="D5017" s="14" t="n"/>
      <c r="E5017" s="15" t="n"/>
      <c r="F5017" s="175" t="n"/>
      <c r="G5017" s="15" t="n"/>
      <c r="H5017" s="175" t="n"/>
      <c r="I5017" s="135" t="n"/>
      <c r="J5017" s="154" t="n"/>
      <c r="K5017" s="154" t="n"/>
      <c r="L5017" s="12" t="n"/>
      <c r="M5017">
        <f>VLOOKUP(J5017,P$7:Q$4000,2,0)</f>
        <v/>
      </c>
      <c r="N5017">
        <f>VLOOKUP(K5017,P$7:R$4000,2,0)</f>
        <v/>
      </c>
    </row>
    <row r="5018" hidden="1" outlineLevel="1" ht="22.45" customFormat="1" customHeight="1" s="71">
      <c r="B5018" s="165" t="n"/>
      <c r="C5018" s="165" t="n"/>
      <c r="D5018" s="152" t="n"/>
      <c r="E5018" s="163" t="n"/>
      <c r="F5018" s="164" t="n"/>
      <c r="G5018" s="163" t="n"/>
      <c r="H5018" s="164" t="n"/>
      <c r="I5018" s="7" t="n"/>
      <c r="J5018" s="8" t="n"/>
      <c r="K5018" s="8" t="n"/>
      <c r="L5018" s="12" t="n"/>
      <c r="M5018">
        <f>VLOOKUP(J5018,P$7:Q$4000,2,0)</f>
        <v/>
      </c>
      <c r="N5018">
        <f>VLOOKUP(K5018,P$7:R$4000,2,0)</f>
        <v/>
      </c>
    </row>
    <row r="5019" hidden="1" outlineLevel="1" ht="22.45" customFormat="1" customHeight="1" s="71">
      <c r="B5019" s="166" t="n"/>
      <c r="C5019" s="166" t="n"/>
      <c r="D5019" s="153" t="n"/>
      <c r="E5019" s="10" t="n"/>
      <c r="F5019" s="11" t="n"/>
      <c r="G5019" s="10" t="n"/>
      <c r="H5019" s="11" t="n"/>
      <c r="I5019" s="12" t="n"/>
      <c r="J5019" s="13" t="n"/>
      <c r="K5019" s="13" t="n"/>
      <c r="L5019" s="12" t="n"/>
      <c r="M5019">
        <f>VLOOKUP(J5019,P$7:Q$4000,2,0)</f>
        <v/>
      </c>
      <c r="N5019">
        <f>VLOOKUP(K5019,P$7:R$4000,2,0)</f>
        <v/>
      </c>
    </row>
    <row r="5020" hidden="1" outlineLevel="1" ht="22.45" customFormat="1" customHeight="1" s="71" thickBot="1">
      <c r="B5020" s="167" t="n"/>
      <c r="C5020" s="167" t="n"/>
      <c r="D5020" s="14" t="n"/>
      <c r="E5020" s="15" t="n"/>
      <c r="F5020" s="175" t="n"/>
      <c r="G5020" s="15" t="n"/>
      <c r="H5020" s="175" t="n"/>
      <c r="I5020" s="135" t="n"/>
      <c r="J5020" s="154" t="n"/>
      <c r="K5020" s="154" t="n"/>
      <c r="L5020" s="12" t="n"/>
      <c r="M5020">
        <f>VLOOKUP(J5020,P$7:Q$4000,2,0)</f>
        <v/>
      </c>
      <c r="N5020">
        <f>VLOOKUP(K5020,P$7:R$4000,2,0)</f>
        <v/>
      </c>
    </row>
    <row r="5021" hidden="1" outlineLevel="1" ht="22.45" customFormat="1" customHeight="1" s="71">
      <c r="B5021" s="165" t="n"/>
      <c r="C5021" s="165" t="n"/>
      <c r="D5021" s="152" t="n"/>
      <c r="E5021" s="163" t="n"/>
      <c r="F5021" s="164" t="n"/>
      <c r="G5021" s="163" t="n"/>
      <c r="H5021" s="164" t="n"/>
      <c r="I5021" s="7" t="n"/>
      <c r="J5021" s="8" t="n"/>
      <c r="K5021" s="8" t="n"/>
      <c r="L5021" s="12" t="n"/>
      <c r="M5021">
        <f>VLOOKUP(J5021,P$7:Q$4000,2,0)</f>
        <v/>
      </c>
      <c r="N5021">
        <f>VLOOKUP(K5021,P$7:R$4000,2,0)</f>
        <v/>
      </c>
    </row>
    <row r="5022" hidden="1" outlineLevel="1" ht="22.45" customFormat="1" customHeight="1" s="71">
      <c r="B5022" s="166" t="n"/>
      <c r="C5022" s="166" t="n"/>
      <c r="D5022" s="153" t="n"/>
      <c r="E5022" s="10" t="n"/>
      <c r="F5022" s="11" t="n"/>
      <c r="G5022" s="10" t="n"/>
      <c r="H5022" s="11" t="n"/>
      <c r="I5022" s="12" t="n"/>
      <c r="J5022" s="13" t="n"/>
      <c r="K5022" s="13" t="n"/>
      <c r="L5022" s="12" t="n"/>
      <c r="M5022">
        <f>VLOOKUP(J5022,P$7:Q$4000,2,0)</f>
        <v/>
      </c>
      <c r="N5022">
        <f>VLOOKUP(K5022,P$7:R$4000,2,0)</f>
        <v/>
      </c>
    </row>
    <row r="5023" hidden="1" outlineLevel="1" ht="22.45" customFormat="1" customHeight="1" s="71" thickBot="1">
      <c r="B5023" s="167" t="n"/>
      <c r="C5023" s="167" t="n"/>
      <c r="D5023" s="14" t="n"/>
      <c r="E5023" s="15" t="n"/>
      <c r="F5023" s="175" t="n"/>
      <c r="G5023" s="15" t="n"/>
      <c r="H5023" s="175" t="n"/>
      <c r="I5023" s="135" t="n"/>
      <c r="J5023" s="154" t="n"/>
      <c r="K5023" s="154" t="n"/>
      <c r="L5023" s="12" t="n"/>
      <c r="M5023">
        <f>VLOOKUP(J5023,P$7:Q$4000,2,0)</f>
        <v/>
      </c>
      <c r="N5023">
        <f>VLOOKUP(K5023,P$7:R$4000,2,0)</f>
        <v/>
      </c>
    </row>
    <row r="5024" hidden="1" outlineLevel="1" ht="22.45" customFormat="1" customHeight="1" s="71">
      <c r="B5024" s="165" t="n"/>
      <c r="C5024" s="165" t="n"/>
      <c r="D5024" s="152" t="n"/>
      <c r="E5024" s="163" t="n"/>
      <c r="F5024" s="164" t="n"/>
      <c r="G5024" s="163" t="n"/>
      <c r="H5024" s="164" t="n"/>
      <c r="I5024" s="7" t="n"/>
      <c r="J5024" s="8" t="n"/>
      <c r="K5024" s="8" t="n"/>
      <c r="L5024" s="12" t="n"/>
      <c r="M5024">
        <f>VLOOKUP(J5024,P$7:Q$4000,2,0)</f>
        <v/>
      </c>
      <c r="N5024">
        <f>VLOOKUP(K5024,P$7:R$4000,2,0)</f>
        <v/>
      </c>
    </row>
    <row r="5025" hidden="1" outlineLevel="1" ht="22.45" customFormat="1" customHeight="1" s="71">
      <c r="B5025" s="166" t="n"/>
      <c r="C5025" s="166" t="n"/>
      <c r="D5025" s="153" t="n"/>
      <c r="E5025" s="10" t="n"/>
      <c r="F5025" s="11" t="n"/>
      <c r="G5025" s="10" t="n"/>
      <c r="H5025" s="11" t="n"/>
      <c r="I5025" s="12" t="n"/>
      <c r="J5025" s="13" t="n"/>
      <c r="K5025" s="13" t="n"/>
      <c r="L5025" s="12" t="n"/>
      <c r="M5025">
        <f>VLOOKUP(J5025,P$7:Q$4000,2,0)</f>
        <v/>
      </c>
      <c r="N5025">
        <f>VLOOKUP(K5025,P$7:R$4000,2,0)</f>
        <v/>
      </c>
    </row>
    <row r="5026" hidden="1" outlineLevel="1" ht="22.45" customFormat="1" customHeight="1" s="71" thickBot="1">
      <c r="B5026" s="167" t="n"/>
      <c r="C5026" s="167" t="n"/>
      <c r="D5026" s="14" t="n"/>
      <c r="E5026" s="15" t="n"/>
      <c r="F5026" s="175" t="n"/>
      <c r="G5026" s="15" t="n"/>
      <c r="H5026" s="175" t="n"/>
      <c r="I5026" s="135" t="n"/>
      <c r="J5026" s="154" t="n"/>
      <c r="K5026" s="154" t="n"/>
      <c r="L5026" s="12" t="n"/>
      <c r="M5026">
        <f>VLOOKUP(J5026,P$7:Q$4000,2,0)</f>
        <v/>
      </c>
      <c r="N5026">
        <f>VLOOKUP(K5026,P$7:R$4000,2,0)</f>
        <v/>
      </c>
    </row>
    <row r="5027" hidden="1" outlineLevel="1" ht="22.45" customFormat="1" customHeight="1" s="71">
      <c r="B5027" s="165" t="n"/>
      <c r="C5027" s="165" t="n"/>
      <c r="D5027" s="152" t="n"/>
      <c r="E5027" s="163" t="n"/>
      <c r="F5027" s="164" t="n"/>
      <c r="G5027" s="163" t="n"/>
      <c r="H5027" s="164" t="n"/>
      <c r="I5027" s="7" t="n"/>
      <c r="J5027" s="8" t="n"/>
      <c r="K5027" s="8" t="n"/>
      <c r="L5027" s="12" t="n"/>
      <c r="M5027">
        <f>VLOOKUP(J5027,P$7:Q$4000,2,0)</f>
        <v/>
      </c>
      <c r="N5027">
        <f>VLOOKUP(K5027,P$7:R$4000,2,0)</f>
        <v/>
      </c>
    </row>
    <row r="5028" hidden="1" outlineLevel="1" ht="22.45" customFormat="1" customHeight="1" s="71">
      <c r="B5028" s="166" t="n"/>
      <c r="C5028" s="166" t="n"/>
      <c r="D5028" s="153" t="n"/>
      <c r="E5028" s="10" t="n"/>
      <c r="F5028" s="11" t="n"/>
      <c r="G5028" s="10" t="n"/>
      <c r="H5028" s="11" t="n"/>
      <c r="I5028" s="12" t="n"/>
      <c r="J5028" s="13" t="n"/>
      <c r="K5028" s="13" t="n"/>
      <c r="L5028" s="12" t="n"/>
      <c r="M5028">
        <f>VLOOKUP(J5028,P$7:Q$4000,2,0)</f>
        <v/>
      </c>
      <c r="N5028">
        <f>VLOOKUP(K5028,P$7:R$4000,2,0)</f>
        <v/>
      </c>
    </row>
    <row r="5029" hidden="1" outlineLevel="1" ht="22.45" customFormat="1" customHeight="1" s="71" thickBot="1">
      <c r="B5029" s="167" t="n"/>
      <c r="C5029" s="167" t="n"/>
      <c r="D5029" s="14" t="n"/>
      <c r="E5029" s="15" t="n"/>
      <c r="F5029" s="175" t="n"/>
      <c r="G5029" s="15" t="n"/>
      <c r="H5029" s="175" t="n"/>
      <c r="I5029" s="135" t="n"/>
      <c r="J5029" s="154" t="n"/>
      <c r="K5029" s="154" t="n"/>
      <c r="L5029" s="12" t="n"/>
      <c r="M5029">
        <f>VLOOKUP(J5029,P$7:Q$4000,2,0)</f>
        <v/>
      </c>
      <c r="N5029">
        <f>VLOOKUP(K5029,P$7:R$4000,2,0)</f>
        <v/>
      </c>
    </row>
    <row r="5030" hidden="1" outlineLevel="1" ht="22.45" customFormat="1" customHeight="1" s="71">
      <c r="B5030" s="165" t="n"/>
      <c r="C5030" s="165" t="n"/>
      <c r="D5030" s="152" t="n"/>
      <c r="E5030" s="163" t="n"/>
      <c r="F5030" s="164" t="n"/>
      <c r="G5030" s="163" t="n"/>
      <c r="H5030" s="164" t="n"/>
      <c r="I5030" s="7" t="n"/>
      <c r="J5030" s="8" t="n"/>
      <c r="K5030" s="8" t="n"/>
      <c r="L5030" s="12" t="n"/>
      <c r="M5030">
        <f>VLOOKUP(J5030,P$7:Q$4000,2,0)</f>
        <v/>
      </c>
      <c r="N5030">
        <f>VLOOKUP(K5030,P$7:R$4000,2,0)</f>
        <v/>
      </c>
    </row>
    <row r="5031" hidden="1" outlineLevel="1" ht="22.45" customFormat="1" customHeight="1" s="71">
      <c r="B5031" s="166" t="n"/>
      <c r="C5031" s="166" t="n"/>
      <c r="D5031" s="153" t="n"/>
      <c r="E5031" s="10" t="n"/>
      <c r="F5031" s="11" t="n"/>
      <c r="G5031" s="10" t="n"/>
      <c r="H5031" s="11" t="n"/>
      <c r="I5031" s="12" t="n"/>
      <c r="J5031" s="13" t="n"/>
      <c r="K5031" s="13" t="n"/>
      <c r="L5031" s="12" t="n"/>
      <c r="M5031">
        <f>VLOOKUP(J5031,P$7:Q$4000,2,0)</f>
        <v/>
      </c>
      <c r="N5031">
        <f>VLOOKUP(K5031,P$7:R$4000,2,0)</f>
        <v/>
      </c>
    </row>
    <row r="5032" hidden="1" outlineLevel="1" ht="22.45" customFormat="1" customHeight="1" s="71" thickBot="1">
      <c r="B5032" s="167" t="n"/>
      <c r="C5032" s="167" t="n"/>
      <c r="D5032" s="14" t="n"/>
      <c r="E5032" s="15" t="n"/>
      <c r="F5032" s="175" t="n"/>
      <c r="G5032" s="15" t="n"/>
      <c r="H5032" s="175" t="n"/>
      <c r="I5032" s="135" t="n"/>
      <c r="J5032" s="154" t="n"/>
      <c r="K5032" s="154" t="n"/>
      <c r="L5032" s="12" t="n"/>
      <c r="M5032">
        <f>VLOOKUP(J5032,P$7:Q$4000,2,0)</f>
        <v/>
      </c>
      <c r="N5032">
        <f>VLOOKUP(K5032,P$7:R$4000,2,0)</f>
        <v/>
      </c>
    </row>
    <row r="5033" hidden="1" outlineLevel="1" ht="22.45" customFormat="1" customHeight="1" s="71">
      <c r="B5033" s="165" t="n"/>
      <c r="C5033" s="165" t="n"/>
      <c r="D5033" s="152" t="n"/>
      <c r="E5033" s="163" t="n"/>
      <c r="F5033" s="164" t="n"/>
      <c r="G5033" s="163" t="n"/>
      <c r="H5033" s="164" t="n"/>
      <c r="I5033" s="7" t="n"/>
      <c r="J5033" s="8" t="n"/>
      <c r="K5033" s="8" t="n"/>
      <c r="L5033" s="12" t="n"/>
      <c r="M5033">
        <f>VLOOKUP(J5033,P$7:Q$4000,2,0)</f>
        <v/>
      </c>
      <c r="N5033">
        <f>VLOOKUP(K5033,P$7:R$4000,2,0)</f>
        <v/>
      </c>
    </row>
    <row r="5034" hidden="1" outlineLevel="1" ht="22.45" customFormat="1" customHeight="1" s="71">
      <c r="B5034" s="166" t="n"/>
      <c r="C5034" s="166" t="n"/>
      <c r="D5034" s="153" t="n"/>
      <c r="E5034" s="10" t="n"/>
      <c r="F5034" s="11" t="n"/>
      <c r="G5034" s="10" t="n"/>
      <c r="H5034" s="11" t="n"/>
      <c r="I5034" s="12" t="n"/>
      <c r="J5034" s="13" t="n"/>
      <c r="K5034" s="13" t="n"/>
      <c r="L5034" s="12" t="n"/>
      <c r="M5034">
        <f>VLOOKUP(J5034,P$7:Q$4000,2,0)</f>
        <v/>
      </c>
      <c r="N5034">
        <f>VLOOKUP(K5034,P$7:R$4000,2,0)</f>
        <v/>
      </c>
    </row>
    <row r="5035" hidden="1" outlineLevel="1" ht="22.45" customFormat="1" customHeight="1" s="71" thickBot="1">
      <c r="B5035" s="167" t="n"/>
      <c r="C5035" s="167" t="n"/>
      <c r="D5035" s="14" t="n"/>
      <c r="E5035" s="15" t="n"/>
      <c r="F5035" s="175" t="n"/>
      <c r="G5035" s="15" t="n"/>
      <c r="H5035" s="175" t="n"/>
      <c r="I5035" s="135" t="n"/>
      <c r="J5035" s="154" t="n"/>
      <c r="K5035" s="154" t="n"/>
      <c r="L5035" s="12" t="n"/>
      <c r="M5035">
        <f>VLOOKUP(J5035,P$7:Q$4000,2,0)</f>
        <v/>
      </c>
      <c r="N5035">
        <f>VLOOKUP(K5035,P$7:R$4000,2,0)</f>
        <v/>
      </c>
    </row>
    <row r="5036" hidden="1" outlineLevel="1" ht="22.45" customFormat="1" customHeight="1" s="71">
      <c r="B5036" s="165" t="n"/>
      <c r="C5036" s="165" t="n"/>
      <c r="D5036" s="152" t="n"/>
      <c r="E5036" s="163" t="n"/>
      <c r="F5036" s="164" t="n"/>
      <c r="G5036" s="163" t="n"/>
      <c r="H5036" s="164" t="n"/>
      <c r="I5036" s="7" t="n"/>
      <c r="J5036" s="8" t="n"/>
      <c r="K5036" s="8" t="n"/>
      <c r="L5036" s="12" t="n"/>
      <c r="M5036">
        <f>VLOOKUP(J5036,P$7:Q$4000,2,0)</f>
        <v/>
      </c>
      <c r="N5036">
        <f>VLOOKUP(K5036,P$7:R$4000,2,0)</f>
        <v/>
      </c>
    </row>
    <row r="5037" hidden="1" outlineLevel="1" ht="22.45" customFormat="1" customHeight="1" s="71">
      <c r="B5037" s="166" t="n"/>
      <c r="C5037" s="166" t="n"/>
      <c r="D5037" s="153" t="n"/>
      <c r="E5037" s="10" t="n"/>
      <c r="F5037" s="11" t="n"/>
      <c r="G5037" s="10" t="n"/>
      <c r="H5037" s="11" t="n"/>
      <c r="I5037" s="12" t="n"/>
      <c r="J5037" s="13" t="n"/>
      <c r="K5037" s="13" t="n"/>
      <c r="L5037" s="12" t="n"/>
      <c r="M5037">
        <f>VLOOKUP(J5037,P$7:Q$4000,2,0)</f>
        <v/>
      </c>
      <c r="N5037">
        <f>VLOOKUP(K5037,P$7:R$4000,2,0)</f>
        <v/>
      </c>
    </row>
    <row r="5038" hidden="1" outlineLevel="1" ht="22.45" customFormat="1" customHeight="1" s="71" thickBot="1">
      <c r="B5038" s="167" t="n"/>
      <c r="C5038" s="167" t="n"/>
      <c r="D5038" s="14" t="n"/>
      <c r="E5038" s="15" t="n"/>
      <c r="F5038" s="175" t="n"/>
      <c r="G5038" s="15" t="n"/>
      <c r="H5038" s="175" t="n"/>
      <c r="I5038" s="135" t="n"/>
      <c r="J5038" s="154" t="n"/>
      <c r="K5038" s="154" t="n"/>
      <c r="L5038" s="12" t="n"/>
      <c r="M5038">
        <f>VLOOKUP(J5038,P$7:Q$4000,2,0)</f>
        <v/>
      </c>
      <c r="N5038">
        <f>VLOOKUP(K5038,P$7:R$4000,2,0)</f>
        <v/>
      </c>
    </row>
    <row r="5039" hidden="1" outlineLevel="1" ht="22.45" customFormat="1" customHeight="1" s="71">
      <c r="B5039" s="165" t="n"/>
      <c r="C5039" s="165" t="n"/>
      <c r="D5039" s="152" t="n"/>
      <c r="E5039" s="163" t="n"/>
      <c r="F5039" s="164" t="n"/>
      <c r="G5039" s="163" t="n"/>
      <c r="H5039" s="164" t="n"/>
      <c r="I5039" s="7" t="n"/>
      <c r="J5039" s="8" t="n"/>
      <c r="K5039" s="8" t="n"/>
      <c r="L5039" s="12" t="n"/>
      <c r="M5039">
        <f>VLOOKUP(J5039,P$7:Q$4000,2,0)</f>
        <v/>
      </c>
      <c r="N5039">
        <f>VLOOKUP(K5039,P$7:R$4000,2,0)</f>
        <v/>
      </c>
    </row>
    <row r="5040" hidden="1" outlineLevel="1" ht="22.45" customFormat="1" customHeight="1" s="71">
      <c r="B5040" s="166" t="n"/>
      <c r="C5040" s="166" t="n"/>
      <c r="D5040" s="153" t="n"/>
      <c r="E5040" s="10" t="n"/>
      <c r="F5040" s="11" t="n"/>
      <c r="G5040" s="10" t="n"/>
      <c r="H5040" s="11" t="n"/>
      <c r="I5040" s="12" t="n"/>
      <c r="J5040" s="13" t="n"/>
      <c r="K5040" s="13" t="n"/>
      <c r="L5040" s="12" t="n"/>
      <c r="M5040">
        <f>VLOOKUP(J5040,P$7:Q$4000,2,0)</f>
        <v/>
      </c>
      <c r="N5040">
        <f>VLOOKUP(K5040,P$7:R$4000,2,0)</f>
        <v/>
      </c>
    </row>
    <row r="5041" hidden="1" outlineLevel="1" ht="22.45" customFormat="1" customHeight="1" s="71" thickBot="1">
      <c r="B5041" s="167" t="n"/>
      <c r="C5041" s="167" t="n"/>
      <c r="D5041" s="14" t="n"/>
      <c r="E5041" s="15" t="n"/>
      <c r="F5041" s="175" t="n"/>
      <c r="G5041" s="15" t="n"/>
      <c r="H5041" s="175" t="n"/>
      <c r="I5041" s="135" t="n"/>
      <c r="J5041" s="154" t="n"/>
      <c r="K5041" s="154" t="n"/>
      <c r="L5041" s="12" t="n"/>
      <c r="M5041">
        <f>VLOOKUP(J5041,P$7:Q$4000,2,0)</f>
        <v/>
      </c>
      <c r="N5041">
        <f>VLOOKUP(K5041,P$7:R$4000,2,0)</f>
        <v/>
      </c>
    </row>
    <row r="5042" hidden="1" outlineLevel="1" ht="22.45" customFormat="1" customHeight="1" s="71">
      <c r="B5042" s="165" t="n"/>
      <c r="C5042" s="165" t="n"/>
      <c r="D5042" s="152" t="n"/>
      <c r="E5042" s="163" t="n"/>
      <c r="F5042" s="164" t="n"/>
      <c r="G5042" s="163" t="n"/>
      <c r="H5042" s="164" t="n"/>
      <c r="I5042" s="7" t="n"/>
      <c r="J5042" s="8" t="n"/>
      <c r="K5042" s="8" t="n"/>
      <c r="L5042" s="12" t="n"/>
      <c r="M5042">
        <f>VLOOKUP(J5042,P$7:Q$4000,2,0)</f>
        <v/>
      </c>
      <c r="N5042">
        <f>VLOOKUP(K5042,P$7:R$4000,2,0)</f>
        <v/>
      </c>
    </row>
    <row r="5043" hidden="1" outlineLevel="1" ht="22.45" customFormat="1" customHeight="1" s="71">
      <c r="B5043" s="166" t="n"/>
      <c r="C5043" s="166" t="n"/>
      <c r="D5043" s="153" t="n"/>
      <c r="E5043" s="10" t="n"/>
      <c r="F5043" s="11" t="n"/>
      <c r="G5043" s="10" t="n"/>
      <c r="H5043" s="11" t="n"/>
      <c r="I5043" s="12" t="n"/>
      <c r="J5043" s="13" t="n"/>
      <c r="K5043" s="13" t="n"/>
      <c r="L5043" s="12" t="n"/>
      <c r="M5043">
        <f>VLOOKUP(J5043,P$7:Q$4000,2,0)</f>
        <v/>
      </c>
      <c r="N5043">
        <f>VLOOKUP(K5043,P$7:R$4000,2,0)</f>
        <v/>
      </c>
    </row>
    <row r="5044" hidden="1" outlineLevel="1" ht="22.45" customFormat="1" customHeight="1" s="71" thickBot="1">
      <c r="B5044" s="167" t="n"/>
      <c r="C5044" s="167" t="n"/>
      <c r="D5044" s="14" t="n"/>
      <c r="E5044" s="15" t="n"/>
      <c r="F5044" s="175" t="n"/>
      <c r="G5044" s="15" t="n"/>
      <c r="H5044" s="175" t="n"/>
      <c r="I5044" s="135" t="n"/>
      <c r="J5044" s="154" t="n"/>
      <c r="K5044" s="154" t="n"/>
      <c r="L5044" s="12" t="n"/>
      <c r="M5044">
        <f>VLOOKUP(J5044,P$7:Q$4000,2,0)</f>
        <v/>
      </c>
      <c r="N5044">
        <f>VLOOKUP(K5044,P$7:R$4000,2,0)</f>
        <v/>
      </c>
    </row>
    <row r="5045" hidden="1" outlineLevel="1" ht="22.45" customFormat="1" customHeight="1" s="71">
      <c r="B5045" s="165" t="n"/>
      <c r="C5045" s="165" t="n"/>
      <c r="D5045" s="152" t="n"/>
      <c r="E5045" s="163" t="n"/>
      <c r="F5045" s="164" t="n"/>
      <c r="G5045" s="163" t="n"/>
      <c r="H5045" s="164" t="n"/>
      <c r="I5045" s="7" t="n"/>
      <c r="J5045" s="8" t="n"/>
      <c r="K5045" s="8" t="n"/>
      <c r="L5045" s="12" t="n"/>
      <c r="M5045">
        <f>VLOOKUP(J5045,P$7:Q$4000,2,0)</f>
        <v/>
      </c>
      <c r="N5045">
        <f>VLOOKUP(K5045,P$7:R$4000,2,0)</f>
        <v/>
      </c>
    </row>
    <row r="5046" hidden="1" outlineLevel="1" ht="22.45" customFormat="1" customHeight="1" s="71">
      <c r="B5046" s="166" t="n"/>
      <c r="C5046" s="166" t="n"/>
      <c r="D5046" s="153" t="n"/>
      <c r="E5046" s="10" t="n"/>
      <c r="F5046" s="11" t="n"/>
      <c r="G5046" s="10" t="n"/>
      <c r="H5046" s="11" t="n"/>
      <c r="I5046" s="12" t="n"/>
      <c r="J5046" s="13" t="n"/>
      <c r="K5046" s="13" t="n"/>
      <c r="L5046" s="12" t="n"/>
      <c r="M5046">
        <f>VLOOKUP(J5046,P$7:Q$4000,2,0)</f>
        <v/>
      </c>
      <c r="N5046">
        <f>VLOOKUP(K5046,P$7:R$4000,2,0)</f>
        <v/>
      </c>
    </row>
    <row r="5047" hidden="1" outlineLevel="1" ht="22.45" customFormat="1" customHeight="1" s="71" thickBot="1">
      <c r="B5047" s="167" t="n"/>
      <c r="C5047" s="167" t="n"/>
      <c r="D5047" s="14" t="n"/>
      <c r="E5047" s="15" t="n"/>
      <c r="F5047" s="175" t="n"/>
      <c r="G5047" s="15" t="n"/>
      <c r="H5047" s="175" t="n"/>
      <c r="I5047" s="135" t="n"/>
      <c r="J5047" s="154" t="n"/>
      <c r="K5047" s="154" t="n"/>
      <c r="L5047" s="12" t="n"/>
      <c r="M5047">
        <f>VLOOKUP(J5047,P$7:Q$4000,2,0)</f>
        <v/>
      </c>
      <c r="N5047">
        <f>VLOOKUP(K5047,P$7:R$4000,2,0)</f>
        <v/>
      </c>
    </row>
    <row r="5048" hidden="1" outlineLevel="1" ht="22.45" customFormat="1" customHeight="1" s="71">
      <c r="B5048" s="165" t="n"/>
      <c r="C5048" s="165" t="n"/>
      <c r="D5048" s="152" t="n"/>
      <c r="E5048" s="163" t="n"/>
      <c r="F5048" s="164" t="n"/>
      <c r="G5048" s="163" t="n"/>
      <c r="H5048" s="164" t="n"/>
      <c r="I5048" s="7" t="n"/>
      <c r="J5048" s="8" t="n"/>
      <c r="K5048" s="8" t="n"/>
      <c r="L5048" s="12" t="n"/>
      <c r="M5048">
        <f>VLOOKUP(J5048,P$7:Q$4000,2,0)</f>
        <v/>
      </c>
      <c r="N5048">
        <f>VLOOKUP(K5048,P$7:R$4000,2,0)</f>
        <v/>
      </c>
    </row>
    <row r="5049" hidden="1" outlineLevel="1" ht="22.45" customFormat="1" customHeight="1" s="71">
      <c r="B5049" s="166" t="n"/>
      <c r="C5049" s="166" t="n"/>
      <c r="D5049" s="153" t="n"/>
      <c r="E5049" s="10" t="n"/>
      <c r="F5049" s="11" t="n"/>
      <c r="G5049" s="10" t="n"/>
      <c r="H5049" s="11" t="n"/>
      <c r="I5049" s="12" t="n"/>
      <c r="J5049" s="13" t="n"/>
      <c r="K5049" s="13" t="n"/>
      <c r="L5049" s="12" t="n"/>
      <c r="M5049">
        <f>VLOOKUP(J5049,P$7:Q$4000,2,0)</f>
        <v/>
      </c>
      <c r="N5049">
        <f>VLOOKUP(K5049,P$7:R$4000,2,0)</f>
        <v/>
      </c>
    </row>
    <row r="5050" hidden="1" outlineLevel="1" ht="22.45" customFormat="1" customHeight="1" s="71" thickBot="1">
      <c r="B5050" s="167" t="n"/>
      <c r="C5050" s="167" t="n"/>
      <c r="D5050" s="14" t="n"/>
      <c r="E5050" s="15" t="n"/>
      <c r="F5050" s="175" t="n"/>
      <c r="G5050" s="15" t="n"/>
      <c r="H5050" s="175" t="n"/>
      <c r="I5050" s="135" t="n"/>
      <c r="J5050" s="154" t="n"/>
      <c r="K5050" s="154" t="n"/>
      <c r="L5050" s="12" t="n"/>
      <c r="M5050">
        <f>VLOOKUP(J5050,P$7:Q$4000,2,0)</f>
        <v/>
      </c>
      <c r="N5050">
        <f>VLOOKUP(K5050,P$7:R$4000,2,0)</f>
        <v/>
      </c>
    </row>
    <row r="5051" hidden="1" outlineLevel="1" ht="22.45" customFormat="1" customHeight="1" s="71">
      <c r="B5051" s="165" t="n"/>
      <c r="C5051" s="165" t="n"/>
      <c r="D5051" s="152" t="n"/>
      <c r="E5051" s="163" t="n"/>
      <c r="F5051" s="164" t="n"/>
      <c r="G5051" s="163" t="n"/>
      <c r="H5051" s="164" t="n"/>
      <c r="I5051" s="176" t="n"/>
      <c r="J5051" s="8" t="n"/>
      <c r="K5051" s="8" t="n"/>
      <c r="L5051" s="12" t="n"/>
      <c r="M5051">
        <f>VLOOKUP(J5051,P$7:Q$4000,2,0)</f>
        <v/>
      </c>
      <c r="N5051">
        <f>VLOOKUP(K5051,P$7:R$4000,2,0)</f>
        <v/>
      </c>
    </row>
    <row r="5052" hidden="1" outlineLevel="1" ht="22.45" customFormat="1" customHeight="1" s="71">
      <c r="B5052" s="166" t="n"/>
      <c r="C5052" s="166" t="n"/>
      <c r="D5052" s="153" t="n"/>
      <c r="E5052" s="10" t="n"/>
      <c r="F5052" s="11" t="n"/>
      <c r="G5052" s="10" t="n"/>
      <c r="H5052" s="11" t="n"/>
      <c r="I5052" s="12" t="n"/>
      <c r="J5052" s="13" t="n"/>
      <c r="K5052" s="13" t="n"/>
      <c r="L5052" s="12" t="n"/>
      <c r="M5052">
        <f>VLOOKUP(J5052,P$7:Q$4000,2,0)</f>
        <v/>
      </c>
      <c r="N5052">
        <f>VLOOKUP(K5052,P$7:R$4000,2,0)</f>
        <v/>
      </c>
    </row>
    <row r="5053" hidden="1" outlineLevel="1" ht="22.45" customFormat="1" customHeight="1" s="71" thickBot="1">
      <c r="B5053" s="167" t="n"/>
      <c r="C5053" s="167" t="n"/>
      <c r="D5053" s="14" t="n"/>
      <c r="E5053" s="15" t="n"/>
      <c r="F5053" s="175" t="n"/>
      <c r="G5053" s="15" t="n"/>
      <c r="H5053" s="175" t="n"/>
      <c r="I5053" s="135" t="n"/>
      <c r="J5053" s="154" t="n"/>
      <c r="K5053" s="154" t="n"/>
      <c r="L5053" s="12" t="n"/>
      <c r="M5053">
        <f>VLOOKUP(J5053,P$7:Q$4000,2,0)</f>
        <v/>
      </c>
      <c r="N5053">
        <f>VLOOKUP(K5053,P$7:R$4000,2,0)</f>
        <v/>
      </c>
    </row>
    <row r="5054" hidden="1" outlineLevel="1" ht="22.45" customFormat="1" customHeight="1" s="71">
      <c r="B5054" s="165" t="n"/>
      <c r="C5054" s="165" t="n"/>
      <c r="D5054" s="152" t="n"/>
      <c r="E5054" s="163" t="n"/>
      <c r="F5054" s="164" t="n"/>
      <c r="G5054" s="163" t="n"/>
      <c r="H5054" s="164" t="n"/>
      <c r="I5054" s="7" t="n"/>
      <c r="J5054" s="8" t="n"/>
      <c r="K5054" s="8" t="n"/>
      <c r="L5054" s="12" t="n"/>
      <c r="M5054">
        <f>VLOOKUP(J5054,P$7:Q$4000,2,0)</f>
        <v/>
      </c>
      <c r="N5054">
        <f>VLOOKUP(K5054,P$7:R$4000,2,0)</f>
        <v/>
      </c>
    </row>
    <row r="5055" hidden="1" outlineLevel="1" ht="22.45" customFormat="1" customHeight="1" s="71">
      <c r="B5055" s="166" t="n"/>
      <c r="C5055" s="166" t="n"/>
      <c r="D5055" s="153" t="n"/>
      <c r="E5055" s="10" t="n"/>
      <c r="F5055" s="11" t="n"/>
      <c r="G5055" s="10" t="n"/>
      <c r="H5055" s="11" t="n"/>
      <c r="I5055" s="12" t="n"/>
      <c r="J5055" s="13" t="n"/>
      <c r="K5055" s="13" t="n"/>
      <c r="L5055" s="12" t="n"/>
      <c r="M5055">
        <f>VLOOKUP(J5055,P$7:Q$4000,2,0)</f>
        <v/>
      </c>
      <c r="N5055">
        <f>VLOOKUP(K5055,P$7:R$4000,2,0)</f>
        <v/>
      </c>
    </row>
    <row r="5056" hidden="1" outlineLevel="1" ht="22.45" customFormat="1" customHeight="1" s="71" thickBot="1">
      <c r="B5056" s="167" t="n"/>
      <c r="C5056" s="167" t="n"/>
      <c r="D5056" s="14" t="n"/>
      <c r="E5056" s="15" t="n"/>
      <c r="F5056" s="175" t="n"/>
      <c r="G5056" s="15" t="n"/>
      <c r="H5056" s="175" t="n"/>
      <c r="I5056" s="135" t="n"/>
      <c r="J5056" s="154" t="n"/>
      <c r="K5056" s="154" t="n"/>
      <c r="L5056" s="12" t="n"/>
      <c r="M5056">
        <f>VLOOKUP(J5056,P$7:Q$4000,2,0)</f>
        <v/>
      </c>
      <c r="N5056">
        <f>VLOOKUP(K5056,P$7:R$4000,2,0)</f>
        <v/>
      </c>
    </row>
    <row r="5057" hidden="1" outlineLevel="1" ht="22.45" customFormat="1" customHeight="1" s="71">
      <c r="B5057" s="165" t="n"/>
      <c r="C5057" s="165" t="n"/>
      <c r="D5057" s="152" t="n"/>
      <c r="E5057" s="163" t="n"/>
      <c r="F5057" s="164" t="n"/>
      <c r="G5057" s="163" t="n"/>
      <c r="H5057" s="164" t="n"/>
      <c r="I5057" s="7" t="n"/>
      <c r="J5057" s="8" t="n"/>
      <c r="K5057" s="8" t="n"/>
      <c r="L5057" s="12" t="n"/>
      <c r="M5057">
        <f>VLOOKUP(J5057,P$7:Q$4000,2,0)</f>
        <v/>
      </c>
      <c r="N5057">
        <f>VLOOKUP(K5057,P$7:R$4000,2,0)</f>
        <v/>
      </c>
    </row>
    <row r="5058" hidden="1" outlineLevel="1" ht="22.45" customFormat="1" customHeight="1" s="71">
      <c r="B5058" s="166" t="n"/>
      <c r="C5058" s="166" t="n"/>
      <c r="D5058" s="153" t="n"/>
      <c r="E5058" s="10" t="n"/>
      <c r="F5058" s="11" t="n"/>
      <c r="G5058" s="10" t="n"/>
      <c r="H5058" s="11" t="n"/>
      <c r="I5058" s="12" t="n"/>
      <c r="J5058" s="13" t="n"/>
      <c r="K5058" s="13" t="n"/>
      <c r="L5058" s="12" t="n"/>
      <c r="M5058">
        <f>VLOOKUP(J5058,P$7:Q$4000,2,0)</f>
        <v/>
      </c>
      <c r="N5058">
        <f>VLOOKUP(K5058,P$7:R$4000,2,0)</f>
        <v/>
      </c>
    </row>
    <row r="5059" hidden="1" outlineLevel="1" ht="22.45" customFormat="1" customHeight="1" s="71" thickBot="1">
      <c r="B5059" s="167" t="n"/>
      <c r="C5059" s="167" t="n"/>
      <c r="D5059" s="14" t="n"/>
      <c r="E5059" s="15" t="n"/>
      <c r="F5059" s="175" t="n"/>
      <c r="G5059" s="15" t="n"/>
      <c r="H5059" s="175" t="n"/>
      <c r="I5059" s="135" t="n"/>
      <c r="J5059" s="154" t="n"/>
      <c r="K5059" s="154" t="n"/>
      <c r="L5059" s="12" t="n"/>
      <c r="M5059">
        <f>VLOOKUP(J5059,P$7:Q$4000,2,0)</f>
        <v/>
      </c>
      <c r="N5059">
        <f>VLOOKUP(K5059,P$7:R$4000,2,0)</f>
        <v/>
      </c>
    </row>
    <row r="5060" hidden="1" outlineLevel="1" ht="22.45" customFormat="1" customHeight="1" s="71">
      <c r="B5060" s="165" t="n"/>
      <c r="C5060" s="165" t="n"/>
      <c r="D5060" s="152" t="n"/>
      <c r="E5060" s="163" t="n"/>
      <c r="F5060" s="164" t="n"/>
      <c r="G5060" s="163" t="n"/>
      <c r="H5060" s="164" t="n"/>
      <c r="I5060" s="7" t="n"/>
      <c r="J5060" s="8" t="n"/>
      <c r="K5060" s="8" t="n"/>
      <c r="L5060" s="12" t="n"/>
      <c r="M5060">
        <f>VLOOKUP(J5060,P$7:Q$4000,2,0)</f>
        <v/>
      </c>
      <c r="N5060">
        <f>VLOOKUP(K5060,P$7:R$4000,2,0)</f>
        <v/>
      </c>
    </row>
    <row r="5061" hidden="1" outlineLevel="1" ht="22.45" customFormat="1" customHeight="1" s="71">
      <c r="B5061" s="166" t="n"/>
      <c r="C5061" s="166" t="n"/>
      <c r="D5061" s="153" t="n"/>
      <c r="E5061" s="10" t="n"/>
      <c r="F5061" s="11" t="n"/>
      <c r="G5061" s="10" t="n"/>
      <c r="H5061" s="11" t="n"/>
      <c r="I5061" s="12" t="n"/>
      <c r="J5061" s="13" t="n"/>
      <c r="K5061" s="13" t="n"/>
      <c r="L5061" s="12" t="n"/>
      <c r="M5061">
        <f>VLOOKUP(J5061,P$7:Q$4000,2,0)</f>
        <v/>
      </c>
      <c r="N5061">
        <f>VLOOKUP(K5061,P$7:R$4000,2,0)</f>
        <v/>
      </c>
    </row>
    <row r="5062" hidden="1" outlineLevel="1" ht="22.45" customFormat="1" customHeight="1" s="71" thickBot="1">
      <c r="B5062" s="167" t="n"/>
      <c r="C5062" s="167" t="n"/>
      <c r="D5062" s="14" t="n"/>
      <c r="E5062" s="15" t="n"/>
      <c r="F5062" s="175" t="n"/>
      <c r="G5062" s="15" t="n"/>
      <c r="H5062" s="175" t="n"/>
      <c r="I5062" s="135" t="n"/>
      <c r="J5062" s="154" t="n"/>
      <c r="K5062" s="154" t="n"/>
      <c r="L5062" s="12" t="n"/>
      <c r="M5062">
        <f>VLOOKUP(J5062,P$7:Q$4000,2,0)</f>
        <v/>
      </c>
      <c r="N5062">
        <f>VLOOKUP(K5062,P$7:R$4000,2,0)</f>
        <v/>
      </c>
    </row>
    <row r="5063" hidden="1" outlineLevel="1" ht="22.45" customFormat="1" customHeight="1" s="71">
      <c r="B5063" s="165" t="n"/>
      <c r="C5063" s="165" t="n"/>
      <c r="D5063" s="152" t="n"/>
      <c r="E5063" s="163" t="n"/>
      <c r="F5063" s="164" t="n"/>
      <c r="G5063" s="163" t="n"/>
      <c r="H5063" s="164" t="n"/>
      <c r="I5063" s="7" t="n"/>
      <c r="J5063" s="8" t="n"/>
      <c r="K5063" s="8" t="n"/>
      <c r="L5063" s="12" t="n"/>
      <c r="M5063">
        <f>VLOOKUP(J5063,P$7:Q$4000,2,0)</f>
        <v/>
      </c>
      <c r="N5063">
        <f>VLOOKUP(K5063,P$7:R$4000,2,0)</f>
        <v/>
      </c>
    </row>
    <row r="5064" hidden="1" outlineLevel="1" ht="22.45" customFormat="1" customHeight="1" s="71">
      <c r="B5064" s="166" t="n"/>
      <c r="C5064" s="166" t="n"/>
      <c r="D5064" s="153" t="n"/>
      <c r="E5064" s="10" t="n"/>
      <c r="F5064" s="11" t="n"/>
      <c r="G5064" s="10" t="n"/>
      <c r="H5064" s="11" t="n"/>
      <c r="I5064" s="12" t="n"/>
      <c r="J5064" s="13" t="n"/>
      <c r="K5064" s="13" t="n"/>
      <c r="L5064" s="12" t="n"/>
      <c r="M5064">
        <f>VLOOKUP(J5064,P$7:Q$4000,2,0)</f>
        <v/>
      </c>
      <c r="N5064">
        <f>VLOOKUP(K5064,P$7:R$4000,2,0)</f>
        <v/>
      </c>
    </row>
    <row r="5065" hidden="1" outlineLevel="1" ht="22.45" customFormat="1" customHeight="1" s="71" thickBot="1">
      <c r="B5065" s="167" t="n"/>
      <c r="C5065" s="167" t="n"/>
      <c r="D5065" s="14" t="n"/>
      <c r="E5065" s="15" t="n"/>
      <c r="F5065" s="175" t="n"/>
      <c r="G5065" s="15" t="n"/>
      <c r="H5065" s="175" t="n"/>
      <c r="I5065" s="135" t="n"/>
      <c r="J5065" s="154" t="n"/>
      <c r="K5065" s="154" t="n"/>
      <c r="L5065" s="12" t="n"/>
      <c r="M5065">
        <f>VLOOKUP(J5065,P$7:Q$4000,2,0)</f>
        <v/>
      </c>
      <c r="N5065">
        <f>VLOOKUP(K5065,P$7:R$4000,2,0)</f>
        <v/>
      </c>
    </row>
    <row r="5066" hidden="1" outlineLevel="1" ht="22.45" customFormat="1" customHeight="1" s="71">
      <c r="B5066" s="165" t="n"/>
      <c r="C5066" s="165" t="n"/>
      <c r="D5066" s="152" t="n"/>
      <c r="E5066" s="163" t="n"/>
      <c r="F5066" s="164" t="n"/>
      <c r="G5066" s="163" t="n"/>
      <c r="H5066" s="164" t="n"/>
      <c r="I5066" s="7" t="n"/>
      <c r="J5066" s="8" t="n"/>
      <c r="K5066" s="8" t="n"/>
      <c r="L5066" s="12" t="n"/>
      <c r="M5066">
        <f>VLOOKUP(J5066,P$7:Q$4000,2,0)</f>
        <v/>
      </c>
      <c r="N5066">
        <f>VLOOKUP(K5066,P$7:R$4000,2,0)</f>
        <v/>
      </c>
    </row>
    <row r="5067" hidden="1" outlineLevel="1" ht="22.45" customFormat="1" customHeight="1" s="71">
      <c r="B5067" s="166" t="n"/>
      <c r="C5067" s="166" t="n"/>
      <c r="D5067" s="153" t="n"/>
      <c r="E5067" s="10" t="n"/>
      <c r="F5067" s="11" t="n"/>
      <c r="G5067" s="10" t="n"/>
      <c r="H5067" s="11" t="n"/>
      <c r="I5067" s="12" t="n"/>
      <c r="J5067" s="13" t="n"/>
      <c r="K5067" s="13" t="n"/>
      <c r="L5067" s="12" t="n"/>
      <c r="M5067">
        <f>VLOOKUP(J5067,P$7:Q$4000,2,0)</f>
        <v/>
      </c>
      <c r="N5067">
        <f>VLOOKUP(K5067,P$7:R$4000,2,0)</f>
        <v/>
      </c>
    </row>
    <row r="5068" hidden="1" outlineLevel="1" ht="22.45" customFormat="1" customHeight="1" s="71" thickBot="1">
      <c r="B5068" s="167" t="n"/>
      <c r="C5068" s="167" t="n"/>
      <c r="D5068" s="14" t="n"/>
      <c r="E5068" s="15" t="n"/>
      <c r="F5068" s="175" t="n"/>
      <c r="G5068" s="15" t="n"/>
      <c r="H5068" s="175" t="n"/>
      <c r="I5068" s="135" t="n"/>
      <c r="J5068" s="154" t="n"/>
      <c r="K5068" s="154" t="n"/>
      <c r="L5068" s="12" t="n"/>
      <c r="M5068">
        <f>VLOOKUP(J5068,P$7:Q$4000,2,0)</f>
        <v/>
      </c>
      <c r="N5068">
        <f>VLOOKUP(K5068,P$7:R$4000,2,0)</f>
        <v/>
      </c>
    </row>
    <row r="5069" hidden="1" outlineLevel="1" ht="22.45" customFormat="1" customHeight="1" s="71">
      <c r="B5069" s="165" t="n"/>
      <c r="C5069" s="165" t="n"/>
      <c r="D5069" s="152" t="n"/>
      <c r="E5069" s="163" t="n"/>
      <c r="F5069" s="164" t="n"/>
      <c r="G5069" s="163" t="n"/>
      <c r="H5069" s="164" t="n"/>
      <c r="I5069" s="7" t="n"/>
      <c r="J5069" s="8" t="n"/>
      <c r="K5069" s="8" t="n"/>
      <c r="L5069" s="12" t="n"/>
      <c r="M5069">
        <f>VLOOKUP(J5069,P$7:Q$4000,2,0)</f>
        <v/>
      </c>
      <c r="N5069">
        <f>VLOOKUP(K5069,P$7:R$4000,2,0)</f>
        <v/>
      </c>
    </row>
    <row r="5070" hidden="1" outlineLevel="1" ht="22.45" customFormat="1" customHeight="1" s="71">
      <c r="B5070" s="166" t="n"/>
      <c r="C5070" s="166" t="n"/>
      <c r="D5070" s="153" t="n"/>
      <c r="E5070" s="10" t="n"/>
      <c r="F5070" s="11" t="n"/>
      <c r="G5070" s="10" t="n"/>
      <c r="H5070" s="11" t="n"/>
      <c r="I5070" s="12" t="n"/>
      <c r="J5070" s="13" t="n"/>
      <c r="K5070" s="13" t="n"/>
      <c r="L5070" s="12" t="n"/>
      <c r="M5070">
        <f>VLOOKUP(J5070,P$7:Q$4000,2,0)</f>
        <v/>
      </c>
      <c r="N5070">
        <f>VLOOKUP(K5070,P$7:R$4000,2,0)</f>
        <v/>
      </c>
    </row>
    <row r="5071" hidden="1" outlineLevel="1" ht="22.45" customFormat="1" customHeight="1" s="71" thickBot="1">
      <c r="B5071" s="167" t="n"/>
      <c r="C5071" s="167" t="n"/>
      <c r="D5071" s="14" t="n"/>
      <c r="E5071" s="15" t="n"/>
      <c r="F5071" s="175" t="n"/>
      <c r="G5071" s="15" t="n"/>
      <c r="H5071" s="175" t="n"/>
      <c r="I5071" s="135" t="n"/>
      <c r="J5071" s="154" t="n"/>
      <c r="K5071" s="154" t="n"/>
      <c r="L5071" s="12" t="n"/>
      <c r="M5071">
        <f>VLOOKUP(J5071,P$7:Q$4000,2,0)</f>
        <v/>
      </c>
      <c r="N5071">
        <f>VLOOKUP(K5071,P$7:R$4000,2,0)</f>
        <v/>
      </c>
    </row>
    <row r="5072" hidden="1" outlineLevel="1" ht="22.45" customFormat="1" customHeight="1" s="71">
      <c r="B5072" s="165" t="n"/>
      <c r="C5072" s="165" t="n"/>
      <c r="D5072" s="152" t="n"/>
      <c r="E5072" s="163" t="n"/>
      <c r="F5072" s="164" t="n"/>
      <c r="G5072" s="163" t="n"/>
      <c r="H5072" s="164" t="n"/>
      <c r="I5072" s="7" t="n"/>
      <c r="J5072" s="8" t="n"/>
      <c r="K5072" s="8" t="n"/>
      <c r="L5072" s="12" t="n"/>
      <c r="M5072">
        <f>VLOOKUP(J5072,P$7:Q$4000,2,0)</f>
        <v/>
      </c>
      <c r="N5072">
        <f>VLOOKUP(K5072,P$7:R$4000,2,0)</f>
        <v/>
      </c>
    </row>
    <row r="5073" hidden="1" outlineLevel="1" ht="22.45" customFormat="1" customHeight="1" s="71">
      <c r="B5073" s="166" t="n"/>
      <c r="C5073" s="166" t="n"/>
      <c r="D5073" s="153" t="n"/>
      <c r="E5073" s="10" t="n"/>
      <c r="F5073" s="11" t="n"/>
      <c r="G5073" s="10" t="n"/>
      <c r="H5073" s="11" t="n"/>
      <c r="I5073" s="12" t="n"/>
      <c r="J5073" s="13" t="n"/>
      <c r="K5073" s="13" t="n"/>
      <c r="L5073" s="12" t="n"/>
      <c r="M5073">
        <f>VLOOKUP(J5073,P$7:Q$4000,2,0)</f>
        <v/>
      </c>
      <c r="N5073">
        <f>VLOOKUP(K5073,P$7:R$4000,2,0)</f>
        <v/>
      </c>
    </row>
    <row r="5074" hidden="1" outlineLevel="1" ht="22.45" customFormat="1" customHeight="1" s="71" thickBot="1">
      <c r="B5074" s="167" t="n"/>
      <c r="C5074" s="167" t="n"/>
      <c r="D5074" s="14" t="n"/>
      <c r="E5074" s="15" t="n"/>
      <c r="F5074" s="175" t="n"/>
      <c r="G5074" s="15" t="n"/>
      <c r="H5074" s="175" t="n"/>
      <c r="I5074" s="135" t="n"/>
      <c r="J5074" s="154" t="n"/>
      <c r="K5074" s="154" t="n"/>
      <c r="L5074" s="12" t="n"/>
      <c r="M5074">
        <f>VLOOKUP(J5074,P$7:Q$4000,2,0)</f>
        <v/>
      </c>
      <c r="N5074">
        <f>VLOOKUP(K5074,P$7:R$4000,2,0)</f>
        <v/>
      </c>
    </row>
    <row r="5075" hidden="1" outlineLevel="1" ht="22.45" customFormat="1" customHeight="1" s="71">
      <c r="B5075" s="165" t="n"/>
      <c r="C5075" s="165" t="n"/>
      <c r="D5075" s="152" t="n"/>
      <c r="E5075" s="163" t="n"/>
      <c r="F5075" s="164" t="n"/>
      <c r="G5075" s="163" t="n"/>
      <c r="H5075" s="164" t="n"/>
      <c r="I5075" s="7" t="n"/>
      <c r="J5075" s="8" t="n"/>
      <c r="K5075" s="8" t="n"/>
      <c r="L5075" s="12" t="n"/>
      <c r="M5075">
        <f>VLOOKUP(J5075,P$7:Q$4000,2,0)</f>
        <v/>
      </c>
      <c r="N5075">
        <f>VLOOKUP(K5075,P$7:R$4000,2,0)</f>
        <v/>
      </c>
    </row>
    <row r="5076" hidden="1" outlineLevel="1" ht="22.45" customFormat="1" customHeight="1" s="71">
      <c r="B5076" s="166" t="n"/>
      <c r="C5076" s="166" t="n"/>
      <c r="D5076" s="153" t="n"/>
      <c r="E5076" s="10" t="n"/>
      <c r="F5076" s="11" t="n"/>
      <c r="G5076" s="10" t="n"/>
      <c r="H5076" s="11" t="n"/>
      <c r="I5076" s="12" t="n"/>
      <c r="J5076" s="13" t="n"/>
      <c r="K5076" s="13" t="n"/>
      <c r="L5076" s="12" t="n"/>
      <c r="M5076">
        <f>VLOOKUP(J5076,P$7:Q$4000,2,0)</f>
        <v/>
      </c>
      <c r="N5076">
        <f>VLOOKUP(K5076,P$7:R$4000,2,0)</f>
        <v/>
      </c>
    </row>
    <row r="5077" hidden="1" outlineLevel="1" ht="22.45" customFormat="1" customHeight="1" s="71" thickBot="1">
      <c r="B5077" s="167" t="n"/>
      <c r="C5077" s="167" t="n"/>
      <c r="D5077" s="14" t="n"/>
      <c r="E5077" s="15" t="n"/>
      <c r="F5077" s="175" t="n"/>
      <c r="G5077" s="15" t="n"/>
      <c r="H5077" s="175" t="n"/>
      <c r="I5077" s="135" t="n"/>
      <c r="J5077" s="154" t="n"/>
      <c r="K5077" s="154" t="n"/>
      <c r="L5077" s="12" t="n"/>
      <c r="M5077">
        <f>VLOOKUP(J5077,P$7:Q$4000,2,0)</f>
        <v/>
      </c>
      <c r="N5077">
        <f>VLOOKUP(K5077,P$7:R$4000,2,0)</f>
        <v/>
      </c>
    </row>
    <row r="5078" hidden="1" outlineLevel="1" ht="22.45" customFormat="1" customHeight="1" s="71">
      <c r="B5078" s="165" t="n"/>
      <c r="C5078" s="165" t="n"/>
      <c r="D5078" s="152" t="n"/>
      <c r="E5078" s="163" t="n"/>
      <c r="F5078" s="164" t="n"/>
      <c r="G5078" s="163" t="n"/>
      <c r="H5078" s="164" t="n"/>
      <c r="I5078" s="7" t="n"/>
      <c r="J5078" s="8" t="n"/>
      <c r="K5078" s="8" t="n"/>
      <c r="L5078" s="12" t="n"/>
      <c r="M5078">
        <f>VLOOKUP(J5078,P$7:Q$4000,2,0)</f>
        <v/>
      </c>
      <c r="N5078">
        <f>VLOOKUP(K5078,P$7:R$4000,2,0)</f>
        <v/>
      </c>
    </row>
    <row r="5079" hidden="1" outlineLevel="1" ht="22.45" customFormat="1" customHeight="1" s="71">
      <c r="B5079" s="166" t="n"/>
      <c r="C5079" s="166" t="n"/>
      <c r="D5079" s="153" t="n"/>
      <c r="E5079" s="10" t="n"/>
      <c r="F5079" s="11" t="n"/>
      <c r="G5079" s="10" t="n"/>
      <c r="H5079" s="11" t="n"/>
      <c r="I5079" s="12" t="n"/>
      <c r="J5079" s="13" t="n"/>
      <c r="K5079" s="13" t="n"/>
      <c r="L5079" s="12" t="n"/>
      <c r="M5079">
        <f>VLOOKUP(J5079,P$7:Q$4000,2,0)</f>
        <v/>
      </c>
      <c r="N5079">
        <f>VLOOKUP(K5079,P$7:R$4000,2,0)</f>
        <v/>
      </c>
    </row>
    <row r="5080" hidden="1" outlineLevel="1" ht="22.45" customFormat="1" customHeight="1" s="71" thickBot="1">
      <c r="B5080" s="167" t="n"/>
      <c r="C5080" s="167" t="n"/>
      <c r="D5080" s="14" t="n"/>
      <c r="E5080" s="15" t="n"/>
      <c r="F5080" s="175" t="n"/>
      <c r="G5080" s="15" t="n"/>
      <c r="H5080" s="175" t="n"/>
      <c r="I5080" s="135" t="n"/>
      <c r="J5080" s="154" t="n"/>
      <c r="K5080" s="154" t="n"/>
      <c r="L5080" s="12" t="n"/>
      <c r="M5080">
        <f>VLOOKUP(J5080,P$7:Q$4000,2,0)</f>
        <v/>
      </c>
      <c r="N5080">
        <f>VLOOKUP(K5080,P$7:R$4000,2,0)</f>
        <v/>
      </c>
    </row>
    <row r="5081" hidden="1" outlineLevel="1" ht="22.45" customFormat="1" customHeight="1" s="71">
      <c r="B5081" s="165" t="n"/>
      <c r="C5081" s="165" t="n"/>
      <c r="D5081" s="152" t="n"/>
      <c r="E5081" s="163" t="n"/>
      <c r="F5081" s="164" t="n"/>
      <c r="G5081" s="163" t="n"/>
      <c r="H5081" s="164" t="n"/>
      <c r="I5081" s="7" t="n"/>
      <c r="J5081" s="8" t="n"/>
      <c r="K5081" s="8" t="n"/>
      <c r="L5081" s="12" t="n"/>
      <c r="M5081">
        <f>VLOOKUP(J5081,P$7:Q$4000,2,0)</f>
        <v/>
      </c>
      <c r="N5081">
        <f>VLOOKUP(K5081,P$7:R$4000,2,0)</f>
        <v/>
      </c>
    </row>
    <row r="5082" hidden="1" outlineLevel="1" ht="22.45" customFormat="1" customHeight="1" s="71">
      <c r="B5082" s="166" t="n"/>
      <c r="C5082" s="166" t="n"/>
      <c r="D5082" s="153" t="n"/>
      <c r="E5082" s="10" t="n"/>
      <c r="F5082" s="11" t="n"/>
      <c r="G5082" s="10" t="n"/>
      <c r="H5082" s="11" t="n"/>
      <c r="I5082" s="12" t="n"/>
      <c r="J5082" s="13" t="n"/>
      <c r="K5082" s="13" t="n"/>
      <c r="L5082" s="12" t="n"/>
      <c r="M5082">
        <f>VLOOKUP(J5082,P$7:Q$4000,2,0)</f>
        <v/>
      </c>
      <c r="N5082">
        <f>VLOOKUP(K5082,P$7:R$4000,2,0)</f>
        <v/>
      </c>
    </row>
    <row r="5083" hidden="1" outlineLevel="1" ht="22.45" customFormat="1" customHeight="1" s="71" thickBot="1">
      <c r="B5083" s="167" t="n"/>
      <c r="C5083" s="167" t="n"/>
      <c r="D5083" s="14" t="n"/>
      <c r="E5083" s="15" t="n"/>
      <c r="F5083" s="175" t="n"/>
      <c r="G5083" s="15" t="n"/>
      <c r="H5083" s="175" t="n"/>
      <c r="I5083" s="135" t="n"/>
      <c r="J5083" s="154" t="n"/>
      <c r="K5083" s="154" t="n"/>
      <c r="L5083" s="12" t="n"/>
      <c r="M5083">
        <f>VLOOKUP(J5083,P$7:Q$4000,2,0)</f>
        <v/>
      </c>
      <c r="N5083">
        <f>VLOOKUP(K5083,P$7:R$4000,2,0)</f>
        <v/>
      </c>
    </row>
    <row r="5084" hidden="1" outlineLevel="1" ht="22.45" customFormat="1" customHeight="1" s="71">
      <c r="B5084" s="165" t="n"/>
      <c r="C5084" s="165" t="n"/>
      <c r="D5084" s="152" t="n"/>
      <c r="E5084" s="163" t="n"/>
      <c r="F5084" s="164" t="n"/>
      <c r="G5084" s="163" t="n"/>
      <c r="H5084" s="164" t="n"/>
      <c r="I5084" s="7" t="n"/>
      <c r="J5084" s="8" t="n"/>
      <c r="K5084" s="8" t="n"/>
      <c r="L5084" s="12" t="n"/>
      <c r="M5084">
        <f>VLOOKUP(J5084,P$7:Q$4000,2,0)</f>
        <v/>
      </c>
      <c r="N5084">
        <f>VLOOKUP(K5084,P$7:R$4000,2,0)</f>
        <v/>
      </c>
    </row>
    <row r="5085" hidden="1" outlineLevel="1" ht="22.45" customFormat="1" customHeight="1" s="71">
      <c r="B5085" s="166" t="n"/>
      <c r="C5085" s="166" t="n"/>
      <c r="D5085" s="153" t="n"/>
      <c r="E5085" s="10" t="n"/>
      <c r="F5085" s="11" t="n"/>
      <c r="G5085" s="10" t="n"/>
      <c r="H5085" s="11" t="n"/>
      <c r="I5085" s="12" t="n"/>
      <c r="J5085" s="13" t="n"/>
      <c r="K5085" s="13" t="n"/>
      <c r="L5085" s="12" t="n"/>
      <c r="M5085">
        <f>VLOOKUP(J5085,P$7:Q$4000,2,0)</f>
        <v/>
      </c>
      <c r="N5085">
        <f>VLOOKUP(K5085,P$7:R$4000,2,0)</f>
        <v/>
      </c>
    </row>
    <row r="5086" hidden="1" outlineLevel="1" ht="22.45" customFormat="1" customHeight="1" s="71" thickBot="1">
      <c r="B5086" s="167" t="n"/>
      <c r="C5086" s="167" t="n"/>
      <c r="D5086" s="14" t="n"/>
      <c r="E5086" s="15" t="n"/>
      <c r="F5086" s="175" t="n"/>
      <c r="G5086" s="15" t="n"/>
      <c r="H5086" s="175" t="n"/>
      <c r="I5086" s="135" t="n"/>
      <c r="J5086" s="154" t="n"/>
      <c r="K5086" s="154" t="n"/>
      <c r="L5086" s="12" t="n"/>
      <c r="M5086">
        <f>VLOOKUP(J5086,P$7:Q$4000,2,0)</f>
        <v/>
      </c>
      <c r="N5086">
        <f>VLOOKUP(K5086,P$7:R$4000,2,0)</f>
        <v/>
      </c>
    </row>
    <row r="5087" hidden="1" outlineLevel="1" ht="22.45" customFormat="1" customHeight="1" s="71">
      <c r="B5087" s="165" t="n"/>
      <c r="C5087" s="165" t="n"/>
      <c r="D5087" s="152" t="n"/>
      <c r="E5087" s="163" t="n"/>
      <c r="F5087" s="164" t="n"/>
      <c r="G5087" s="163" t="n"/>
      <c r="H5087" s="164" t="n"/>
      <c r="I5087" s="7" t="n"/>
      <c r="J5087" s="8" t="n"/>
      <c r="K5087" s="8" t="n"/>
      <c r="L5087" s="12" t="n"/>
      <c r="M5087">
        <f>VLOOKUP(J5087,P$7:Q$4000,2,0)</f>
        <v/>
      </c>
      <c r="N5087">
        <f>VLOOKUP(K5087,P$7:R$4000,2,0)</f>
        <v/>
      </c>
    </row>
    <row r="5088" hidden="1" outlineLevel="1" ht="22.45" customFormat="1" customHeight="1" s="71">
      <c r="B5088" s="166" t="n"/>
      <c r="C5088" s="166" t="n"/>
      <c r="D5088" s="153" t="n"/>
      <c r="E5088" s="10" t="n"/>
      <c r="F5088" s="11" t="n"/>
      <c r="G5088" s="10" t="n"/>
      <c r="H5088" s="11" t="n"/>
      <c r="I5088" s="12" t="n"/>
      <c r="J5088" s="13" t="n"/>
      <c r="K5088" s="13" t="n"/>
      <c r="L5088" s="12" t="n"/>
      <c r="M5088">
        <f>VLOOKUP(J5088,P$7:Q$4000,2,0)</f>
        <v/>
      </c>
      <c r="N5088">
        <f>VLOOKUP(K5088,P$7:R$4000,2,0)</f>
        <v/>
      </c>
    </row>
    <row r="5089" hidden="1" outlineLevel="1" ht="22.45" customFormat="1" customHeight="1" s="71" thickBot="1">
      <c r="B5089" s="167" t="n"/>
      <c r="C5089" s="167" t="n"/>
      <c r="D5089" s="14" t="n"/>
      <c r="E5089" s="15" t="n"/>
      <c r="F5089" s="175" t="n"/>
      <c r="G5089" s="15" t="n"/>
      <c r="H5089" s="175" t="n"/>
      <c r="I5089" s="135" t="n"/>
      <c r="J5089" s="154" t="n"/>
      <c r="K5089" s="154" t="n"/>
      <c r="L5089" s="12" t="n"/>
      <c r="M5089">
        <f>VLOOKUP(J5089,P$7:Q$4000,2,0)</f>
        <v/>
      </c>
      <c r="N5089">
        <f>VLOOKUP(K5089,P$7:R$4000,2,0)</f>
        <v/>
      </c>
    </row>
    <row r="5090" hidden="1" outlineLevel="1" ht="22.45" customFormat="1" customHeight="1" s="71">
      <c r="B5090" s="165" t="n"/>
      <c r="C5090" s="165" t="n"/>
      <c r="D5090" s="152" t="n"/>
      <c r="E5090" s="163" t="n"/>
      <c r="F5090" s="164" t="n"/>
      <c r="G5090" s="163" t="n"/>
      <c r="H5090" s="164" t="n"/>
      <c r="I5090" s="7" t="n"/>
      <c r="J5090" s="8" t="n"/>
      <c r="K5090" s="8" t="n"/>
      <c r="L5090" s="12" t="n"/>
      <c r="M5090">
        <f>VLOOKUP(J5090,P$7:Q$4000,2,0)</f>
        <v/>
      </c>
      <c r="N5090">
        <f>VLOOKUP(K5090,P$7:R$4000,2,0)</f>
        <v/>
      </c>
    </row>
    <row r="5091" hidden="1" outlineLevel="1" ht="22.45" customFormat="1" customHeight="1" s="71">
      <c r="B5091" s="166" t="n"/>
      <c r="C5091" s="166" t="n"/>
      <c r="D5091" s="153" t="n"/>
      <c r="E5091" s="10" t="n"/>
      <c r="F5091" s="11" t="n"/>
      <c r="G5091" s="10" t="n"/>
      <c r="H5091" s="11" t="n"/>
      <c r="I5091" s="12" t="n"/>
      <c r="J5091" s="13" t="n"/>
      <c r="K5091" s="13" t="n"/>
      <c r="L5091" s="12" t="n"/>
      <c r="M5091">
        <f>VLOOKUP(J5091,P$7:Q$4000,2,0)</f>
        <v/>
      </c>
      <c r="N5091">
        <f>VLOOKUP(K5091,P$7:R$4000,2,0)</f>
        <v/>
      </c>
    </row>
    <row r="5092" hidden="1" outlineLevel="1" ht="22.45" customFormat="1" customHeight="1" s="71" thickBot="1">
      <c r="B5092" s="167" t="n"/>
      <c r="C5092" s="167" t="n"/>
      <c r="D5092" s="14" t="n"/>
      <c r="E5092" s="15" t="n"/>
      <c r="F5092" s="175" t="n"/>
      <c r="G5092" s="15" t="n"/>
      <c r="H5092" s="175" t="n"/>
      <c r="I5092" s="135" t="n"/>
      <c r="J5092" s="154" t="n"/>
      <c r="K5092" s="154" t="n"/>
      <c r="L5092" s="12" t="n"/>
      <c r="M5092">
        <f>VLOOKUP(J5092,P$7:Q$4000,2,0)</f>
        <v/>
      </c>
      <c r="N5092">
        <f>VLOOKUP(K5092,P$7:R$4000,2,0)</f>
        <v/>
      </c>
    </row>
    <row r="5093" hidden="1" outlineLevel="1" ht="22.45" customFormat="1" customHeight="1" s="71">
      <c r="B5093" s="165" t="n"/>
      <c r="C5093" s="165" t="n"/>
      <c r="D5093" s="152" t="n"/>
      <c r="E5093" s="163" t="n"/>
      <c r="F5093" s="164" t="n"/>
      <c r="G5093" s="163" t="n"/>
      <c r="H5093" s="164" t="n"/>
      <c r="I5093" s="7" t="n"/>
      <c r="J5093" s="8" t="n"/>
      <c r="K5093" s="8" t="n"/>
      <c r="L5093" s="12" t="n"/>
      <c r="M5093">
        <f>VLOOKUP(J5093,P$7:Q$4000,2,0)</f>
        <v/>
      </c>
      <c r="N5093">
        <f>VLOOKUP(K5093,P$7:R$4000,2,0)</f>
        <v/>
      </c>
    </row>
    <row r="5094" hidden="1" outlineLevel="1" ht="22.45" customFormat="1" customHeight="1" s="71">
      <c r="B5094" s="166" t="n"/>
      <c r="C5094" s="166" t="n"/>
      <c r="D5094" s="153" t="n"/>
      <c r="E5094" s="10" t="n"/>
      <c r="F5094" s="11" t="n"/>
      <c r="G5094" s="10" t="n"/>
      <c r="H5094" s="11" t="n"/>
      <c r="I5094" s="12" t="n"/>
      <c r="J5094" s="13" t="n"/>
      <c r="K5094" s="13" t="n"/>
      <c r="L5094" s="12" t="n"/>
      <c r="M5094">
        <f>VLOOKUP(J5094,P$7:Q$4000,2,0)</f>
        <v/>
      </c>
      <c r="N5094">
        <f>VLOOKUP(K5094,P$7:R$4000,2,0)</f>
        <v/>
      </c>
    </row>
    <row r="5095" hidden="1" outlineLevel="1" ht="22.45" customFormat="1" customHeight="1" s="71" thickBot="1">
      <c r="B5095" s="167" t="n"/>
      <c r="C5095" s="167" t="n"/>
      <c r="D5095" s="14" t="n"/>
      <c r="E5095" s="15" t="n"/>
      <c r="F5095" s="175" t="n"/>
      <c r="G5095" s="15" t="n"/>
      <c r="H5095" s="175" t="n"/>
      <c r="I5095" s="135" t="n"/>
      <c r="J5095" s="154" t="n"/>
      <c r="K5095" s="154" t="n"/>
      <c r="L5095" s="12" t="n"/>
      <c r="M5095">
        <f>VLOOKUP(J5095,P$7:Q$4000,2,0)</f>
        <v/>
      </c>
      <c r="N5095">
        <f>VLOOKUP(K5095,P$7:R$4000,2,0)</f>
        <v/>
      </c>
    </row>
    <row r="5096" hidden="1" outlineLevel="1" ht="22.45" customFormat="1" customHeight="1" s="71">
      <c r="B5096" s="165" t="n"/>
      <c r="C5096" s="165" t="n"/>
      <c r="D5096" s="152" t="n"/>
      <c r="E5096" s="163" t="n"/>
      <c r="F5096" s="164" t="n"/>
      <c r="G5096" s="163" t="n"/>
      <c r="H5096" s="164" t="n"/>
      <c r="I5096" s="7" t="n"/>
      <c r="J5096" s="8" t="n"/>
      <c r="K5096" s="8" t="n"/>
      <c r="L5096" s="12" t="n"/>
      <c r="M5096">
        <f>VLOOKUP(J5096,P$7:Q$4000,2,0)</f>
        <v/>
      </c>
      <c r="N5096">
        <f>VLOOKUP(K5096,P$7:R$4000,2,0)</f>
        <v/>
      </c>
    </row>
    <row r="5097" hidden="1" outlineLevel="1" ht="22.45" customFormat="1" customHeight="1" s="71">
      <c r="B5097" s="166" t="n"/>
      <c r="C5097" s="166" t="n"/>
      <c r="D5097" s="153" t="n"/>
      <c r="E5097" s="10" t="n"/>
      <c r="F5097" s="11" t="n"/>
      <c r="G5097" s="10" t="n"/>
      <c r="H5097" s="11" t="n"/>
      <c r="I5097" s="12" t="n"/>
      <c r="J5097" s="13" t="n"/>
      <c r="K5097" s="13" t="n"/>
      <c r="L5097" s="12" t="n"/>
      <c r="M5097">
        <f>VLOOKUP(J5097,P$7:Q$4000,2,0)</f>
        <v/>
      </c>
      <c r="N5097">
        <f>VLOOKUP(K5097,P$7:R$4000,2,0)</f>
        <v/>
      </c>
    </row>
    <row r="5098" hidden="1" outlineLevel="1" ht="22.45" customFormat="1" customHeight="1" s="71" thickBot="1">
      <c r="B5098" s="167" t="n"/>
      <c r="C5098" s="167" t="n"/>
      <c r="D5098" s="14" t="n"/>
      <c r="E5098" s="15" t="n"/>
      <c r="F5098" s="175" t="n"/>
      <c r="G5098" s="15" t="n"/>
      <c r="H5098" s="175" t="n"/>
      <c r="I5098" s="135" t="n"/>
      <c r="J5098" s="154" t="n"/>
      <c r="K5098" s="154" t="n"/>
      <c r="L5098" s="12" t="n"/>
      <c r="M5098">
        <f>VLOOKUP(J5098,P$7:Q$4000,2,0)</f>
        <v/>
      </c>
      <c r="N5098">
        <f>VLOOKUP(K5098,P$7:R$4000,2,0)</f>
        <v/>
      </c>
    </row>
    <row r="5099" hidden="1" outlineLevel="1" ht="22.45" customFormat="1" customHeight="1" s="71">
      <c r="B5099" s="165" t="n"/>
      <c r="C5099" s="165" t="n"/>
      <c r="D5099" s="152" t="n"/>
      <c r="E5099" s="163" t="n"/>
      <c r="F5099" s="164" t="n"/>
      <c r="G5099" s="163" t="n"/>
      <c r="H5099" s="164" t="n"/>
      <c r="I5099" s="7" t="n"/>
      <c r="J5099" s="8" t="n"/>
      <c r="K5099" s="8" t="n"/>
      <c r="L5099" s="12" t="n"/>
      <c r="M5099">
        <f>VLOOKUP(J5099,P$7:Q$4000,2,0)</f>
        <v/>
      </c>
      <c r="N5099">
        <f>VLOOKUP(K5099,P$7:R$4000,2,0)</f>
        <v/>
      </c>
    </row>
    <row r="5100" hidden="1" outlineLevel="1" ht="22.45" customFormat="1" customHeight="1" s="71">
      <c r="B5100" s="166" t="n"/>
      <c r="C5100" s="166" t="n"/>
      <c r="D5100" s="153" t="n"/>
      <c r="E5100" s="10" t="n"/>
      <c r="F5100" s="11" t="n"/>
      <c r="G5100" s="10" t="n"/>
      <c r="H5100" s="11" t="n"/>
      <c r="I5100" s="12" t="n"/>
      <c r="J5100" s="13" t="n"/>
      <c r="K5100" s="13" t="n"/>
      <c r="L5100" s="12" t="n"/>
      <c r="M5100">
        <f>VLOOKUP(J5100,P$7:Q$4000,2,0)</f>
        <v/>
      </c>
      <c r="N5100">
        <f>VLOOKUP(K5100,P$7:R$4000,2,0)</f>
        <v/>
      </c>
    </row>
    <row r="5101" hidden="1" outlineLevel="1" ht="22.45" customFormat="1" customHeight="1" s="71" thickBot="1">
      <c r="B5101" s="167" t="n"/>
      <c r="C5101" s="167" t="n"/>
      <c r="D5101" s="14" t="n"/>
      <c r="E5101" s="15" t="n"/>
      <c r="F5101" s="175" t="n"/>
      <c r="G5101" s="15" t="n"/>
      <c r="H5101" s="175" t="n"/>
      <c r="I5101" s="135" t="n"/>
      <c r="J5101" s="154" t="n"/>
      <c r="K5101" s="154" t="n"/>
      <c r="L5101" s="12" t="n"/>
      <c r="M5101">
        <f>VLOOKUP(J5101,P$7:Q$4000,2,0)</f>
        <v/>
      </c>
      <c r="N5101">
        <f>VLOOKUP(K5101,P$7:R$4000,2,0)</f>
        <v/>
      </c>
    </row>
    <row r="5102" hidden="1" outlineLevel="1" ht="22.45" customFormat="1" customHeight="1" s="71">
      <c r="B5102" s="165" t="n"/>
      <c r="C5102" s="165" t="n"/>
      <c r="D5102" s="152" t="n"/>
      <c r="E5102" s="163" t="n"/>
      <c r="F5102" s="164" t="n"/>
      <c r="G5102" s="163" t="n"/>
      <c r="H5102" s="164" t="n"/>
      <c r="I5102" s="7" t="n"/>
      <c r="J5102" s="8" t="n"/>
      <c r="K5102" s="8" t="n"/>
      <c r="L5102" s="12" t="n"/>
      <c r="M5102">
        <f>VLOOKUP(J5102,P$7:Q$4000,2,0)</f>
        <v/>
      </c>
      <c r="N5102">
        <f>VLOOKUP(K5102,P$7:R$4000,2,0)</f>
        <v/>
      </c>
    </row>
    <row r="5103" hidden="1" outlineLevel="1" ht="22.45" customFormat="1" customHeight="1" s="71">
      <c r="B5103" s="166" t="n"/>
      <c r="C5103" s="166" t="n"/>
      <c r="D5103" s="153" t="n"/>
      <c r="E5103" s="10" t="n"/>
      <c r="F5103" s="11" t="n"/>
      <c r="G5103" s="10" t="n"/>
      <c r="H5103" s="11" t="n"/>
      <c r="I5103" s="12" t="n"/>
      <c r="J5103" s="13" t="n"/>
      <c r="K5103" s="13" t="n"/>
      <c r="L5103" s="12" t="n"/>
      <c r="M5103">
        <f>VLOOKUP(J5103,P$7:Q$4000,2,0)</f>
        <v/>
      </c>
      <c r="N5103">
        <f>VLOOKUP(K5103,P$7:R$4000,2,0)</f>
        <v/>
      </c>
    </row>
    <row r="5104" hidden="1" outlineLevel="1" ht="22.45" customFormat="1" customHeight="1" s="71" thickBot="1">
      <c r="B5104" s="167" t="n"/>
      <c r="C5104" s="167" t="n"/>
      <c r="D5104" s="14" t="n"/>
      <c r="E5104" s="15" t="n"/>
      <c r="F5104" s="175" t="n"/>
      <c r="G5104" s="15" t="n"/>
      <c r="H5104" s="175" t="n"/>
      <c r="I5104" s="135" t="n"/>
      <c r="J5104" s="154" t="n"/>
      <c r="K5104" s="154" t="n"/>
      <c r="L5104" s="12" t="n"/>
      <c r="M5104">
        <f>VLOOKUP(J5104,P$7:Q$4000,2,0)</f>
        <v/>
      </c>
      <c r="N5104">
        <f>VLOOKUP(K5104,P$7:R$4000,2,0)</f>
        <v/>
      </c>
    </row>
    <row r="5105" hidden="1" outlineLevel="1" ht="22.45" customFormat="1" customHeight="1" s="71">
      <c r="B5105" s="165" t="n"/>
      <c r="C5105" s="165" t="n"/>
      <c r="D5105" s="152" t="n"/>
      <c r="E5105" s="163" t="n"/>
      <c r="F5105" s="164" t="n"/>
      <c r="G5105" s="163" t="n"/>
      <c r="H5105" s="164" t="n"/>
      <c r="I5105" s="7" t="n"/>
      <c r="J5105" s="8" t="n"/>
      <c r="K5105" s="8" t="n"/>
      <c r="L5105" s="12" t="n"/>
      <c r="M5105">
        <f>VLOOKUP(J5105,P$7:Q$4000,2,0)</f>
        <v/>
      </c>
      <c r="N5105">
        <f>VLOOKUP(K5105,P$7:R$4000,2,0)</f>
        <v/>
      </c>
    </row>
    <row r="5106" hidden="1" outlineLevel="1" ht="22.45" customFormat="1" customHeight="1" s="71">
      <c r="B5106" s="166" t="n"/>
      <c r="C5106" s="166" t="n"/>
      <c r="D5106" s="153" t="n"/>
      <c r="E5106" s="10" t="n"/>
      <c r="F5106" s="11" t="n"/>
      <c r="G5106" s="10" t="n"/>
      <c r="H5106" s="11" t="n"/>
      <c r="I5106" s="12" t="n"/>
      <c r="J5106" s="13" t="n"/>
      <c r="K5106" s="13" t="n"/>
      <c r="L5106" s="12" t="n"/>
      <c r="M5106">
        <f>VLOOKUP(J5106,P$7:Q$4000,2,0)</f>
        <v/>
      </c>
      <c r="N5106">
        <f>VLOOKUP(K5106,P$7:R$4000,2,0)</f>
        <v/>
      </c>
    </row>
    <row r="5107" hidden="1" outlineLevel="1" ht="22.45" customFormat="1" customHeight="1" s="71" thickBot="1">
      <c r="B5107" s="167" t="n"/>
      <c r="C5107" s="167" t="n"/>
      <c r="D5107" s="14" t="n"/>
      <c r="E5107" s="15" t="n"/>
      <c r="F5107" s="175" t="n"/>
      <c r="G5107" s="15" t="n"/>
      <c r="H5107" s="175" t="n"/>
      <c r="I5107" s="135" t="n"/>
      <c r="J5107" s="154" t="n"/>
      <c r="K5107" s="154" t="n"/>
      <c r="L5107" s="12" t="n"/>
      <c r="M5107">
        <f>VLOOKUP(J5107,P$7:Q$4000,2,0)</f>
        <v/>
      </c>
      <c r="N5107">
        <f>VLOOKUP(K5107,P$7:R$4000,2,0)</f>
        <v/>
      </c>
    </row>
    <row r="5108" hidden="1" outlineLevel="1" ht="22.45" customFormat="1" customHeight="1" s="71">
      <c r="B5108" s="165" t="n"/>
      <c r="C5108" s="165" t="n"/>
      <c r="D5108" s="152" t="n"/>
      <c r="E5108" s="163" t="n"/>
      <c r="F5108" s="164" t="n"/>
      <c r="G5108" s="163" t="n"/>
      <c r="H5108" s="164" t="n"/>
      <c r="I5108" s="7" t="n"/>
      <c r="J5108" s="8" t="n"/>
      <c r="K5108" s="8" t="n"/>
      <c r="L5108" s="12" t="n"/>
      <c r="M5108">
        <f>VLOOKUP(J5108,P$7:Q$4000,2,0)</f>
        <v/>
      </c>
      <c r="N5108">
        <f>VLOOKUP(K5108,P$7:R$4000,2,0)</f>
        <v/>
      </c>
    </row>
    <row r="5109" hidden="1" outlineLevel="1" ht="22.45" customFormat="1" customHeight="1" s="71">
      <c r="B5109" s="166" t="n"/>
      <c r="C5109" s="166" t="n"/>
      <c r="D5109" s="153" t="n"/>
      <c r="E5109" s="10" t="n"/>
      <c r="F5109" s="11" t="n"/>
      <c r="G5109" s="10" t="n"/>
      <c r="H5109" s="11" t="n"/>
      <c r="I5109" s="12" t="n"/>
      <c r="J5109" s="13" t="n"/>
      <c r="K5109" s="13" t="n"/>
      <c r="L5109" s="12" t="n"/>
      <c r="M5109">
        <f>VLOOKUP(J5109,P$7:Q$4000,2,0)</f>
        <v/>
      </c>
      <c r="N5109">
        <f>VLOOKUP(K5109,P$7:R$4000,2,0)</f>
        <v/>
      </c>
    </row>
    <row r="5110" hidden="1" outlineLevel="1" ht="22.45" customFormat="1" customHeight="1" s="71" thickBot="1">
      <c r="B5110" s="167" t="n"/>
      <c r="C5110" s="167" t="n"/>
      <c r="D5110" s="14" t="n"/>
      <c r="E5110" s="15" t="n"/>
      <c r="F5110" s="175" t="n"/>
      <c r="G5110" s="15" t="n"/>
      <c r="H5110" s="175" t="n"/>
      <c r="I5110" s="135" t="n"/>
      <c r="J5110" s="154" t="n"/>
      <c r="K5110" s="154" t="n"/>
      <c r="L5110" s="12" t="n"/>
      <c r="M5110">
        <f>VLOOKUP(J5110,P$7:Q$4000,2,0)</f>
        <v/>
      </c>
      <c r="N5110">
        <f>VLOOKUP(K5110,P$7:R$4000,2,0)</f>
        <v/>
      </c>
    </row>
    <row r="5111" hidden="1" outlineLevel="1" ht="22.45" customFormat="1" customHeight="1" s="71">
      <c r="B5111" s="165" t="n"/>
      <c r="C5111" s="165" t="n"/>
      <c r="D5111" s="152" t="n"/>
      <c r="E5111" s="163" t="n"/>
      <c r="F5111" s="164" t="n"/>
      <c r="G5111" s="163" t="n"/>
      <c r="H5111" s="164" t="n"/>
      <c r="I5111" s="7" t="n"/>
      <c r="J5111" s="8" t="n"/>
      <c r="K5111" s="8" t="n"/>
      <c r="L5111" s="12" t="n"/>
      <c r="M5111">
        <f>VLOOKUP(J5111,P$7:Q$4000,2,0)</f>
        <v/>
      </c>
      <c r="N5111">
        <f>VLOOKUP(K5111,P$7:R$4000,2,0)</f>
        <v/>
      </c>
    </row>
    <row r="5112" hidden="1" outlineLevel="1" ht="22.45" customFormat="1" customHeight="1" s="71">
      <c r="B5112" s="166" t="n"/>
      <c r="C5112" s="166" t="n"/>
      <c r="D5112" s="153" t="n"/>
      <c r="E5112" s="10" t="n"/>
      <c r="F5112" s="11" t="n"/>
      <c r="G5112" s="10" t="n"/>
      <c r="H5112" s="11" t="n"/>
      <c r="I5112" s="12" t="n"/>
      <c r="J5112" s="13" t="n"/>
      <c r="K5112" s="13" t="n"/>
      <c r="L5112" s="12" t="n"/>
      <c r="M5112">
        <f>VLOOKUP(J5112,P$7:Q$4000,2,0)</f>
        <v/>
      </c>
      <c r="N5112">
        <f>VLOOKUP(K5112,P$7:R$4000,2,0)</f>
        <v/>
      </c>
    </row>
    <row r="5113" hidden="1" outlineLevel="1" ht="22.45" customFormat="1" customHeight="1" s="71" thickBot="1">
      <c r="B5113" s="167" t="n"/>
      <c r="C5113" s="167" t="n"/>
      <c r="D5113" s="14" t="n"/>
      <c r="E5113" s="15" t="n"/>
      <c r="F5113" s="175" t="n"/>
      <c r="G5113" s="15" t="n"/>
      <c r="H5113" s="175" t="n"/>
      <c r="I5113" s="135" t="n"/>
      <c r="J5113" s="154" t="n"/>
      <c r="K5113" s="154" t="n"/>
      <c r="L5113" s="12" t="n"/>
      <c r="M5113">
        <f>VLOOKUP(J5113,P$7:Q$4000,2,0)</f>
        <v/>
      </c>
      <c r="N5113">
        <f>VLOOKUP(K5113,P$7:R$4000,2,0)</f>
        <v/>
      </c>
    </row>
    <row r="5114" hidden="1" outlineLevel="1" ht="22.45" customFormat="1" customHeight="1" s="71">
      <c r="B5114" s="165" t="n"/>
      <c r="C5114" s="165" t="n"/>
      <c r="D5114" s="152" t="n"/>
      <c r="E5114" s="163" t="n"/>
      <c r="F5114" s="164" t="n"/>
      <c r="G5114" s="163" t="n"/>
      <c r="H5114" s="164" t="n"/>
      <c r="I5114" s="7" t="n"/>
      <c r="J5114" s="8" t="n"/>
      <c r="K5114" s="8" t="n"/>
      <c r="L5114" s="12" t="n"/>
      <c r="M5114">
        <f>VLOOKUP(J5114,P$7:Q$4000,2,0)</f>
        <v/>
      </c>
      <c r="N5114">
        <f>VLOOKUP(K5114,P$7:R$4000,2,0)</f>
        <v/>
      </c>
    </row>
    <row r="5115" hidden="1" outlineLevel="1" ht="22.45" customFormat="1" customHeight="1" s="71">
      <c r="B5115" s="166" t="n"/>
      <c r="C5115" s="166" t="n"/>
      <c r="D5115" s="153" t="n"/>
      <c r="E5115" s="10" t="n"/>
      <c r="F5115" s="11" t="n"/>
      <c r="G5115" s="10" t="n"/>
      <c r="H5115" s="11" t="n"/>
      <c r="I5115" s="12" t="n"/>
      <c r="J5115" s="13" t="n"/>
      <c r="K5115" s="13" t="n"/>
      <c r="L5115" s="12" t="n"/>
      <c r="M5115">
        <f>VLOOKUP(J5115,P$7:Q$4000,2,0)</f>
        <v/>
      </c>
      <c r="N5115">
        <f>VLOOKUP(K5115,P$7:R$4000,2,0)</f>
        <v/>
      </c>
    </row>
    <row r="5116" hidden="1" outlineLevel="1" ht="22.45" customFormat="1" customHeight="1" s="71" thickBot="1">
      <c r="B5116" s="167" t="n"/>
      <c r="C5116" s="167" t="n"/>
      <c r="D5116" s="14" t="n"/>
      <c r="E5116" s="15" t="n"/>
      <c r="F5116" s="175" t="n"/>
      <c r="G5116" s="15" t="n"/>
      <c r="H5116" s="175" t="n"/>
      <c r="I5116" s="135" t="n"/>
      <c r="J5116" s="154" t="n"/>
      <c r="K5116" s="154" t="n"/>
      <c r="L5116" s="12" t="n"/>
      <c r="M5116">
        <f>VLOOKUP(J5116,P$7:Q$4000,2,0)</f>
        <v/>
      </c>
      <c r="N5116">
        <f>VLOOKUP(K5116,P$7:R$4000,2,0)</f>
        <v/>
      </c>
    </row>
    <row r="5117" hidden="1" outlineLevel="1" ht="22.45" customFormat="1" customHeight="1" s="71">
      <c r="B5117" s="165" t="n"/>
      <c r="C5117" s="165" t="n"/>
      <c r="D5117" s="152" t="n"/>
      <c r="E5117" s="163" t="n"/>
      <c r="F5117" s="164" t="n"/>
      <c r="G5117" s="163" t="n"/>
      <c r="H5117" s="164" t="n"/>
      <c r="I5117" s="7" t="n"/>
      <c r="J5117" s="8" t="n"/>
      <c r="K5117" s="8" t="n"/>
      <c r="L5117" s="12" t="n"/>
      <c r="M5117">
        <f>VLOOKUP(J5117,P$7:Q$4000,2,0)</f>
        <v/>
      </c>
      <c r="N5117">
        <f>VLOOKUP(K5117,P$7:R$4000,2,0)</f>
        <v/>
      </c>
    </row>
    <row r="5118" hidden="1" outlineLevel="1" ht="22.45" customFormat="1" customHeight="1" s="71">
      <c r="B5118" s="166" t="n"/>
      <c r="C5118" s="166" t="n"/>
      <c r="D5118" s="153" t="n"/>
      <c r="E5118" s="10" t="n"/>
      <c r="F5118" s="11" t="n"/>
      <c r="G5118" s="10" t="n"/>
      <c r="H5118" s="11" t="n"/>
      <c r="I5118" s="12" t="n"/>
      <c r="J5118" s="13" t="n"/>
      <c r="K5118" s="13" t="n"/>
      <c r="L5118" s="12" t="n"/>
      <c r="M5118">
        <f>VLOOKUP(J5118,P$7:Q$4000,2,0)</f>
        <v/>
      </c>
      <c r="N5118">
        <f>VLOOKUP(K5118,P$7:R$4000,2,0)</f>
        <v/>
      </c>
    </row>
    <row r="5119" hidden="1" outlineLevel="1" ht="22.45" customFormat="1" customHeight="1" s="71" thickBot="1">
      <c r="B5119" s="167" t="n"/>
      <c r="C5119" s="167" t="n"/>
      <c r="D5119" s="14" t="n"/>
      <c r="E5119" s="15" t="n"/>
      <c r="F5119" s="175" t="n"/>
      <c r="G5119" s="15" t="n"/>
      <c r="H5119" s="175" t="n"/>
      <c r="I5119" s="135" t="n"/>
      <c r="J5119" s="154" t="n"/>
      <c r="K5119" s="154" t="n"/>
      <c r="L5119" s="12" t="n"/>
      <c r="M5119">
        <f>VLOOKUP(J5119,P$7:Q$4000,2,0)</f>
        <v/>
      </c>
      <c r="N5119">
        <f>VLOOKUP(K5119,P$7:R$4000,2,0)</f>
        <v/>
      </c>
    </row>
    <row r="5120" hidden="1" outlineLevel="1" ht="22.45" customFormat="1" customHeight="1" s="71">
      <c r="B5120" s="165" t="n"/>
      <c r="C5120" s="165" t="n"/>
      <c r="D5120" s="152" t="n"/>
      <c r="E5120" s="163" t="n"/>
      <c r="F5120" s="164" t="n"/>
      <c r="G5120" s="163" t="n"/>
      <c r="H5120" s="164" t="n"/>
      <c r="I5120" s="7" t="n"/>
      <c r="J5120" s="8" t="n"/>
      <c r="K5120" s="8" t="n"/>
      <c r="L5120" s="12" t="n"/>
      <c r="M5120">
        <f>VLOOKUP(J5120,P$7:Q$4000,2,0)</f>
        <v/>
      </c>
      <c r="N5120">
        <f>VLOOKUP(K5120,P$7:R$4000,2,0)</f>
        <v/>
      </c>
    </row>
    <row r="5121" hidden="1" outlineLevel="1" ht="22.45" customFormat="1" customHeight="1" s="71">
      <c r="B5121" s="166" t="n"/>
      <c r="C5121" s="166" t="n"/>
      <c r="D5121" s="153" t="n"/>
      <c r="E5121" s="10" t="n"/>
      <c r="F5121" s="11" t="n"/>
      <c r="G5121" s="10" t="n"/>
      <c r="H5121" s="11" t="n"/>
      <c r="I5121" s="12" t="n"/>
      <c r="J5121" s="13" t="n"/>
      <c r="K5121" s="13" t="n"/>
      <c r="L5121" s="12" t="n"/>
      <c r="M5121">
        <f>VLOOKUP(J5121,P$7:Q$4000,2,0)</f>
        <v/>
      </c>
      <c r="N5121">
        <f>VLOOKUP(K5121,P$7:R$4000,2,0)</f>
        <v/>
      </c>
    </row>
    <row r="5122" hidden="1" outlineLevel="1" ht="22.45" customFormat="1" customHeight="1" s="71" thickBot="1">
      <c r="B5122" s="167" t="n"/>
      <c r="C5122" s="167" t="n"/>
      <c r="D5122" s="14" t="n"/>
      <c r="E5122" s="15" t="n"/>
      <c r="F5122" s="175" t="n"/>
      <c r="G5122" s="15" t="n"/>
      <c r="H5122" s="175" t="n"/>
      <c r="I5122" s="135" t="n"/>
      <c r="J5122" s="154" t="n"/>
      <c r="K5122" s="154" t="n"/>
      <c r="L5122" s="12" t="n"/>
      <c r="M5122">
        <f>VLOOKUP(J5122,P$7:Q$4000,2,0)</f>
        <v/>
      </c>
      <c r="N5122">
        <f>VLOOKUP(K5122,P$7:R$4000,2,0)</f>
        <v/>
      </c>
    </row>
    <row r="5123" hidden="1" outlineLevel="1" ht="22.45" customFormat="1" customHeight="1" s="71">
      <c r="B5123" s="165" t="n"/>
      <c r="C5123" s="165" t="n"/>
      <c r="D5123" s="152" t="n"/>
      <c r="E5123" s="163" t="n"/>
      <c r="F5123" s="164" t="n"/>
      <c r="G5123" s="163" t="n"/>
      <c r="H5123" s="164" t="n"/>
      <c r="I5123" s="7" t="n"/>
      <c r="J5123" s="8" t="n"/>
      <c r="K5123" s="8" t="n"/>
      <c r="L5123" s="12" t="n"/>
      <c r="M5123">
        <f>VLOOKUP(J5123,P$7:Q$4000,2,0)</f>
        <v/>
      </c>
      <c r="N5123">
        <f>VLOOKUP(K5123,P$7:R$4000,2,0)</f>
        <v/>
      </c>
    </row>
    <row r="5124" hidden="1" outlineLevel="1" ht="22.45" customFormat="1" customHeight="1" s="71">
      <c r="B5124" s="166" t="n"/>
      <c r="C5124" s="166" t="n"/>
      <c r="D5124" s="153" t="n"/>
      <c r="E5124" s="10" t="n"/>
      <c r="F5124" s="11" t="n"/>
      <c r="G5124" s="10" t="n"/>
      <c r="H5124" s="11" t="n"/>
      <c r="I5124" s="12" t="n"/>
      <c r="J5124" s="13" t="n"/>
      <c r="K5124" s="13" t="n"/>
      <c r="L5124" s="12" t="n"/>
      <c r="M5124">
        <f>VLOOKUP(J5124,P$7:Q$4000,2,0)</f>
        <v/>
      </c>
      <c r="N5124">
        <f>VLOOKUP(K5124,P$7:R$4000,2,0)</f>
        <v/>
      </c>
    </row>
    <row r="5125" hidden="1" outlineLevel="1" ht="22.45" customFormat="1" customHeight="1" s="71" thickBot="1">
      <c r="B5125" s="167" t="n"/>
      <c r="C5125" s="167" t="n"/>
      <c r="D5125" s="14" t="n"/>
      <c r="E5125" s="15" t="n"/>
      <c r="F5125" s="175" t="n"/>
      <c r="G5125" s="15" t="n"/>
      <c r="H5125" s="175" t="n"/>
      <c r="I5125" s="135" t="n"/>
      <c r="J5125" s="154" t="n"/>
      <c r="K5125" s="154" t="n"/>
      <c r="L5125" s="12" t="n"/>
      <c r="M5125">
        <f>VLOOKUP(J5125,P$7:Q$4000,2,0)</f>
        <v/>
      </c>
      <c r="N5125">
        <f>VLOOKUP(K5125,P$7:R$4000,2,0)</f>
        <v/>
      </c>
    </row>
    <row r="5126" hidden="1" outlineLevel="1" ht="22.45" customFormat="1" customHeight="1" s="71">
      <c r="B5126" s="165" t="n"/>
      <c r="C5126" s="165" t="n"/>
      <c r="D5126" s="152" t="n"/>
      <c r="E5126" s="163" t="n"/>
      <c r="F5126" s="164" t="n"/>
      <c r="G5126" s="163" t="n"/>
      <c r="H5126" s="164" t="n"/>
      <c r="I5126" s="7" t="n"/>
      <c r="J5126" s="8" t="n"/>
      <c r="K5126" s="8" t="n"/>
      <c r="L5126" s="12" t="n"/>
      <c r="M5126">
        <f>VLOOKUP(J5126,P$7:Q$4000,2,0)</f>
        <v/>
      </c>
      <c r="N5126">
        <f>VLOOKUP(K5126,P$7:R$4000,2,0)</f>
        <v/>
      </c>
    </row>
    <row r="5127" hidden="1" outlineLevel="1" ht="22.45" customFormat="1" customHeight="1" s="71">
      <c r="B5127" s="166" t="n"/>
      <c r="C5127" s="166" t="n"/>
      <c r="D5127" s="153" t="n"/>
      <c r="E5127" s="10" t="n"/>
      <c r="F5127" s="11" t="n"/>
      <c r="G5127" s="10" t="n"/>
      <c r="H5127" s="11" t="n"/>
      <c r="I5127" s="12" t="n"/>
      <c r="J5127" s="13" t="n"/>
      <c r="K5127" s="13" t="n"/>
      <c r="L5127" s="12" t="n"/>
      <c r="M5127">
        <f>VLOOKUP(J5127,P$7:Q$4000,2,0)</f>
        <v/>
      </c>
      <c r="N5127">
        <f>VLOOKUP(K5127,P$7:R$4000,2,0)</f>
        <v/>
      </c>
    </row>
    <row r="5128" hidden="1" outlineLevel="1" ht="22.45" customFormat="1" customHeight="1" s="71" thickBot="1">
      <c r="B5128" s="167" t="n"/>
      <c r="C5128" s="167" t="n"/>
      <c r="D5128" s="14" t="n"/>
      <c r="E5128" s="15" t="n"/>
      <c r="F5128" s="175" t="n"/>
      <c r="G5128" s="15" t="n"/>
      <c r="H5128" s="175" t="n"/>
      <c r="I5128" s="135" t="n"/>
      <c r="J5128" s="154" t="n"/>
      <c r="K5128" s="154" t="n"/>
      <c r="L5128" s="12" t="n"/>
      <c r="M5128">
        <f>VLOOKUP(J5128,P$7:Q$4000,2,0)</f>
        <v/>
      </c>
      <c r="N5128">
        <f>VLOOKUP(K5128,P$7:R$4000,2,0)</f>
        <v/>
      </c>
    </row>
    <row r="5129" hidden="1" outlineLevel="1" ht="22.45" customFormat="1" customHeight="1" s="71">
      <c r="B5129" s="165" t="n"/>
      <c r="C5129" s="165" t="n"/>
      <c r="D5129" s="152" t="n"/>
      <c r="E5129" s="163" t="n"/>
      <c r="F5129" s="164" t="n"/>
      <c r="G5129" s="163" t="n"/>
      <c r="H5129" s="164" t="n"/>
      <c r="I5129" s="7" t="n"/>
      <c r="J5129" s="8" t="n"/>
      <c r="K5129" s="8" t="n"/>
      <c r="L5129" s="12" t="n"/>
      <c r="M5129">
        <f>VLOOKUP(J5129,P$7:Q$4000,2,0)</f>
        <v/>
      </c>
      <c r="N5129">
        <f>VLOOKUP(K5129,P$7:R$4000,2,0)</f>
        <v/>
      </c>
    </row>
    <row r="5130" hidden="1" outlineLevel="1" ht="22.45" customFormat="1" customHeight="1" s="71">
      <c r="B5130" s="166" t="n"/>
      <c r="C5130" s="166" t="n"/>
      <c r="D5130" s="153" t="n"/>
      <c r="E5130" s="10" t="n"/>
      <c r="F5130" s="11" t="n"/>
      <c r="G5130" s="10" t="n"/>
      <c r="H5130" s="11" t="n"/>
      <c r="I5130" s="12" t="n"/>
      <c r="J5130" s="13" t="n"/>
      <c r="K5130" s="13" t="n"/>
      <c r="L5130" s="12" t="n"/>
      <c r="M5130">
        <f>VLOOKUP(J5130,P$7:Q$4000,2,0)</f>
        <v/>
      </c>
      <c r="N5130">
        <f>VLOOKUP(K5130,P$7:R$4000,2,0)</f>
        <v/>
      </c>
    </row>
    <row r="5131" hidden="1" outlineLevel="1" ht="22.45" customFormat="1" customHeight="1" s="71" thickBot="1">
      <c r="B5131" s="167" t="n"/>
      <c r="C5131" s="167" t="n"/>
      <c r="D5131" s="14" t="n"/>
      <c r="E5131" s="15" t="n"/>
      <c r="F5131" s="175" t="n"/>
      <c r="G5131" s="15" t="n"/>
      <c r="H5131" s="175" t="n"/>
      <c r="I5131" s="135" t="n"/>
      <c r="J5131" s="154" t="n"/>
      <c r="K5131" s="154" t="n"/>
      <c r="L5131" s="12" t="n"/>
      <c r="M5131">
        <f>VLOOKUP(J5131,P$7:Q$4000,2,0)</f>
        <v/>
      </c>
      <c r="N5131">
        <f>VLOOKUP(K5131,P$7:R$4000,2,0)</f>
        <v/>
      </c>
    </row>
    <row r="5132" hidden="1" outlineLevel="1" ht="22.45" customFormat="1" customHeight="1" s="71">
      <c r="B5132" s="165" t="n"/>
      <c r="C5132" s="165" t="n"/>
      <c r="D5132" s="152" t="n"/>
      <c r="E5132" s="163" t="n"/>
      <c r="F5132" s="164" t="n"/>
      <c r="G5132" s="163" t="n"/>
      <c r="H5132" s="164" t="n"/>
      <c r="I5132" s="7" t="n"/>
      <c r="J5132" s="8" t="n"/>
      <c r="K5132" s="8" t="n"/>
      <c r="L5132" s="12" t="n"/>
      <c r="M5132">
        <f>VLOOKUP(J5132,P$7:Q$4000,2,0)</f>
        <v/>
      </c>
      <c r="N5132">
        <f>VLOOKUP(K5132,P$7:R$4000,2,0)</f>
        <v/>
      </c>
    </row>
    <row r="5133" hidden="1" outlineLevel="1" ht="22.45" customFormat="1" customHeight="1" s="71">
      <c r="B5133" s="166" t="n"/>
      <c r="C5133" s="166" t="n"/>
      <c r="D5133" s="153" t="n"/>
      <c r="E5133" s="10" t="n"/>
      <c r="F5133" s="11" t="n"/>
      <c r="G5133" s="10" t="n"/>
      <c r="H5133" s="11" t="n"/>
      <c r="I5133" s="12" t="n"/>
      <c r="J5133" s="13" t="n"/>
      <c r="K5133" s="13" t="n"/>
      <c r="L5133" s="12" t="n"/>
      <c r="M5133">
        <f>VLOOKUP(J5133,P$7:Q$4000,2,0)</f>
        <v/>
      </c>
      <c r="N5133">
        <f>VLOOKUP(K5133,P$7:R$4000,2,0)</f>
        <v/>
      </c>
    </row>
    <row r="5134" hidden="1" outlineLevel="1" ht="22.45" customFormat="1" customHeight="1" s="71" thickBot="1">
      <c r="B5134" s="167" t="n"/>
      <c r="C5134" s="167" t="n"/>
      <c r="D5134" s="14" t="n"/>
      <c r="E5134" s="15" t="n"/>
      <c r="F5134" s="175" t="n"/>
      <c r="G5134" s="15" t="n"/>
      <c r="H5134" s="175" t="n"/>
      <c r="I5134" s="135" t="n"/>
      <c r="J5134" s="154" t="n"/>
      <c r="K5134" s="154" t="n"/>
      <c r="L5134" s="12" t="n"/>
      <c r="M5134">
        <f>VLOOKUP(J5134,P$7:Q$4000,2,0)</f>
        <v/>
      </c>
      <c r="N5134">
        <f>VLOOKUP(K5134,P$7:R$4000,2,0)</f>
        <v/>
      </c>
    </row>
    <row r="5135" hidden="1" outlineLevel="1" ht="22.45" customFormat="1" customHeight="1" s="71">
      <c r="B5135" s="165" t="n"/>
      <c r="C5135" s="165" t="n"/>
      <c r="D5135" s="152" t="n"/>
      <c r="E5135" s="163" t="n"/>
      <c r="F5135" s="164" t="n"/>
      <c r="G5135" s="163" t="n"/>
      <c r="H5135" s="164" t="n"/>
      <c r="I5135" s="7" t="n"/>
      <c r="J5135" s="8" t="n"/>
      <c r="K5135" s="8" t="n"/>
      <c r="L5135" s="12" t="n"/>
      <c r="M5135">
        <f>VLOOKUP(J5135,P$7:Q$4000,2,0)</f>
        <v/>
      </c>
      <c r="N5135">
        <f>VLOOKUP(K5135,P$7:R$4000,2,0)</f>
        <v/>
      </c>
    </row>
    <row r="5136" hidden="1" outlineLevel="1" ht="22.45" customFormat="1" customHeight="1" s="71">
      <c r="B5136" s="166" t="n"/>
      <c r="C5136" s="166" t="n"/>
      <c r="D5136" s="153" t="n"/>
      <c r="E5136" s="10" t="n"/>
      <c r="F5136" s="11" t="n"/>
      <c r="G5136" s="10" t="n"/>
      <c r="H5136" s="11" t="n"/>
      <c r="I5136" s="12" t="n"/>
      <c r="J5136" s="13" t="n"/>
      <c r="K5136" s="13" t="n"/>
      <c r="L5136" s="12" t="n"/>
      <c r="M5136">
        <f>VLOOKUP(J5136,P$7:Q$4000,2,0)</f>
        <v/>
      </c>
      <c r="N5136">
        <f>VLOOKUP(K5136,P$7:R$4000,2,0)</f>
        <v/>
      </c>
    </row>
    <row r="5137" hidden="1" outlineLevel="1" ht="22.45" customFormat="1" customHeight="1" s="71" thickBot="1">
      <c r="B5137" s="167" t="n"/>
      <c r="C5137" s="167" t="n"/>
      <c r="D5137" s="14" t="n"/>
      <c r="E5137" s="15" t="n"/>
      <c r="F5137" s="175" t="n"/>
      <c r="G5137" s="15" t="n"/>
      <c r="H5137" s="175" t="n"/>
      <c r="I5137" s="135" t="n"/>
      <c r="J5137" s="154" t="n"/>
      <c r="K5137" s="154" t="n"/>
      <c r="L5137" s="12" t="n"/>
      <c r="M5137">
        <f>VLOOKUP(J5137,P$7:Q$4000,2,0)</f>
        <v/>
      </c>
      <c r="N5137">
        <f>VLOOKUP(K5137,P$7:R$4000,2,0)</f>
        <v/>
      </c>
    </row>
    <row r="5138" hidden="1" outlineLevel="1" ht="22.45" customFormat="1" customHeight="1" s="71">
      <c r="B5138" s="165" t="n"/>
      <c r="C5138" s="165" t="n"/>
      <c r="D5138" s="152" t="n"/>
      <c r="E5138" s="163" t="n"/>
      <c r="F5138" s="164" t="n"/>
      <c r="G5138" s="163" t="n"/>
      <c r="H5138" s="164" t="n"/>
      <c r="I5138" s="7" t="n"/>
      <c r="J5138" s="8" t="n"/>
      <c r="K5138" s="8" t="n"/>
      <c r="L5138" s="12" t="n"/>
      <c r="M5138">
        <f>VLOOKUP(J5138,P$7:Q$4000,2,0)</f>
        <v/>
      </c>
      <c r="N5138">
        <f>VLOOKUP(K5138,P$7:R$4000,2,0)</f>
        <v/>
      </c>
    </row>
    <row r="5139" hidden="1" outlineLevel="1" ht="22.45" customFormat="1" customHeight="1" s="71">
      <c r="B5139" s="166" t="n"/>
      <c r="C5139" s="166" t="n"/>
      <c r="D5139" s="153" t="n"/>
      <c r="E5139" s="10" t="n"/>
      <c r="F5139" s="11" t="n"/>
      <c r="G5139" s="10" t="n"/>
      <c r="H5139" s="11" t="n"/>
      <c r="I5139" s="12" t="n"/>
      <c r="J5139" s="13" t="n"/>
      <c r="K5139" s="13" t="n"/>
      <c r="L5139" s="12" t="n"/>
      <c r="M5139">
        <f>VLOOKUP(J5139,P$7:Q$4000,2,0)</f>
        <v/>
      </c>
      <c r="N5139">
        <f>VLOOKUP(K5139,P$7:R$4000,2,0)</f>
        <v/>
      </c>
    </row>
    <row r="5140" hidden="1" outlineLevel="1" ht="22.45" customFormat="1" customHeight="1" s="71" thickBot="1">
      <c r="B5140" s="167" t="n"/>
      <c r="C5140" s="167" t="n"/>
      <c r="D5140" s="14" t="n"/>
      <c r="E5140" s="15" t="n"/>
      <c r="F5140" s="175" t="n"/>
      <c r="G5140" s="15" t="n"/>
      <c r="H5140" s="175" t="n"/>
      <c r="I5140" s="135" t="n"/>
      <c r="J5140" s="154" t="n"/>
      <c r="K5140" s="154" t="n"/>
      <c r="L5140" s="12" t="n"/>
      <c r="M5140">
        <f>VLOOKUP(J5140,P$7:Q$4000,2,0)</f>
        <v/>
      </c>
      <c r="N5140">
        <f>VLOOKUP(K5140,P$7:R$4000,2,0)</f>
        <v/>
      </c>
    </row>
    <row r="5141" hidden="1" outlineLevel="1" ht="22.45" customFormat="1" customHeight="1" s="71">
      <c r="B5141" s="165" t="n"/>
      <c r="C5141" s="165" t="n"/>
      <c r="D5141" s="152" t="n"/>
      <c r="E5141" s="163" t="n"/>
      <c r="F5141" s="164" t="n"/>
      <c r="G5141" s="163" t="n"/>
      <c r="H5141" s="164" t="n"/>
      <c r="I5141" s="7" t="n"/>
      <c r="J5141" s="8" t="n"/>
      <c r="K5141" s="8" t="n"/>
      <c r="L5141" s="12" t="n"/>
      <c r="M5141">
        <f>VLOOKUP(J5141,P$7:Q$4000,2,0)</f>
        <v/>
      </c>
      <c r="N5141">
        <f>VLOOKUP(K5141,P$7:R$4000,2,0)</f>
        <v/>
      </c>
    </row>
    <row r="5142" hidden="1" outlineLevel="1" ht="22.45" customFormat="1" customHeight="1" s="71">
      <c r="B5142" s="166" t="n"/>
      <c r="C5142" s="166" t="n"/>
      <c r="D5142" s="153" t="n"/>
      <c r="E5142" s="10" t="n"/>
      <c r="F5142" s="11" t="n"/>
      <c r="G5142" s="10" t="n"/>
      <c r="H5142" s="11" t="n"/>
      <c r="I5142" s="12" t="n"/>
      <c r="J5142" s="13" t="n"/>
      <c r="K5142" s="13" t="n"/>
      <c r="L5142" s="12" t="n"/>
      <c r="M5142">
        <f>VLOOKUP(J5142,P$7:Q$4000,2,0)</f>
        <v/>
      </c>
      <c r="N5142">
        <f>VLOOKUP(K5142,P$7:R$4000,2,0)</f>
        <v/>
      </c>
    </row>
    <row r="5143" hidden="1" outlineLevel="1" ht="22.45" customFormat="1" customHeight="1" s="71" thickBot="1">
      <c r="B5143" s="167" t="n"/>
      <c r="C5143" s="167" t="n"/>
      <c r="D5143" s="14" t="n"/>
      <c r="E5143" s="15" t="n"/>
      <c r="F5143" s="175" t="n"/>
      <c r="G5143" s="15" t="n"/>
      <c r="H5143" s="175" t="n"/>
      <c r="I5143" s="135" t="n"/>
      <c r="J5143" s="154" t="n"/>
      <c r="K5143" s="154" t="n"/>
      <c r="L5143" s="12" t="n"/>
      <c r="M5143">
        <f>VLOOKUP(J5143,P$7:Q$4000,2,0)</f>
        <v/>
      </c>
      <c r="N5143">
        <f>VLOOKUP(K5143,P$7:R$4000,2,0)</f>
        <v/>
      </c>
    </row>
    <row r="5144" hidden="1" outlineLevel="1" ht="22.45" customFormat="1" customHeight="1" s="71">
      <c r="B5144" s="165" t="n"/>
      <c r="C5144" s="165" t="n"/>
      <c r="D5144" s="152" t="n"/>
      <c r="E5144" s="163" t="n"/>
      <c r="F5144" s="164" t="n"/>
      <c r="G5144" s="163" t="n"/>
      <c r="H5144" s="164" t="n"/>
      <c r="I5144" s="7" t="n"/>
      <c r="J5144" s="8" t="n"/>
      <c r="K5144" s="8" t="n"/>
      <c r="L5144" s="12" t="n"/>
      <c r="M5144">
        <f>VLOOKUP(J5144,P$7:Q$4000,2,0)</f>
        <v/>
      </c>
      <c r="N5144">
        <f>VLOOKUP(K5144,P$7:R$4000,2,0)</f>
        <v/>
      </c>
    </row>
    <row r="5145" hidden="1" outlineLevel="1" ht="22.45" customFormat="1" customHeight="1" s="71">
      <c r="B5145" s="166" t="n"/>
      <c r="C5145" s="166" t="n"/>
      <c r="D5145" s="153" t="n"/>
      <c r="E5145" s="10" t="n"/>
      <c r="F5145" s="11" t="n"/>
      <c r="G5145" s="10" t="n"/>
      <c r="H5145" s="11" t="n"/>
      <c r="I5145" s="12" t="n"/>
      <c r="J5145" s="13" t="n"/>
      <c r="K5145" s="13" t="n"/>
      <c r="L5145" s="12" t="n"/>
      <c r="M5145">
        <f>VLOOKUP(J5145,P$7:Q$4000,2,0)</f>
        <v/>
      </c>
      <c r="N5145">
        <f>VLOOKUP(K5145,P$7:R$4000,2,0)</f>
        <v/>
      </c>
    </row>
    <row r="5146" hidden="1" outlineLevel="1" ht="22.45" customFormat="1" customHeight="1" s="71" thickBot="1">
      <c r="B5146" s="167" t="n"/>
      <c r="C5146" s="167" t="n"/>
      <c r="D5146" s="14" t="n"/>
      <c r="E5146" s="15" t="n"/>
      <c r="F5146" s="175" t="n"/>
      <c r="G5146" s="15" t="n"/>
      <c r="H5146" s="175" t="n"/>
      <c r="I5146" s="135" t="n"/>
      <c r="J5146" s="154" t="n"/>
      <c r="K5146" s="154" t="n"/>
      <c r="L5146" s="12" t="n"/>
      <c r="M5146">
        <f>VLOOKUP(J5146,P$7:Q$4000,2,0)</f>
        <v/>
      </c>
      <c r="N5146">
        <f>VLOOKUP(K5146,P$7:R$4000,2,0)</f>
        <v/>
      </c>
    </row>
    <row r="5147" hidden="1" outlineLevel="1" ht="22.45" customFormat="1" customHeight="1" s="71">
      <c r="B5147" s="165" t="n"/>
      <c r="C5147" s="165" t="n"/>
      <c r="D5147" s="152" t="n"/>
      <c r="E5147" s="163" t="n"/>
      <c r="F5147" s="164" t="n"/>
      <c r="G5147" s="163" t="n"/>
      <c r="H5147" s="164" t="n"/>
      <c r="I5147" s="7" t="n"/>
      <c r="J5147" s="8" t="n"/>
      <c r="K5147" s="8" t="n"/>
      <c r="L5147" s="12" t="n"/>
      <c r="M5147">
        <f>VLOOKUP(J5147,P$7:Q$4000,2,0)</f>
        <v/>
      </c>
      <c r="N5147">
        <f>VLOOKUP(K5147,P$7:R$4000,2,0)</f>
        <v/>
      </c>
    </row>
    <row r="5148" hidden="1" outlineLevel="1" ht="22.45" customFormat="1" customHeight="1" s="71">
      <c r="B5148" s="166" t="n"/>
      <c r="C5148" s="166" t="n"/>
      <c r="D5148" s="153" t="n"/>
      <c r="E5148" s="10" t="n"/>
      <c r="F5148" s="11" t="n"/>
      <c r="G5148" s="10" t="n"/>
      <c r="H5148" s="11" t="n"/>
      <c r="I5148" s="12" t="n"/>
      <c r="J5148" s="13" t="n"/>
      <c r="K5148" s="13" t="n"/>
      <c r="L5148" s="12" t="n"/>
      <c r="M5148">
        <f>VLOOKUP(J5148,P$7:Q$4000,2,0)</f>
        <v/>
      </c>
      <c r="N5148">
        <f>VLOOKUP(K5148,P$7:R$4000,2,0)</f>
        <v/>
      </c>
    </row>
    <row r="5149" hidden="1" outlineLevel="1" ht="22.45" customFormat="1" customHeight="1" s="71" thickBot="1">
      <c r="B5149" s="167" t="n"/>
      <c r="C5149" s="167" t="n"/>
      <c r="D5149" s="14" t="n"/>
      <c r="E5149" s="15" t="n"/>
      <c r="F5149" s="175" t="n"/>
      <c r="G5149" s="15" t="n"/>
      <c r="H5149" s="175" t="n"/>
      <c r="I5149" s="135" t="n"/>
      <c r="J5149" s="154" t="n"/>
      <c r="K5149" s="154" t="n"/>
      <c r="L5149" s="12" t="n"/>
      <c r="M5149">
        <f>VLOOKUP(J5149,P$7:Q$4000,2,0)</f>
        <v/>
      </c>
      <c r="N5149">
        <f>VLOOKUP(K5149,P$7:R$4000,2,0)</f>
        <v/>
      </c>
    </row>
    <row r="5150" hidden="1" outlineLevel="1" ht="22.45" customFormat="1" customHeight="1" s="71">
      <c r="B5150" s="165" t="n"/>
      <c r="C5150" s="165" t="n"/>
      <c r="D5150" s="152" t="n"/>
      <c r="E5150" s="163" t="n"/>
      <c r="F5150" s="164" t="n"/>
      <c r="G5150" s="163" t="n"/>
      <c r="H5150" s="164" t="n"/>
      <c r="I5150" s="7" t="n"/>
      <c r="J5150" s="8" t="n"/>
      <c r="K5150" s="8" t="n"/>
      <c r="L5150" s="12" t="n"/>
      <c r="M5150">
        <f>VLOOKUP(J5150,P$7:Q$4000,2,0)</f>
        <v/>
      </c>
      <c r="N5150">
        <f>VLOOKUP(K5150,P$7:R$4000,2,0)</f>
        <v/>
      </c>
    </row>
    <row r="5151" hidden="1" outlineLevel="1" ht="22.45" customFormat="1" customHeight="1" s="71">
      <c r="B5151" s="166" t="n"/>
      <c r="C5151" s="166" t="n"/>
      <c r="D5151" s="153" t="n"/>
      <c r="E5151" s="10" t="n"/>
      <c r="F5151" s="11" t="n"/>
      <c r="G5151" s="10" t="n"/>
      <c r="H5151" s="11" t="n"/>
      <c r="I5151" s="12" t="n"/>
      <c r="J5151" s="13" t="n"/>
      <c r="K5151" s="13" t="n"/>
      <c r="L5151" s="12" t="n"/>
      <c r="M5151">
        <f>VLOOKUP(J5151,P$7:Q$4000,2,0)</f>
        <v/>
      </c>
      <c r="N5151">
        <f>VLOOKUP(K5151,P$7:R$4000,2,0)</f>
        <v/>
      </c>
    </row>
    <row r="5152" hidden="1" outlineLevel="1" ht="22.45" customFormat="1" customHeight="1" s="71" thickBot="1">
      <c r="B5152" s="167" t="n"/>
      <c r="C5152" s="167" t="n"/>
      <c r="D5152" s="14" t="n"/>
      <c r="E5152" s="15" t="n"/>
      <c r="F5152" s="175" t="n"/>
      <c r="G5152" s="15" t="n"/>
      <c r="H5152" s="175" t="n"/>
      <c r="I5152" s="135" t="n"/>
      <c r="J5152" s="154" t="n"/>
      <c r="K5152" s="154" t="n"/>
      <c r="L5152" s="12" t="n"/>
      <c r="M5152">
        <f>VLOOKUP(J5152,P$7:Q$4000,2,0)</f>
        <v/>
      </c>
      <c r="N5152">
        <f>VLOOKUP(K5152,P$7:R$4000,2,0)</f>
        <v/>
      </c>
    </row>
    <row r="5153" hidden="1" outlineLevel="1" ht="22.45" customFormat="1" customHeight="1" s="71">
      <c r="B5153" s="165" t="n"/>
      <c r="C5153" s="165" t="n"/>
      <c r="D5153" s="152" t="n"/>
      <c r="E5153" s="163" t="n"/>
      <c r="F5153" s="164" t="n"/>
      <c r="G5153" s="163" t="n"/>
      <c r="H5153" s="164" t="n"/>
      <c r="I5153" s="7" t="n"/>
      <c r="J5153" s="8" t="n"/>
      <c r="K5153" s="8" t="n"/>
      <c r="L5153" s="12" t="n"/>
      <c r="M5153">
        <f>VLOOKUP(J5153,P$7:Q$4000,2,0)</f>
        <v/>
      </c>
      <c r="N5153">
        <f>VLOOKUP(K5153,P$7:R$4000,2,0)</f>
        <v/>
      </c>
    </row>
    <row r="5154" hidden="1" outlineLevel="1" ht="22.45" customFormat="1" customHeight="1" s="71">
      <c r="B5154" s="166" t="n"/>
      <c r="C5154" s="166" t="n"/>
      <c r="D5154" s="153" t="n"/>
      <c r="E5154" s="10" t="n"/>
      <c r="F5154" s="11" t="n"/>
      <c r="G5154" s="10" t="n"/>
      <c r="H5154" s="11" t="n"/>
      <c r="I5154" s="12" t="n"/>
      <c r="J5154" s="13" t="n"/>
      <c r="K5154" s="13" t="n"/>
      <c r="L5154" s="12" t="n"/>
      <c r="M5154">
        <f>VLOOKUP(J5154,P$7:Q$4000,2,0)</f>
        <v/>
      </c>
      <c r="N5154">
        <f>VLOOKUP(K5154,P$7:R$4000,2,0)</f>
        <v/>
      </c>
    </row>
    <row r="5155" hidden="1" outlineLevel="1" ht="22.45" customFormat="1" customHeight="1" s="71" thickBot="1">
      <c r="B5155" s="167" t="n"/>
      <c r="C5155" s="167" t="n"/>
      <c r="D5155" s="14" t="n"/>
      <c r="E5155" s="15" t="n"/>
      <c r="F5155" s="175" t="n"/>
      <c r="G5155" s="15" t="n"/>
      <c r="H5155" s="175" t="n"/>
      <c r="I5155" s="135" t="n"/>
      <c r="J5155" s="154" t="n"/>
      <c r="K5155" s="154" t="n"/>
      <c r="L5155" s="12" t="n"/>
      <c r="M5155">
        <f>VLOOKUP(J5155,P$7:Q$4000,2,0)</f>
        <v/>
      </c>
      <c r="N5155">
        <f>VLOOKUP(K5155,P$7:R$4000,2,0)</f>
        <v/>
      </c>
    </row>
    <row r="5156" hidden="1" outlineLevel="1" ht="22.45" customFormat="1" customHeight="1" s="71">
      <c r="B5156" s="165" t="n"/>
      <c r="C5156" s="165" t="n"/>
      <c r="D5156" s="152" t="n"/>
      <c r="E5156" s="163" t="n"/>
      <c r="F5156" s="164" t="n"/>
      <c r="G5156" s="163" t="n"/>
      <c r="H5156" s="164" t="n"/>
      <c r="I5156" s="7" t="n"/>
      <c r="J5156" s="8" t="n"/>
      <c r="K5156" s="8" t="n"/>
      <c r="L5156" s="12" t="n"/>
      <c r="M5156">
        <f>VLOOKUP(J5156,P$7:Q$4000,2,0)</f>
        <v/>
      </c>
      <c r="N5156">
        <f>VLOOKUP(K5156,P$7:R$4000,2,0)</f>
        <v/>
      </c>
    </row>
    <row r="5157" hidden="1" outlineLevel="1" ht="22.45" customFormat="1" customHeight="1" s="71">
      <c r="B5157" s="166" t="n"/>
      <c r="C5157" s="166" t="n"/>
      <c r="D5157" s="153" t="n"/>
      <c r="E5157" s="10" t="n"/>
      <c r="F5157" s="11" t="n"/>
      <c r="G5157" s="10" t="n"/>
      <c r="H5157" s="11" t="n"/>
      <c r="I5157" s="12" t="n"/>
      <c r="J5157" s="13" t="n"/>
      <c r="K5157" s="13" t="n"/>
      <c r="L5157" s="12" t="n"/>
      <c r="M5157">
        <f>VLOOKUP(J5157,P$7:Q$4000,2,0)</f>
        <v/>
      </c>
      <c r="N5157">
        <f>VLOOKUP(K5157,P$7:R$4000,2,0)</f>
        <v/>
      </c>
    </row>
    <row r="5158" hidden="1" outlineLevel="1" ht="22.45" customFormat="1" customHeight="1" s="71" thickBot="1">
      <c r="B5158" s="167" t="n"/>
      <c r="C5158" s="167" t="n"/>
      <c r="D5158" s="14" t="n"/>
      <c r="E5158" s="15" t="n"/>
      <c r="F5158" s="175" t="n"/>
      <c r="G5158" s="15" t="n"/>
      <c r="H5158" s="175" t="n"/>
      <c r="I5158" s="135" t="n"/>
      <c r="J5158" s="154" t="n"/>
      <c r="K5158" s="154" t="n"/>
      <c r="L5158" s="12" t="n"/>
      <c r="M5158">
        <f>VLOOKUP(J5158,P$7:Q$4000,2,0)</f>
        <v/>
      </c>
      <c r="N5158">
        <f>VLOOKUP(K5158,P$7:R$4000,2,0)</f>
        <v/>
      </c>
    </row>
    <row r="5159" hidden="1" outlineLevel="1" ht="22.45" customFormat="1" customHeight="1" s="71">
      <c r="B5159" s="165" t="n"/>
      <c r="C5159" s="165" t="n"/>
      <c r="D5159" s="152" t="n"/>
      <c r="E5159" s="163" t="n"/>
      <c r="F5159" s="164" t="n"/>
      <c r="G5159" s="163" t="n"/>
      <c r="H5159" s="164" t="n"/>
      <c r="I5159" s="7" t="n"/>
      <c r="J5159" s="8" t="n"/>
      <c r="K5159" s="8" t="n"/>
      <c r="L5159" s="12" t="n"/>
      <c r="M5159">
        <f>VLOOKUP(J5159,P$7:Q$4000,2,0)</f>
        <v/>
      </c>
      <c r="N5159">
        <f>VLOOKUP(K5159,P$7:R$4000,2,0)</f>
        <v/>
      </c>
    </row>
    <row r="5160" hidden="1" outlineLevel="1" ht="22.45" customFormat="1" customHeight="1" s="71">
      <c r="B5160" s="166" t="n"/>
      <c r="C5160" s="166" t="n"/>
      <c r="D5160" s="153" t="n"/>
      <c r="E5160" s="10" t="n"/>
      <c r="F5160" s="11" t="n"/>
      <c r="G5160" s="10" t="n"/>
      <c r="H5160" s="11" t="n"/>
      <c r="I5160" s="12" t="n"/>
      <c r="J5160" s="13" t="n"/>
      <c r="K5160" s="13" t="n"/>
      <c r="L5160" s="12" t="n"/>
      <c r="M5160">
        <f>VLOOKUP(J5160,P$7:Q$4000,2,0)</f>
        <v/>
      </c>
      <c r="N5160">
        <f>VLOOKUP(K5160,P$7:R$4000,2,0)</f>
        <v/>
      </c>
    </row>
    <row r="5161" hidden="1" outlineLevel="1" ht="22.45" customFormat="1" customHeight="1" s="71" thickBot="1">
      <c r="B5161" s="167" t="n"/>
      <c r="C5161" s="167" t="n"/>
      <c r="D5161" s="14" t="n"/>
      <c r="E5161" s="15" t="n"/>
      <c r="F5161" s="175" t="n"/>
      <c r="G5161" s="15" t="n"/>
      <c r="H5161" s="175" t="n"/>
      <c r="I5161" s="135" t="n"/>
      <c r="J5161" s="154" t="n"/>
      <c r="K5161" s="154" t="n"/>
      <c r="L5161" s="12" t="n"/>
      <c r="M5161">
        <f>VLOOKUP(J5161,P$7:Q$4000,2,0)</f>
        <v/>
      </c>
      <c r="N5161">
        <f>VLOOKUP(K5161,P$7:R$4000,2,0)</f>
        <v/>
      </c>
    </row>
    <row r="5162" hidden="1" outlineLevel="1" ht="22.45" customFormat="1" customHeight="1" s="71">
      <c r="B5162" s="165" t="n"/>
      <c r="C5162" s="165" t="n"/>
      <c r="D5162" s="152" t="n"/>
      <c r="E5162" s="163" t="n"/>
      <c r="F5162" s="164" t="n"/>
      <c r="G5162" s="163" t="n"/>
      <c r="H5162" s="164" t="n"/>
      <c r="I5162" s="7" t="n"/>
      <c r="J5162" s="8" t="n"/>
      <c r="K5162" s="8" t="n"/>
      <c r="L5162" s="12" t="n"/>
      <c r="M5162">
        <f>VLOOKUP(J5162,P$7:Q$4000,2,0)</f>
        <v/>
      </c>
      <c r="N5162">
        <f>VLOOKUP(K5162,P$7:R$4000,2,0)</f>
        <v/>
      </c>
    </row>
    <row r="5163" hidden="1" outlineLevel="1" ht="22.45" customFormat="1" customHeight="1" s="71">
      <c r="B5163" s="166" t="n"/>
      <c r="C5163" s="166" t="n"/>
      <c r="D5163" s="153" t="n"/>
      <c r="E5163" s="10" t="n"/>
      <c r="F5163" s="11" t="n"/>
      <c r="G5163" s="10" t="n"/>
      <c r="H5163" s="11" t="n"/>
      <c r="I5163" s="12" t="n"/>
      <c r="J5163" s="13" t="n"/>
      <c r="K5163" s="13" t="n"/>
      <c r="L5163" s="12" t="n"/>
      <c r="M5163">
        <f>VLOOKUP(J5163,P$7:Q$4000,2,0)</f>
        <v/>
      </c>
      <c r="N5163">
        <f>VLOOKUP(K5163,P$7:R$4000,2,0)</f>
        <v/>
      </c>
    </row>
    <row r="5164" hidden="1" outlineLevel="1" ht="22.45" customFormat="1" customHeight="1" s="71" thickBot="1">
      <c r="B5164" s="167" t="n"/>
      <c r="C5164" s="167" t="n"/>
      <c r="D5164" s="14" t="n"/>
      <c r="E5164" s="15" t="n"/>
      <c r="F5164" s="175" t="n"/>
      <c r="G5164" s="15" t="n"/>
      <c r="H5164" s="175" t="n"/>
      <c r="I5164" s="135" t="n"/>
      <c r="J5164" s="154" t="n"/>
      <c r="K5164" s="154" t="n"/>
      <c r="L5164" s="12" t="n"/>
      <c r="M5164">
        <f>VLOOKUP(J5164,P$7:Q$4000,2,0)</f>
        <v/>
      </c>
      <c r="N5164">
        <f>VLOOKUP(K5164,P$7:R$4000,2,0)</f>
        <v/>
      </c>
    </row>
    <row r="5165" hidden="1" outlineLevel="1" ht="22.45" customFormat="1" customHeight="1" s="71">
      <c r="B5165" s="165" t="n"/>
      <c r="C5165" s="165" t="n"/>
      <c r="D5165" s="152" t="n"/>
      <c r="E5165" s="163" t="n"/>
      <c r="F5165" s="164" t="n"/>
      <c r="G5165" s="163" t="n"/>
      <c r="H5165" s="164" t="n"/>
      <c r="I5165" s="7" t="n"/>
      <c r="J5165" s="8" t="n"/>
      <c r="K5165" s="8" t="n"/>
      <c r="L5165" s="12" t="n"/>
      <c r="M5165">
        <f>VLOOKUP(J5165,P$7:Q$4000,2,0)</f>
        <v/>
      </c>
      <c r="N5165">
        <f>VLOOKUP(K5165,P$7:R$4000,2,0)</f>
        <v/>
      </c>
    </row>
    <row r="5166" hidden="1" outlineLevel="1" ht="22.45" customFormat="1" customHeight="1" s="71">
      <c r="B5166" s="166" t="n"/>
      <c r="C5166" s="166" t="n"/>
      <c r="D5166" s="153" t="n"/>
      <c r="E5166" s="10" t="n"/>
      <c r="F5166" s="11" t="n"/>
      <c r="G5166" s="10" t="n"/>
      <c r="H5166" s="11" t="n"/>
      <c r="I5166" s="12" t="n"/>
      <c r="J5166" s="13" t="n"/>
      <c r="K5166" s="13" t="n"/>
      <c r="L5166" s="12" t="n"/>
      <c r="M5166">
        <f>VLOOKUP(J5166,P$7:Q$4000,2,0)</f>
        <v/>
      </c>
      <c r="N5166">
        <f>VLOOKUP(K5166,P$7:R$4000,2,0)</f>
        <v/>
      </c>
    </row>
    <row r="5167" hidden="1" outlineLevel="1" ht="22.45" customFormat="1" customHeight="1" s="71" thickBot="1">
      <c r="B5167" s="167" t="n"/>
      <c r="C5167" s="167" t="n"/>
      <c r="D5167" s="14" t="n"/>
      <c r="E5167" s="15" t="n"/>
      <c r="F5167" s="175" t="n"/>
      <c r="G5167" s="15" t="n"/>
      <c r="H5167" s="175" t="n"/>
      <c r="I5167" s="135" t="n"/>
      <c r="J5167" s="154" t="n"/>
      <c r="K5167" s="154" t="n"/>
      <c r="L5167" s="12" t="n"/>
      <c r="M5167">
        <f>VLOOKUP(J5167,P$7:Q$4000,2,0)</f>
        <v/>
      </c>
      <c r="N5167">
        <f>VLOOKUP(K5167,P$7:R$4000,2,0)</f>
        <v/>
      </c>
    </row>
    <row r="5168" hidden="1" outlineLevel="1" ht="22.45" customFormat="1" customHeight="1" s="71">
      <c r="B5168" s="165" t="n"/>
      <c r="C5168" s="165" t="n"/>
      <c r="D5168" s="152" t="n"/>
      <c r="E5168" s="163" t="n"/>
      <c r="F5168" s="164" t="n"/>
      <c r="G5168" s="163" t="n"/>
      <c r="H5168" s="164" t="n"/>
      <c r="I5168" s="7" t="n"/>
      <c r="J5168" s="8" t="n"/>
      <c r="K5168" s="8" t="n"/>
      <c r="L5168" s="12" t="n"/>
      <c r="M5168">
        <f>VLOOKUP(J5168,P$7:Q$4000,2,0)</f>
        <v/>
      </c>
      <c r="N5168">
        <f>VLOOKUP(K5168,P$7:R$4000,2,0)</f>
        <v/>
      </c>
    </row>
    <row r="5169" hidden="1" outlineLevel="1" ht="22.45" customFormat="1" customHeight="1" s="71">
      <c r="B5169" s="166" t="n"/>
      <c r="C5169" s="166" t="n"/>
      <c r="D5169" s="153" t="n"/>
      <c r="E5169" s="10" t="n"/>
      <c r="F5169" s="11" t="n"/>
      <c r="G5169" s="10" t="n"/>
      <c r="H5169" s="11" t="n"/>
      <c r="I5169" s="12" t="n"/>
      <c r="J5169" s="13" t="n"/>
      <c r="K5169" s="13" t="n"/>
      <c r="L5169" s="12" t="n"/>
      <c r="M5169">
        <f>VLOOKUP(J5169,P$7:Q$4000,2,0)</f>
        <v/>
      </c>
      <c r="N5169">
        <f>VLOOKUP(K5169,P$7:R$4000,2,0)</f>
        <v/>
      </c>
    </row>
    <row r="5170" hidden="1" outlineLevel="1" ht="22.45" customFormat="1" customHeight="1" s="71" thickBot="1">
      <c r="B5170" s="167" t="n"/>
      <c r="C5170" s="167" t="n"/>
      <c r="D5170" s="14" t="n"/>
      <c r="E5170" s="15" t="n"/>
      <c r="F5170" s="175" t="n"/>
      <c r="G5170" s="15" t="n"/>
      <c r="H5170" s="175" t="n"/>
      <c r="I5170" s="135" t="n"/>
      <c r="J5170" s="154" t="n"/>
      <c r="K5170" s="154" t="n"/>
      <c r="L5170" s="12" t="n"/>
      <c r="M5170">
        <f>VLOOKUP(J5170,P$7:Q$4000,2,0)</f>
        <v/>
      </c>
      <c r="N5170">
        <f>VLOOKUP(K5170,P$7:R$4000,2,0)</f>
        <v/>
      </c>
    </row>
    <row r="5171" hidden="1" outlineLevel="1" ht="22.45" customFormat="1" customHeight="1" s="71">
      <c r="B5171" s="165" t="n"/>
      <c r="C5171" s="165" t="n"/>
      <c r="D5171" s="152" t="n"/>
      <c r="E5171" s="163" t="n"/>
      <c r="F5171" s="164" t="n"/>
      <c r="G5171" s="163" t="n"/>
      <c r="H5171" s="164" t="n"/>
      <c r="I5171" s="7" t="n"/>
      <c r="J5171" s="8" t="n"/>
      <c r="K5171" s="8" t="n"/>
      <c r="L5171" s="12" t="n"/>
      <c r="M5171">
        <f>VLOOKUP(J5171,P$7:Q$4000,2,0)</f>
        <v/>
      </c>
      <c r="N5171">
        <f>VLOOKUP(K5171,P$7:R$4000,2,0)</f>
        <v/>
      </c>
    </row>
    <row r="5172" hidden="1" outlineLevel="1" ht="22.45" customFormat="1" customHeight="1" s="71">
      <c r="B5172" s="166" t="n"/>
      <c r="C5172" s="166" t="n"/>
      <c r="D5172" s="153" t="n"/>
      <c r="E5172" s="10" t="n"/>
      <c r="F5172" s="11" t="n"/>
      <c r="G5172" s="10" t="n"/>
      <c r="H5172" s="11" t="n"/>
      <c r="I5172" s="12" t="n"/>
      <c r="J5172" s="13" t="n"/>
      <c r="K5172" s="13" t="n"/>
      <c r="L5172" s="12" t="n"/>
      <c r="M5172">
        <f>VLOOKUP(J5172,P$7:Q$4000,2,0)</f>
        <v/>
      </c>
      <c r="N5172">
        <f>VLOOKUP(K5172,P$7:R$4000,2,0)</f>
        <v/>
      </c>
    </row>
    <row r="5173" hidden="1" outlineLevel="1" ht="22.45" customFormat="1" customHeight="1" s="71" thickBot="1">
      <c r="B5173" s="167" t="n"/>
      <c r="C5173" s="167" t="n"/>
      <c r="D5173" s="14" t="n"/>
      <c r="E5173" s="15" t="n"/>
      <c r="F5173" s="175" t="n"/>
      <c r="G5173" s="15" t="n"/>
      <c r="H5173" s="175" t="n"/>
      <c r="I5173" s="135" t="n"/>
      <c r="J5173" s="154" t="n"/>
      <c r="K5173" s="154" t="n"/>
      <c r="L5173" s="12" t="n"/>
      <c r="M5173">
        <f>VLOOKUP(J5173,P$7:Q$4000,2,0)</f>
        <v/>
      </c>
      <c r="N5173">
        <f>VLOOKUP(K5173,P$7:R$4000,2,0)</f>
        <v/>
      </c>
    </row>
    <row r="5174" hidden="1" outlineLevel="1" ht="22.45" customFormat="1" customHeight="1" s="71">
      <c r="B5174" s="165" t="n"/>
      <c r="C5174" s="165" t="n"/>
      <c r="D5174" s="152" t="n"/>
      <c r="E5174" s="163" t="n"/>
      <c r="F5174" s="164" t="n"/>
      <c r="G5174" s="163" t="n"/>
      <c r="H5174" s="164" t="n"/>
      <c r="I5174" s="7" t="n"/>
      <c r="J5174" s="8" t="n"/>
      <c r="K5174" s="8" t="n"/>
      <c r="L5174" s="12" t="n"/>
      <c r="M5174">
        <f>VLOOKUP(J5174,P$7:Q$4000,2,0)</f>
        <v/>
      </c>
      <c r="N5174">
        <f>VLOOKUP(K5174,P$7:R$4000,2,0)</f>
        <v/>
      </c>
    </row>
    <row r="5175" hidden="1" outlineLevel="1" ht="22.45" customFormat="1" customHeight="1" s="71">
      <c r="B5175" s="166" t="n"/>
      <c r="C5175" s="166" t="n"/>
      <c r="D5175" s="153" t="n"/>
      <c r="E5175" s="10" t="n"/>
      <c r="F5175" s="11" t="n"/>
      <c r="G5175" s="10" t="n"/>
      <c r="H5175" s="11" t="n"/>
      <c r="I5175" s="12" t="n"/>
      <c r="J5175" s="13" t="n"/>
      <c r="K5175" s="13" t="n"/>
      <c r="L5175" s="12" t="n"/>
      <c r="M5175">
        <f>VLOOKUP(J5175,P$7:Q$4000,2,0)</f>
        <v/>
      </c>
      <c r="N5175">
        <f>VLOOKUP(K5175,P$7:R$4000,2,0)</f>
        <v/>
      </c>
    </row>
    <row r="5176" hidden="1" outlineLevel="1" ht="22.45" customFormat="1" customHeight="1" s="71" thickBot="1">
      <c r="B5176" s="167" t="n"/>
      <c r="C5176" s="167" t="n"/>
      <c r="D5176" s="14" t="n"/>
      <c r="E5176" s="15" t="n"/>
      <c r="F5176" s="175" t="n"/>
      <c r="G5176" s="15" t="n"/>
      <c r="H5176" s="175" t="n"/>
      <c r="I5176" s="135" t="n"/>
      <c r="J5176" s="154" t="n"/>
      <c r="K5176" s="154" t="n"/>
      <c r="L5176" s="12" t="n"/>
      <c r="M5176">
        <f>VLOOKUP(J5176,P$7:Q$4000,2,0)</f>
        <v/>
      </c>
      <c r="N5176">
        <f>VLOOKUP(K5176,P$7:R$4000,2,0)</f>
        <v/>
      </c>
    </row>
    <row r="5177" hidden="1" outlineLevel="1" ht="22.45" customFormat="1" customHeight="1" s="71">
      <c r="B5177" s="165" t="n"/>
      <c r="C5177" s="165" t="n"/>
      <c r="D5177" s="152" t="n"/>
      <c r="E5177" s="163" t="n"/>
      <c r="F5177" s="164" t="n"/>
      <c r="G5177" s="163" t="n"/>
      <c r="H5177" s="164" t="n"/>
      <c r="I5177" s="7" t="n"/>
      <c r="J5177" s="8" t="n"/>
      <c r="K5177" s="8" t="n"/>
      <c r="L5177" s="12" t="n"/>
      <c r="M5177">
        <f>VLOOKUP(J5177,P$7:Q$4000,2,0)</f>
        <v/>
      </c>
      <c r="N5177">
        <f>VLOOKUP(K5177,P$7:R$4000,2,0)</f>
        <v/>
      </c>
    </row>
    <row r="5178" hidden="1" outlineLevel="1" ht="22.45" customFormat="1" customHeight="1" s="71">
      <c r="B5178" s="166" t="n"/>
      <c r="C5178" s="166" t="n"/>
      <c r="D5178" s="153" t="n"/>
      <c r="E5178" s="10" t="n"/>
      <c r="F5178" s="11" t="n"/>
      <c r="G5178" s="10" t="n"/>
      <c r="H5178" s="11" t="n"/>
      <c r="I5178" s="12" t="n"/>
      <c r="J5178" s="13" t="n"/>
      <c r="K5178" s="13" t="n"/>
      <c r="L5178" s="12" t="n"/>
      <c r="M5178">
        <f>VLOOKUP(J5178,P$7:Q$4000,2,0)</f>
        <v/>
      </c>
      <c r="N5178">
        <f>VLOOKUP(K5178,P$7:R$4000,2,0)</f>
        <v/>
      </c>
    </row>
    <row r="5179" hidden="1" outlineLevel="1" ht="22.45" customFormat="1" customHeight="1" s="71" thickBot="1">
      <c r="B5179" s="167" t="n"/>
      <c r="C5179" s="167" t="n"/>
      <c r="D5179" s="14" t="n"/>
      <c r="E5179" s="15" t="n"/>
      <c r="F5179" s="175" t="n"/>
      <c r="G5179" s="15" t="n"/>
      <c r="H5179" s="175" t="n"/>
      <c r="I5179" s="135" t="n"/>
      <c r="J5179" s="154" t="n"/>
      <c r="K5179" s="154" t="n"/>
      <c r="L5179" s="12" t="n"/>
      <c r="M5179">
        <f>VLOOKUP(J5179,P$7:Q$4000,2,0)</f>
        <v/>
      </c>
      <c r="N5179">
        <f>VLOOKUP(K5179,P$7:R$4000,2,0)</f>
        <v/>
      </c>
    </row>
    <row r="5180" hidden="1" outlineLevel="1" ht="22.45" customFormat="1" customHeight="1" s="71">
      <c r="B5180" s="165" t="n"/>
      <c r="C5180" s="165" t="n"/>
      <c r="D5180" s="152" t="n"/>
      <c r="E5180" s="163" t="n"/>
      <c r="F5180" s="164" t="n"/>
      <c r="G5180" s="163" t="n"/>
      <c r="H5180" s="164" t="n"/>
      <c r="I5180" s="7" t="n"/>
      <c r="J5180" s="8" t="n"/>
      <c r="K5180" s="8" t="n"/>
      <c r="L5180" s="12" t="n"/>
      <c r="M5180">
        <f>VLOOKUP(J5180,P$7:Q$4000,2,0)</f>
        <v/>
      </c>
      <c r="N5180">
        <f>VLOOKUP(K5180,P$7:R$4000,2,0)</f>
        <v/>
      </c>
    </row>
    <row r="5181" hidden="1" outlineLevel="1" ht="22.45" customFormat="1" customHeight="1" s="71">
      <c r="B5181" s="166" t="n"/>
      <c r="C5181" s="166" t="n"/>
      <c r="D5181" s="153" t="n"/>
      <c r="E5181" s="10" t="n"/>
      <c r="F5181" s="11" t="n"/>
      <c r="G5181" s="10" t="n"/>
      <c r="H5181" s="11" t="n"/>
      <c r="I5181" s="12" t="n"/>
      <c r="J5181" s="13" t="n"/>
      <c r="K5181" s="13" t="n"/>
      <c r="L5181" s="12" t="n"/>
      <c r="M5181">
        <f>VLOOKUP(J5181,P$7:Q$4000,2,0)</f>
        <v/>
      </c>
      <c r="N5181">
        <f>VLOOKUP(K5181,P$7:R$4000,2,0)</f>
        <v/>
      </c>
    </row>
    <row r="5182" hidden="1" outlineLevel="1" ht="22.45" customFormat="1" customHeight="1" s="71" thickBot="1">
      <c r="B5182" s="167" t="n"/>
      <c r="C5182" s="167" t="n"/>
      <c r="D5182" s="14" t="n"/>
      <c r="E5182" s="15" t="n"/>
      <c r="F5182" s="175" t="n"/>
      <c r="G5182" s="15" t="n"/>
      <c r="H5182" s="175" t="n"/>
      <c r="I5182" s="135" t="n"/>
      <c r="J5182" s="154" t="n"/>
      <c r="K5182" s="154" t="n"/>
      <c r="L5182" s="12" t="n"/>
      <c r="M5182">
        <f>VLOOKUP(J5182,P$7:Q$4000,2,0)</f>
        <v/>
      </c>
      <c r="N5182">
        <f>VLOOKUP(K5182,P$7:R$4000,2,0)</f>
        <v/>
      </c>
    </row>
    <row r="5183" hidden="1" outlineLevel="1" ht="22.45" customFormat="1" customHeight="1" s="71">
      <c r="B5183" s="165" t="n"/>
      <c r="C5183" s="165" t="n"/>
      <c r="D5183" s="152" t="n"/>
      <c r="E5183" s="163" t="n"/>
      <c r="F5183" s="164" t="n"/>
      <c r="G5183" s="163" t="n"/>
      <c r="H5183" s="164" t="n"/>
      <c r="I5183" s="7" t="n"/>
      <c r="J5183" s="8" t="n"/>
      <c r="K5183" s="8" t="n"/>
      <c r="L5183" s="12" t="n"/>
      <c r="M5183">
        <f>VLOOKUP(J5183,P$7:Q$4000,2,0)</f>
        <v/>
      </c>
      <c r="N5183">
        <f>VLOOKUP(K5183,P$7:R$4000,2,0)</f>
        <v/>
      </c>
    </row>
    <row r="5184" hidden="1" outlineLevel="1" ht="22.45" customFormat="1" customHeight="1" s="71">
      <c r="B5184" s="166" t="n"/>
      <c r="C5184" s="166" t="n"/>
      <c r="D5184" s="153" t="n"/>
      <c r="E5184" s="10" t="n"/>
      <c r="F5184" s="11" t="n"/>
      <c r="G5184" s="10" t="n"/>
      <c r="H5184" s="11" t="n"/>
      <c r="I5184" s="12" t="n"/>
      <c r="J5184" s="13" t="n"/>
      <c r="K5184" s="13" t="n"/>
      <c r="L5184" s="12" t="n"/>
      <c r="M5184">
        <f>VLOOKUP(J5184,P$7:Q$4000,2,0)</f>
        <v/>
      </c>
      <c r="N5184">
        <f>VLOOKUP(K5184,P$7:R$4000,2,0)</f>
        <v/>
      </c>
    </row>
    <row r="5185" hidden="1" outlineLevel="1" ht="22.45" customFormat="1" customHeight="1" s="71" thickBot="1">
      <c r="B5185" s="167" t="n"/>
      <c r="C5185" s="167" t="n"/>
      <c r="D5185" s="14" t="n"/>
      <c r="E5185" s="15" t="n"/>
      <c r="F5185" s="175" t="n"/>
      <c r="G5185" s="15" t="n"/>
      <c r="H5185" s="175" t="n"/>
      <c r="I5185" s="135" t="n"/>
      <c r="J5185" s="154" t="n"/>
      <c r="K5185" s="154" t="n"/>
      <c r="L5185" s="12" t="n"/>
      <c r="M5185">
        <f>VLOOKUP(J5185,P$7:Q$4000,2,0)</f>
        <v/>
      </c>
      <c r="N5185">
        <f>VLOOKUP(K5185,P$7:R$4000,2,0)</f>
        <v/>
      </c>
    </row>
    <row r="5186" hidden="1" outlineLevel="1" ht="22.45" customFormat="1" customHeight="1" s="71">
      <c r="B5186" s="165" t="n"/>
      <c r="C5186" s="165" t="n"/>
      <c r="D5186" s="152" t="n"/>
      <c r="E5186" s="163" t="n"/>
      <c r="F5186" s="164" t="n"/>
      <c r="G5186" s="163" t="n"/>
      <c r="H5186" s="164" t="n"/>
      <c r="I5186" s="7" t="n"/>
      <c r="J5186" s="8" t="n"/>
      <c r="K5186" s="8" t="n"/>
      <c r="L5186" s="12" t="n"/>
      <c r="M5186">
        <f>VLOOKUP(J5186,P$7:Q$4000,2,0)</f>
        <v/>
      </c>
      <c r="N5186">
        <f>VLOOKUP(K5186,P$7:R$4000,2,0)</f>
        <v/>
      </c>
    </row>
    <row r="5187" hidden="1" outlineLevel="1" ht="22.45" customFormat="1" customHeight="1" s="71">
      <c r="B5187" s="166" t="n"/>
      <c r="C5187" s="166" t="n"/>
      <c r="D5187" s="153" t="n"/>
      <c r="E5187" s="10" t="n"/>
      <c r="F5187" s="11" t="n"/>
      <c r="G5187" s="10" t="n"/>
      <c r="H5187" s="11" t="n"/>
      <c r="I5187" s="12" t="n"/>
      <c r="J5187" s="13" t="n"/>
      <c r="K5187" s="13" t="n"/>
      <c r="L5187" s="12" t="n"/>
      <c r="M5187">
        <f>VLOOKUP(J5187,P$7:Q$4000,2,0)</f>
        <v/>
      </c>
      <c r="N5187">
        <f>VLOOKUP(K5187,P$7:R$4000,2,0)</f>
        <v/>
      </c>
    </row>
    <row r="5188" hidden="1" outlineLevel="1" ht="22.45" customFormat="1" customHeight="1" s="71" thickBot="1">
      <c r="B5188" s="167" t="n"/>
      <c r="C5188" s="167" t="n"/>
      <c r="D5188" s="14" t="n"/>
      <c r="E5188" s="15" t="n"/>
      <c r="F5188" s="175" t="n"/>
      <c r="G5188" s="15" t="n"/>
      <c r="H5188" s="175" t="n"/>
      <c r="I5188" s="135" t="n"/>
      <c r="J5188" s="154" t="n"/>
      <c r="K5188" s="154" t="n"/>
      <c r="L5188" s="12" t="n"/>
      <c r="M5188">
        <f>VLOOKUP(J5188,P$7:Q$4000,2,0)</f>
        <v/>
      </c>
      <c r="N5188">
        <f>VLOOKUP(K5188,P$7:R$4000,2,0)</f>
        <v/>
      </c>
    </row>
    <row r="5189" hidden="1" outlineLevel="1" ht="22.45" customFormat="1" customHeight="1" s="71">
      <c r="B5189" s="165" t="n"/>
      <c r="C5189" s="165" t="n"/>
      <c r="D5189" s="152" t="n"/>
      <c r="E5189" s="163" t="n"/>
      <c r="F5189" s="164" t="n"/>
      <c r="G5189" s="163" t="n"/>
      <c r="H5189" s="164" t="n"/>
      <c r="I5189" s="7" t="n"/>
      <c r="J5189" s="8" t="n"/>
      <c r="K5189" s="8" t="n"/>
      <c r="L5189" s="12" t="n"/>
      <c r="M5189">
        <f>VLOOKUP(J5189,P$7:Q$4000,2,0)</f>
        <v/>
      </c>
      <c r="N5189">
        <f>VLOOKUP(K5189,P$7:R$4000,2,0)</f>
        <v/>
      </c>
    </row>
    <row r="5190" hidden="1" outlineLevel="1" ht="22.45" customFormat="1" customHeight="1" s="71">
      <c r="B5190" s="166" t="n"/>
      <c r="C5190" s="166" t="n"/>
      <c r="D5190" s="153" t="n"/>
      <c r="E5190" s="10" t="n"/>
      <c r="F5190" s="11" t="n"/>
      <c r="G5190" s="10" t="n"/>
      <c r="H5190" s="11" t="n"/>
      <c r="I5190" s="12" t="n"/>
      <c r="J5190" s="13" t="n"/>
      <c r="K5190" s="13" t="n"/>
      <c r="L5190" s="12" t="n"/>
      <c r="M5190">
        <f>VLOOKUP(J5190,P$7:Q$4000,2,0)</f>
        <v/>
      </c>
      <c r="N5190">
        <f>VLOOKUP(K5190,P$7:R$4000,2,0)</f>
        <v/>
      </c>
    </row>
    <row r="5191" hidden="1" outlineLevel="1" ht="22.45" customFormat="1" customHeight="1" s="71" thickBot="1">
      <c r="B5191" s="167" t="n"/>
      <c r="C5191" s="167" t="n"/>
      <c r="D5191" s="14" t="n"/>
      <c r="E5191" s="15" t="n"/>
      <c r="F5191" s="175" t="n"/>
      <c r="G5191" s="15" t="n"/>
      <c r="H5191" s="175" t="n"/>
      <c r="I5191" s="135" t="n"/>
      <c r="J5191" s="154" t="n"/>
      <c r="K5191" s="154" t="n"/>
      <c r="L5191" s="12" t="n"/>
      <c r="M5191">
        <f>VLOOKUP(J5191,P$7:Q$4000,2,0)</f>
        <v/>
      </c>
      <c r="N5191">
        <f>VLOOKUP(K5191,P$7:R$4000,2,0)</f>
        <v/>
      </c>
    </row>
    <row r="5192" hidden="1" outlineLevel="1" ht="22.45" customFormat="1" customHeight="1" s="71">
      <c r="B5192" s="165" t="n"/>
      <c r="C5192" s="165" t="n"/>
      <c r="D5192" s="152" t="n"/>
      <c r="E5192" s="163" t="n"/>
      <c r="F5192" s="164" t="n"/>
      <c r="G5192" s="163" t="n"/>
      <c r="H5192" s="164" t="n"/>
      <c r="I5192" s="7" t="n"/>
      <c r="J5192" s="8" t="n"/>
      <c r="K5192" s="8" t="n"/>
      <c r="L5192" s="12" t="n"/>
      <c r="M5192">
        <f>VLOOKUP(J5192,P$7:Q$4000,2,0)</f>
        <v/>
      </c>
      <c r="N5192">
        <f>VLOOKUP(K5192,P$7:R$4000,2,0)</f>
        <v/>
      </c>
    </row>
    <row r="5193" hidden="1" outlineLevel="1" ht="22.45" customFormat="1" customHeight="1" s="71">
      <c r="B5193" s="166" t="n"/>
      <c r="C5193" s="166" t="n"/>
      <c r="D5193" s="153" t="n"/>
      <c r="E5193" s="10" t="n"/>
      <c r="F5193" s="11" t="n"/>
      <c r="G5193" s="10" t="n"/>
      <c r="H5193" s="11" t="n"/>
      <c r="I5193" s="12" t="n"/>
      <c r="J5193" s="13" t="n"/>
      <c r="K5193" s="13" t="n"/>
      <c r="L5193" s="12" t="n"/>
      <c r="M5193">
        <f>VLOOKUP(J5193,P$7:Q$4000,2,0)</f>
        <v/>
      </c>
      <c r="N5193">
        <f>VLOOKUP(K5193,P$7:R$4000,2,0)</f>
        <v/>
      </c>
    </row>
    <row r="5194" hidden="1" outlineLevel="1" ht="22.45" customFormat="1" customHeight="1" s="71" thickBot="1">
      <c r="B5194" s="167" t="n"/>
      <c r="C5194" s="167" t="n"/>
      <c r="D5194" s="14" t="n"/>
      <c r="E5194" s="15" t="n"/>
      <c r="F5194" s="175" t="n"/>
      <c r="G5194" s="15" t="n"/>
      <c r="H5194" s="175" t="n"/>
      <c r="I5194" s="135" t="n"/>
      <c r="J5194" s="154" t="n"/>
      <c r="K5194" s="154" t="n"/>
      <c r="L5194" s="12" t="n"/>
      <c r="M5194">
        <f>VLOOKUP(J5194,P$7:Q$4000,2,0)</f>
        <v/>
      </c>
      <c r="N5194">
        <f>VLOOKUP(K5194,P$7:R$4000,2,0)</f>
        <v/>
      </c>
    </row>
    <row r="5195" hidden="1" outlineLevel="1" ht="22.45" customFormat="1" customHeight="1" s="71">
      <c r="B5195" s="165" t="n"/>
      <c r="C5195" s="165" t="n"/>
      <c r="D5195" s="152" t="n"/>
      <c r="E5195" s="163" t="n"/>
      <c r="F5195" s="164" t="n"/>
      <c r="G5195" s="163" t="n"/>
      <c r="H5195" s="164" t="n"/>
      <c r="I5195" s="7" t="n"/>
      <c r="J5195" s="8" t="n"/>
      <c r="K5195" s="8" t="n"/>
      <c r="L5195" s="12" t="n"/>
      <c r="M5195">
        <f>VLOOKUP(J5195,P$7:Q$4000,2,0)</f>
        <v/>
      </c>
      <c r="N5195">
        <f>VLOOKUP(K5195,P$7:R$4000,2,0)</f>
        <v/>
      </c>
    </row>
    <row r="5196" hidden="1" outlineLevel="1" ht="22.45" customFormat="1" customHeight="1" s="71">
      <c r="B5196" s="166" t="n"/>
      <c r="C5196" s="166" t="n"/>
      <c r="D5196" s="153" t="n"/>
      <c r="E5196" s="10" t="n"/>
      <c r="F5196" s="11" t="n"/>
      <c r="G5196" s="10" t="n"/>
      <c r="H5196" s="11" t="n"/>
      <c r="I5196" s="12" t="n"/>
      <c r="J5196" s="13" t="n"/>
      <c r="K5196" s="13" t="n"/>
      <c r="L5196" s="12" t="n"/>
      <c r="M5196">
        <f>VLOOKUP(J5196,P$7:Q$4000,2,0)</f>
        <v/>
      </c>
      <c r="N5196">
        <f>VLOOKUP(K5196,P$7:R$4000,2,0)</f>
        <v/>
      </c>
    </row>
    <row r="5197" hidden="1" outlineLevel="1" ht="22.45" customFormat="1" customHeight="1" s="71" thickBot="1">
      <c r="B5197" s="167" t="n"/>
      <c r="C5197" s="167" t="n"/>
      <c r="D5197" s="14" t="n"/>
      <c r="E5197" s="15" t="n"/>
      <c r="F5197" s="175" t="n"/>
      <c r="G5197" s="15" t="n"/>
      <c r="H5197" s="175" t="n"/>
      <c r="I5197" s="135" t="n"/>
      <c r="J5197" s="154" t="n"/>
      <c r="K5197" s="154" t="n"/>
      <c r="L5197" s="12" t="n"/>
      <c r="M5197">
        <f>VLOOKUP(J5197,P$7:Q$4000,2,0)</f>
        <v/>
      </c>
      <c r="N5197">
        <f>VLOOKUP(K5197,P$7:R$4000,2,0)</f>
        <v/>
      </c>
    </row>
    <row r="5198" hidden="1" outlineLevel="1" ht="22.45" customFormat="1" customHeight="1" s="71">
      <c r="B5198" s="165" t="n"/>
      <c r="C5198" s="165" t="n"/>
      <c r="D5198" s="152" t="n"/>
      <c r="E5198" s="163" t="n"/>
      <c r="F5198" s="164" t="n"/>
      <c r="G5198" s="163" t="n"/>
      <c r="H5198" s="164" t="n"/>
      <c r="I5198" s="7" t="n"/>
      <c r="J5198" s="8" t="n"/>
      <c r="K5198" s="8" t="n"/>
      <c r="L5198" s="12" t="n"/>
      <c r="M5198">
        <f>VLOOKUP(J5198,P$7:Q$4000,2,0)</f>
        <v/>
      </c>
      <c r="N5198">
        <f>VLOOKUP(K5198,P$7:R$4000,2,0)</f>
        <v/>
      </c>
    </row>
    <row r="5199" hidden="1" outlineLevel="1" ht="22.45" customFormat="1" customHeight="1" s="71">
      <c r="B5199" s="166" t="n"/>
      <c r="C5199" s="166" t="n"/>
      <c r="D5199" s="153" t="n"/>
      <c r="E5199" s="10" t="n"/>
      <c r="F5199" s="11" t="n"/>
      <c r="G5199" s="10" t="n"/>
      <c r="H5199" s="11" t="n"/>
      <c r="I5199" s="12" t="n"/>
      <c r="J5199" s="13" t="n"/>
      <c r="K5199" s="13" t="n"/>
      <c r="L5199" s="12" t="n"/>
      <c r="M5199">
        <f>VLOOKUP(J5199,P$7:Q$4000,2,0)</f>
        <v/>
      </c>
      <c r="N5199">
        <f>VLOOKUP(K5199,P$7:R$4000,2,0)</f>
        <v/>
      </c>
    </row>
    <row r="5200" hidden="1" outlineLevel="1" ht="22.45" customFormat="1" customHeight="1" s="71" thickBot="1">
      <c r="B5200" s="167" t="n"/>
      <c r="C5200" s="167" t="n"/>
      <c r="D5200" s="14" t="n"/>
      <c r="E5200" s="15" t="n"/>
      <c r="F5200" s="175" t="n"/>
      <c r="G5200" s="15" t="n"/>
      <c r="H5200" s="175" t="n"/>
      <c r="I5200" s="135" t="n"/>
      <c r="J5200" s="154" t="n"/>
      <c r="K5200" s="154" t="n"/>
      <c r="L5200" s="12" t="n"/>
      <c r="M5200">
        <f>VLOOKUP(J5200,P$7:Q$4000,2,0)</f>
        <v/>
      </c>
      <c r="N5200">
        <f>VLOOKUP(K5200,P$7:R$4000,2,0)</f>
        <v/>
      </c>
    </row>
    <row r="5201" hidden="1" outlineLevel="1" ht="22.45" customFormat="1" customHeight="1" s="71">
      <c r="B5201" s="165" t="n"/>
      <c r="C5201" s="165" t="n"/>
      <c r="D5201" s="152" t="n"/>
      <c r="E5201" s="163" t="n"/>
      <c r="F5201" s="164" t="n"/>
      <c r="G5201" s="163" t="n"/>
      <c r="H5201" s="164" t="n"/>
      <c r="I5201" s="7" t="n"/>
      <c r="J5201" s="8" t="n"/>
      <c r="K5201" s="8" t="n"/>
      <c r="L5201" s="12" t="n"/>
      <c r="M5201">
        <f>VLOOKUP(J5201,P$7:Q$4000,2,0)</f>
        <v/>
      </c>
      <c r="N5201">
        <f>VLOOKUP(K5201,P$7:R$4000,2,0)</f>
        <v/>
      </c>
    </row>
    <row r="5202" hidden="1" outlineLevel="1" ht="22.45" customFormat="1" customHeight="1" s="71">
      <c r="B5202" s="166" t="n"/>
      <c r="C5202" s="166" t="n"/>
      <c r="D5202" s="153" t="n"/>
      <c r="E5202" s="10" t="n"/>
      <c r="F5202" s="11" t="n"/>
      <c r="G5202" s="10" t="n"/>
      <c r="H5202" s="11" t="n"/>
      <c r="I5202" s="12" t="n"/>
      <c r="J5202" s="13" t="n"/>
      <c r="K5202" s="13" t="n"/>
      <c r="L5202" s="12" t="n"/>
      <c r="M5202">
        <f>VLOOKUP(J5202,P$7:Q$4000,2,0)</f>
        <v/>
      </c>
      <c r="N5202">
        <f>VLOOKUP(K5202,P$7:R$4000,2,0)</f>
        <v/>
      </c>
    </row>
    <row r="5203" hidden="1" outlineLevel="1" ht="22.45" customFormat="1" customHeight="1" s="71" thickBot="1">
      <c r="B5203" s="167" t="n"/>
      <c r="C5203" s="167" t="n"/>
      <c r="D5203" s="14" t="n"/>
      <c r="E5203" s="15" t="n"/>
      <c r="F5203" s="175" t="n"/>
      <c r="G5203" s="15" t="n"/>
      <c r="H5203" s="175" t="n"/>
      <c r="I5203" s="135" t="n"/>
      <c r="J5203" s="154" t="n"/>
      <c r="K5203" s="154" t="n"/>
      <c r="L5203" s="12" t="n"/>
      <c r="M5203">
        <f>VLOOKUP(J5203,P$7:Q$4000,2,0)</f>
        <v/>
      </c>
      <c r="N5203">
        <f>VLOOKUP(K5203,P$7:R$4000,2,0)</f>
        <v/>
      </c>
    </row>
    <row r="5204" hidden="1" outlineLevel="1" ht="22.45" customFormat="1" customHeight="1" s="71">
      <c r="B5204" s="165" t="n"/>
      <c r="C5204" s="165" t="n"/>
      <c r="D5204" s="152" t="n"/>
      <c r="E5204" s="163" t="n"/>
      <c r="F5204" s="164" t="n"/>
      <c r="G5204" s="163" t="n"/>
      <c r="H5204" s="164" t="n"/>
      <c r="I5204" s="7" t="n"/>
      <c r="J5204" s="8" t="n"/>
      <c r="K5204" s="8" t="n"/>
      <c r="L5204" s="12" t="n"/>
      <c r="M5204">
        <f>VLOOKUP(J5204,P$7:Q$4000,2,0)</f>
        <v/>
      </c>
      <c r="N5204">
        <f>VLOOKUP(K5204,P$7:R$4000,2,0)</f>
        <v/>
      </c>
    </row>
    <row r="5205" hidden="1" outlineLevel="1" ht="22.45" customFormat="1" customHeight="1" s="71">
      <c r="B5205" s="166" t="n"/>
      <c r="C5205" s="166" t="n"/>
      <c r="D5205" s="153" t="n"/>
      <c r="E5205" s="10" t="n"/>
      <c r="F5205" s="11" t="n"/>
      <c r="G5205" s="10" t="n"/>
      <c r="H5205" s="11" t="n"/>
      <c r="I5205" s="12" t="n"/>
      <c r="J5205" s="13" t="n"/>
      <c r="K5205" s="13" t="n"/>
      <c r="L5205" s="12" t="n"/>
      <c r="M5205">
        <f>VLOOKUP(J5205,P$7:Q$4000,2,0)</f>
        <v/>
      </c>
      <c r="N5205">
        <f>VLOOKUP(K5205,P$7:R$4000,2,0)</f>
        <v/>
      </c>
    </row>
    <row r="5206" hidden="1" outlineLevel="1" ht="22.45" customFormat="1" customHeight="1" s="71" thickBot="1">
      <c r="B5206" s="167" t="n"/>
      <c r="C5206" s="167" t="n"/>
      <c r="D5206" s="14" t="n"/>
      <c r="E5206" s="15" t="n"/>
      <c r="F5206" s="175" t="n"/>
      <c r="G5206" s="15" t="n"/>
      <c r="H5206" s="175" t="n"/>
      <c r="I5206" s="135" t="n"/>
      <c r="J5206" s="154" t="n"/>
      <c r="K5206" s="154" t="n"/>
      <c r="L5206" s="12" t="n"/>
      <c r="M5206">
        <f>VLOOKUP(J5206,P$7:Q$4000,2,0)</f>
        <v/>
      </c>
      <c r="N5206">
        <f>VLOOKUP(K5206,P$7:R$4000,2,0)</f>
        <v/>
      </c>
    </row>
    <row r="5207" hidden="1" outlineLevel="1" ht="22.45" customFormat="1" customHeight="1" s="71">
      <c r="B5207" s="165" t="n"/>
      <c r="C5207" s="165" t="n"/>
      <c r="D5207" s="152" t="n"/>
      <c r="E5207" s="163" t="n"/>
      <c r="F5207" s="164" t="n"/>
      <c r="G5207" s="163" t="n"/>
      <c r="H5207" s="164" t="n"/>
      <c r="I5207" s="7" t="n"/>
      <c r="J5207" s="8" t="n"/>
      <c r="K5207" s="8" t="n"/>
      <c r="L5207" s="12" t="n"/>
      <c r="M5207">
        <f>VLOOKUP(J5207,P$7:Q$4000,2,0)</f>
        <v/>
      </c>
      <c r="N5207">
        <f>VLOOKUP(K5207,P$7:R$4000,2,0)</f>
        <v/>
      </c>
    </row>
    <row r="5208" hidden="1" outlineLevel="1" ht="22.45" customFormat="1" customHeight="1" s="71">
      <c r="B5208" s="166" t="n"/>
      <c r="C5208" s="166" t="n"/>
      <c r="D5208" s="153" t="n"/>
      <c r="E5208" s="10" t="n"/>
      <c r="F5208" s="11" t="n"/>
      <c r="G5208" s="10" t="n"/>
      <c r="H5208" s="11" t="n"/>
      <c r="I5208" s="12" t="n"/>
      <c r="J5208" s="13" t="n"/>
      <c r="K5208" s="13" t="n"/>
      <c r="L5208" s="12" t="n"/>
      <c r="M5208">
        <f>VLOOKUP(J5208,P$7:Q$4000,2,0)</f>
        <v/>
      </c>
      <c r="N5208">
        <f>VLOOKUP(K5208,P$7:R$4000,2,0)</f>
        <v/>
      </c>
    </row>
    <row r="5209" hidden="1" outlineLevel="1" ht="22.45" customFormat="1" customHeight="1" s="71" thickBot="1">
      <c r="B5209" s="167" t="n"/>
      <c r="C5209" s="167" t="n"/>
      <c r="D5209" s="14" t="n"/>
      <c r="E5209" s="15" t="n"/>
      <c r="F5209" s="175" t="n"/>
      <c r="G5209" s="15" t="n"/>
      <c r="H5209" s="175" t="n"/>
      <c r="I5209" s="135" t="n"/>
      <c r="J5209" s="154" t="n"/>
      <c r="K5209" s="154" t="n"/>
      <c r="L5209" s="12" t="n"/>
      <c r="M5209">
        <f>VLOOKUP(J5209,P$7:Q$4000,2,0)</f>
        <v/>
      </c>
      <c r="N5209">
        <f>VLOOKUP(K5209,P$7:R$4000,2,0)</f>
        <v/>
      </c>
    </row>
    <row r="5210" hidden="1" outlineLevel="1" ht="22.45" customFormat="1" customHeight="1" s="71">
      <c r="B5210" s="165" t="n"/>
      <c r="C5210" s="165" t="n"/>
      <c r="D5210" s="152" t="n"/>
      <c r="E5210" s="163" t="n"/>
      <c r="F5210" s="164" t="n"/>
      <c r="G5210" s="163" t="n"/>
      <c r="H5210" s="164" t="n"/>
      <c r="I5210" s="7" t="n"/>
      <c r="J5210" s="8" t="n"/>
      <c r="K5210" s="8" t="n"/>
      <c r="L5210" s="12" t="n"/>
      <c r="M5210">
        <f>VLOOKUP(J5210,P$7:Q$4000,2,0)</f>
        <v/>
      </c>
      <c r="N5210">
        <f>VLOOKUP(K5210,P$7:R$4000,2,0)</f>
        <v/>
      </c>
    </row>
    <row r="5211" hidden="1" outlineLevel="1" ht="22.45" customFormat="1" customHeight="1" s="71">
      <c r="B5211" s="166" t="n"/>
      <c r="C5211" s="166" t="n"/>
      <c r="D5211" s="153" t="n"/>
      <c r="E5211" s="10" t="n"/>
      <c r="F5211" s="11" t="n"/>
      <c r="G5211" s="10" t="n"/>
      <c r="H5211" s="11" t="n"/>
      <c r="I5211" s="12" t="n"/>
      <c r="J5211" s="13" t="n"/>
      <c r="K5211" s="13" t="n"/>
      <c r="L5211" s="12" t="n"/>
      <c r="M5211">
        <f>VLOOKUP(J5211,P$7:Q$4000,2,0)</f>
        <v/>
      </c>
      <c r="N5211">
        <f>VLOOKUP(K5211,P$7:R$4000,2,0)</f>
        <v/>
      </c>
    </row>
    <row r="5212" hidden="1" outlineLevel="1" ht="22.45" customFormat="1" customHeight="1" s="71" thickBot="1">
      <c r="B5212" s="167" t="n"/>
      <c r="C5212" s="167" t="n"/>
      <c r="D5212" s="14" t="n"/>
      <c r="E5212" s="15" t="n"/>
      <c r="F5212" s="175" t="n"/>
      <c r="G5212" s="15" t="n"/>
      <c r="H5212" s="175" t="n"/>
      <c r="I5212" s="135" t="n"/>
      <c r="J5212" s="154" t="n"/>
      <c r="K5212" s="154" t="n"/>
      <c r="L5212" s="12" t="n"/>
      <c r="M5212">
        <f>VLOOKUP(J5212,P$7:Q$4000,2,0)</f>
        <v/>
      </c>
      <c r="N5212">
        <f>VLOOKUP(K5212,P$7:R$4000,2,0)</f>
        <v/>
      </c>
    </row>
    <row r="5213" hidden="1" outlineLevel="1" ht="22.45" customFormat="1" customHeight="1" s="71">
      <c r="B5213" s="165" t="n"/>
      <c r="C5213" s="165" t="n"/>
      <c r="D5213" s="152" t="n"/>
      <c r="E5213" s="163" t="n"/>
      <c r="F5213" s="164" t="n"/>
      <c r="G5213" s="163" t="n"/>
      <c r="H5213" s="164" t="n"/>
      <c r="I5213" s="7" t="n"/>
      <c r="J5213" s="8" t="n"/>
      <c r="K5213" s="8" t="n"/>
      <c r="L5213" s="12" t="n"/>
      <c r="M5213">
        <f>VLOOKUP(J5213,P$7:Q$4000,2,0)</f>
        <v/>
      </c>
      <c r="N5213">
        <f>VLOOKUP(K5213,P$7:R$4000,2,0)</f>
        <v/>
      </c>
    </row>
    <row r="5214" hidden="1" outlineLevel="1" ht="22.45" customFormat="1" customHeight="1" s="71">
      <c r="B5214" s="166" t="n"/>
      <c r="C5214" s="166" t="n"/>
      <c r="D5214" s="153" t="n"/>
      <c r="E5214" s="10" t="n"/>
      <c r="F5214" s="11" t="n"/>
      <c r="G5214" s="10" t="n"/>
      <c r="H5214" s="11" t="n"/>
      <c r="I5214" s="12" t="n"/>
      <c r="J5214" s="13" t="n"/>
      <c r="K5214" s="13" t="n"/>
      <c r="L5214" s="12" t="n"/>
      <c r="M5214">
        <f>VLOOKUP(J5214,P$7:Q$4000,2,0)</f>
        <v/>
      </c>
      <c r="N5214">
        <f>VLOOKUP(K5214,P$7:R$4000,2,0)</f>
        <v/>
      </c>
    </row>
    <row r="5215" hidden="1" outlineLevel="1" ht="22.45" customFormat="1" customHeight="1" s="71" thickBot="1">
      <c r="B5215" s="167" t="n"/>
      <c r="C5215" s="167" t="n"/>
      <c r="D5215" s="14" t="n"/>
      <c r="E5215" s="15" t="n"/>
      <c r="F5215" s="175" t="n"/>
      <c r="G5215" s="15" t="n"/>
      <c r="H5215" s="175" t="n"/>
      <c r="I5215" s="135" t="n"/>
      <c r="J5215" s="154" t="n"/>
      <c r="K5215" s="154" t="n"/>
      <c r="L5215" s="12" t="n"/>
      <c r="M5215">
        <f>VLOOKUP(J5215,P$7:Q$4000,2,0)</f>
        <v/>
      </c>
      <c r="N5215">
        <f>VLOOKUP(K5215,P$7:R$4000,2,0)</f>
        <v/>
      </c>
    </row>
    <row r="5216" hidden="1" outlineLevel="1" ht="22.45" customFormat="1" customHeight="1" s="71">
      <c r="B5216" s="165" t="n"/>
      <c r="C5216" s="165" t="n"/>
      <c r="D5216" s="152" t="n"/>
      <c r="E5216" s="163" t="n"/>
      <c r="F5216" s="164" t="n"/>
      <c r="G5216" s="163" t="n"/>
      <c r="H5216" s="164" t="n"/>
      <c r="I5216" s="7" t="n"/>
      <c r="J5216" s="8" t="n"/>
      <c r="K5216" s="8" t="n"/>
      <c r="L5216" s="12" t="n"/>
      <c r="M5216">
        <f>VLOOKUP(J5216,P$7:Q$4000,2,0)</f>
        <v/>
      </c>
      <c r="N5216">
        <f>VLOOKUP(K5216,P$7:R$4000,2,0)</f>
        <v/>
      </c>
    </row>
    <row r="5217" hidden="1" outlineLevel="1" ht="22.45" customFormat="1" customHeight="1" s="71">
      <c r="B5217" s="166" t="n"/>
      <c r="C5217" s="166" t="n"/>
      <c r="D5217" s="153" t="n"/>
      <c r="E5217" s="10" t="n"/>
      <c r="F5217" s="11" t="n"/>
      <c r="G5217" s="10" t="n"/>
      <c r="H5217" s="11" t="n"/>
      <c r="I5217" s="12" t="n"/>
      <c r="J5217" s="13" t="n"/>
      <c r="K5217" s="13" t="n"/>
      <c r="L5217" s="12" t="n"/>
      <c r="M5217">
        <f>VLOOKUP(J5217,P$7:Q$4000,2,0)</f>
        <v/>
      </c>
      <c r="N5217">
        <f>VLOOKUP(K5217,P$7:R$4000,2,0)</f>
        <v/>
      </c>
    </row>
    <row r="5218" hidden="1" outlineLevel="1" ht="22.45" customFormat="1" customHeight="1" s="71" thickBot="1">
      <c r="B5218" s="167" t="n"/>
      <c r="C5218" s="167" t="n"/>
      <c r="D5218" s="14" t="n"/>
      <c r="E5218" s="15" t="n"/>
      <c r="F5218" s="175" t="n"/>
      <c r="G5218" s="15" t="n"/>
      <c r="H5218" s="175" t="n"/>
      <c r="I5218" s="135" t="n"/>
      <c r="J5218" s="154" t="n"/>
      <c r="K5218" s="154" t="n"/>
      <c r="L5218" s="12" t="n"/>
      <c r="M5218">
        <f>VLOOKUP(J5218,P$7:Q$4000,2,0)</f>
        <v/>
      </c>
      <c r="N5218">
        <f>VLOOKUP(K5218,P$7:R$4000,2,0)</f>
        <v/>
      </c>
    </row>
    <row r="5219" hidden="1" outlineLevel="1" ht="22.45" customFormat="1" customHeight="1" s="71">
      <c r="B5219" s="165" t="n"/>
      <c r="C5219" s="165" t="n"/>
      <c r="D5219" s="152" t="n"/>
      <c r="E5219" s="163" t="n"/>
      <c r="F5219" s="164" t="n"/>
      <c r="G5219" s="163" t="n"/>
      <c r="H5219" s="164" t="n"/>
      <c r="I5219" s="7" t="n"/>
      <c r="J5219" s="8" t="n"/>
      <c r="K5219" s="8" t="n"/>
      <c r="L5219" s="12" t="n"/>
      <c r="M5219">
        <f>VLOOKUP(J5219,P$7:Q$4000,2,0)</f>
        <v/>
      </c>
      <c r="N5219">
        <f>VLOOKUP(K5219,P$7:R$4000,2,0)</f>
        <v/>
      </c>
    </row>
    <row r="5220" hidden="1" outlineLevel="1" ht="22.45" customFormat="1" customHeight="1" s="71">
      <c r="B5220" s="166" t="n"/>
      <c r="C5220" s="166" t="n"/>
      <c r="D5220" s="153" t="n"/>
      <c r="E5220" s="10" t="n"/>
      <c r="F5220" s="11" t="n"/>
      <c r="G5220" s="10" t="n"/>
      <c r="H5220" s="11" t="n"/>
      <c r="I5220" s="12" t="n"/>
      <c r="J5220" s="13" t="n"/>
      <c r="K5220" s="13" t="n"/>
      <c r="L5220" s="12" t="n"/>
      <c r="M5220">
        <f>VLOOKUP(J5220,P$7:Q$4000,2,0)</f>
        <v/>
      </c>
      <c r="N5220">
        <f>VLOOKUP(K5220,P$7:R$4000,2,0)</f>
        <v/>
      </c>
    </row>
    <row r="5221" hidden="1" outlineLevel="1" ht="22.45" customFormat="1" customHeight="1" s="71" thickBot="1">
      <c r="B5221" s="167" t="n"/>
      <c r="C5221" s="167" t="n"/>
      <c r="D5221" s="14" t="n"/>
      <c r="E5221" s="15" t="n"/>
      <c r="F5221" s="175" t="n"/>
      <c r="G5221" s="15" t="n"/>
      <c r="H5221" s="175" t="n"/>
      <c r="I5221" s="135" t="n"/>
      <c r="J5221" s="154" t="n"/>
      <c r="K5221" s="154" t="n"/>
      <c r="L5221" s="12" t="n"/>
      <c r="M5221">
        <f>VLOOKUP(J5221,P$7:Q$4000,2,0)</f>
        <v/>
      </c>
      <c r="N5221">
        <f>VLOOKUP(K5221,P$7:R$4000,2,0)</f>
        <v/>
      </c>
    </row>
    <row r="5222" hidden="1" outlineLevel="1" ht="22.45" customFormat="1" customHeight="1" s="71">
      <c r="B5222" s="165" t="n"/>
      <c r="C5222" s="165" t="n"/>
      <c r="D5222" s="152" t="n"/>
      <c r="E5222" s="163" t="n"/>
      <c r="F5222" s="164" t="n"/>
      <c r="G5222" s="163" t="n"/>
      <c r="H5222" s="164" t="n"/>
      <c r="I5222" s="7" t="n"/>
      <c r="J5222" s="8" t="n"/>
      <c r="K5222" s="8" t="n"/>
      <c r="L5222" s="12" t="n"/>
      <c r="M5222">
        <f>VLOOKUP(J5222,P$7:Q$4000,2,0)</f>
        <v/>
      </c>
      <c r="N5222">
        <f>VLOOKUP(K5222,P$7:R$4000,2,0)</f>
        <v/>
      </c>
    </row>
    <row r="5223" hidden="1" outlineLevel="1" ht="22.45" customFormat="1" customHeight="1" s="71">
      <c r="B5223" s="166" t="n"/>
      <c r="C5223" s="166" t="n"/>
      <c r="D5223" s="153" t="n"/>
      <c r="E5223" s="10" t="n"/>
      <c r="F5223" s="11" t="n"/>
      <c r="G5223" s="10" t="n"/>
      <c r="H5223" s="11" t="n"/>
      <c r="I5223" s="12" t="n"/>
      <c r="J5223" s="13" t="n"/>
      <c r="K5223" s="13" t="n"/>
      <c r="L5223" s="12" t="n"/>
      <c r="M5223">
        <f>VLOOKUP(J5223,P$7:Q$4000,2,0)</f>
        <v/>
      </c>
      <c r="N5223">
        <f>VLOOKUP(K5223,P$7:R$4000,2,0)</f>
        <v/>
      </c>
    </row>
    <row r="5224" hidden="1" outlineLevel="1" ht="22.45" customFormat="1" customHeight="1" s="71" thickBot="1">
      <c r="B5224" s="167" t="n"/>
      <c r="C5224" s="167" t="n"/>
      <c r="D5224" s="14" t="n"/>
      <c r="E5224" s="15" t="n"/>
      <c r="F5224" s="175" t="n"/>
      <c r="G5224" s="15" t="n"/>
      <c r="H5224" s="175" t="n"/>
      <c r="I5224" s="135" t="n"/>
      <c r="J5224" s="154" t="n"/>
      <c r="K5224" s="154" t="n"/>
      <c r="L5224" s="12" t="n"/>
      <c r="M5224">
        <f>VLOOKUP(J5224,P$7:Q$4000,2,0)</f>
        <v/>
      </c>
      <c r="N5224">
        <f>VLOOKUP(K5224,P$7:R$4000,2,0)</f>
        <v/>
      </c>
    </row>
    <row r="5225" hidden="1" outlineLevel="1" ht="22.45" customFormat="1" customHeight="1" s="71">
      <c r="B5225" s="165" t="n"/>
      <c r="C5225" s="165" t="n"/>
      <c r="D5225" s="152" t="n"/>
      <c r="E5225" s="163" t="n"/>
      <c r="F5225" s="164" t="n"/>
      <c r="G5225" s="163" t="n"/>
      <c r="H5225" s="164" t="n"/>
      <c r="I5225" s="7" t="n"/>
      <c r="J5225" s="8" t="n"/>
      <c r="K5225" s="8" t="n"/>
      <c r="L5225" s="12" t="n"/>
      <c r="M5225">
        <f>VLOOKUP(J5225,P$7:Q$4000,2,0)</f>
        <v/>
      </c>
      <c r="N5225">
        <f>VLOOKUP(K5225,P$7:R$4000,2,0)</f>
        <v/>
      </c>
    </row>
    <row r="5226" hidden="1" outlineLevel="1" ht="22.45" customFormat="1" customHeight="1" s="71">
      <c r="B5226" s="166" t="n"/>
      <c r="C5226" s="166" t="n"/>
      <c r="D5226" s="153" t="n"/>
      <c r="E5226" s="10" t="n"/>
      <c r="F5226" s="11" t="n"/>
      <c r="G5226" s="10" t="n"/>
      <c r="H5226" s="11" t="n"/>
      <c r="I5226" s="12" t="n"/>
      <c r="J5226" s="13" t="n"/>
      <c r="K5226" s="13" t="n"/>
      <c r="L5226" s="12" t="n"/>
      <c r="M5226">
        <f>VLOOKUP(J5226,P$7:Q$4000,2,0)</f>
        <v/>
      </c>
      <c r="N5226">
        <f>VLOOKUP(K5226,P$7:R$4000,2,0)</f>
        <v/>
      </c>
    </row>
    <row r="5227" hidden="1" outlineLevel="1" ht="22.45" customFormat="1" customHeight="1" s="71" thickBot="1">
      <c r="B5227" s="167" t="n"/>
      <c r="C5227" s="167" t="n"/>
      <c r="D5227" s="14" t="n"/>
      <c r="E5227" s="15" t="n"/>
      <c r="F5227" s="175" t="n"/>
      <c r="G5227" s="15" t="n"/>
      <c r="H5227" s="175" t="n"/>
      <c r="I5227" s="135" t="n"/>
      <c r="J5227" s="154" t="n"/>
      <c r="K5227" s="154" t="n"/>
      <c r="L5227" s="12" t="n"/>
      <c r="M5227">
        <f>VLOOKUP(J5227,P$7:Q$4000,2,0)</f>
        <v/>
      </c>
      <c r="N5227">
        <f>VLOOKUP(K5227,P$7:R$4000,2,0)</f>
        <v/>
      </c>
    </row>
    <row r="5228" hidden="1" outlineLevel="1" ht="22.45" customFormat="1" customHeight="1" s="71">
      <c r="B5228" s="165" t="n"/>
      <c r="C5228" s="165" t="n"/>
      <c r="D5228" s="152" t="n"/>
      <c r="E5228" s="163" t="n"/>
      <c r="F5228" s="164" t="n"/>
      <c r="G5228" s="163" t="n"/>
      <c r="H5228" s="164" t="n"/>
      <c r="I5228" s="7" t="n"/>
      <c r="J5228" s="8" t="n"/>
      <c r="K5228" s="8" t="n"/>
      <c r="L5228" s="12" t="n"/>
      <c r="M5228">
        <f>VLOOKUP(J5228,P$7:Q$4000,2,0)</f>
        <v/>
      </c>
      <c r="N5228">
        <f>VLOOKUP(K5228,P$7:R$4000,2,0)</f>
        <v/>
      </c>
    </row>
    <row r="5229" hidden="1" outlineLevel="1" ht="22.45" customFormat="1" customHeight="1" s="71">
      <c r="B5229" s="166" t="n"/>
      <c r="C5229" s="166" t="n"/>
      <c r="D5229" s="153" t="n"/>
      <c r="E5229" s="10" t="n"/>
      <c r="F5229" s="11" t="n"/>
      <c r="G5229" s="10" t="n"/>
      <c r="H5229" s="11" t="n"/>
      <c r="I5229" s="12" t="n"/>
      <c r="J5229" s="13" t="n"/>
      <c r="K5229" s="13" t="n"/>
      <c r="L5229" s="12" t="n"/>
      <c r="M5229">
        <f>VLOOKUP(J5229,P$7:Q$4000,2,0)</f>
        <v/>
      </c>
      <c r="N5229">
        <f>VLOOKUP(K5229,P$7:R$4000,2,0)</f>
        <v/>
      </c>
    </row>
    <row r="5230" hidden="1" outlineLevel="1" ht="22.45" customFormat="1" customHeight="1" s="71" thickBot="1">
      <c r="B5230" s="167" t="n"/>
      <c r="C5230" s="167" t="n"/>
      <c r="D5230" s="14" t="n"/>
      <c r="E5230" s="15" t="n"/>
      <c r="F5230" s="175" t="n"/>
      <c r="G5230" s="15" t="n"/>
      <c r="H5230" s="175" t="n"/>
      <c r="I5230" s="135" t="n"/>
      <c r="J5230" s="154" t="n"/>
      <c r="K5230" s="154" t="n"/>
      <c r="L5230" s="12" t="n"/>
      <c r="M5230">
        <f>VLOOKUP(J5230,P$7:Q$4000,2,0)</f>
        <v/>
      </c>
      <c r="N5230">
        <f>VLOOKUP(K5230,P$7:R$4000,2,0)</f>
        <v/>
      </c>
    </row>
    <row r="5231" hidden="1" outlineLevel="1" ht="22.45" customFormat="1" customHeight="1" s="71">
      <c r="B5231" s="165" t="n"/>
      <c r="C5231" s="165" t="n"/>
      <c r="D5231" s="152" t="n"/>
      <c r="E5231" s="163" t="n"/>
      <c r="F5231" s="164" t="n"/>
      <c r="G5231" s="163" t="n"/>
      <c r="H5231" s="164" t="n"/>
      <c r="I5231" s="7" t="n"/>
      <c r="J5231" s="8" t="n"/>
      <c r="K5231" s="8" t="n"/>
      <c r="L5231" s="12" t="n"/>
      <c r="M5231">
        <f>VLOOKUP(J5231,P$7:Q$4000,2,0)</f>
        <v/>
      </c>
      <c r="N5231">
        <f>VLOOKUP(K5231,P$7:R$4000,2,0)</f>
        <v/>
      </c>
    </row>
    <row r="5232" hidden="1" outlineLevel="1" ht="22.45" customFormat="1" customHeight="1" s="71">
      <c r="B5232" s="166" t="n"/>
      <c r="C5232" s="166" t="n"/>
      <c r="D5232" s="153" t="n"/>
      <c r="E5232" s="10" t="n"/>
      <c r="F5232" s="11" t="n"/>
      <c r="G5232" s="10" t="n"/>
      <c r="H5232" s="11" t="n"/>
      <c r="I5232" s="12" t="n"/>
      <c r="J5232" s="13" t="n"/>
      <c r="K5232" s="13" t="n"/>
      <c r="L5232" s="12" t="n"/>
      <c r="M5232">
        <f>VLOOKUP(J5232,P$7:Q$4000,2,0)</f>
        <v/>
      </c>
      <c r="N5232">
        <f>VLOOKUP(K5232,P$7:R$4000,2,0)</f>
        <v/>
      </c>
    </row>
    <row r="5233" hidden="1" outlineLevel="1" ht="22.45" customFormat="1" customHeight="1" s="71" thickBot="1">
      <c r="B5233" s="167" t="n"/>
      <c r="C5233" s="167" t="n"/>
      <c r="D5233" s="14" t="n"/>
      <c r="E5233" s="15" t="n"/>
      <c r="F5233" s="175" t="n"/>
      <c r="G5233" s="15" t="n"/>
      <c r="H5233" s="175" t="n"/>
      <c r="I5233" s="135" t="n"/>
      <c r="J5233" s="154" t="n"/>
      <c r="K5233" s="154" t="n"/>
      <c r="L5233" s="12" t="n"/>
      <c r="M5233">
        <f>VLOOKUP(J5233,P$7:Q$4000,2,0)</f>
        <v/>
      </c>
      <c r="N5233">
        <f>VLOOKUP(K5233,P$7:R$4000,2,0)</f>
        <v/>
      </c>
    </row>
    <row r="5234" hidden="1" outlineLevel="1" ht="22.45" customFormat="1" customHeight="1" s="71">
      <c r="B5234" s="165" t="n"/>
      <c r="C5234" s="165" t="n"/>
      <c r="D5234" s="152" t="n"/>
      <c r="E5234" s="163" t="n"/>
      <c r="F5234" s="164" t="n"/>
      <c r="G5234" s="163" t="n"/>
      <c r="H5234" s="164" t="n"/>
      <c r="I5234" s="7" t="n"/>
      <c r="J5234" s="8" t="n"/>
      <c r="K5234" s="8" t="n"/>
      <c r="L5234" s="12" t="n"/>
      <c r="M5234">
        <f>VLOOKUP(J5234,P$7:Q$4000,2,0)</f>
        <v/>
      </c>
      <c r="N5234">
        <f>VLOOKUP(K5234,P$7:R$4000,2,0)</f>
        <v/>
      </c>
    </row>
    <row r="5235" hidden="1" outlineLevel="1" ht="22.45" customFormat="1" customHeight="1" s="71">
      <c r="B5235" s="166" t="n"/>
      <c r="C5235" s="166" t="n"/>
      <c r="D5235" s="153" t="n"/>
      <c r="E5235" s="10" t="n"/>
      <c r="F5235" s="11" t="n"/>
      <c r="G5235" s="10" t="n"/>
      <c r="H5235" s="11" t="n"/>
      <c r="I5235" s="12" t="n"/>
      <c r="J5235" s="13" t="n"/>
      <c r="K5235" s="13" t="n"/>
      <c r="L5235" s="12" t="n"/>
      <c r="M5235">
        <f>VLOOKUP(J5235,P$7:Q$4000,2,0)</f>
        <v/>
      </c>
      <c r="N5235">
        <f>VLOOKUP(K5235,P$7:R$4000,2,0)</f>
        <v/>
      </c>
    </row>
    <row r="5236" hidden="1" outlineLevel="1" ht="22.45" customFormat="1" customHeight="1" s="71" thickBot="1">
      <c r="B5236" s="167" t="n"/>
      <c r="C5236" s="167" t="n"/>
      <c r="D5236" s="14" t="n"/>
      <c r="E5236" s="15" t="n"/>
      <c r="F5236" s="175" t="n"/>
      <c r="G5236" s="15" t="n"/>
      <c r="H5236" s="175" t="n"/>
      <c r="I5236" s="135" t="n"/>
      <c r="J5236" s="154" t="n"/>
      <c r="K5236" s="154" t="n"/>
      <c r="L5236" s="12" t="n"/>
      <c r="M5236">
        <f>VLOOKUP(J5236,P$7:Q$4000,2,0)</f>
        <v/>
      </c>
      <c r="N5236">
        <f>VLOOKUP(K5236,P$7:R$4000,2,0)</f>
        <v/>
      </c>
    </row>
    <row r="5237" hidden="1" outlineLevel="1" ht="22.45" customFormat="1" customHeight="1" s="71">
      <c r="B5237" s="165" t="n"/>
      <c r="C5237" s="165" t="n"/>
      <c r="D5237" s="152" t="n"/>
      <c r="E5237" s="163" t="n"/>
      <c r="F5237" s="164" t="n"/>
      <c r="G5237" s="163" t="n"/>
      <c r="H5237" s="164" t="n"/>
      <c r="I5237" s="7" t="n"/>
      <c r="J5237" s="8" t="n"/>
      <c r="K5237" s="8" t="n"/>
      <c r="L5237" s="12" t="n"/>
      <c r="M5237">
        <f>VLOOKUP(J5237,P$7:Q$4000,2,0)</f>
        <v/>
      </c>
      <c r="N5237">
        <f>VLOOKUP(K5237,P$7:R$4000,2,0)</f>
        <v/>
      </c>
    </row>
    <row r="5238" hidden="1" outlineLevel="1" ht="22.45" customFormat="1" customHeight="1" s="71">
      <c r="B5238" s="166" t="n"/>
      <c r="C5238" s="166" t="n"/>
      <c r="D5238" s="153" t="n"/>
      <c r="E5238" s="10" t="n"/>
      <c r="F5238" s="11" t="n"/>
      <c r="G5238" s="10" t="n"/>
      <c r="H5238" s="11" t="n"/>
      <c r="I5238" s="12" t="n"/>
      <c r="J5238" s="13" t="n"/>
      <c r="K5238" s="13" t="n"/>
      <c r="L5238" s="12" t="n"/>
      <c r="M5238">
        <f>VLOOKUP(J5238,P$7:Q$4000,2,0)</f>
        <v/>
      </c>
      <c r="N5238">
        <f>VLOOKUP(K5238,P$7:R$4000,2,0)</f>
        <v/>
      </c>
    </row>
    <row r="5239" hidden="1" outlineLevel="1" ht="22.45" customFormat="1" customHeight="1" s="71" thickBot="1">
      <c r="B5239" s="167" t="n"/>
      <c r="C5239" s="167" t="n"/>
      <c r="D5239" s="14" t="n"/>
      <c r="E5239" s="15" t="n"/>
      <c r="F5239" s="175" t="n"/>
      <c r="G5239" s="15" t="n"/>
      <c r="H5239" s="175" t="n"/>
      <c r="I5239" s="135" t="n"/>
      <c r="J5239" s="154" t="n"/>
      <c r="K5239" s="154" t="n"/>
      <c r="L5239" s="12" t="n"/>
      <c r="M5239">
        <f>VLOOKUP(J5239,P$7:Q$4000,2,0)</f>
        <v/>
      </c>
      <c r="N5239">
        <f>VLOOKUP(K5239,P$7:R$4000,2,0)</f>
        <v/>
      </c>
    </row>
    <row r="5240" hidden="1" outlineLevel="1" ht="22.45" customFormat="1" customHeight="1" s="71">
      <c r="B5240" s="165" t="n"/>
      <c r="C5240" s="165" t="n"/>
      <c r="D5240" s="152" t="n"/>
      <c r="E5240" s="163" t="n"/>
      <c r="F5240" s="164" t="n"/>
      <c r="G5240" s="163" t="n"/>
      <c r="H5240" s="164" t="n"/>
      <c r="I5240" s="7" t="n"/>
      <c r="J5240" s="8" t="n"/>
      <c r="K5240" s="8" t="n"/>
      <c r="L5240" s="12" t="n"/>
      <c r="M5240">
        <f>VLOOKUP(J5240,P$7:Q$4000,2,0)</f>
        <v/>
      </c>
      <c r="N5240">
        <f>VLOOKUP(K5240,P$7:R$4000,2,0)</f>
        <v/>
      </c>
    </row>
    <row r="5241" hidden="1" outlineLevel="1" ht="22.45" customFormat="1" customHeight="1" s="71">
      <c r="B5241" s="166" t="n"/>
      <c r="C5241" s="166" t="n"/>
      <c r="D5241" s="153" t="n"/>
      <c r="E5241" s="10" t="n"/>
      <c r="F5241" s="11" t="n"/>
      <c r="G5241" s="10" t="n"/>
      <c r="H5241" s="11" t="n"/>
      <c r="I5241" s="12" t="n"/>
      <c r="J5241" s="13" t="n"/>
      <c r="K5241" s="13" t="n"/>
      <c r="L5241" s="12" t="n"/>
      <c r="M5241">
        <f>VLOOKUP(J5241,P$7:Q$4000,2,0)</f>
        <v/>
      </c>
      <c r="N5241">
        <f>VLOOKUP(K5241,P$7:R$4000,2,0)</f>
        <v/>
      </c>
    </row>
    <row r="5242" hidden="1" outlineLevel="1" ht="22.45" customFormat="1" customHeight="1" s="71" thickBot="1">
      <c r="B5242" s="167" t="n"/>
      <c r="C5242" s="167" t="n"/>
      <c r="D5242" s="14" t="n"/>
      <c r="E5242" s="15" t="n"/>
      <c r="F5242" s="175" t="n"/>
      <c r="G5242" s="15" t="n"/>
      <c r="H5242" s="175" t="n"/>
      <c r="I5242" s="135" t="n"/>
      <c r="J5242" s="154" t="n"/>
      <c r="K5242" s="154" t="n"/>
      <c r="L5242" s="12" t="n"/>
      <c r="M5242">
        <f>VLOOKUP(J5242,P$7:Q$4000,2,0)</f>
        <v/>
      </c>
      <c r="N5242">
        <f>VLOOKUP(K5242,P$7:R$4000,2,0)</f>
        <v/>
      </c>
    </row>
    <row r="5243" hidden="1" outlineLevel="1" ht="22.45" customFormat="1" customHeight="1" s="71">
      <c r="B5243" s="165" t="n"/>
      <c r="C5243" s="165" t="n"/>
      <c r="D5243" s="152" t="n"/>
      <c r="E5243" s="163" t="n"/>
      <c r="F5243" s="164" t="n"/>
      <c r="G5243" s="163" t="n"/>
      <c r="H5243" s="164" t="n"/>
      <c r="I5243" s="7" t="n"/>
      <c r="J5243" s="8" t="n"/>
      <c r="K5243" s="8" t="n"/>
      <c r="L5243" s="12" t="n"/>
      <c r="M5243">
        <f>VLOOKUP(J5243,P$7:Q$4000,2,0)</f>
        <v/>
      </c>
      <c r="N5243">
        <f>VLOOKUP(K5243,P$7:R$4000,2,0)</f>
        <v/>
      </c>
    </row>
    <row r="5244" hidden="1" outlineLevel="1" ht="22.45" customFormat="1" customHeight="1" s="71">
      <c r="B5244" s="166" t="n"/>
      <c r="C5244" s="166" t="n"/>
      <c r="D5244" s="153" t="n"/>
      <c r="E5244" s="10" t="n"/>
      <c r="F5244" s="11" t="n"/>
      <c r="G5244" s="10" t="n"/>
      <c r="H5244" s="11" t="n"/>
      <c r="I5244" s="12" t="n"/>
      <c r="J5244" s="13" t="n"/>
      <c r="K5244" s="13" t="n"/>
      <c r="L5244" s="12" t="n"/>
      <c r="M5244">
        <f>VLOOKUP(J5244,P$7:Q$4000,2,0)</f>
        <v/>
      </c>
      <c r="N5244">
        <f>VLOOKUP(K5244,P$7:R$4000,2,0)</f>
        <v/>
      </c>
    </row>
    <row r="5245" hidden="1" outlineLevel="1" ht="22.45" customFormat="1" customHeight="1" s="71" thickBot="1">
      <c r="B5245" s="167" t="n"/>
      <c r="C5245" s="167" t="n"/>
      <c r="D5245" s="14" t="n"/>
      <c r="E5245" s="15" t="n"/>
      <c r="F5245" s="175" t="n"/>
      <c r="G5245" s="15" t="n"/>
      <c r="H5245" s="175" t="n"/>
      <c r="I5245" s="135" t="n"/>
      <c r="J5245" s="154" t="n"/>
      <c r="K5245" s="154" t="n"/>
      <c r="L5245" s="12" t="n"/>
      <c r="M5245">
        <f>VLOOKUP(J5245,P$7:Q$4000,2,0)</f>
        <v/>
      </c>
      <c r="N5245">
        <f>VLOOKUP(K5245,P$7:R$4000,2,0)</f>
        <v/>
      </c>
    </row>
    <row r="5246" hidden="1" outlineLevel="1" ht="22.45" customFormat="1" customHeight="1" s="71">
      <c r="B5246" s="165" t="n"/>
      <c r="C5246" s="165" t="n"/>
      <c r="D5246" s="152" t="n"/>
      <c r="E5246" s="163" t="n"/>
      <c r="F5246" s="164" t="n"/>
      <c r="G5246" s="163" t="n"/>
      <c r="H5246" s="164" t="n"/>
      <c r="I5246" s="7" t="n"/>
      <c r="J5246" s="8" t="n"/>
      <c r="K5246" s="8" t="n"/>
      <c r="L5246" s="12" t="n"/>
      <c r="M5246">
        <f>VLOOKUP(J5246,P$7:Q$4000,2,0)</f>
        <v/>
      </c>
      <c r="N5246">
        <f>VLOOKUP(K5246,P$7:R$4000,2,0)</f>
        <v/>
      </c>
    </row>
    <row r="5247" hidden="1" outlineLevel="1" ht="22.45" customFormat="1" customHeight="1" s="71">
      <c r="B5247" s="166" t="n"/>
      <c r="C5247" s="166" t="n"/>
      <c r="D5247" s="153" t="n"/>
      <c r="E5247" s="10" t="n"/>
      <c r="F5247" s="11" t="n"/>
      <c r="G5247" s="10" t="n"/>
      <c r="H5247" s="11" t="n"/>
      <c r="I5247" s="12" t="n"/>
      <c r="J5247" s="13" t="n"/>
      <c r="K5247" s="13" t="n"/>
      <c r="L5247" s="12" t="n"/>
      <c r="M5247">
        <f>VLOOKUP(J5247,P$7:Q$4000,2,0)</f>
        <v/>
      </c>
      <c r="N5247">
        <f>VLOOKUP(K5247,P$7:R$4000,2,0)</f>
        <v/>
      </c>
    </row>
    <row r="5248" hidden="1" outlineLevel="1" ht="22.45" customFormat="1" customHeight="1" s="71" thickBot="1">
      <c r="B5248" s="167" t="n"/>
      <c r="C5248" s="167" t="n"/>
      <c r="D5248" s="14" t="n"/>
      <c r="E5248" s="15" t="n"/>
      <c r="F5248" s="175" t="n"/>
      <c r="G5248" s="15" t="n"/>
      <c r="H5248" s="175" t="n"/>
      <c r="I5248" s="135" t="n"/>
      <c r="J5248" s="154" t="n"/>
      <c r="K5248" s="154" t="n"/>
      <c r="L5248" s="12" t="n"/>
      <c r="M5248">
        <f>VLOOKUP(J5248,P$7:Q$4000,2,0)</f>
        <v/>
      </c>
      <c r="N5248">
        <f>VLOOKUP(K5248,P$7:R$4000,2,0)</f>
        <v/>
      </c>
    </row>
    <row r="5249" hidden="1" outlineLevel="1" ht="22.45" customFormat="1" customHeight="1" s="71">
      <c r="B5249" s="165" t="n"/>
      <c r="C5249" s="165" t="n"/>
      <c r="D5249" s="152" t="n"/>
      <c r="E5249" s="163" t="n"/>
      <c r="F5249" s="164" t="n"/>
      <c r="G5249" s="163" t="n"/>
      <c r="H5249" s="164" t="n"/>
      <c r="I5249" s="7" t="n"/>
      <c r="J5249" s="8" t="n"/>
      <c r="K5249" s="8" t="n"/>
      <c r="L5249" s="12" t="n"/>
      <c r="M5249">
        <f>VLOOKUP(J5249,P$7:Q$4000,2,0)</f>
        <v/>
      </c>
      <c r="N5249">
        <f>VLOOKUP(K5249,P$7:R$4000,2,0)</f>
        <v/>
      </c>
    </row>
    <row r="5250" hidden="1" outlineLevel="1" ht="22.45" customFormat="1" customHeight="1" s="71">
      <c r="B5250" s="166" t="n"/>
      <c r="C5250" s="166" t="n"/>
      <c r="D5250" s="153" t="n"/>
      <c r="E5250" s="10" t="n"/>
      <c r="F5250" s="11" t="n"/>
      <c r="G5250" s="10" t="n"/>
      <c r="H5250" s="11" t="n"/>
      <c r="I5250" s="12" t="n"/>
      <c r="J5250" s="13" t="n"/>
      <c r="K5250" s="13" t="n"/>
      <c r="L5250" s="12" t="n"/>
      <c r="M5250">
        <f>VLOOKUP(J5250,P$7:Q$4000,2,0)</f>
        <v/>
      </c>
      <c r="N5250">
        <f>VLOOKUP(K5250,P$7:R$4000,2,0)</f>
        <v/>
      </c>
    </row>
    <row r="5251" hidden="1" outlineLevel="1" ht="22.45" customFormat="1" customHeight="1" s="71" thickBot="1">
      <c r="B5251" s="167" t="n"/>
      <c r="C5251" s="167" t="n"/>
      <c r="D5251" s="14" t="n"/>
      <c r="E5251" s="15" t="n"/>
      <c r="F5251" s="175" t="n"/>
      <c r="G5251" s="15" t="n"/>
      <c r="H5251" s="175" t="n"/>
      <c r="I5251" s="135" t="n"/>
      <c r="J5251" s="154" t="n"/>
      <c r="K5251" s="154" t="n"/>
      <c r="L5251" s="12" t="n"/>
      <c r="M5251">
        <f>VLOOKUP(J5251,P$7:Q$4000,2,0)</f>
        <v/>
      </c>
      <c r="N5251">
        <f>VLOOKUP(K5251,P$7:R$4000,2,0)</f>
        <v/>
      </c>
    </row>
    <row r="5252" hidden="1" outlineLevel="1" ht="22.45" customFormat="1" customHeight="1" s="71">
      <c r="B5252" s="165" t="n"/>
      <c r="C5252" s="165" t="n"/>
      <c r="D5252" s="152" t="n"/>
      <c r="E5252" s="163" t="n"/>
      <c r="F5252" s="164" t="n"/>
      <c r="G5252" s="163" t="n"/>
      <c r="H5252" s="164" t="n"/>
      <c r="I5252" s="7" t="n"/>
      <c r="J5252" s="8" t="n"/>
      <c r="K5252" s="8" t="n"/>
      <c r="L5252" s="12" t="n"/>
      <c r="M5252">
        <f>VLOOKUP(J5252,P$7:Q$4000,2,0)</f>
        <v/>
      </c>
      <c r="N5252">
        <f>VLOOKUP(K5252,P$7:R$4000,2,0)</f>
        <v/>
      </c>
    </row>
    <row r="5253" hidden="1" outlineLevel="1" ht="22.45" customFormat="1" customHeight="1" s="71">
      <c r="B5253" s="166" t="n"/>
      <c r="C5253" s="166" t="n"/>
      <c r="D5253" s="153" t="n"/>
      <c r="E5253" s="10" t="n"/>
      <c r="F5253" s="11" t="n"/>
      <c r="G5253" s="10" t="n"/>
      <c r="H5253" s="11" t="n"/>
      <c r="I5253" s="12" t="n"/>
      <c r="J5253" s="13" t="n"/>
      <c r="K5253" s="13" t="n"/>
      <c r="L5253" s="12" t="n"/>
      <c r="M5253">
        <f>VLOOKUP(J5253,P$7:Q$4000,2,0)</f>
        <v/>
      </c>
      <c r="N5253">
        <f>VLOOKUP(K5253,P$7:R$4000,2,0)</f>
        <v/>
      </c>
    </row>
    <row r="5254" hidden="1" outlineLevel="1" ht="22.45" customFormat="1" customHeight="1" s="71" thickBot="1">
      <c r="B5254" s="167" t="n"/>
      <c r="C5254" s="167" t="n"/>
      <c r="D5254" s="14" t="n"/>
      <c r="E5254" s="15" t="n"/>
      <c r="F5254" s="175" t="n"/>
      <c r="G5254" s="15" t="n"/>
      <c r="H5254" s="175" t="n"/>
      <c r="I5254" s="135" t="n"/>
      <c r="J5254" s="154" t="n"/>
      <c r="K5254" s="154" t="n"/>
      <c r="L5254" s="12" t="n"/>
      <c r="M5254">
        <f>VLOOKUP(J5254,P$7:Q$4000,2,0)</f>
        <v/>
      </c>
      <c r="N5254">
        <f>VLOOKUP(K5254,P$7:R$4000,2,0)</f>
        <v/>
      </c>
    </row>
    <row r="5255" hidden="1" outlineLevel="1" ht="22.45" customFormat="1" customHeight="1" s="71">
      <c r="B5255" s="165" t="n"/>
      <c r="C5255" s="165" t="n"/>
      <c r="D5255" s="152" t="n"/>
      <c r="E5255" s="163" t="n"/>
      <c r="F5255" s="164" t="n"/>
      <c r="G5255" s="163" t="n"/>
      <c r="H5255" s="164" t="n"/>
      <c r="I5255" s="7" t="n"/>
      <c r="J5255" s="8" t="n"/>
      <c r="K5255" s="8" t="n"/>
      <c r="L5255" s="12" t="n"/>
      <c r="M5255">
        <f>VLOOKUP(J5255,P$7:Q$4000,2,0)</f>
        <v/>
      </c>
      <c r="N5255">
        <f>VLOOKUP(K5255,P$7:R$4000,2,0)</f>
        <v/>
      </c>
    </row>
    <row r="5256" hidden="1" outlineLevel="1" ht="22.45" customFormat="1" customHeight="1" s="71">
      <c r="B5256" s="166" t="n"/>
      <c r="C5256" s="166" t="n"/>
      <c r="D5256" s="153" t="n"/>
      <c r="E5256" s="10" t="n"/>
      <c r="F5256" s="11" t="n"/>
      <c r="G5256" s="10" t="n"/>
      <c r="H5256" s="11" t="n"/>
      <c r="I5256" s="12" t="n"/>
      <c r="J5256" s="13" t="n"/>
      <c r="K5256" s="13" t="n"/>
      <c r="L5256" s="12" t="n"/>
      <c r="M5256">
        <f>VLOOKUP(J5256,P$7:Q$4000,2,0)</f>
        <v/>
      </c>
      <c r="N5256">
        <f>VLOOKUP(K5256,P$7:R$4000,2,0)</f>
        <v/>
      </c>
    </row>
    <row r="5257" hidden="1" outlineLevel="1" ht="22.45" customFormat="1" customHeight="1" s="71" thickBot="1">
      <c r="B5257" s="167" t="n"/>
      <c r="C5257" s="167" t="n"/>
      <c r="D5257" s="14" t="n"/>
      <c r="E5257" s="15" t="n"/>
      <c r="F5257" s="175" t="n"/>
      <c r="G5257" s="15" t="n"/>
      <c r="H5257" s="175" t="n"/>
      <c r="I5257" s="135" t="n"/>
      <c r="J5257" s="154" t="n"/>
      <c r="K5257" s="154" t="n"/>
      <c r="L5257" s="12" t="n"/>
      <c r="M5257">
        <f>VLOOKUP(J5257,P$7:Q$4000,2,0)</f>
        <v/>
      </c>
      <c r="N5257">
        <f>VLOOKUP(K5257,P$7:R$4000,2,0)</f>
        <v/>
      </c>
    </row>
    <row r="5258" hidden="1" outlineLevel="1" ht="22.45" customFormat="1" customHeight="1" s="71">
      <c r="B5258" s="165" t="n"/>
      <c r="C5258" s="165" t="n"/>
      <c r="D5258" s="152" t="n"/>
      <c r="E5258" s="163" t="n"/>
      <c r="F5258" s="164" t="n"/>
      <c r="G5258" s="163" t="n"/>
      <c r="H5258" s="164" t="n"/>
      <c r="I5258" s="7" t="n"/>
      <c r="J5258" s="8" t="n"/>
      <c r="K5258" s="8" t="n"/>
      <c r="L5258" s="12" t="n"/>
      <c r="M5258">
        <f>VLOOKUP(J5258,P$7:Q$4000,2,0)</f>
        <v/>
      </c>
      <c r="N5258">
        <f>VLOOKUP(K5258,P$7:R$4000,2,0)</f>
        <v/>
      </c>
    </row>
    <row r="5259" hidden="1" outlineLevel="1" ht="22.45" customFormat="1" customHeight="1" s="71">
      <c r="B5259" s="166" t="n"/>
      <c r="C5259" s="166" t="n"/>
      <c r="D5259" s="153" t="n"/>
      <c r="E5259" s="10" t="n"/>
      <c r="F5259" s="11" t="n"/>
      <c r="G5259" s="10" t="n"/>
      <c r="H5259" s="11" t="n"/>
      <c r="I5259" s="12" t="n"/>
      <c r="J5259" s="13" t="n"/>
      <c r="K5259" s="13" t="n"/>
      <c r="L5259" s="12" t="n"/>
      <c r="M5259">
        <f>VLOOKUP(J5259,P$7:Q$4000,2,0)</f>
        <v/>
      </c>
      <c r="N5259">
        <f>VLOOKUP(K5259,P$7:R$4000,2,0)</f>
        <v/>
      </c>
    </row>
    <row r="5260" hidden="1" outlineLevel="1" ht="22.45" customFormat="1" customHeight="1" s="71" thickBot="1">
      <c r="B5260" s="167" t="n"/>
      <c r="C5260" s="167" t="n"/>
      <c r="D5260" s="14" t="n"/>
      <c r="E5260" s="15" t="n"/>
      <c r="F5260" s="175" t="n"/>
      <c r="G5260" s="15" t="n"/>
      <c r="H5260" s="175" t="n"/>
      <c r="I5260" s="135" t="n"/>
      <c r="J5260" s="154" t="n"/>
      <c r="K5260" s="154" t="n"/>
      <c r="L5260" s="12" t="n"/>
      <c r="M5260">
        <f>VLOOKUP(J5260,P$7:Q$4000,2,0)</f>
        <v/>
      </c>
      <c r="N5260">
        <f>VLOOKUP(K5260,P$7:R$4000,2,0)</f>
        <v/>
      </c>
    </row>
    <row r="5261" hidden="1" outlineLevel="1" ht="22.45" customFormat="1" customHeight="1" s="71">
      <c r="B5261" s="165" t="n"/>
      <c r="C5261" s="165" t="n"/>
      <c r="D5261" s="152" t="n"/>
      <c r="E5261" s="163" t="n"/>
      <c r="F5261" s="164" t="n"/>
      <c r="G5261" s="163" t="n"/>
      <c r="H5261" s="164" t="n"/>
      <c r="I5261" s="7" t="n"/>
      <c r="J5261" s="8" t="n"/>
      <c r="K5261" s="8" t="n"/>
      <c r="L5261" s="12" t="n"/>
      <c r="M5261">
        <f>VLOOKUP(J5261,P$7:Q$4000,2,0)</f>
        <v/>
      </c>
      <c r="N5261">
        <f>VLOOKUP(K5261,P$7:R$4000,2,0)</f>
        <v/>
      </c>
    </row>
    <row r="5262" hidden="1" outlineLevel="1" ht="22.45" customFormat="1" customHeight="1" s="71">
      <c r="B5262" s="166" t="n"/>
      <c r="C5262" s="166" t="n"/>
      <c r="D5262" s="153" t="n"/>
      <c r="E5262" s="10" t="n"/>
      <c r="F5262" s="11" t="n"/>
      <c r="G5262" s="10" t="n"/>
      <c r="H5262" s="11" t="n"/>
      <c r="I5262" s="12" t="n"/>
      <c r="J5262" s="13" t="n"/>
      <c r="K5262" s="13" t="n"/>
      <c r="L5262" s="12" t="n"/>
      <c r="M5262">
        <f>VLOOKUP(J5262,P$7:Q$4000,2,0)</f>
        <v/>
      </c>
      <c r="N5262">
        <f>VLOOKUP(K5262,P$7:R$4000,2,0)</f>
        <v/>
      </c>
    </row>
    <row r="5263" hidden="1" outlineLevel="1" ht="22.45" customFormat="1" customHeight="1" s="71" thickBot="1">
      <c r="B5263" s="167" t="n"/>
      <c r="C5263" s="167" t="n"/>
      <c r="D5263" s="14" t="n"/>
      <c r="E5263" s="15" t="n"/>
      <c r="F5263" s="175" t="n"/>
      <c r="G5263" s="15" t="n"/>
      <c r="H5263" s="175" t="n"/>
      <c r="I5263" s="135" t="n"/>
      <c r="J5263" s="154" t="n"/>
      <c r="K5263" s="154" t="n"/>
      <c r="L5263" s="12" t="n"/>
      <c r="M5263">
        <f>VLOOKUP(J5263,P$7:Q$4000,2,0)</f>
        <v/>
      </c>
      <c r="N5263">
        <f>VLOOKUP(K5263,P$7:R$4000,2,0)</f>
        <v/>
      </c>
    </row>
    <row r="5264" hidden="1" outlineLevel="1" ht="22.45" customFormat="1" customHeight="1" s="71">
      <c r="B5264" s="165" t="n"/>
      <c r="C5264" s="165" t="n"/>
      <c r="D5264" s="152" t="n"/>
      <c r="E5264" s="163" t="n"/>
      <c r="F5264" s="164" t="n"/>
      <c r="G5264" s="163" t="n"/>
      <c r="H5264" s="164" t="n"/>
      <c r="I5264" s="7" t="n"/>
      <c r="J5264" s="8" t="n"/>
      <c r="K5264" s="8" t="n"/>
      <c r="L5264" s="12" t="n"/>
      <c r="M5264">
        <f>VLOOKUP(J5264,P$7:Q$4000,2,0)</f>
        <v/>
      </c>
      <c r="N5264">
        <f>VLOOKUP(K5264,P$7:R$4000,2,0)</f>
        <v/>
      </c>
    </row>
    <row r="5265" hidden="1" outlineLevel="1" ht="22.45" customFormat="1" customHeight="1" s="71">
      <c r="B5265" s="166" t="n"/>
      <c r="C5265" s="166" t="n"/>
      <c r="D5265" s="153" t="n"/>
      <c r="E5265" s="10" t="n"/>
      <c r="F5265" s="11" t="n"/>
      <c r="G5265" s="10" t="n"/>
      <c r="H5265" s="11" t="n"/>
      <c r="I5265" s="12" t="n"/>
      <c r="J5265" s="13" t="n"/>
      <c r="K5265" s="13" t="n"/>
      <c r="L5265" s="12" t="n"/>
      <c r="M5265">
        <f>VLOOKUP(J5265,P$7:Q$4000,2,0)</f>
        <v/>
      </c>
      <c r="N5265">
        <f>VLOOKUP(K5265,P$7:R$4000,2,0)</f>
        <v/>
      </c>
    </row>
    <row r="5266" hidden="1" outlineLevel="1" ht="22.45" customFormat="1" customHeight="1" s="71" thickBot="1">
      <c r="B5266" s="167" t="n"/>
      <c r="C5266" s="167" t="n"/>
      <c r="D5266" s="14" t="n"/>
      <c r="E5266" s="15" t="n"/>
      <c r="F5266" s="175" t="n"/>
      <c r="G5266" s="15" t="n"/>
      <c r="H5266" s="175" t="n"/>
      <c r="I5266" s="135" t="n"/>
      <c r="J5266" s="154" t="n"/>
      <c r="K5266" s="154" t="n"/>
      <c r="L5266" s="12" t="n"/>
      <c r="M5266">
        <f>VLOOKUP(J5266,P$7:Q$4000,2,0)</f>
        <v/>
      </c>
      <c r="N5266">
        <f>VLOOKUP(K5266,P$7:R$4000,2,0)</f>
        <v/>
      </c>
    </row>
    <row r="5267" hidden="1" outlineLevel="1" ht="22.45" customFormat="1" customHeight="1" s="71">
      <c r="B5267" s="165" t="n"/>
      <c r="C5267" s="165" t="n"/>
      <c r="D5267" s="152" t="n"/>
      <c r="E5267" s="163" t="n"/>
      <c r="F5267" s="164" t="n"/>
      <c r="G5267" s="163" t="n"/>
      <c r="H5267" s="164" t="n"/>
      <c r="I5267" s="7" t="n"/>
      <c r="J5267" s="8" t="n"/>
      <c r="K5267" s="8" t="n"/>
      <c r="L5267" s="12" t="n"/>
      <c r="M5267">
        <f>VLOOKUP(J5267,P$7:Q$4000,2,0)</f>
        <v/>
      </c>
      <c r="N5267">
        <f>VLOOKUP(K5267,P$7:R$4000,2,0)</f>
        <v/>
      </c>
    </row>
    <row r="5268" hidden="1" outlineLevel="1" ht="22.45" customFormat="1" customHeight="1" s="71">
      <c r="B5268" s="166" t="n"/>
      <c r="C5268" s="166" t="n"/>
      <c r="D5268" s="153" t="n"/>
      <c r="E5268" s="10" t="n"/>
      <c r="F5268" s="11" t="n"/>
      <c r="G5268" s="10" t="n"/>
      <c r="H5268" s="11" t="n"/>
      <c r="I5268" s="12" t="n"/>
      <c r="J5268" s="13" t="n"/>
      <c r="K5268" s="13" t="n"/>
      <c r="L5268" s="12" t="n"/>
      <c r="M5268">
        <f>VLOOKUP(J5268,P$7:Q$4000,2,0)</f>
        <v/>
      </c>
      <c r="N5268">
        <f>VLOOKUP(K5268,P$7:R$4000,2,0)</f>
        <v/>
      </c>
    </row>
    <row r="5269" hidden="1" outlineLevel="1" ht="22.45" customFormat="1" customHeight="1" s="71" thickBot="1">
      <c r="B5269" s="167" t="n"/>
      <c r="C5269" s="167" t="n"/>
      <c r="D5269" s="14" t="n"/>
      <c r="E5269" s="15" t="n"/>
      <c r="F5269" s="175" t="n"/>
      <c r="G5269" s="15" t="n"/>
      <c r="H5269" s="175" t="n"/>
      <c r="I5269" s="135" t="n"/>
      <c r="J5269" s="154" t="n"/>
      <c r="K5269" s="154" t="n"/>
      <c r="L5269" s="12" t="n"/>
      <c r="M5269">
        <f>VLOOKUP(J5269,P$7:Q$4000,2,0)</f>
        <v/>
      </c>
      <c r="N5269">
        <f>VLOOKUP(K5269,P$7:R$4000,2,0)</f>
        <v/>
      </c>
    </row>
    <row r="5270" hidden="1" outlineLevel="1" ht="22.45" customFormat="1" customHeight="1" s="71">
      <c r="B5270" s="165" t="n"/>
      <c r="C5270" s="165" t="n"/>
      <c r="D5270" s="152" t="n"/>
      <c r="E5270" s="163" t="n"/>
      <c r="F5270" s="164" t="n"/>
      <c r="G5270" s="163" t="n"/>
      <c r="H5270" s="164" t="n"/>
      <c r="I5270" s="7" t="n"/>
      <c r="J5270" s="8" t="n"/>
      <c r="K5270" s="8" t="n"/>
      <c r="L5270" s="12" t="n"/>
      <c r="M5270">
        <f>VLOOKUP(J5270,P$7:Q$4000,2,0)</f>
        <v/>
      </c>
      <c r="N5270">
        <f>VLOOKUP(K5270,P$7:R$4000,2,0)</f>
        <v/>
      </c>
    </row>
    <row r="5271" hidden="1" outlineLevel="1" ht="22.45" customFormat="1" customHeight="1" s="71">
      <c r="B5271" s="166" t="n"/>
      <c r="C5271" s="166" t="n"/>
      <c r="D5271" s="153" t="n"/>
      <c r="E5271" s="10" t="n"/>
      <c r="F5271" s="11" t="n"/>
      <c r="G5271" s="10" t="n"/>
      <c r="H5271" s="11" t="n"/>
      <c r="I5271" s="12" t="n"/>
      <c r="J5271" s="13" t="n"/>
      <c r="K5271" s="13" t="n"/>
      <c r="L5271" s="12" t="n"/>
      <c r="M5271">
        <f>VLOOKUP(J5271,P$7:Q$4000,2,0)</f>
        <v/>
      </c>
      <c r="N5271">
        <f>VLOOKUP(K5271,P$7:R$4000,2,0)</f>
        <v/>
      </c>
    </row>
    <row r="5272" hidden="1" outlineLevel="1" ht="22.45" customFormat="1" customHeight="1" s="71" thickBot="1">
      <c r="B5272" s="167" t="n"/>
      <c r="C5272" s="167" t="n"/>
      <c r="D5272" s="14" t="n"/>
      <c r="E5272" s="15" t="n"/>
      <c r="F5272" s="175" t="n"/>
      <c r="G5272" s="15" t="n"/>
      <c r="H5272" s="175" t="n"/>
      <c r="I5272" s="135" t="n"/>
      <c r="J5272" s="154" t="n"/>
      <c r="K5272" s="154" t="n"/>
      <c r="L5272" s="12" t="n"/>
      <c r="M5272">
        <f>VLOOKUP(J5272,P$7:Q$4000,2,0)</f>
        <v/>
      </c>
      <c r="N5272">
        <f>VLOOKUP(K5272,P$7:R$4000,2,0)</f>
        <v/>
      </c>
    </row>
    <row r="5273" hidden="1" outlineLevel="1" ht="22.45" customFormat="1" customHeight="1" s="71">
      <c r="B5273" s="165" t="n"/>
      <c r="C5273" s="165" t="n"/>
      <c r="D5273" s="152" t="n"/>
      <c r="E5273" s="163" t="n"/>
      <c r="F5273" s="164" t="n"/>
      <c r="G5273" s="163" t="n"/>
      <c r="H5273" s="164" t="n"/>
      <c r="I5273" s="7" t="n"/>
      <c r="J5273" s="8" t="n"/>
      <c r="K5273" s="8" t="n"/>
      <c r="L5273" s="12" t="n"/>
      <c r="M5273">
        <f>VLOOKUP(J5273,P$7:Q$4000,2,0)</f>
        <v/>
      </c>
      <c r="N5273">
        <f>VLOOKUP(K5273,P$7:R$4000,2,0)</f>
        <v/>
      </c>
    </row>
    <row r="5274" hidden="1" outlineLevel="1" ht="22.45" customFormat="1" customHeight="1" s="71">
      <c r="B5274" s="166" t="n"/>
      <c r="C5274" s="166" t="n"/>
      <c r="D5274" s="153" t="n"/>
      <c r="E5274" s="10" t="n"/>
      <c r="F5274" s="11" t="n"/>
      <c r="G5274" s="10" t="n"/>
      <c r="H5274" s="11" t="n"/>
      <c r="I5274" s="12" t="n"/>
      <c r="J5274" s="13" t="n"/>
      <c r="K5274" s="13" t="n"/>
      <c r="L5274" s="12" t="n"/>
      <c r="M5274">
        <f>VLOOKUP(J5274,P$7:Q$4000,2,0)</f>
        <v/>
      </c>
      <c r="N5274">
        <f>VLOOKUP(K5274,P$7:R$4000,2,0)</f>
        <v/>
      </c>
    </row>
    <row r="5275" hidden="1" outlineLevel="1" ht="22.45" customFormat="1" customHeight="1" s="71" thickBot="1">
      <c r="B5275" s="167" t="n"/>
      <c r="C5275" s="167" t="n"/>
      <c r="D5275" s="14" t="n"/>
      <c r="E5275" s="15" t="n"/>
      <c r="F5275" s="175" t="n"/>
      <c r="G5275" s="15" t="n"/>
      <c r="H5275" s="175" t="n"/>
      <c r="I5275" s="135" t="n"/>
      <c r="J5275" s="154" t="n"/>
      <c r="K5275" s="154" t="n"/>
      <c r="L5275" s="12" t="n"/>
      <c r="M5275">
        <f>VLOOKUP(J5275,P$7:Q$4000,2,0)</f>
        <v/>
      </c>
      <c r="N5275">
        <f>VLOOKUP(K5275,P$7:R$4000,2,0)</f>
        <v/>
      </c>
    </row>
    <row r="5276" hidden="1" outlineLevel="1" ht="22.45" customFormat="1" customHeight="1" s="71">
      <c r="B5276" s="165" t="n"/>
      <c r="C5276" s="165" t="n"/>
      <c r="D5276" s="152" t="n"/>
      <c r="E5276" s="163" t="n"/>
      <c r="F5276" s="164" t="n"/>
      <c r="G5276" s="163" t="n"/>
      <c r="H5276" s="164" t="n"/>
      <c r="I5276" s="7" t="n"/>
      <c r="J5276" s="8" t="n"/>
      <c r="K5276" s="8" t="n"/>
      <c r="L5276" s="12" t="n"/>
      <c r="M5276">
        <f>VLOOKUP(J5276,P$7:Q$4000,2,0)</f>
        <v/>
      </c>
      <c r="N5276">
        <f>VLOOKUP(K5276,P$7:R$4000,2,0)</f>
        <v/>
      </c>
    </row>
    <row r="5277" hidden="1" outlineLevel="1" ht="22.45" customFormat="1" customHeight="1" s="71">
      <c r="B5277" s="166" t="n"/>
      <c r="C5277" s="166" t="n"/>
      <c r="D5277" s="153" t="n"/>
      <c r="E5277" s="10" t="n"/>
      <c r="F5277" s="11" t="n"/>
      <c r="G5277" s="10" t="n"/>
      <c r="H5277" s="11" t="n"/>
      <c r="I5277" s="12" t="n"/>
      <c r="J5277" s="13" t="n"/>
      <c r="K5277" s="13" t="n"/>
      <c r="L5277" s="12" t="n"/>
      <c r="M5277">
        <f>VLOOKUP(J5277,P$7:Q$4000,2,0)</f>
        <v/>
      </c>
      <c r="N5277">
        <f>VLOOKUP(K5277,P$7:R$4000,2,0)</f>
        <v/>
      </c>
    </row>
    <row r="5278" hidden="1" outlineLevel="1" ht="22.45" customFormat="1" customHeight="1" s="71" thickBot="1">
      <c r="B5278" s="167" t="n"/>
      <c r="C5278" s="167" t="n"/>
      <c r="D5278" s="14" t="n"/>
      <c r="E5278" s="15" t="n"/>
      <c r="F5278" s="175" t="n"/>
      <c r="G5278" s="15" t="n"/>
      <c r="H5278" s="175" t="n"/>
      <c r="I5278" s="135" t="n"/>
      <c r="J5278" s="154" t="n"/>
      <c r="K5278" s="154" t="n"/>
      <c r="L5278" s="12" t="n"/>
      <c r="M5278">
        <f>VLOOKUP(J5278,P$7:Q$4000,2,0)</f>
        <v/>
      </c>
      <c r="N5278">
        <f>VLOOKUP(K5278,P$7:R$4000,2,0)</f>
        <v/>
      </c>
    </row>
    <row r="5279" hidden="1" outlineLevel="1" ht="22.45" customFormat="1" customHeight="1" s="71">
      <c r="B5279" s="165" t="n"/>
      <c r="C5279" s="165" t="n"/>
      <c r="D5279" s="152" t="n"/>
      <c r="E5279" s="163" t="n"/>
      <c r="F5279" s="164" t="n"/>
      <c r="G5279" s="163" t="n"/>
      <c r="H5279" s="164" t="n"/>
      <c r="I5279" s="7" t="n"/>
      <c r="J5279" s="8" t="n"/>
      <c r="K5279" s="8" t="n"/>
      <c r="L5279" s="12" t="n"/>
      <c r="M5279">
        <f>VLOOKUP(J5279,P$7:Q$4000,2,0)</f>
        <v/>
      </c>
      <c r="N5279">
        <f>VLOOKUP(K5279,P$7:R$4000,2,0)</f>
        <v/>
      </c>
    </row>
    <row r="5280" hidden="1" outlineLevel="1" ht="22.45" customFormat="1" customHeight="1" s="71">
      <c r="B5280" s="166" t="n"/>
      <c r="C5280" s="166" t="n"/>
      <c r="D5280" s="153" t="n"/>
      <c r="E5280" s="10" t="n"/>
      <c r="F5280" s="11" t="n"/>
      <c r="G5280" s="10" t="n"/>
      <c r="H5280" s="11" t="n"/>
      <c r="I5280" s="12" t="n"/>
      <c r="J5280" s="13" t="n"/>
      <c r="K5280" s="13" t="n"/>
      <c r="L5280" s="12" t="n"/>
      <c r="M5280">
        <f>VLOOKUP(J5280,P$7:Q$4000,2,0)</f>
        <v/>
      </c>
      <c r="N5280">
        <f>VLOOKUP(K5280,P$7:R$4000,2,0)</f>
        <v/>
      </c>
    </row>
    <row r="5281" hidden="1" outlineLevel="1" ht="22.45" customFormat="1" customHeight="1" s="71" thickBot="1">
      <c r="B5281" s="167" t="n"/>
      <c r="C5281" s="167" t="n"/>
      <c r="D5281" s="14" t="n"/>
      <c r="E5281" s="15" t="n"/>
      <c r="F5281" s="175" t="n"/>
      <c r="G5281" s="15" t="n"/>
      <c r="H5281" s="175" t="n"/>
      <c r="I5281" s="135" t="n"/>
      <c r="J5281" s="154" t="n"/>
      <c r="K5281" s="154" t="n"/>
      <c r="L5281" s="12" t="n"/>
      <c r="M5281">
        <f>VLOOKUP(J5281,P$7:Q$4000,2,0)</f>
        <v/>
      </c>
      <c r="N5281">
        <f>VLOOKUP(K5281,P$7:R$4000,2,0)</f>
        <v/>
      </c>
    </row>
    <row r="5282" hidden="1" outlineLevel="1" ht="22.45" customFormat="1" customHeight="1" s="71">
      <c r="B5282" s="165" t="n"/>
      <c r="C5282" s="165" t="n"/>
      <c r="D5282" s="152" t="n"/>
      <c r="E5282" s="163" t="n"/>
      <c r="F5282" s="164" t="n"/>
      <c r="G5282" s="163" t="n"/>
      <c r="H5282" s="164" t="n"/>
      <c r="I5282" s="7" t="n"/>
      <c r="J5282" s="8" t="n"/>
      <c r="K5282" s="8" t="n"/>
      <c r="L5282" s="12" t="n"/>
      <c r="M5282">
        <f>VLOOKUP(J5282,P$7:Q$4000,2,0)</f>
        <v/>
      </c>
      <c r="N5282">
        <f>VLOOKUP(K5282,P$7:R$4000,2,0)</f>
        <v/>
      </c>
    </row>
    <row r="5283" hidden="1" outlineLevel="1" ht="22.45" customFormat="1" customHeight="1" s="71">
      <c r="B5283" s="166" t="n"/>
      <c r="C5283" s="166" t="n"/>
      <c r="D5283" s="153" t="n"/>
      <c r="E5283" s="10" t="n"/>
      <c r="F5283" s="11" t="n"/>
      <c r="G5283" s="10" t="n"/>
      <c r="H5283" s="11" t="n"/>
      <c r="I5283" s="12" t="n"/>
      <c r="J5283" s="13" t="n"/>
      <c r="K5283" s="13" t="n"/>
      <c r="L5283" s="12" t="n"/>
      <c r="M5283">
        <f>VLOOKUP(J5283,P$7:Q$4000,2,0)</f>
        <v/>
      </c>
      <c r="N5283">
        <f>VLOOKUP(K5283,P$7:R$4000,2,0)</f>
        <v/>
      </c>
    </row>
    <row r="5284" hidden="1" outlineLevel="1" ht="22.45" customFormat="1" customHeight="1" s="71" thickBot="1">
      <c r="B5284" s="167" t="n"/>
      <c r="C5284" s="167" t="n"/>
      <c r="D5284" s="14" t="n"/>
      <c r="E5284" s="15" t="n"/>
      <c r="F5284" s="175" t="n"/>
      <c r="G5284" s="15" t="n"/>
      <c r="H5284" s="175" t="n"/>
      <c r="I5284" s="135" t="n"/>
      <c r="J5284" s="154" t="n"/>
      <c r="K5284" s="154" t="n"/>
      <c r="L5284" s="12" t="n"/>
      <c r="M5284">
        <f>VLOOKUP(J5284,P$7:Q$4000,2,0)</f>
        <v/>
      </c>
      <c r="N5284">
        <f>VLOOKUP(K5284,P$7:R$4000,2,0)</f>
        <v/>
      </c>
    </row>
    <row r="5285" hidden="1" outlineLevel="1" ht="22.45" customFormat="1" customHeight="1" s="71">
      <c r="B5285" s="165" t="n"/>
      <c r="C5285" s="165" t="n"/>
      <c r="D5285" s="152" t="n"/>
      <c r="E5285" s="163" t="n"/>
      <c r="F5285" s="164" t="n"/>
      <c r="G5285" s="163" t="n"/>
      <c r="H5285" s="164" t="n"/>
      <c r="I5285" s="7" t="n"/>
      <c r="J5285" s="8" t="n"/>
      <c r="K5285" s="8" t="n"/>
      <c r="L5285" s="12" t="n"/>
      <c r="M5285">
        <f>VLOOKUP(J5285,P$7:Q$4000,2,0)</f>
        <v/>
      </c>
      <c r="N5285">
        <f>VLOOKUP(K5285,P$7:R$4000,2,0)</f>
        <v/>
      </c>
    </row>
    <row r="5286" hidden="1" outlineLevel="1" ht="22.45" customFormat="1" customHeight="1" s="71">
      <c r="B5286" s="166" t="n"/>
      <c r="C5286" s="166" t="n"/>
      <c r="D5286" s="153" t="n"/>
      <c r="E5286" s="10" t="n"/>
      <c r="F5286" s="11" t="n"/>
      <c r="G5286" s="10" t="n"/>
      <c r="H5286" s="11" t="n"/>
      <c r="I5286" s="12" t="n"/>
      <c r="J5286" s="13" t="n"/>
      <c r="K5286" s="13" t="n"/>
      <c r="L5286" s="12" t="n"/>
      <c r="M5286">
        <f>VLOOKUP(J5286,P$7:Q$4000,2,0)</f>
        <v/>
      </c>
      <c r="N5286">
        <f>VLOOKUP(K5286,P$7:R$4000,2,0)</f>
        <v/>
      </c>
    </row>
    <row r="5287" hidden="1" outlineLevel="1" ht="22.45" customFormat="1" customHeight="1" s="71" thickBot="1">
      <c r="B5287" s="167" t="n"/>
      <c r="C5287" s="167" t="n"/>
      <c r="D5287" s="14" t="n"/>
      <c r="E5287" s="15" t="n"/>
      <c r="F5287" s="175" t="n"/>
      <c r="G5287" s="15" t="n"/>
      <c r="H5287" s="175" t="n"/>
      <c r="I5287" s="135" t="n"/>
      <c r="J5287" s="154" t="n"/>
      <c r="K5287" s="154" t="n"/>
      <c r="L5287" s="12" t="n"/>
      <c r="M5287">
        <f>VLOOKUP(J5287,P$7:Q$4000,2,0)</f>
        <v/>
      </c>
      <c r="N5287">
        <f>VLOOKUP(K5287,P$7:R$4000,2,0)</f>
        <v/>
      </c>
    </row>
    <row r="5288" hidden="1" outlineLevel="1" ht="22.45" customFormat="1" customHeight="1" s="71">
      <c r="B5288" s="165" t="n"/>
      <c r="C5288" s="165" t="n"/>
      <c r="D5288" s="152" t="n"/>
      <c r="E5288" s="163" t="n"/>
      <c r="F5288" s="164" t="n"/>
      <c r="G5288" s="163" t="n"/>
      <c r="H5288" s="164" t="n"/>
      <c r="I5288" s="7" t="n"/>
      <c r="J5288" s="8" t="n"/>
      <c r="K5288" s="8" t="n"/>
      <c r="L5288" s="12" t="n"/>
      <c r="M5288">
        <f>VLOOKUP(J5288,P$7:Q$4000,2,0)</f>
        <v/>
      </c>
      <c r="N5288">
        <f>VLOOKUP(K5288,P$7:R$4000,2,0)</f>
        <v/>
      </c>
    </row>
    <row r="5289" hidden="1" outlineLevel="1" ht="22.45" customFormat="1" customHeight="1" s="71">
      <c r="B5289" s="166" t="n"/>
      <c r="C5289" s="166" t="n"/>
      <c r="D5289" s="153" t="n"/>
      <c r="E5289" s="10" t="n"/>
      <c r="F5289" s="11" t="n"/>
      <c r="G5289" s="10" t="n"/>
      <c r="H5289" s="11" t="n"/>
      <c r="I5289" s="12" t="n"/>
      <c r="J5289" s="13" t="n"/>
      <c r="K5289" s="13" t="n"/>
      <c r="L5289" s="12" t="n"/>
      <c r="M5289">
        <f>VLOOKUP(J5289,P$7:Q$4000,2,0)</f>
        <v/>
      </c>
      <c r="N5289">
        <f>VLOOKUP(K5289,P$7:R$4000,2,0)</f>
        <v/>
      </c>
    </row>
    <row r="5290" hidden="1" outlineLevel="1" ht="22.45" customFormat="1" customHeight="1" s="71" thickBot="1">
      <c r="B5290" s="167" t="n"/>
      <c r="C5290" s="167" t="n"/>
      <c r="D5290" s="14" t="n"/>
      <c r="E5290" s="15" t="n"/>
      <c r="F5290" s="175" t="n"/>
      <c r="G5290" s="15" t="n"/>
      <c r="H5290" s="175" t="n"/>
      <c r="I5290" s="135" t="n"/>
      <c r="J5290" s="154" t="n"/>
      <c r="K5290" s="154" t="n"/>
      <c r="L5290" s="12" t="n"/>
      <c r="M5290">
        <f>VLOOKUP(J5290,P$7:Q$4000,2,0)</f>
        <v/>
      </c>
      <c r="N5290">
        <f>VLOOKUP(K5290,P$7:R$4000,2,0)</f>
        <v/>
      </c>
    </row>
    <row r="5291" hidden="1" outlineLevel="1" ht="22.45" customFormat="1" customHeight="1" s="71">
      <c r="B5291" s="165" t="n"/>
      <c r="C5291" s="165" t="n"/>
      <c r="D5291" s="152" t="n"/>
      <c r="E5291" s="163" t="n"/>
      <c r="F5291" s="164" t="n"/>
      <c r="G5291" s="163" t="n"/>
      <c r="H5291" s="164" t="n"/>
      <c r="I5291" s="7" t="n"/>
      <c r="J5291" s="8" t="n"/>
      <c r="K5291" s="8" t="n"/>
      <c r="L5291" s="12" t="n"/>
      <c r="M5291">
        <f>VLOOKUP(J5291,P$7:Q$4000,2,0)</f>
        <v/>
      </c>
      <c r="N5291">
        <f>VLOOKUP(K5291,P$7:R$4000,2,0)</f>
        <v/>
      </c>
    </row>
    <row r="5292" hidden="1" outlineLevel="1" ht="22.45" customFormat="1" customHeight="1" s="71">
      <c r="B5292" s="166" t="n"/>
      <c r="C5292" s="166" t="n"/>
      <c r="D5292" s="153" t="n"/>
      <c r="E5292" s="10" t="n"/>
      <c r="F5292" s="11" t="n"/>
      <c r="G5292" s="10" t="n"/>
      <c r="H5292" s="11" t="n"/>
      <c r="I5292" s="12" t="n"/>
      <c r="J5292" s="13" t="n"/>
      <c r="K5292" s="13" t="n"/>
      <c r="L5292" s="12" t="n"/>
      <c r="M5292">
        <f>VLOOKUP(J5292,P$7:Q$4000,2,0)</f>
        <v/>
      </c>
      <c r="N5292">
        <f>VLOOKUP(K5292,P$7:R$4000,2,0)</f>
        <v/>
      </c>
    </row>
    <row r="5293" hidden="1" outlineLevel="1" ht="22.45" customFormat="1" customHeight="1" s="71" thickBot="1">
      <c r="B5293" s="167" t="n"/>
      <c r="C5293" s="167" t="n"/>
      <c r="D5293" s="14" t="n"/>
      <c r="E5293" s="15" t="n"/>
      <c r="F5293" s="175" t="n"/>
      <c r="G5293" s="15" t="n"/>
      <c r="H5293" s="175" t="n"/>
      <c r="I5293" s="135" t="n"/>
      <c r="J5293" s="154" t="n"/>
      <c r="K5293" s="154" t="n"/>
      <c r="L5293" s="12" t="n"/>
      <c r="M5293">
        <f>VLOOKUP(J5293,P$7:Q$4000,2,0)</f>
        <v/>
      </c>
      <c r="N5293">
        <f>VLOOKUP(K5293,P$7:R$4000,2,0)</f>
        <v/>
      </c>
    </row>
    <row r="5294" hidden="1" outlineLevel="1" ht="22.45" customFormat="1" customHeight="1" s="71">
      <c r="B5294" s="165" t="n"/>
      <c r="C5294" s="165" t="n"/>
      <c r="D5294" s="152" t="n"/>
      <c r="E5294" s="163" t="n"/>
      <c r="F5294" s="164" t="n"/>
      <c r="G5294" s="163" t="n"/>
      <c r="H5294" s="164" t="n"/>
      <c r="I5294" s="7" t="n"/>
      <c r="J5294" s="8" t="n"/>
      <c r="K5294" s="8" t="n"/>
      <c r="L5294" s="12" t="n"/>
      <c r="M5294">
        <f>VLOOKUP(J5294,P$7:Q$4000,2,0)</f>
        <v/>
      </c>
      <c r="N5294">
        <f>VLOOKUP(K5294,P$7:R$4000,2,0)</f>
        <v/>
      </c>
    </row>
    <row r="5295" hidden="1" outlineLevel="1" ht="22.45" customFormat="1" customHeight="1" s="71">
      <c r="B5295" s="166" t="n"/>
      <c r="C5295" s="166" t="n"/>
      <c r="D5295" s="153" t="n"/>
      <c r="E5295" s="10" t="n"/>
      <c r="F5295" s="11" t="n"/>
      <c r="G5295" s="10" t="n"/>
      <c r="H5295" s="11" t="n"/>
      <c r="I5295" s="12" t="n"/>
      <c r="J5295" s="13" t="n"/>
      <c r="K5295" s="13" t="n"/>
      <c r="L5295" s="12" t="n"/>
      <c r="M5295">
        <f>VLOOKUP(J5295,P$7:Q$4000,2,0)</f>
        <v/>
      </c>
      <c r="N5295">
        <f>VLOOKUP(K5295,P$7:R$4000,2,0)</f>
        <v/>
      </c>
    </row>
    <row r="5296" hidden="1" outlineLevel="1" ht="22.45" customFormat="1" customHeight="1" s="71" thickBot="1">
      <c r="B5296" s="167" t="n"/>
      <c r="C5296" s="167" t="n"/>
      <c r="D5296" s="14" t="n"/>
      <c r="E5296" s="15" t="n"/>
      <c r="F5296" s="175" t="n"/>
      <c r="G5296" s="15" t="n"/>
      <c r="H5296" s="175" t="n"/>
      <c r="I5296" s="135" t="n"/>
      <c r="J5296" s="154" t="n"/>
      <c r="K5296" s="154" t="n"/>
      <c r="L5296" s="12" t="n"/>
      <c r="M5296">
        <f>VLOOKUP(J5296,P$7:Q$4000,2,0)</f>
        <v/>
      </c>
      <c r="N5296">
        <f>VLOOKUP(K5296,P$7:R$4000,2,0)</f>
        <v/>
      </c>
    </row>
    <row r="5297" hidden="1" outlineLevel="1" ht="22.45" customFormat="1" customHeight="1" s="71">
      <c r="B5297" s="165" t="n"/>
      <c r="C5297" s="165" t="n"/>
      <c r="D5297" s="152" t="n"/>
      <c r="E5297" s="163" t="n"/>
      <c r="F5297" s="164" t="n"/>
      <c r="G5297" s="163" t="n"/>
      <c r="H5297" s="164" t="n"/>
      <c r="I5297" s="7" t="n"/>
      <c r="J5297" s="8" t="n"/>
      <c r="K5297" s="8" t="n"/>
      <c r="L5297" s="12" t="n"/>
      <c r="M5297">
        <f>VLOOKUP(J5297,P$7:Q$2767,2,0)</f>
        <v/>
      </c>
      <c r="N5297">
        <f>VLOOKUP(K5297,P$7:R$2767,2,0)</f>
        <v/>
      </c>
    </row>
    <row r="5298" hidden="1" outlineLevel="1" ht="22.45" customFormat="1" customHeight="1" s="71">
      <c r="B5298" s="166" t="n"/>
      <c r="C5298" s="166" t="n"/>
      <c r="D5298" s="153" t="n"/>
      <c r="E5298" s="10" t="n"/>
      <c r="F5298" s="11" t="n"/>
      <c r="G5298" s="10" t="n"/>
      <c r="H5298" s="11" t="n"/>
      <c r="I5298" s="12" t="n"/>
      <c r="J5298" s="13" t="n"/>
      <c r="K5298" s="13" t="n"/>
      <c r="L5298" s="12" t="n"/>
      <c r="M5298">
        <f>VLOOKUP(J5298,P$7:Q$2767,2,0)</f>
        <v/>
      </c>
      <c r="N5298">
        <f>VLOOKUP(K5298,P$7:R$2767,2,0)</f>
        <v/>
      </c>
    </row>
    <row r="5299" hidden="1" outlineLevel="1" ht="22.45" customFormat="1" customHeight="1" s="71" thickBot="1">
      <c r="B5299" s="167" t="n"/>
      <c r="C5299" s="167" t="n"/>
      <c r="D5299" s="14" t="n"/>
      <c r="E5299" s="15" t="n"/>
      <c r="F5299" s="175" t="n"/>
      <c r="G5299" s="15" t="n"/>
      <c r="H5299" s="175" t="n"/>
      <c r="I5299" s="135" t="n"/>
      <c r="J5299" s="154" t="n"/>
      <c r="K5299" s="154" t="n"/>
      <c r="L5299" s="12" t="n"/>
      <c r="M5299">
        <f>VLOOKUP(J5299,P$7:Q$2767,2,0)</f>
        <v/>
      </c>
      <c r="N5299">
        <f>VLOOKUP(K5299,P$7:R$2767,2,0)</f>
        <v/>
      </c>
    </row>
    <row r="5300" hidden="1" outlineLevel="1" ht="22.45" customFormat="1" customHeight="1" s="71">
      <c r="B5300" s="165" t="n"/>
      <c r="C5300" s="165" t="n"/>
      <c r="D5300" s="152" t="n"/>
      <c r="E5300" s="163" t="n"/>
      <c r="F5300" s="164" t="n"/>
      <c r="G5300" s="163" t="n"/>
      <c r="H5300" s="164" t="n"/>
      <c r="I5300" s="7" t="n"/>
      <c r="J5300" s="8" t="n"/>
      <c r="K5300" s="8" t="n"/>
      <c r="L5300" s="12" t="n"/>
      <c r="M5300">
        <f>VLOOKUP(J5300,P$7:Q$2767,2,0)</f>
        <v/>
      </c>
      <c r="N5300">
        <f>VLOOKUP(K5300,P$7:R$2767,2,0)</f>
        <v/>
      </c>
    </row>
    <row r="5301" hidden="1" outlineLevel="1" ht="22.45" customFormat="1" customHeight="1" s="71">
      <c r="B5301" s="166" t="n"/>
      <c r="C5301" s="166" t="n"/>
      <c r="D5301" s="153" t="n"/>
      <c r="E5301" s="10" t="n"/>
      <c r="F5301" s="11" t="n"/>
      <c r="G5301" s="10" t="n"/>
      <c r="H5301" s="11" t="n"/>
      <c r="I5301" s="12" t="n"/>
      <c r="J5301" s="13" t="n"/>
      <c r="K5301" s="13" t="n"/>
      <c r="L5301" s="12" t="n"/>
      <c r="M5301">
        <f>VLOOKUP(J5301,P$7:Q$2767,2,0)</f>
        <v/>
      </c>
      <c r="N5301">
        <f>VLOOKUP(K5301,P$7:R$2767,2,0)</f>
        <v/>
      </c>
    </row>
    <row r="5302" hidden="1" outlineLevel="1" ht="22.45" customFormat="1" customHeight="1" s="71" thickBot="1">
      <c r="B5302" s="167" t="n"/>
      <c r="C5302" s="167" t="n"/>
      <c r="D5302" s="14" t="n"/>
      <c r="E5302" s="15" t="n"/>
      <c r="F5302" s="175" t="n"/>
      <c r="G5302" s="15" t="n"/>
      <c r="H5302" s="175" t="n"/>
      <c r="I5302" s="135" t="n"/>
      <c r="J5302" s="154" t="n"/>
      <c r="K5302" s="154" t="n"/>
      <c r="L5302" s="12" t="n"/>
      <c r="M5302">
        <f>VLOOKUP(J5302,P$7:Q$2767,2,0)</f>
        <v/>
      </c>
      <c r="N5302">
        <f>VLOOKUP(K5302,P$7:R$2767,2,0)</f>
        <v/>
      </c>
    </row>
    <row r="5303" hidden="1" outlineLevel="1" ht="22.45" customFormat="1" customHeight="1" s="71">
      <c r="B5303" s="165" t="n"/>
      <c r="C5303" s="165" t="n"/>
      <c r="D5303" s="152" t="n"/>
      <c r="E5303" s="163" t="n"/>
      <c r="F5303" s="164" t="n"/>
      <c r="G5303" s="163" t="n"/>
      <c r="H5303" s="164" t="n"/>
      <c r="I5303" s="7" t="n"/>
      <c r="J5303" s="8" t="n"/>
      <c r="K5303" s="8" t="n"/>
      <c r="L5303" s="12" t="n"/>
      <c r="M5303">
        <f>VLOOKUP(J5303,P$7:Q$2767,2,0)</f>
        <v/>
      </c>
      <c r="N5303">
        <f>VLOOKUP(K5303,P$7:R$2767,2,0)</f>
        <v/>
      </c>
    </row>
    <row r="5304" hidden="1" outlineLevel="1" ht="22.45" customFormat="1" customHeight="1" s="71">
      <c r="B5304" s="166" t="n"/>
      <c r="C5304" s="166" t="n"/>
      <c r="D5304" s="153" t="n"/>
      <c r="E5304" s="10" t="n"/>
      <c r="F5304" s="11" t="n"/>
      <c r="G5304" s="10" t="n"/>
      <c r="H5304" s="11" t="n"/>
      <c r="I5304" s="12" t="n"/>
      <c r="J5304" s="13" t="n"/>
      <c r="K5304" s="13" t="n"/>
      <c r="L5304" s="12" t="n"/>
      <c r="M5304">
        <f>VLOOKUP(J5304,P$7:Q$2767,2,0)</f>
        <v/>
      </c>
      <c r="N5304">
        <f>VLOOKUP(K5304,P$7:R$2767,2,0)</f>
        <v/>
      </c>
    </row>
    <row r="5305" hidden="1" outlineLevel="1" ht="22.45" customFormat="1" customHeight="1" s="71" thickBot="1">
      <c r="B5305" s="167" t="n"/>
      <c r="C5305" s="167" t="n"/>
      <c r="D5305" s="14" t="n"/>
      <c r="E5305" s="15" t="n"/>
      <c r="F5305" s="175" t="n"/>
      <c r="G5305" s="15" t="n"/>
      <c r="H5305" s="175" t="n"/>
      <c r="I5305" s="135" t="n"/>
      <c r="J5305" s="154" t="n"/>
      <c r="K5305" s="154" t="n"/>
      <c r="L5305" s="12" t="n"/>
      <c r="M5305">
        <f>VLOOKUP(J5305,P$7:Q$2767,2,0)</f>
        <v/>
      </c>
      <c r="N5305">
        <f>VLOOKUP(K5305,P$7:R$2767,2,0)</f>
        <v/>
      </c>
    </row>
    <row r="5306" hidden="1" outlineLevel="1" ht="22.45" customFormat="1" customHeight="1" s="71">
      <c r="B5306" s="165" t="n"/>
      <c r="C5306" s="165" t="n"/>
      <c r="D5306" s="152" t="n"/>
      <c r="E5306" s="163" t="n"/>
      <c r="F5306" s="164" t="n"/>
      <c r="G5306" s="163" t="n"/>
      <c r="H5306" s="164" t="n"/>
      <c r="I5306" s="7" t="n"/>
      <c r="J5306" s="8" t="n"/>
      <c r="K5306" s="8" t="n"/>
      <c r="L5306" s="12" t="n"/>
      <c r="M5306">
        <f>VLOOKUP(J5306,P$7:Q$2767,2,0)</f>
        <v/>
      </c>
      <c r="N5306">
        <f>VLOOKUP(K5306,P$7:R$2767,2,0)</f>
        <v/>
      </c>
    </row>
    <row r="5307" hidden="1" outlineLevel="1" ht="22.45" customFormat="1" customHeight="1" s="71">
      <c r="B5307" s="166" t="n"/>
      <c r="C5307" s="166" t="n"/>
      <c r="D5307" s="153" t="n"/>
      <c r="E5307" s="10" t="n"/>
      <c r="F5307" s="11" t="n"/>
      <c r="G5307" s="10" t="n"/>
      <c r="H5307" s="11" t="n"/>
      <c r="I5307" s="12" t="n"/>
      <c r="J5307" s="13" t="n"/>
      <c r="K5307" s="13" t="n"/>
      <c r="L5307" s="12" t="n"/>
      <c r="M5307">
        <f>VLOOKUP(J5307,P$7:Q$2767,2,0)</f>
        <v/>
      </c>
      <c r="N5307">
        <f>VLOOKUP(K5307,P$7:R$2767,2,0)</f>
        <v/>
      </c>
    </row>
    <row r="5308" hidden="1" outlineLevel="1" ht="22.45" customFormat="1" customHeight="1" s="71" thickBot="1">
      <c r="B5308" s="167" t="n"/>
      <c r="C5308" s="167" t="n"/>
      <c r="D5308" s="14" t="n"/>
      <c r="E5308" s="15" t="n"/>
      <c r="F5308" s="175" t="n"/>
      <c r="G5308" s="15" t="n"/>
      <c r="H5308" s="175" t="n"/>
      <c r="I5308" s="135" t="n"/>
      <c r="J5308" s="154" t="n"/>
      <c r="K5308" s="154" t="n"/>
      <c r="L5308" s="12" t="n"/>
      <c r="M5308">
        <f>VLOOKUP(J5308,P$7:Q$2767,2,0)</f>
        <v/>
      </c>
      <c r="N5308">
        <f>VLOOKUP(K5308,P$7:R$2767,2,0)</f>
        <v/>
      </c>
    </row>
    <row r="5309" hidden="1" outlineLevel="1" ht="22.45" customFormat="1" customHeight="1" s="71">
      <c r="B5309" s="165" t="n"/>
      <c r="C5309" s="165" t="n"/>
      <c r="D5309" s="152" t="n"/>
      <c r="E5309" s="163" t="n"/>
      <c r="F5309" s="164" t="n"/>
      <c r="G5309" s="163" t="n"/>
      <c r="H5309" s="164" t="n"/>
      <c r="I5309" s="7" t="n"/>
      <c r="J5309" s="8" t="n"/>
      <c r="K5309" s="8" t="n"/>
      <c r="L5309" s="12" t="n"/>
      <c r="M5309">
        <f>VLOOKUP(J5309,P$7:Q$2767,2,0)</f>
        <v/>
      </c>
      <c r="N5309">
        <f>VLOOKUP(K5309,P$7:R$2767,2,0)</f>
        <v/>
      </c>
    </row>
    <row r="5310" hidden="1" outlineLevel="1" ht="22.45" customFormat="1" customHeight="1" s="71">
      <c r="B5310" s="166" t="n"/>
      <c r="C5310" s="166" t="n"/>
      <c r="D5310" s="153" t="n"/>
      <c r="E5310" s="10" t="n"/>
      <c r="F5310" s="11" t="n"/>
      <c r="G5310" s="10" t="n"/>
      <c r="H5310" s="11" t="n"/>
      <c r="I5310" s="12" t="n"/>
      <c r="J5310" s="13" t="n"/>
      <c r="K5310" s="13" t="n"/>
      <c r="L5310" s="12" t="n"/>
      <c r="M5310">
        <f>VLOOKUP(J5310,P$7:Q$2767,2,0)</f>
        <v/>
      </c>
      <c r="N5310">
        <f>VLOOKUP(K5310,P$7:R$2767,2,0)</f>
        <v/>
      </c>
    </row>
    <row r="5311" hidden="1" outlineLevel="1" ht="22.45" customFormat="1" customHeight="1" s="71" thickBot="1">
      <c r="B5311" s="167" t="n"/>
      <c r="C5311" s="167" t="n"/>
      <c r="D5311" s="14" t="n"/>
      <c r="E5311" s="15" t="n"/>
      <c r="F5311" s="175" t="n"/>
      <c r="G5311" s="15" t="n"/>
      <c r="H5311" s="175" t="n"/>
      <c r="I5311" s="135" t="n"/>
      <c r="J5311" s="154" t="n"/>
      <c r="K5311" s="154" t="n"/>
      <c r="L5311" s="12" t="n"/>
      <c r="M5311">
        <f>VLOOKUP(J5311,P$7:Q$2767,2,0)</f>
        <v/>
      </c>
      <c r="N5311">
        <f>VLOOKUP(K5311,P$7:R$2767,2,0)</f>
        <v/>
      </c>
    </row>
    <row r="5312" hidden="1" outlineLevel="1" ht="22.45" customFormat="1" customHeight="1" s="71">
      <c r="B5312" s="165" t="n"/>
      <c r="C5312" s="165" t="n"/>
      <c r="D5312" s="152" t="n"/>
      <c r="E5312" s="163" t="n"/>
      <c r="F5312" s="164" t="n"/>
      <c r="G5312" s="163" t="n"/>
      <c r="H5312" s="164" t="n"/>
      <c r="I5312" s="7" t="n"/>
      <c r="J5312" s="8" t="n"/>
      <c r="K5312" s="8" t="n"/>
      <c r="L5312" s="12" t="n"/>
      <c r="M5312">
        <f>VLOOKUP(J5312,P$7:Q$2767,2,0)</f>
        <v/>
      </c>
      <c r="N5312">
        <f>VLOOKUP(K5312,P$7:R$2767,2,0)</f>
        <v/>
      </c>
    </row>
    <row r="5313" hidden="1" outlineLevel="1" ht="22.45" customFormat="1" customHeight="1" s="71">
      <c r="B5313" s="166" t="n"/>
      <c r="C5313" s="166" t="n"/>
      <c r="D5313" s="153" t="n"/>
      <c r="E5313" s="10" t="n"/>
      <c r="F5313" s="11" t="n"/>
      <c r="G5313" s="10" t="n"/>
      <c r="H5313" s="11" t="n"/>
      <c r="I5313" s="12" t="n"/>
      <c r="J5313" s="13" t="n"/>
      <c r="K5313" s="13" t="n"/>
      <c r="L5313" s="12" t="n"/>
      <c r="M5313">
        <f>VLOOKUP(J5313,P$7:Q$2767,2,0)</f>
        <v/>
      </c>
      <c r="N5313">
        <f>VLOOKUP(K5313,P$7:R$2767,2,0)</f>
        <v/>
      </c>
    </row>
    <row r="5314" hidden="1" outlineLevel="1" ht="22.45" customFormat="1" customHeight="1" s="71" thickBot="1">
      <c r="B5314" s="167" t="n"/>
      <c r="C5314" s="167" t="n"/>
      <c r="D5314" s="14" t="n"/>
      <c r="E5314" s="15" t="n"/>
      <c r="F5314" s="175" t="n"/>
      <c r="G5314" s="15" t="n"/>
      <c r="H5314" s="175" t="n"/>
      <c r="I5314" s="135" t="n"/>
      <c r="J5314" s="154" t="n"/>
      <c r="K5314" s="154" t="n"/>
      <c r="L5314" s="12" t="n"/>
      <c r="M5314">
        <f>VLOOKUP(J5314,P$7:Q$2767,2,0)</f>
        <v/>
      </c>
      <c r="N5314">
        <f>VLOOKUP(K5314,P$7:R$2767,2,0)</f>
        <v/>
      </c>
    </row>
    <row r="5315" hidden="1" outlineLevel="1" ht="22.45" customFormat="1" customHeight="1" s="71">
      <c r="B5315" s="165" t="n"/>
      <c r="C5315" s="165" t="n"/>
      <c r="D5315" s="152" t="n"/>
      <c r="E5315" s="163" t="n"/>
      <c r="F5315" s="164" t="n"/>
      <c r="G5315" s="163" t="n"/>
      <c r="H5315" s="164" t="n"/>
      <c r="I5315" s="7" t="n"/>
      <c r="J5315" s="8" t="n"/>
      <c r="K5315" s="8" t="n"/>
      <c r="L5315" s="12" t="n"/>
      <c r="M5315">
        <f>VLOOKUP(J5315,P$7:Q$2767,2,0)</f>
        <v/>
      </c>
      <c r="N5315">
        <f>VLOOKUP(K5315,P$7:R$2767,2,0)</f>
        <v/>
      </c>
    </row>
    <row r="5316" hidden="1" outlineLevel="1" ht="22.45" customFormat="1" customHeight="1" s="71">
      <c r="B5316" s="166" t="n"/>
      <c r="C5316" s="166" t="n"/>
      <c r="D5316" s="153" t="n"/>
      <c r="E5316" s="10" t="n"/>
      <c r="F5316" s="11" t="n"/>
      <c r="G5316" s="10" t="n"/>
      <c r="H5316" s="11" t="n"/>
      <c r="I5316" s="12" t="n"/>
      <c r="J5316" s="13" t="n"/>
      <c r="K5316" s="13" t="n"/>
      <c r="L5316" s="12" t="n"/>
      <c r="M5316">
        <f>VLOOKUP(J5316,P$7:Q$2767,2,0)</f>
        <v/>
      </c>
      <c r="N5316">
        <f>VLOOKUP(K5316,P$7:R$2767,2,0)</f>
        <v/>
      </c>
    </row>
    <row r="5317" hidden="1" outlineLevel="1" ht="22.45" customFormat="1" customHeight="1" s="71" thickBot="1">
      <c r="B5317" s="167" t="n"/>
      <c r="C5317" s="167" t="n"/>
      <c r="D5317" s="14" t="n"/>
      <c r="E5317" s="15" t="n"/>
      <c r="F5317" s="175" t="n"/>
      <c r="G5317" s="15" t="n"/>
      <c r="H5317" s="175" t="n"/>
      <c r="I5317" s="135" t="n"/>
      <c r="J5317" s="154" t="n"/>
      <c r="K5317" s="154" t="n"/>
      <c r="L5317" s="12" t="n"/>
      <c r="M5317">
        <f>VLOOKUP(J5317,P$7:Q$2767,2,0)</f>
        <v/>
      </c>
      <c r="N5317">
        <f>VLOOKUP(K5317,P$7:R$2767,2,0)</f>
        <v/>
      </c>
    </row>
    <row r="5318" hidden="1" outlineLevel="1" ht="22.45" customFormat="1" customHeight="1" s="71">
      <c r="B5318" s="165" t="n"/>
      <c r="C5318" s="165" t="n"/>
      <c r="D5318" s="152" t="n"/>
      <c r="E5318" s="163" t="n"/>
      <c r="F5318" s="164" t="n"/>
      <c r="G5318" s="163" t="n"/>
      <c r="H5318" s="164" t="n"/>
      <c r="I5318" s="7" t="n"/>
      <c r="J5318" s="8" t="n"/>
      <c r="K5318" s="8" t="n"/>
      <c r="L5318" s="12" t="n"/>
      <c r="M5318">
        <f>VLOOKUP(J5318,P$7:Q$2767,2,0)</f>
        <v/>
      </c>
      <c r="N5318">
        <f>VLOOKUP(K5318,P$7:R$2767,2,0)</f>
        <v/>
      </c>
    </row>
    <row r="5319" hidden="1" outlineLevel="1" ht="22.45" customFormat="1" customHeight="1" s="71">
      <c r="B5319" s="166" t="n"/>
      <c r="C5319" s="166" t="n"/>
      <c r="D5319" s="153" t="n"/>
      <c r="E5319" s="10" t="n"/>
      <c r="F5319" s="11" t="n"/>
      <c r="G5319" s="10" t="n"/>
      <c r="H5319" s="11" t="n"/>
      <c r="I5319" s="12" t="n"/>
      <c r="J5319" s="13" t="n"/>
      <c r="K5319" s="13" t="n"/>
      <c r="L5319" s="12" t="n"/>
      <c r="M5319">
        <f>VLOOKUP(J5319,P$7:Q$2767,2,0)</f>
        <v/>
      </c>
      <c r="N5319">
        <f>VLOOKUP(K5319,P$7:R$2767,2,0)</f>
        <v/>
      </c>
    </row>
    <row r="5320" hidden="1" outlineLevel="1" ht="22.45" customFormat="1" customHeight="1" s="71" thickBot="1">
      <c r="B5320" s="167" t="n"/>
      <c r="C5320" s="167" t="n"/>
      <c r="D5320" s="14" t="n"/>
      <c r="E5320" s="15" t="n"/>
      <c r="F5320" s="175" t="n"/>
      <c r="G5320" s="15" t="n"/>
      <c r="H5320" s="175" t="n"/>
      <c r="I5320" s="135" t="n"/>
      <c r="J5320" s="154" t="n"/>
      <c r="K5320" s="154" t="n"/>
      <c r="L5320" s="12" t="n"/>
      <c r="M5320">
        <f>VLOOKUP(J5320,P$7:Q$2767,2,0)</f>
        <v/>
      </c>
      <c r="N5320">
        <f>VLOOKUP(K5320,P$7:R$2767,2,0)</f>
        <v/>
      </c>
    </row>
    <row r="5321" hidden="1" outlineLevel="1" ht="22.45" customFormat="1" customHeight="1" s="71">
      <c r="B5321" s="165" t="n"/>
      <c r="C5321" s="165" t="n"/>
      <c r="D5321" s="152" t="n"/>
      <c r="E5321" s="163" t="n"/>
      <c r="F5321" s="164" t="n"/>
      <c r="G5321" s="163" t="n"/>
      <c r="H5321" s="164" t="n"/>
      <c r="I5321" s="7" t="n"/>
      <c r="J5321" s="8" t="n"/>
      <c r="K5321" s="8" t="n"/>
      <c r="L5321" s="12" t="n"/>
      <c r="M5321">
        <f>VLOOKUP(J5321,P$7:Q$2767,2,0)</f>
        <v/>
      </c>
      <c r="N5321">
        <f>VLOOKUP(K5321,P$7:R$2767,2,0)</f>
        <v/>
      </c>
    </row>
    <row r="5322" hidden="1" outlineLevel="1" ht="22.45" customFormat="1" customHeight="1" s="71">
      <c r="B5322" s="166" t="n"/>
      <c r="C5322" s="166" t="n"/>
      <c r="D5322" s="153" t="n"/>
      <c r="E5322" s="10" t="n"/>
      <c r="F5322" s="11" t="n"/>
      <c r="G5322" s="10" t="n"/>
      <c r="H5322" s="11" t="n"/>
      <c r="I5322" s="12" t="n"/>
      <c r="J5322" s="13" t="n"/>
      <c r="K5322" s="13" t="n"/>
      <c r="L5322" s="12" t="n"/>
      <c r="M5322">
        <f>VLOOKUP(J5322,P$7:Q$2767,2,0)</f>
        <v/>
      </c>
      <c r="N5322">
        <f>VLOOKUP(K5322,P$7:R$2767,2,0)</f>
        <v/>
      </c>
    </row>
    <row r="5323" hidden="1" outlineLevel="1" ht="22.45" customFormat="1" customHeight="1" s="71" thickBot="1">
      <c r="B5323" s="167" t="n"/>
      <c r="C5323" s="167" t="n"/>
      <c r="D5323" s="14" t="n"/>
      <c r="E5323" s="15" t="n"/>
      <c r="F5323" s="175" t="n"/>
      <c r="G5323" s="15" t="n"/>
      <c r="H5323" s="175" t="n"/>
      <c r="I5323" s="135" t="n"/>
      <c r="J5323" s="154" t="n"/>
      <c r="K5323" s="154" t="n"/>
      <c r="L5323" s="12" t="n"/>
      <c r="M5323">
        <f>VLOOKUP(J5323,P$7:Q$2767,2,0)</f>
        <v/>
      </c>
      <c r="N5323">
        <f>VLOOKUP(K5323,P$7:R$2767,2,0)</f>
        <v/>
      </c>
    </row>
    <row r="5324" hidden="1" outlineLevel="1" ht="22.45" customFormat="1" customHeight="1" s="71">
      <c r="B5324" s="165" t="n"/>
      <c r="C5324" s="165" t="n"/>
      <c r="D5324" s="152" t="n"/>
      <c r="E5324" s="163" t="n"/>
      <c r="F5324" s="164" t="n"/>
      <c r="G5324" s="163" t="n"/>
      <c r="H5324" s="164" t="n"/>
      <c r="I5324" s="7" t="n"/>
      <c r="J5324" s="8" t="n"/>
      <c r="K5324" s="8" t="n"/>
      <c r="L5324" s="12" t="n"/>
      <c r="M5324">
        <f>VLOOKUP(J5324,P$7:Q$2767,2,0)</f>
        <v/>
      </c>
      <c r="N5324">
        <f>VLOOKUP(K5324,P$7:R$2767,2,0)</f>
        <v/>
      </c>
    </row>
    <row r="5325" hidden="1" outlineLevel="1" ht="22.45" customFormat="1" customHeight="1" s="71">
      <c r="B5325" s="166" t="n"/>
      <c r="C5325" s="166" t="n"/>
      <c r="D5325" s="153" t="n"/>
      <c r="E5325" s="10" t="n"/>
      <c r="F5325" s="11" t="n"/>
      <c r="G5325" s="10" t="n"/>
      <c r="H5325" s="11" t="n"/>
      <c r="I5325" s="12" t="n"/>
      <c r="J5325" s="13" t="n"/>
      <c r="K5325" s="13" t="n"/>
      <c r="L5325" s="12" t="n"/>
      <c r="M5325">
        <f>VLOOKUP(J5325,P$7:Q$2767,2,0)</f>
        <v/>
      </c>
      <c r="N5325">
        <f>VLOOKUP(K5325,P$7:R$2767,2,0)</f>
        <v/>
      </c>
    </row>
    <row r="5326" hidden="1" outlineLevel="1" ht="22.45" customFormat="1" customHeight="1" s="71" thickBot="1">
      <c r="B5326" s="167" t="n"/>
      <c r="C5326" s="167" t="n"/>
      <c r="D5326" s="14" t="n"/>
      <c r="E5326" s="15" t="n"/>
      <c r="F5326" s="175" t="n"/>
      <c r="G5326" s="15" t="n"/>
      <c r="H5326" s="175" t="n"/>
      <c r="I5326" s="135" t="n"/>
      <c r="J5326" s="154" t="n"/>
      <c r="K5326" s="154" t="n"/>
      <c r="L5326" s="12" t="n"/>
      <c r="M5326">
        <f>VLOOKUP(J5326,P$7:Q$2767,2,0)</f>
        <v/>
      </c>
      <c r="N5326">
        <f>VLOOKUP(K5326,P$7:R$2767,2,0)</f>
        <v/>
      </c>
    </row>
    <row r="5327" hidden="1" outlineLevel="1" ht="22.45" customFormat="1" customHeight="1" s="71">
      <c r="B5327" s="165" t="n"/>
      <c r="C5327" s="165" t="n"/>
      <c r="D5327" s="152" t="n"/>
      <c r="E5327" s="163" t="n"/>
      <c r="F5327" s="164" t="n"/>
      <c r="G5327" s="163" t="n"/>
      <c r="H5327" s="164" t="n"/>
      <c r="I5327" s="7" t="n"/>
      <c r="J5327" s="8" t="n"/>
      <c r="K5327" s="8" t="n"/>
      <c r="L5327" s="12" t="n"/>
      <c r="M5327">
        <f>VLOOKUP(J5327,P$7:Q$2767,2,0)</f>
        <v/>
      </c>
      <c r="N5327">
        <f>VLOOKUP(K5327,P$7:R$2767,2,0)</f>
        <v/>
      </c>
    </row>
    <row r="5328" hidden="1" outlineLevel="1" ht="22.45" customFormat="1" customHeight="1" s="71">
      <c r="B5328" s="166" t="n"/>
      <c r="C5328" s="166" t="n"/>
      <c r="D5328" s="153" t="n"/>
      <c r="E5328" s="10" t="n"/>
      <c r="F5328" s="11" t="n"/>
      <c r="G5328" s="10" t="n"/>
      <c r="H5328" s="11" t="n"/>
      <c r="I5328" s="12" t="n"/>
      <c r="J5328" s="13" t="n"/>
      <c r="K5328" s="13" t="n"/>
      <c r="L5328" s="12" t="n"/>
      <c r="M5328">
        <f>VLOOKUP(J5328,P$7:Q$2767,2,0)</f>
        <v/>
      </c>
      <c r="N5328">
        <f>VLOOKUP(K5328,P$7:R$2767,2,0)</f>
        <v/>
      </c>
    </row>
    <row r="5329" hidden="1" outlineLevel="1" ht="22.45" customFormat="1" customHeight="1" s="71" thickBot="1">
      <c r="B5329" s="167" t="n"/>
      <c r="C5329" s="167" t="n"/>
      <c r="D5329" s="14" t="n"/>
      <c r="E5329" s="15" t="n"/>
      <c r="F5329" s="175" t="n"/>
      <c r="G5329" s="15" t="n"/>
      <c r="H5329" s="175" t="n"/>
      <c r="I5329" s="135" t="n"/>
      <c r="J5329" s="154" t="n"/>
      <c r="K5329" s="154" t="n"/>
      <c r="L5329" s="12" t="n"/>
      <c r="M5329">
        <f>VLOOKUP(J5329,P$7:Q$2767,2,0)</f>
        <v/>
      </c>
      <c r="N5329">
        <f>VLOOKUP(K5329,P$7:R$2767,2,0)</f>
        <v/>
      </c>
    </row>
    <row r="5330" hidden="1" outlineLevel="1" ht="22.45" customFormat="1" customHeight="1" s="71">
      <c r="B5330" s="165" t="n"/>
      <c r="C5330" s="165" t="n"/>
      <c r="D5330" s="152" t="n"/>
      <c r="E5330" s="163" t="n"/>
      <c r="F5330" s="164" t="n"/>
      <c r="G5330" s="163" t="n"/>
      <c r="H5330" s="164" t="n"/>
      <c r="I5330" s="176" t="n"/>
      <c r="J5330" s="8" t="n"/>
      <c r="K5330" s="8" t="n"/>
      <c r="L5330" s="12" t="n"/>
      <c r="M5330">
        <f>VLOOKUP(J5330,P$7:Q$2767,2,0)</f>
        <v/>
      </c>
      <c r="N5330">
        <f>VLOOKUP(K5330,P$7:R$2767,2,0)</f>
        <v/>
      </c>
    </row>
    <row r="5331" hidden="1" outlineLevel="1" ht="22.45" customFormat="1" customHeight="1" s="71">
      <c r="B5331" s="166" t="n"/>
      <c r="C5331" s="166" t="n"/>
      <c r="D5331" s="153" t="n"/>
      <c r="E5331" s="10" t="n"/>
      <c r="F5331" s="11" t="n"/>
      <c r="G5331" s="10" t="n"/>
      <c r="H5331" s="11" t="n"/>
      <c r="I5331" s="12" t="n"/>
      <c r="J5331" s="13" t="n"/>
      <c r="K5331" s="13" t="n"/>
      <c r="L5331" s="12" t="n"/>
      <c r="M5331">
        <f>VLOOKUP(J5331,P$7:Q$2767,2,0)</f>
        <v/>
      </c>
      <c r="N5331">
        <f>VLOOKUP(K5331,P$7:R$2767,2,0)</f>
        <v/>
      </c>
    </row>
    <row r="5332" hidden="1" outlineLevel="1" ht="22.45" customFormat="1" customHeight="1" s="71" thickBot="1">
      <c r="B5332" s="167" t="n"/>
      <c r="C5332" s="167" t="n"/>
      <c r="D5332" s="14" t="n"/>
      <c r="E5332" s="15" t="n"/>
      <c r="F5332" s="175" t="n"/>
      <c r="G5332" s="15" t="n"/>
      <c r="H5332" s="175" t="n"/>
      <c r="I5332" s="135" t="n"/>
      <c r="J5332" s="154" t="n"/>
      <c r="K5332" s="154" t="n"/>
      <c r="L5332" s="12" t="n"/>
      <c r="M5332">
        <f>VLOOKUP(J5332,P$7:Q$2767,2,0)</f>
        <v/>
      </c>
      <c r="N5332">
        <f>VLOOKUP(K5332,P$7:R$2767,2,0)</f>
        <v/>
      </c>
    </row>
    <row r="5333" hidden="1" outlineLevel="1" ht="22.45" customFormat="1" customHeight="1" s="71">
      <c r="B5333" s="165" t="n"/>
      <c r="C5333" s="165" t="n"/>
      <c r="D5333" s="152" t="n"/>
      <c r="E5333" s="163" t="n"/>
      <c r="F5333" s="164" t="n"/>
      <c r="G5333" s="163" t="n"/>
      <c r="H5333" s="164" t="n"/>
      <c r="I5333" s="7" t="n"/>
      <c r="J5333" s="8" t="n"/>
      <c r="K5333" s="8" t="n"/>
      <c r="L5333" s="12" t="n"/>
      <c r="M5333">
        <f>VLOOKUP(J5333,P$7:Q$2767,2,0)</f>
        <v/>
      </c>
      <c r="N5333">
        <f>VLOOKUP(K5333,P$7:R$2767,2,0)</f>
        <v/>
      </c>
    </row>
    <row r="5334" hidden="1" outlineLevel="1" ht="22.45" customFormat="1" customHeight="1" s="71">
      <c r="B5334" s="166" t="n"/>
      <c r="C5334" s="166" t="n"/>
      <c r="D5334" s="153" t="n"/>
      <c r="E5334" s="10" t="n"/>
      <c r="F5334" s="11" t="n"/>
      <c r="G5334" s="10" t="n"/>
      <c r="H5334" s="11" t="n"/>
      <c r="I5334" s="12" t="n"/>
      <c r="J5334" s="13" t="n"/>
      <c r="K5334" s="13" t="n"/>
      <c r="L5334" s="12" t="n"/>
      <c r="M5334">
        <f>VLOOKUP(J5334,P$7:Q$2767,2,0)</f>
        <v/>
      </c>
      <c r="N5334">
        <f>VLOOKUP(K5334,P$7:R$2767,2,0)</f>
        <v/>
      </c>
    </row>
    <row r="5335" hidden="1" outlineLevel="1" ht="22.45" customFormat="1" customHeight="1" s="71" thickBot="1">
      <c r="B5335" s="167" t="n"/>
      <c r="C5335" s="167" t="n"/>
      <c r="D5335" s="14" t="n"/>
      <c r="E5335" s="15" t="n"/>
      <c r="F5335" s="175" t="n"/>
      <c r="G5335" s="15" t="n"/>
      <c r="H5335" s="175" t="n"/>
      <c r="I5335" s="135" t="n"/>
      <c r="J5335" s="154" t="n"/>
      <c r="K5335" s="154" t="n"/>
      <c r="L5335" s="12" t="n"/>
      <c r="M5335">
        <f>VLOOKUP(J5335,P$7:Q$2767,2,0)</f>
        <v/>
      </c>
      <c r="N5335">
        <f>VLOOKUP(K5335,P$7:R$2767,2,0)</f>
        <v/>
      </c>
    </row>
    <row r="5336" hidden="1" outlineLevel="1" ht="22.45" customFormat="1" customHeight="1" s="71">
      <c r="B5336" s="165" t="n"/>
      <c r="C5336" s="165" t="n"/>
      <c r="D5336" s="152" t="n"/>
      <c r="E5336" s="163" t="n"/>
      <c r="F5336" s="164" t="n"/>
      <c r="G5336" s="163" t="n"/>
      <c r="H5336" s="164" t="n"/>
      <c r="I5336" s="7" t="n"/>
      <c r="J5336" s="8" t="n"/>
      <c r="K5336" s="8" t="n"/>
      <c r="L5336" s="12" t="n"/>
      <c r="M5336">
        <f>VLOOKUP(J5336,P$7:Q$2767,2,0)</f>
        <v/>
      </c>
      <c r="N5336">
        <f>VLOOKUP(K5336,P$7:R$2767,2,0)</f>
        <v/>
      </c>
    </row>
    <row r="5337" hidden="1" outlineLevel="1" ht="22.45" customFormat="1" customHeight="1" s="71">
      <c r="B5337" s="166" t="n"/>
      <c r="C5337" s="166" t="n"/>
      <c r="D5337" s="153" t="n"/>
      <c r="E5337" s="10" t="n"/>
      <c r="F5337" s="11" t="n"/>
      <c r="G5337" s="10" t="n"/>
      <c r="H5337" s="11" t="n"/>
      <c r="I5337" s="12" t="n"/>
      <c r="J5337" s="13" t="n"/>
      <c r="K5337" s="13" t="n"/>
      <c r="L5337" s="12" t="n"/>
      <c r="M5337">
        <f>VLOOKUP(J5337,P$7:Q$2767,2,0)</f>
        <v/>
      </c>
      <c r="N5337">
        <f>VLOOKUP(K5337,P$7:R$2767,2,0)</f>
        <v/>
      </c>
    </row>
    <row r="5338" hidden="1" outlineLevel="1" ht="22.45" customFormat="1" customHeight="1" s="71" thickBot="1">
      <c r="B5338" s="167" t="n"/>
      <c r="C5338" s="167" t="n"/>
      <c r="D5338" s="14" t="n"/>
      <c r="E5338" s="15" t="n"/>
      <c r="F5338" s="175" t="n"/>
      <c r="G5338" s="15" t="n"/>
      <c r="H5338" s="175" t="n"/>
      <c r="I5338" s="135" t="n"/>
      <c r="J5338" s="154" t="n"/>
      <c r="K5338" s="154" t="n"/>
      <c r="L5338" s="12" t="n"/>
      <c r="M5338">
        <f>VLOOKUP(J5338,P$7:Q$2767,2,0)</f>
        <v/>
      </c>
      <c r="N5338">
        <f>VLOOKUP(K5338,P$7:R$2767,2,0)</f>
        <v/>
      </c>
    </row>
    <row r="5339" hidden="1" outlineLevel="1" ht="22.45" customFormat="1" customHeight="1" s="71">
      <c r="B5339" s="165" t="n"/>
      <c r="C5339" s="165" t="n"/>
      <c r="D5339" s="152" t="n"/>
      <c r="E5339" s="163" t="n"/>
      <c r="F5339" s="164" t="n"/>
      <c r="G5339" s="163" t="n"/>
      <c r="H5339" s="164" t="n"/>
      <c r="I5339" s="7" t="n"/>
      <c r="J5339" s="8" t="n"/>
      <c r="K5339" s="8" t="n"/>
      <c r="L5339" s="12" t="n"/>
      <c r="M5339">
        <f>VLOOKUP(J5339,P$7:Q$2767,2,0)</f>
        <v/>
      </c>
      <c r="N5339">
        <f>VLOOKUP(K5339,P$7:R$2767,2,0)</f>
        <v/>
      </c>
    </row>
    <row r="5340" hidden="1" outlineLevel="1" ht="22.45" customFormat="1" customHeight="1" s="71">
      <c r="B5340" s="166" t="n"/>
      <c r="C5340" s="166" t="n"/>
      <c r="D5340" s="153" t="n"/>
      <c r="E5340" s="10" t="n"/>
      <c r="F5340" s="11" t="n"/>
      <c r="G5340" s="10" t="n"/>
      <c r="H5340" s="11" t="n"/>
      <c r="I5340" s="12" t="n"/>
      <c r="J5340" s="13" t="n"/>
      <c r="K5340" s="13" t="n"/>
      <c r="L5340" s="12" t="n"/>
      <c r="M5340">
        <f>VLOOKUP(J5340,P$7:Q$2767,2,0)</f>
        <v/>
      </c>
      <c r="N5340">
        <f>VLOOKUP(K5340,P$7:R$2767,2,0)</f>
        <v/>
      </c>
    </row>
    <row r="5341" hidden="1" outlineLevel="1" ht="22.45" customFormat="1" customHeight="1" s="71" thickBot="1">
      <c r="B5341" s="167" t="n"/>
      <c r="C5341" s="167" t="n"/>
      <c r="D5341" s="14" t="n"/>
      <c r="E5341" s="15" t="n"/>
      <c r="F5341" s="175" t="n"/>
      <c r="G5341" s="15" t="n"/>
      <c r="H5341" s="175" t="n"/>
      <c r="I5341" s="135" t="n"/>
      <c r="J5341" s="154" t="n"/>
      <c r="K5341" s="154" t="n"/>
      <c r="L5341" s="12" t="n"/>
      <c r="M5341">
        <f>VLOOKUP(J5341,P$7:Q$2767,2,0)</f>
        <v/>
      </c>
      <c r="N5341">
        <f>VLOOKUP(K5341,P$7:R$2767,2,0)</f>
        <v/>
      </c>
    </row>
    <row r="5342" hidden="1" outlineLevel="1" ht="22.45" customFormat="1" customHeight="1" s="71">
      <c r="B5342" s="165" t="n"/>
      <c r="C5342" s="165" t="n"/>
      <c r="D5342" s="152" t="n"/>
      <c r="E5342" s="163" t="n"/>
      <c r="F5342" s="164" t="n"/>
      <c r="G5342" s="163" t="n"/>
      <c r="H5342" s="164" t="n"/>
      <c r="I5342" s="7" t="n"/>
      <c r="J5342" s="8" t="n"/>
      <c r="K5342" s="8" t="n"/>
      <c r="L5342" s="12" t="n"/>
      <c r="M5342">
        <f>VLOOKUP(J5342,P$7:Q$2767,2,0)</f>
        <v/>
      </c>
      <c r="N5342">
        <f>VLOOKUP(K5342,P$7:R$2767,2,0)</f>
        <v/>
      </c>
    </row>
    <row r="5343" hidden="1" outlineLevel="1" ht="22.45" customFormat="1" customHeight="1" s="71">
      <c r="B5343" s="166" t="n"/>
      <c r="C5343" s="166" t="n"/>
      <c r="D5343" s="153" t="n"/>
      <c r="E5343" s="10" t="n"/>
      <c r="F5343" s="11" t="n"/>
      <c r="G5343" s="10" t="n"/>
      <c r="H5343" s="11" t="n"/>
      <c r="I5343" s="12" t="n"/>
      <c r="J5343" s="13" t="n"/>
      <c r="K5343" s="13" t="n"/>
      <c r="L5343" s="12" t="n"/>
      <c r="M5343">
        <f>VLOOKUP(J5343,P$7:Q$2767,2,0)</f>
        <v/>
      </c>
      <c r="N5343">
        <f>VLOOKUP(K5343,P$7:R$2767,2,0)</f>
        <v/>
      </c>
    </row>
    <row r="5344" hidden="1" outlineLevel="1" ht="22.45" customFormat="1" customHeight="1" s="71" thickBot="1">
      <c r="B5344" s="167" t="n"/>
      <c r="C5344" s="167" t="n"/>
      <c r="D5344" s="14" t="n"/>
      <c r="E5344" s="15" t="n"/>
      <c r="F5344" s="175" t="n"/>
      <c r="G5344" s="15" t="n"/>
      <c r="H5344" s="175" t="n"/>
      <c r="I5344" s="135" t="n"/>
      <c r="J5344" s="154" t="n"/>
      <c r="K5344" s="154" t="n"/>
      <c r="L5344" s="12" t="n"/>
      <c r="M5344">
        <f>VLOOKUP(J5344,P$7:Q$2767,2,0)</f>
        <v/>
      </c>
      <c r="N5344">
        <f>VLOOKUP(K5344,P$7:R$2767,2,0)</f>
        <v/>
      </c>
    </row>
    <row r="5345" hidden="1" outlineLevel="1" ht="22.45" customFormat="1" customHeight="1" s="71">
      <c r="B5345" s="165" t="n"/>
      <c r="C5345" s="165" t="n"/>
      <c r="D5345" s="152" t="n"/>
      <c r="E5345" s="163" t="n"/>
      <c r="F5345" s="164" t="n"/>
      <c r="G5345" s="163" t="n"/>
      <c r="H5345" s="164" t="n"/>
      <c r="I5345" s="7" t="n"/>
      <c r="J5345" s="8" t="n"/>
      <c r="K5345" s="8" t="n"/>
      <c r="L5345" s="12" t="n"/>
      <c r="M5345">
        <f>VLOOKUP(J5345,P$7:Q$2767,2,0)</f>
        <v/>
      </c>
      <c r="N5345">
        <f>VLOOKUP(K5345,P$7:R$2767,2,0)</f>
        <v/>
      </c>
    </row>
    <row r="5346" hidden="1" outlineLevel="1" ht="22.45" customFormat="1" customHeight="1" s="71">
      <c r="B5346" s="166" t="n"/>
      <c r="C5346" s="166" t="n"/>
      <c r="D5346" s="153" t="n"/>
      <c r="E5346" s="10" t="n"/>
      <c r="F5346" s="11" t="n"/>
      <c r="G5346" s="10" t="n"/>
      <c r="H5346" s="11" t="n"/>
      <c r="I5346" s="12" t="n"/>
      <c r="J5346" s="13" t="n"/>
      <c r="K5346" s="13" t="n"/>
      <c r="L5346" s="12" t="n"/>
      <c r="M5346">
        <f>VLOOKUP(J5346,P$7:Q$2767,2,0)</f>
        <v/>
      </c>
      <c r="N5346">
        <f>VLOOKUP(K5346,P$7:R$2767,2,0)</f>
        <v/>
      </c>
    </row>
    <row r="5347" hidden="1" outlineLevel="1" ht="22.45" customFormat="1" customHeight="1" s="71" thickBot="1">
      <c r="B5347" s="167" t="n"/>
      <c r="C5347" s="167" t="n"/>
      <c r="D5347" s="14" t="n"/>
      <c r="E5347" s="15" t="n"/>
      <c r="F5347" s="175" t="n"/>
      <c r="G5347" s="15" t="n"/>
      <c r="H5347" s="175" t="n"/>
      <c r="I5347" s="135" t="n"/>
      <c r="J5347" s="154" t="n"/>
      <c r="K5347" s="154" t="n"/>
      <c r="L5347" s="12" t="n"/>
      <c r="M5347">
        <f>VLOOKUP(J5347,P$7:Q$2767,2,0)</f>
        <v/>
      </c>
      <c r="N5347">
        <f>VLOOKUP(K5347,P$7:R$2767,2,0)</f>
        <v/>
      </c>
    </row>
    <row r="5348" hidden="1" outlineLevel="1" ht="22.45" customFormat="1" customHeight="1" s="71">
      <c r="B5348" s="165" t="n"/>
      <c r="C5348" s="165" t="n"/>
      <c r="D5348" s="152" t="n"/>
      <c r="E5348" s="163" t="n"/>
      <c r="F5348" s="164" t="n"/>
      <c r="G5348" s="163" t="n"/>
      <c r="H5348" s="164" t="n"/>
      <c r="I5348" s="7" t="n"/>
      <c r="J5348" s="8" t="n"/>
      <c r="K5348" s="8" t="n"/>
      <c r="L5348" s="12" t="n"/>
      <c r="M5348">
        <f>VLOOKUP(J5348,P$7:Q$2767,2,0)</f>
        <v/>
      </c>
      <c r="N5348">
        <f>VLOOKUP(K5348,P$7:R$2767,2,0)</f>
        <v/>
      </c>
    </row>
    <row r="5349" hidden="1" outlineLevel="1" ht="22.45" customFormat="1" customHeight="1" s="71">
      <c r="B5349" s="166" t="n"/>
      <c r="C5349" s="166" t="n"/>
      <c r="D5349" s="153" t="n"/>
      <c r="E5349" s="10" t="n"/>
      <c r="F5349" s="11" t="n"/>
      <c r="G5349" s="10" t="n"/>
      <c r="H5349" s="11" t="n"/>
      <c r="I5349" s="12" t="n"/>
      <c r="J5349" s="13" t="n"/>
      <c r="K5349" s="13" t="n"/>
      <c r="L5349" s="12" t="n"/>
      <c r="M5349">
        <f>VLOOKUP(J5349,P$7:Q$2767,2,0)</f>
        <v/>
      </c>
      <c r="N5349">
        <f>VLOOKUP(K5349,P$7:R$2767,2,0)</f>
        <v/>
      </c>
    </row>
    <row r="5350" hidden="1" outlineLevel="1" ht="22.45" customFormat="1" customHeight="1" s="71" thickBot="1">
      <c r="B5350" s="167" t="n"/>
      <c r="C5350" s="167" t="n"/>
      <c r="D5350" s="14" t="n"/>
      <c r="E5350" s="15" t="n"/>
      <c r="F5350" s="175" t="n"/>
      <c r="G5350" s="15" t="n"/>
      <c r="H5350" s="175" t="n"/>
      <c r="I5350" s="135" t="n"/>
      <c r="J5350" s="154" t="n"/>
      <c r="K5350" s="154" t="n"/>
      <c r="L5350" s="12" t="n"/>
      <c r="M5350">
        <f>VLOOKUP(J5350,P$7:Q$2767,2,0)</f>
        <v/>
      </c>
      <c r="N5350">
        <f>VLOOKUP(K5350,P$7:R$2767,2,0)</f>
        <v/>
      </c>
    </row>
    <row r="5351" hidden="1" outlineLevel="1" ht="22.45" customFormat="1" customHeight="1" s="71">
      <c r="B5351" s="165" t="n"/>
      <c r="C5351" s="165" t="n"/>
      <c r="D5351" s="152" t="n"/>
      <c r="E5351" s="163" t="n"/>
      <c r="F5351" s="164" t="n"/>
      <c r="G5351" s="163" t="n"/>
      <c r="H5351" s="164" t="n"/>
      <c r="I5351" s="7" t="n"/>
      <c r="J5351" s="8" t="n"/>
      <c r="K5351" s="8" t="n"/>
      <c r="L5351" s="12" t="n"/>
      <c r="M5351">
        <f>VLOOKUP(J5351,P$7:Q$2767,2,0)</f>
        <v/>
      </c>
      <c r="N5351">
        <f>VLOOKUP(K5351,P$7:R$2767,2,0)</f>
        <v/>
      </c>
    </row>
    <row r="5352" hidden="1" outlineLevel="1" ht="22.45" customFormat="1" customHeight="1" s="71">
      <c r="B5352" s="166" t="n"/>
      <c r="C5352" s="166" t="n"/>
      <c r="D5352" s="153" t="n"/>
      <c r="E5352" s="10" t="n"/>
      <c r="F5352" s="11" t="n"/>
      <c r="G5352" s="10" t="n"/>
      <c r="H5352" s="11" t="n"/>
      <c r="I5352" s="12" t="n"/>
      <c r="J5352" s="13" t="n"/>
      <c r="K5352" s="13" t="n"/>
      <c r="L5352" s="12" t="n"/>
      <c r="M5352">
        <f>VLOOKUP(J5352,P$7:Q$2767,2,0)</f>
        <v/>
      </c>
      <c r="N5352">
        <f>VLOOKUP(K5352,P$7:R$2767,2,0)</f>
        <v/>
      </c>
    </row>
    <row r="5353" hidden="1" outlineLevel="1" ht="22.45" customFormat="1" customHeight="1" s="71" thickBot="1">
      <c r="B5353" s="167" t="n"/>
      <c r="C5353" s="167" t="n"/>
      <c r="D5353" s="14" t="n"/>
      <c r="E5353" s="15" t="n"/>
      <c r="F5353" s="175" t="n"/>
      <c r="G5353" s="15" t="n"/>
      <c r="H5353" s="175" t="n"/>
      <c r="I5353" s="135" t="n"/>
      <c r="J5353" s="154" t="n"/>
      <c r="K5353" s="154" t="n"/>
      <c r="L5353" s="12" t="n"/>
      <c r="M5353">
        <f>VLOOKUP(J5353,P$7:Q$2767,2,0)</f>
        <v/>
      </c>
      <c r="N5353">
        <f>VLOOKUP(K5353,P$7:R$2767,2,0)</f>
        <v/>
      </c>
    </row>
    <row r="5354" hidden="1" outlineLevel="1" ht="22.45" customFormat="1" customHeight="1" s="71">
      <c r="B5354" s="165" t="n"/>
      <c r="C5354" s="165" t="n"/>
      <c r="D5354" s="152" t="n"/>
      <c r="E5354" s="163" t="n"/>
      <c r="F5354" s="164" t="n"/>
      <c r="G5354" s="163" t="n"/>
      <c r="H5354" s="164" t="n"/>
      <c r="I5354" s="7" t="n"/>
      <c r="J5354" s="8" t="n"/>
      <c r="K5354" s="8" t="n"/>
      <c r="L5354" s="12" t="n"/>
      <c r="M5354">
        <f>VLOOKUP(J5354,P$7:Q$2767,2,0)</f>
        <v/>
      </c>
      <c r="N5354">
        <f>VLOOKUP(K5354,P$7:R$2767,2,0)</f>
        <v/>
      </c>
    </row>
    <row r="5355" hidden="1" outlineLevel="1" ht="22.45" customFormat="1" customHeight="1" s="71">
      <c r="B5355" s="166" t="n"/>
      <c r="C5355" s="166" t="n"/>
      <c r="D5355" s="153" t="n"/>
      <c r="E5355" s="10" t="n"/>
      <c r="F5355" s="11" t="n"/>
      <c r="G5355" s="10" t="n"/>
      <c r="H5355" s="11" t="n"/>
      <c r="I5355" s="12" t="n"/>
      <c r="J5355" s="13" t="n"/>
      <c r="K5355" s="13" t="n"/>
      <c r="L5355" s="12" t="n"/>
      <c r="M5355">
        <f>VLOOKUP(J5355,P$7:Q$2767,2,0)</f>
        <v/>
      </c>
      <c r="N5355">
        <f>VLOOKUP(K5355,P$7:R$2767,2,0)</f>
        <v/>
      </c>
    </row>
    <row r="5356" hidden="1" outlineLevel="1" ht="22.45" customFormat="1" customHeight="1" s="71" thickBot="1">
      <c r="B5356" s="167" t="n"/>
      <c r="C5356" s="167" t="n"/>
      <c r="D5356" s="14" t="n"/>
      <c r="E5356" s="15" t="n"/>
      <c r="F5356" s="175" t="n"/>
      <c r="G5356" s="15" t="n"/>
      <c r="H5356" s="175" t="n"/>
      <c r="I5356" s="135" t="n"/>
      <c r="J5356" s="154" t="n"/>
      <c r="K5356" s="154" t="n"/>
      <c r="L5356" s="12" t="n"/>
      <c r="M5356">
        <f>VLOOKUP(J5356,P$7:Q$2767,2,0)</f>
        <v/>
      </c>
      <c r="N5356">
        <f>VLOOKUP(K5356,P$7:R$2767,2,0)</f>
        <v/>
      </c>
    </row>
    <row r="5357" hidden="1" outlineLevel="1" ht="22.45" customFormat="1" customHeight="1" s="71">
      <c r="B5357" s="165" t="n"/>
      <c r="C5357" s="165" t="n"/>
      <c r="D5357" s="152" t="n"/>
      <c r="E5357" s="163" t="n"/>
      <c r="F5357" s="164" t="n"/>
      <c r="G5357" s="163" t="n"/>
      <c r="H5357" s="164" t="n"/>
      <c r="I5357" s="7" t="n"/>
      <c r="J5357" s="8" t="n"/>
      <c r="K5357" s="8" t="n"/>
      <c r="L5357" s="12" t="n"/>
      <c r="M5357">
        <f>VLOOKUP(J5357,P$7:Q$2767,2,0)</f>
        <v/>
      </c>
      <c r="N5357">
        <f>VLOOKUP(K5357,P$7:R$2767,2,0)</f>
        <v/>
      </c>
    </row>
    <row r="5358" hidden="1" outlineLevel="1" ht="22.45" customFormat="1" customHeight="1" s="71">
      <c r="B5358" s="166" t="n"/>
      <c r="C5358" s="166" t="n"/>
      <c r="D5358" s="153" t="n"/>
      <c r="E5358" s="10" t="n"/>
      <c r="F5358" s="11" t="n"/>
      <c r="G5358" s="10" t="n"/>
      <c r="H5358" s="11" t="n"/>
      <c r="I5358" s="12" t="n"/>
      <c r="J5358" s="13" t="n"/>
      <c r="K5358" s="13" t="n"/>
      <c r="L5358" s="12" t="n"/>
      <c r="M5358">
        <f>VLOOKUP(J5358,P$7:Q$2767,2,0)</f>
        <v/>
      </c>
      <c r="N5358">
        <f>VLOOKUP(K5358,P$7:R$2767,2,0)</f>
        <v/>
      </c>
    </row>
    <row r="5359" hidden="1" outlineLevel="1" ht="22.45" customFormat="1" customHeight="1" s="71" thickBot="1">
      <c r="B5359" s="167" t="n"/>
      <c r="C5359" s="167" t="n"/>
      <c r="D5359" s="14" t="n"/>
      <c r="E5359" s="15" t="n"/>
      <c r="F5359" s="175" t="n"/>
      <c r="G5359" s="15" t="n"/>
      <c r="H5359" s="175" t="n"/>
      <c r="I5359" s="135" t="n"/>
      <c r="J5359" s="154" t="n"/>
      <c r="K5359" s="154" t="n"/>
      <c r="L5359" s="12" t="n"/>
      <c r="M5359">
        <f>VLOOKUP(J5359,P$7:Q$2767,2,0)</f>
        <v/>
      </c>
      <c r="N5359">
        <f>VLOOKUP(K5359,P$7:R$2767,2,0)</f>
        <v/>
      </c>
    </row>
    <row r="5360" hidden="1" outlineLevel="1" ht="22.45" customFormat="1" customHeight="1" s="71">
      <c r="B5360" s="165" t="n"/>
      <c r="C5360" s="165" t="n"/>
      <c r="D5360" s="152" t="n"/>
      <c r="E5360" s="163" t="n"/>
      <c r="F5360" s="164" t="n"/>
      <c r="G5360" s="163" t="n"/>
      <c r="H5360" s="164" t="n"/>
      <c r="I5360" s="7" t="n"/>
      <c r="J5360" s="8" t="n"/>
      <c r="K5360" s="8" t="n"/>
      <c r="L5360" s="12" t="n"/>
      <c r="M5360">
        <f>VLOOKUP(J5360,P$7:Q$2767,2,0)</f>
        <v/>
      </c>
      <c r="N5360">
        <f>VLOOKUP(K5360,P$7:R$2767,2,0)</f>
        <v/>
      </c>
    </row>
    <row r="5361" hidden="1" outlineLevel="1" ht="22.45" customFormat="1" customHeight="1" s="71">
      <c r="B5361" s="166" t="n"/>
      <c r="C5361" s="166" t="n"/>
      <c r="D5361" s="153" t="n"/>
      <c r="E5361" s="10" t="n"/>
      <c r="F5361" s="11" t="n"/>
      <c r="G5361" s="10" t="n"/>
      <c r="H5361" s="11" t="n"/>
      <c r="I5361" s="12" t="n"/>
      <c r="J5361" s="13" t="n"/>
      <c r="K5361" s="13" t="n"/>
      <c r="L5361" s="12" t="n"/>
      <c r="M5361">
        <f>VLOOKUP(J5361,P$7:Q$2767,2,0)</f>
        <v/>
      </c>
      <c r="N5361">
        <f>VLOOKUP(K5361,P$7:R$2767,2,0)</f>
        <v/>
      </c>
    </row>
    <row r="5362" hidden="1" outlineLevel="1" ht="22.45" customFormat="1" customHeight="1" s="71" thickBot="1">
      <c r="B5362" s="167" t="n"/>
      <c r="C5362" s="167" t="n"/>
      <c r="D5362" s="14" t="n"/>
      <c r="E5362" s="15" t="n"/>
      <c r="F5362" s="175" t="n"/>
      <c r="G5362" s="15" t="n"/>
      <c r="H5362" s="175" t="n"/>
      <c r="I5362" s="135" t="n"/>
      <c r="J5362" s="154" t="n"/>
      <c r="K5362" s="154" t="n"/>
      <c r="L5362" s="12" t="n"/>
      <c r="M5362">
        <f>VLOOKUP(J5362,P$7:Q$2767,2,0)</f>
        <v/>
      </c>
      <c r="N5362">
        <f>VLOOKUP(K5362,P$7:R$2767,2,0)</f>
        <v/>
      </c>
    </row>
    <row r="5363" hidden="1" outlineLevel="1" ht="22.45" customFormat="1" customHeight="1" s="71">
      <c r="B5363" s="165" t="n"/>
      <c r="C5363" s="165" t="n"/>
      <c r="D5363" s="152" t="n"/>
      <c r="E5363" s="163" t="n"/>
      <c r="F5363" s="164" t="n"/>
      <c r="G5363" s="163" t="n"/>
      <c r="H5363" s="164" t="n"/>
      <c r="I5363" s="7" t="n"/>
      <c r="J5363" s="8" t="n"/>
      <c r="K5363" s="8" t="n"/>
      <c r="L5363" s="12" t="n"/>
      <c r="M5363">
        <f>VLOOKUP(J5363,P$7:Q$2767,2,0)</f>
        <v/>
      </c>
      <c r="N5363">
        <f>VLOOKUP(K5363,P$7:R$2767,2,0)</f>
        <v/>
      </c>
    </row>
    <row r="5364" hidden="1" outlineLevel="1" ht="22.45" customFormat="1" customHeight="1" s="71">
      <c r="B5364" s="166" t="n"/>
      <c r="C5364" s="166" t="n"/>
      <c r="D5364" s="153" t="n"/>
      <c r="E5364" s="10" t="n"/>
      <c r="F5364" s="11" t="n"/>
      <c r="G5364" s="10" t="n"/>
      <c r="H5364" s="11" t="n"/>
      <c r="I5364" s="12" t="n"/>
      <c r="J5364" s="13" t="n"/>
      <c r="K5364" s="13" t="n"/>
      <c r="L5364" s="12" t="n"/>
      <c r="M5364">
        <f>VLOOKUP(J5364,P$7:Q$2767,2,0)</f>
        <v/>
      </c>
      <c r="N5364">
        <f>VLOOKUP(K5364,P$7:R$2767,2,0)</f>
        <v/>
      </c>
    </row>
    <row r="5365" hidden="1" outlineLevel="1" ht="22.45" customFormat="1" customHeight="1" s="71" thickBot="1">
      <c r="B5365" s="167" t="n"/>
      <c r="C5365" s="167" t="n"/>
      <c r="D5365" s="14" t="n"/>
      <c r="E5365" s="15" t="n"/>
      <c r="F5365" s="175" t="n"/>
      <c r="G5365" s="15" t="n"/>
      <c r="H5365" s="175" t="n"/>
      <c r="I5365" s="135" t="n"/>
      <c r="J5365" s="154" t="n"/>
      <c r="K5365" s="154" t="n"/>
      <c r="L5365" s="12" t="n"/>
      <c r="M5365">
        <f>VLOOKUP(J5365,P$7:Q$2767,2,0)</f>
        <v/>
      </c>
      <c r="N5365">
        <f>VLOOKUP(K5365,P$7:R$2767,2,0)</f>
        <v/>
      </c>
    </row>
    <row r="5366" hidden="1" outlineLevel="1" ht="22.45" customFormat="1" customHeight="1" s="71">
      <c r="B5366" s="165" t="n"/>
      <c r="C5366" s="165" t="n"/>
      <c r="D5366" s="152" t="n"/>
      <c r="E5366" s="163" t="n"/>
      <c r="F5366" s="164" t="n"/>
      <c r="G5366" s="163" t="n"/>
      <c r="H5366" s="164" t="n"/>
      <c r="I5366" s="7" t="n"/>
      <c r="J5366" s="8" t="n"/>
      <c r="K5366" s="8" t="n"/>
      <c r="L5366" s="12" t="n"/>
      <c r="M5366">
        <f>VLOOKUP(J5366,P$7:Q$2767,2,0)</f>
        <v/>
      </c>
      <c r="N5366">
        <f>VLOOKUP(K5366,P$7:R$2767,2,0)</f>
        <v/>
      </c>
    </row>
    <row r="5367" hidden="1" outlineLevel="1" ht="22.45" customFormat="1" customHeight="1" s="71">
      <c r="B5367" s="166" t="n"/>
      <c r="C5367" s="166" t="n"/>
      <c r="D5367" s="153" t="n"/>
      <c r="E5367" s="10" t="n"/>
      <c r="F5367" s="11" t="n"/>
      <c r="G5367" s="10" t="n"/>
      <c r="H5367" s="11" t="n"/>
      <c r="I5367" s="12" t="n"/>
      <c r="J5367" s="13" t="n"/>
      <c r="K5367" s="13" t="n"/>
      <c r="L5367" s="12" t="n"/>
      <c r="M5367">
        <f>VLOOKUP(J5367,P$7:Q$2767,2,0)</f>
        <v/>
      </c>
      <c r="N5367">
        <f>VLOOKUP(K5367,P$7:R$2767,2,0)</f>
        <v/>
      </c>
    </row>
    <row r="5368" hidden="1" outlineLevel="1" ht="22.45" customFormat="1" customHeight="1" s="71" thickBot="1">
      <c r="B5368" s="167" t="n"/>
      <c r="C5368" s="167" t="n"/>
      <c r="D5368" s="14" t="n"/>
      <c r="E5368" s="15" t="n"/>
      <c r="F5368" s="175" t="n"/>
      <c r="G5368" s="15" t="n"/>
      <c r="H5368" s="175" t="n"/>
      <c r="I5368" s="135" t="n"/>
      <c r="J5368" s="154" t="n"/>
      <c r="K5368" s="154" t="n"/>
      <c r="L5368" s="12" t="n"/>
      <c r="M5368">
        <f>VLOOKUP(J5368,P$7:Q$2767,2,0)</f>
        <v/>
      </c>
      <c r="N5368">
        <f>VLOOKUP(K5368,P$7:R$2767,2,0)</f>
        <v/>
      </c>
    </row>
    <row r="5369" hidden="1" outlineLevel="1" ht="22.45" customFormat="1" customHeight="1" s="71">
      <c r="B5369" s="165" t="n"/>
      <c r="C5369" s="165" t="n"/>
      <c r="D5369" s="152" t="n"/>
      <c r="E5369" s="163" t="n"/>
      <c r="F5369" s="164" t="n"/>
      <c r="G5369" s="163" t="n"/>
      <c r="H5369" s="164" t="n"/>
      <c r="I5369" s="7" t="n"/>
      <c r="J5369" s="8" t="n"/>
      <c r="K5369" s="8" t="n"/>
      <c r="L5369" s="12" t="n"/>
      <c r="M5369">
        <f>VLOOKUP(J5369,P$7:Q$2767,2,0)</f>
        <v/>
      </c>
      <c r="N5369">
        <f>VLOOKUP(K5369,P$7:R$2767,2,0)</f>
        <v/>
      </c>
    </row>
    <row r="5370" hidden="1" outlineLevel="1" ht="22.45" customFormat="1" customHeight="1" s="71">
      <c r="B5370" s="166" t="n"/>
      <c r="C5370" s="166" t="n"/>
      <c r="D5370" s="153" t="n"/>
      <c r="E5370" s="10" t="n"/>
      <c r="F5370" s="11" t="n"/>
      <c r="G5370" s="10" t="n"/>
      <c r="H5370" s="11" t="n"/>
      <c r="I5370" s="12" t="n"/>
      <c r="J5370" s="13" t="n"/>
      <c r="K5370" s="13" t="n"/>
      <c r="L5370" s="12" t="n"/>
      <c r="M5370">
        <f>VLOOKUP(J5370,P$7:Q$2767,2,0)</f>
        <v/>
      </c>
      <c r="N5370">
        <f>VLOOKUP(K5370,P$7:R$2767,2,0)</f>
        <v/>
      </c>
    </row>
    <row r="5371" hidden="1" outlineLevel="1" ht="22.45" customFormat="1" customHeight="1" s="71" thickBot="1">
      <c r="B5371" s="167" t="n"/>
      <c r="C5371" s="167" t="n"/>
      <c r="D5371" s="14" t="n"/>
      <c r="E5371" s="15" t="n"/>
      <c r="F5371" s="175" t="n"/>
      <c r="G5371" s="15" t="n"/>
      <c r="H5371" s="175" t="n"/>
      <c r="I5371" s="135" t="n"/>
      <c r="J5371" s="154" t="n"/>
      <c r="K5371" s="154" t="n"/>
      <c r="L5371" s="12" t="n"/>
      <c r="M5371">
        <f>VLOOKUP(J5371,P$7:Q$2767,2,0)</f>
        <v/>
      </c>
      <c r="N5371">
        <f>VLOOKUP(K5371,P$7:R$2767,2,0)</f>
        <v/>
      </c>
    </row>
    <row r="5372" hidden="1" outlineLevel="1" ht="22.45" customFormat="1" customHeight="1" s="71">
      <c r="B5372" s="165" t="n"/>
      <c r="C5372" s="165" t="n"/>
      <c r="D5372" s="152" t="n"/>
      <c r="E5372" s="163" t="n"/>
      <c r="F5372" s="164" t="n"/>
      <c r="G5372" s="163" t="n"/>
      <c r="H5372" s="164" t="n"/>
      <c r="I5372" s="7" t="n"/>
      <c r="J5372" s="8" t="n"/>
      <c r="K5372" s="8" t="n"/>
      <c r="L5372" s="12" t="n"/>
      <c r="M5372">
        <f>VLOOKUP(J5372,P$7:Q$2767,2,0)</f>
        <v/>
      </c>
      <c r="N5372">
        <f>VLOOKUP(K5372,P$7:R$2767,2,0)</f>
        <v/>
      </c>
    </row>
    <row r="5373" hidden="1" outlineLevel="1" ht="22.45" customFormat="1" customHeight="1" s="71">
      <c r="B5373" s="166" t="n"/>
      <c r="C5373" s="166" t="n"/>
      <c r="D5373" s="153" t="n"/>
      <c r="E5373" s="10" t="n"/>
      <c r="F5373" s="11" t="n"/>
      <c r="G5373" s="10" t="n"/>
      <c r="H5373" s="11" t="n"/>
      <c r="I5373" s="12" t="n"/>
      <c r="J5373" s="13" t="n"/>
      <c r="K5373" s="13" t="n"/>
      <c r="L5373" s="12" t="n"/>
      <c r="M5373">
        <f>VLOOKUP(J5373,P$7:Q$2767,2,0)</f>
        <v/>
      </c>
      <c r="N5373">
        <f>VLOOKUP(K5373,P$7:R$2767,2,0)</f>
        <v/>
      </c>
    </row>
    <row r="5374" hidden="1" outlineLevel="1" ht="22.45" customFormat="1" customHeight="1" s="71" thickBot="1">
      <c r="B5374" s="167" t="n"/>
      <c r="C5374" s="167" t="n"/>
      <c r="D5374" s="14" t="n"/>
      <c r="E5374" s="15" t="n"/>
      <c r="F5374" s="175" t="n"/>
      <c r="G5374" s="15" t="n"/>
      <c r="H5374" s="175" t="n"/>
      <c r="I5374" s="135" t="n"/>
      <c r="J5374" s="154" t="n"/>
      <c r="K5374" s="154" t="n"/>
      <c r="L5374" s="12" t="n"/>
      <c r="M5374">
        <f>VLOOKUP(J5374,P$7:Q$2767,2,0)</f>
        <v/>
      </c>
      <c r="N5374">
        <f>VLOOKUP(K5374,P$7:R$2767,2,0)</f>
        <v/>
      </c>
    </row>
    <row r="5375" hidden="1" outlineLevel="1" ht="22.45" customFormat="1" customHeight="1" s="71">
      <c r="B5375" s="165" t="n"/>
      <c r="C5375" s="165" t="n"/>
      <c r="D5375" s="152" t="n"/>
      <c r="E5375" s="163" t="n"/>
      <c r="F5375" s="164" t="n"/>
      <c r="G5375" s="163" t="n"/>
      <c r="H5375" s="164" t="n"/>
      <c r="I5375" s="7" t="n"/>
      <c r="J5375" s="8" t="n"/>
      <c r="K5375" s="8" t="n"/>
      <c r="L5375" s="12" t="n"/>
      <c r="M5375">
        <f>VLOOKUP(J5375,P$7:Q$2767,2,0)</f>
        <v/>
      </c>
      <c r="N5375">
        <f>VLOOKUP(K5375,P$7:R$2767,2,0)</f>
        <v/>
      </c>
    </row>
    <row r="5376" hidden="1" outlineLevel="1" ht="22.45" customFormat="1" customHeight="1" s="71">
      <c r="B5376" s="166" t="n"/>
      <c r="C5376" s="166" t="n"/>
      <c r="D5376" s="153" t="n"/>
      <c r="E5376" s="10" t="n"/>
      <c r="F5376" s="11" t="n"/>
      <c r="G5376" s="10" t="n"/>
      <c r="H5376" s="11" t="n"/>
      <c r="I5376" s="12" t="n"/>
      <c r="J5376" s="13" t="n"/>
      <c r="K5376" s="13" t="n"/>
      <c r="L5376" s="12" t="n"/>
      <c r="M5376">
        <f>VLOOKUP(J5376,P$7:Q$2767,2,0)</f>
        <v/>
      </c>
      <c r="N5376">
        <f>VLOOKUP(K5376,P$7:R$2767,2,0)</f>
        <v/>
      </c>
    </row>
    <row r="5377" hidden="1" outlineLevel="1" ht="22.45" customFormat="1" customHeight="1" s="71" thickBot="1">
      <c r="B5377" s="167" t="n"/>
      <c r="C5377" s="167" t="n"/>
      <c r="D5377" s="14" t="n"/>
      <c r="E5377" s="15" t="n"/>
      <c r="F5377" s="175" t="n"/>
      <c r="G5377" s="15" t="n"/>
      <c r="H5377" s="175" t="n"/>
      <c r="I5377" s="135" t="n"/>
      <c r="J5377" s="154" t="n"/>
      <c r="K5377" s="154" t="n"/>
      <c r="L5377" s="12" t="n"/>
      <c r="M5377">
        <f>VLOOKUP(J5377,P$7:Q$2767,2,0)</f>
        <v/>
      </c>
      <c r="N5377">
        <f>VLOOKUP(K5377,P$7:R$2767,2,0)</f>
        <v/>
      </c>
    </row>
    <row r="5378" hidden="1" outlineLevel="1" ht="22.45" customFormat="1" customHeight="1" s="71">
      <c r="B5378" s="165" t="n"/>
      <c r="C5378" s="165" t="n"/>
      <c r="D5378" s="152" t="n"/>
      <c r="E5378" s="163" t="n"/>
      <c r="F5378" s="164" t="n"/>
      <c r="G5378" s="163" t="n"/>
      <c r="H5378" s="164" t="n"/>
      <c r="I5378" s="7" t="n"/>
      <c r="J5378" s="8" t="n"/>
      <c r="K5378" s="8" t="n"/>
      <c r="L5378" s="12" t="n"/>
      <c r="M5378">
        <f>VLOOKUP(J5378,P$7:Q$2767,2,0)</f>
        <v/>
      </c>
      <c r="N5378">
        <f>VLOOKUP(K5378,P$7:R$2767,2,0)</f>
        <v/>
      </c>
    </row>
    <row r="5379" hidden="1" outlineLevel="1" ht="22.45" customFormat="1" customHeight="1" s="71">
      <c r="B5379" s="166" t="n"/>
      <c r="C5379" s="166" t="n"/>
      <c r="D5379" s="153" t="n"/>
      <c r="E5379" s="10" t="n"/>
      <c r="F5379" s="11" t="n"/>
      <c r="G5379" s="10" t="n"/>
      <c r="H5379" s="11" t="n"/>
      <c r="I5379" s="12" t="n"/>
      <c r="J5379" s="13" t="n"/>
      <c r="K5379" s="13" t="n"/>
      <c r="L5379" s="12" t="n"/>
      <c r="M5379">
        <f>VLOOKUP(J5379,P$7:Q$2767,2,0)</f>
        <v/>
      </c>
      <c r="N5379">
        <f>VLOOKUP(K5379,P$7:R$2767,2,0)</f>
        <v/>
      </c>
    </row>
    <row r="5380" hidden="1" outlineLevel="1" ht="22.45" customFormat="1" customHeight="1" s="71" thickBot="1">
      <c r="B5380" s="167" t="n"/>
      <c r="C5380" s="167" t="n"/>
      <c r="D5380" s="14" t="n"/>
      <c r="E5380" s="15" t="n"/>
      <c r="F5380" s="175" t="n"/>
      <c r="G5380" s="15" t="n"/>
      <c r="H5380" s="175" t="n"/>
      <c r="I5380" s="135" t="n"/>
      <c r="J5380" s="154" t="n"/>
      <c r="K5380" s="154" t="n"/>
      <c r="L5380" s="12" t="n"/>
      <c r="M5380">
        <f>VLOOKUP(J5380,P$7:Q$2767,2,0)</f>
        <v/>
      </c>
      <c r="N5380">
        <f>VLOOKUP(K5380,P$7:R$2767,2,0)</f>
        <v/>
      </c>
    </row>
    <row r="5381" hidden="1" outlineLevel="1" ht="22.45" customFormat="1" customHeight="1" s="71">
      <c r="B5381" s="165" t="n"/>
      <c r="C5381" s="165" t="n"/>
      <c r="D5381" s="152" t="n"/>
      <c r="E5381" s="163" t="n"/>
      <c r="F5381" s="164" t="n"/>
      <c r="G5381" s="163" t="n"/>
      <c r="H5381" s="164" t="n"/>
      <c r="I5381" s="7" t="n"/>
      <c r="J5381" s="8" t="n"/>
      <c r="K5381" s="8" t="n"/>
      <c r="L5381" s="12" t="n"/>
      <c r="M5381">
        <f>VLOOKUP(J5381,P$7:Q$2767,2,0)</f>
        <v/>
      </c>
      <c r="N5381">
        <f>VLOOKUP(K5381,P$7:R$2767,2,0)</f>
        <v/>
      </c>
    </row>
    <row r="5382" hidden="1" outlineLevel="1" ht="22.45" customFormat="1" customHeight="1" s="71">
      <c r="B5382" s="166" t="n"/>
      <c r="C5382" s="166" t="n"/>
      <c r="D5382" s="153" t="n"/>
      <c r="E5382" s="10" t="n"/>
      <c r="F5382" s="11" t="n"/>
      <c r="G5382" s="10" t="n"/>
      <c r="H5382" s="11" t="n"/>
      <c r="I5382" s="12" t="n"/>
      <c r="J5382" s="13" t="n"/>
      <c r="K5382" s="13" t="n"/>
      <c r="L5382" s="12" t="n"/>
      <c r="M5382">
        <f>VLOOKUP(J5382,P$7:Q$2767,2,0)</f>
        <v/>
      </c>
      <c r="N5382">
        <f>VLOOKUP(K5382,P$7:R$2767,2,0)</f>
        <v/>
      </c>
    </row>
    <row r="5383" hidden="1" outlineLevel="1" ht="22.45" customFormat="1" customHeight="1" s="71" thickBot="1">
      <c r="B5383" s="167" t="n"/>
      <c r="C5383" s="167" t="n"/>
      <c r="D5383" s="14" t="n"/>
      <c r="E5383" s="15" t="n"/>
      <c r="F5383" s="175" t="n"/>
      <c r="G5383" s="15" t="n"/>
      <c r="H5383" s="175" t="n"/>
      <c r="I5383" s="135" t="n"/>
      <c r="J5383" s="154" t="n"/>
      <c r="K5383" s="154" t="n"/>
      <c r="L5383" s="12" t="n"/>
      <c r="M5383">
        <f>VLOOKUP(J5383,P$7:Q$2767,2,0)</f>
        <v/>
      </c>
      <c r="N5383">
        <f>VLOOKUP(K5383,P$7:R$2767,2,0)</f>
        <v/>
      </c>
    </row>
    <row r="5384" hidden="1" outlineLevel="1" ht="22.45" customFormat="1" customHeight="1" s="71">
      <c r="B5384" s="165" t="n"/>
      <c r="C5384" s="165" t="n"/>
      <c r="D5384" s="152" t="n"/>
      <c r="E5384" s="163" t="n"/>
      <c r="F5384" s="164" t="n"/>
      <c r="G5384" s="163" t="n"/>
      <c r="H5384" s="164" t="n"/>
      <c r="I5384" s="7" t="n"/>
      <c r="J5384" s="8" t="n"/>
      <c r="K5384" s="8" t="n"/>
      <c r="L5384" s="12" t="n"/>
      <c r="M5384">
        <f>VLOOKUP(J5384,P$7:Q$2767,2,0)</f>
        <v/>
      </c>
      <c r="N5384">
        <f>VLOOKUP(K5384,P$7:R$2767,2,0)</f>
        <v/>
      </c>
    </row>
    <row r="5385" hidden="1" outlineLevel="1" ht="22.45" customFormat="1" customHeight="1" s="71">
      <c r="B5385" s="166" t="n"/>
      <c r="C5385" s="166" t="n"/>
      <c r="D5385" s="153" t="n"/>
      <c r="E5385" s="10" t="n"/>
      <c r="F5385" s="11" t="n"/>
      <c r="G5385" s="10" t="n"/>
      <c r="H5385" s="11" t="n"/>
      <c r="I5385" s="12" t="n"/>
      <c r="J5385" s="13" t="n"/>
      <c r="K5385" s="13" t="n"/>
      <c r="L5385" s="12" t="n"/>
      <c r="M5385">
        <f>VLOOKUP(J5385,P$7:Q$2767,2,0)</f>
        <v/>
      </c>
      <c r="N5385">
        <f>VLOOKUP(K5385,P$7:R$2767,2,0)</f>
        <v/>
      </c>
    </row>
    <row r="5386" hidden="1" outlineLevel="1" ht="22.45" customFormat="1" customHeight="1" s="71" thickBot="1">
      <c r="B5386" s="167" t="n"/>
      <c r="C5386" s="167" t="n"/>
      <c r="D5386" s="14" t="n"/>
      <c r="E5386" s="15" t="n"/>
      <c r="F5386" s="175" t="n"/>
      <c r="G5386" s="15" t="n"/>
      <c r="H5386" s="175" t="n"/>
      <c r="I5386" s="135" t="n"/>
      <c r="J5386" s="154" t="n"/>
      <c r="K5386" s="154" t="n"/>
      <c r="L5386" s="12" t="n"/>
      <c r="M5386">
        <f>VLOOKUP(J5386,P$7:Q$2767,2,0)</f>
        <v/>
      </c>
      <c r="N5386">
        <f>VLOOKUP(K5386,P$7:R$2767,2,0)</f>
        <v/>
      </c>
    </row>
    <row r="5387" hidden="1" outlineLevel="1" ht="22.45" customFormat="1" customHeight="1" s="71">
      <c r="B5387" s="165" t="n"/>
      <c r="C5387" s="165" t="n"/>
      <c r="D5387" s="152" t="n"/>
      <c r="E5387" s="163" t="n"/>
      <c r="F5387" s="164" t="n"/>
      <c r="G5387" s="163" t="n"/>
      <c r="H5387" s="164" t="n"/>
      <c r="I5387" s="7" t="n"/>
      <c r="J5387" s="8" t="n"/>
      <c r="K5387" s="8" t="n"/>
      <c r="L5387" s="12" t="n"/>
      <c r="M5387">
        <f>VLOOKUP(J5387,P$7:Q$2767,2,0)</f>
        <v/>
      </c>
      <c r="N5387">
        <f>VLOOKUP(K5387,P$7:R$2767,2,0)</f>
        <v/>
      </c>
    </row>
    <row r="5388" hidden="1" outlineLevel="1" ht="22.45" customFormat="1" customHeight="1" s="71">
      <c r="B5388" s="166" t="n"/>
      <c r="C5388" s="166" t="n"/>
      <c r="D5388" s="153" t="n"/>
      <c r="E5388" s="10" t="n"/>
      <c r="F5388" s="11" t="n"/>
      <c r="G5388" s="10" t="n"/>
      <c r="H5388" s="11" t="n"/>
      <c r="I5388" s="12" t="n"/>
      <c r="J5388" s="13" t="n"/>
      <c r="K5388" s="13" t="n"/>
      <c r="L5388" s="12" t="n"/>
      <c r="M5388">
        <f>VLOOKUP(J5388,P$7:Q$2767,2,0)</f>
        <v/>
      </c>
      <c r="N5388">
        <f>VLOOKUP(K5388,P$7:R$2767,2,0)</f>
        <v/>
      </c>
    </row>
    <row r="5389" hidden="1" outlineLevel="1" ht="22.45" customFormat="1" customHeight="1" s="71" thickBot="1">
      <c r="B5389" s="167" t="n"/>
      <c r="C5389" s="167" t="n"/>
      <c r="D5389" s="14" t="n"/>
      <c r="E5389" s="15" t="n"/>
      <c r="F5389" s="175" t="n"/>
      <c r="G5389" s="15" t="n"/>
      <c r="H5389" s="175" t="n"/>
      <c r="I5389" s="135" t="n"/>
      <c r="J5389" s="154" t="n"/>
      <c r="K5389" s="154" t="n"/>
      <c r="L5389" s="12" t="n"/>
      <c r="M5389">
        <f>VLOOKUP(J5389,P$7:Q$2767,2,0)</f>
        <v/>
      </c>
      <c r="N5389">
        <f>VLOOKUP(K5389,P$7:R$2767,2,0)</f>
        <v/>
      </c>
    </row>
    <row r="5390" hidden="1" outlineLevel="1" ht="22.45" customFormat="1" customHeight="1" s="71">
      <c r="B5390" s="165" t="n"/>
      <c r="C5390" s="165" t="n"/>
      <c r="D5390" s="152" t="n"/>
      <c r="E5390" s="163" t="n"/>
      <c r="F5390" s="164" t="n"/>
      <c r="G5390" s="163" t="n"/>
      <c r="H5390" s="164" t="n"/>
      <c r="I5390" s="7" t="n"/>
      <c r="J5390" s="8" t="n"/>
      <c r="K5390" s="8" t="n"/>
      <c r="L5390" s="12" t="n"/>
      <c r="M5390">
        <f>VLOOKUP(J5390,P$7:Q$2767,2,0)</f>
        <v/>
      </c>
      <c r="N5390">
        <f>VLOOKUP(K5390,P$7:R$2767,2,0)</f>
        <v/>
      </c>
    </row>
    <row r="5391" hidden="1" outlineLevel="1" ht="22.45" customFormat="1" customHeight="1" s="71">
      <c r="B5391" s="166" t="n"/>
      <c r="C5391" s="166" t="n"/>
      <c r="D5391" s="153" t="n"/>
      <c r="E5391" s="10" t="n"/>
      <c r="F5391" s="11" t="n"/>
      <c r="G5391" s="10" t="n"/>
      <c r="H5391" s="11" t="n"/>
      <c r="I5391" s="12" t="n"/>
      <c r="J5391" s="13" t="n"/>
      <c r="K5391" s="13" t="n"/>
      <c r="L5391" s="12" t="n"/>
      <c r="M5391">
        <f>VLOOKUP(J5391,P$7:Q$2767,2,0)</f>
        <v/>
      </c>
      <c r="N5391">
        <f>VLOOKUP(K5391,P$7:R$2767,2,0)</f>
        <v/>
      </c>
    </row>
    <row r="5392" hidden="1" outlineLevel="1" ht="22.45" customFormat="1" customHeight="1" s="71" thickBot="1">
      <c r="B5392" s="167" t="n"/>
      <c r="C5392" s="167" t="n"/>
      <c r="D5392" s="14" t="n"/>
      <c r="E5392" s="15" t="n"/>
      <c r="F5392" s="175" t="n"/>
      <c r="G5392" s="15" t="n"/>
      <c r="H5392" s="175" t="n"/>
      <c r="I5392" s="135" t="n"/>
      <c r="J5392" s="154" t="n"/>
      <c r="K5392" s="154" t="n"/>
      <c r="L5392" s="12" t="n"/>
      <c r="M5392">
        <f>VLOOKUP(J5392,P$7:Q$2767,2,0)</f>
        <v/>
      </c>
      <c r="N5392">
        <f>VLOOKUP(K5392,P$7:R$2767,2,0)</f>
        <v/>
      </c>
    </row>
    <row r="5393" hidden="1" outlineLevel="1" ht="22.45" customFormat="1" customHeight="1" s="71">
      <c r="B5393" s="165" t="n"/>
      <c r="C5393" s="165" t="n"/>
      <c r="D5393" s="152" t="n"/>
      <c r="E5393" s="163" t="n"/>
      <c r="F5393" s="164" t="n"/>
      <c r="G5393" s="163" t="n"/>
      <c r="H5393" s="164" t="n"/>
      <c r="I5393" s="7" t="n"/>
      <c r="J5393" s="8" t="n"/>
      <c r="K5393" s="8" t="n"/>
      <c r="L5393" s="12" t="n"/>
      <c r="M5393">
        <f>VLOOKUP(J5393,P$7:Q$2767,2,0)</f>
        <v/>
      </c>
      <c r="N5393">
        <f>VLOOKUP(K5393,P$7:R$2767,2,0)</f>
        <v/>
      </c>
    </row>
    <row r="5394" hidden="1" outlineLevel="1" ht="22.45" customFormat="1" customHeight="1" s="71">
      <c r="B5394" s="166" t="n"/>
      <c r="C5394" s="166" t="n"/>
      <c r="D5394" s="153" t="n"/>
      <c r="E5394" s="10" t="n"/>
      <c r="F5394" s="11" t="n"/>
      <c r="G5394" s="10" t="n"/>
      <c r="H5394" s="11" t="n"/>
      <c r="I5394" s="12" t="n"/>
      <c r="J5394" s="13" t="n"/>
      <c r="K5394" s="13" t="n"/>
      <c r="L5394" s="12" t="n"/>
      <c r="M5394">
        <f>VLOOKUP(J5394,P$7:Q$2767,2,0)</f>
        <v/>
      </c>
      <c r="N5394">
        <f>VLOOKUP(K5394,P$7:R$2767,2,0)</f>
        <v/>
      </c>
    </row>
    <row r="5395" hidden="1" outlineLevel="1" ht="22.45" customFormat="1" customHeight="1" s="71" thickBot="1">
      <c r="B5395" s="167" t="n"/>
      <c r="C5395" s="167" t="n"/>
      <c r="D5395" s="14" t="n"/>
      <c r="E5395" s="15" t="n"/>
      <c r="F5395" s="175" t="n"/>
      <c r="G5395" s="15" t="n"/>
      <c r="H5395" s="175" t="n"/>
      <c r="I5395" s="135" t="n"/>
      <c r="J5395" s="154" t="n"/>
      <c r="K5395" s="154" t="n"/>
      <c r="L5395" s="12" t="n"/>
      <c r="M5395">
        <f>VLOOKUP(J5395,P$7:Q$2767,2,0)</f>
        <v/>
      </c>
      <c r="N5395">
        <f>VLOOKUP(K5395,P$7:R$2767,2,0)</f>
        <v/>
      </c>
    </row>
    <row r="5396" hidden="1" outlineLevel="1" ht="22.45" customFormat="1" customHeight="1" s="71">
      <c r="B5396" s="165" t="n"/>
      <c r="C5396" s="165" t="n"/>
      <c r="D5396" s="152" t="n"/>
      <c r="E5396" s="163" t="n"/>
      <c r="F5396" s="164" t="n"/>
      <c r="G5396" s="163" t="n"/>
      <c r="H5396" s="164" t="n"/>
      <c r="I5396" s="7" t="n"/>
      <c r="J5396" s="8" t="n"/>
      <c r="K5396" s="8" t="n"/>
      <c r="L5396" s="12" t="n"/>
      <c r="M5396">
        <f>VLOOKUP(J5396,P$7:Q$2767,2,0)</f>
        <v/>
      </c>
      <c r="N5396">
        <f>VLOOKUP(K5396,P$7:R$2767,2,0)</f>
        <v/>
      </c>
    </row>
    <row r="5397" hidden="1" outlineLevel="1" ht="22.45" customFormat="1" customHeight="1" s="71">
      <c r="B5397" s="166" t="n"/>
      <c r="C5397" s="166" t="n"/>
      <c r="D5397" s="153" t="n"/>
      <c r="E5397" s="10" t="n"/>
      <c r="F5397" s="11" t="n"/>
      <c r="G5397" s="10" t="n"/>
      <c r="H5397" s="11" t="n"/>
      <c r="I5397" s="12" t="n"/>
      <c r="J5397" s="13" t="n"/>
      <c r="K5397" s="13" t="n"/>
      <c r="L5397" s="12" t="n"/>
      <c r="M5397">
        <f>VLOOKUP(J5397,P$7:Q$2767,2,0)</f>
        <v/>
      </c>
      <c r="N5397">
        <f>VLOOKUP(K5397,P$7:R$2767,2,0)</f>
        <v/>
      </c>
    </row>
    <row r="5398" hidden="1" outlineLevel="1" ht="22.45" customFormat="1" customHeight="1" s="71" thickBot="1">
      <c r="B5398" s="167" t="n"/>
      <c r="C5398" s="167" t="n"/>
      <c r="D5398" s="14" t="n"/>
      <c r="E5398" s="15" t="n"/>
      <c r="F5398" s="175" t="n"/>
      <c r="G5398" s="15" t="n"/>
      <c r="H5398" s="175" t="n"/>
      <c r="I5398" s="135" t="n"/>
      <c r="J5398" s="154" t="n"/>
      <c r="K5398" s="154" t="n"/>
      <c r="L5398" s="12" t="n"/>
      <c r="M5398">
        <f>VLOOKUP(J5398,P$7:Q$2767,2,0)</f>
        <v/>
      </c>
      <c r="N5398">
        <f>VLOOKUP(K5398,P$7:R$2767,2,0)</f>
        <v/>
      </c>
    </row>
    <row r="5399" hidden="1" outlineLevel="1" ht="22.45" customFormat="1" customHeight="1" s="71">
      <c r="B5399" s="165" t="n"/>
      <c r="C5399" s="165" t="n"/>
      <c r="D5399" s="152" t="n"/>
      <c r="E5399" s="163" t="n"/>
      <c r="F5399" s="164" t="n"/>
      <c r="G5399" s="163" t="n"/>
      <c r="H5399" s="164" t="n"/>
      <c r="I5399" s="7" t="n"/>
      <c r="J5399" s="8" t="n"/>
      <c r="K5399" s="8" t="n"/>
      <c r="L5399" s="12" t="n"/>
      <c r="M5399">
        <f>VLOOKUP(J5399,P$7:Q$2767,2,0)</f>
        <v/>
      </c>
      <c r="N5399">
        <f>VLOOKUP(K5399,P$7:R$2767,2,0)</f>
        <v/>
      </c>
    </row>
    <row r="5400" hidden="1" outlineLevel="1" ht="22.45" customFormat="1" customHeight="1" s="71">
      <c r="B5400" s="166" t="n"/>
      <c r="C5400" s="166" t="n"/>
      <c r="D5400" s="153" t="n"/>
      <c r="E5400" s="10" t="n"/>
      <c r="F5400" s="11" t="n"/>
      <c r="G5400" s="10" t="n"/>
      <c r="H5400" s="11" t="n"/>
      <c r="I5400" s="12" t="n"/>
      <c r="J5400" s="13" t="n"/>
      <c r="K5400" s="13" t="n"/>
      <c r="L5400" s="12" t="n"/>
      <c r="M5400">
        <f>VLOOKUP(J5400,P$7:Q$2767,2,0)</f>
        <v/>
      </c>
      <c r="N5400">
        <f>VLOOKUP(K5400,P$7:R$2767,2,0)</f>
        <v/>
      </c>
    </row>
    <row r="5401" hidden="1" outlineLevel="1" ht="22.45" customFormat="1" customHeight="1" s="71" thickBot="1">
      <c r="B5401" s="167" t="n"/>
      <c r="C5401" s="167" t="n"/>
      <c r="D5401" s="14" t="n"/>
      <c r="E5401" s="15" t="n"/>
      <c r="F5401" s="175" t="n"/>
      <c r="G5401" s="15" t="n"/>
      <c r="H5401" s="175" t="n"/>
      <c r="I5401" s="135" t="n"/>
      <c r="J5401" s="154" t="n"/>
      <c r="K5401" s="154" t="n"/>
      <c r="L5401" s="12" t="n"/>
      <c r="M5401">
        <f>VLOOKUP(J5401,P$7:Q$2767,2,0)</f>
        <v/>
      </c>
      <c r="N5401">
        <f>VLOOKUP(K5401,P$7:R$2767,2,0)</f>
        <v/>
      </c>
    </row>
    <row r="5402" hidden="1" outlineLevel="1" ht="22.45" customFormat="1" customHeight="1" s="71">
      <c r="B5402" s="165" t="n"/>
      <c r="C5402" s="165" t="n"/>
      <c r="D5402" s="152" t="n"/>
      <c r="E5402" s="163" t="n"/>
      <c r="F5402" s="164" t="n"/>
      <c r="G5402" s="163" t="n"/>
      <c r="H5402" s="164" t="n"/>
      <c r="I5402" s="7" t="n"/>
      <c r="J5402" s="8" t="n"/>
      <c r="K5402" s="8" t="n"/>
      <c r="L5402" s="12" t="n"/>
      <c r="M5402">
        <f>VLOOKUP(J5402,P$7:Q$2767,2,0)</f>
        <v/>
      </c>
      <c r="N5402">
        <f>VLOOKUP(K5402,P$7:R$2767,2,0)</f>
        <v/>
      </c>
    </row>
    <row r="5403" hidden="1" outlineLevel="1" ht="22.45" customFormat="1" customHeight="1" s="71">
      <c r="B5403" s="166" t="n"/>
      <c r="C5403" s="166" t="n"/>
      <c r="D5403" s="153" t="n"/>
      <c r="E5403" s="10" t="n"/>
      <c r="F5403" s="11" t="n"/>
      <c r="G5403" s="10" t="n"/>
      <c r="H5403" s="11" t="n"/>
      <c r="I5403" s="12" t="n"/>
      <c r="J5403" s="13" t="n"/>
      <c r="K5403" s="13" t="n"/>
      <c r="L5403" s="12" t="n"/>
      <c r="M5403">
        <f>VLOOKUP(J5403,P$7:Q$2767,2,0)</f>
        <v/>
      </c>
      <c r="N5403">
        <f>VLOOKUP(K5403,P$7:R$2767,2,0)</f>
        <v/>
      </c>
    </row>
    <row r="5404" hidden="1" outlineLevel="1" ht="22.45" customFormat="1" customHeight="1" s="71" thickBot="1">
      <c r="B5404" s="167" t="n"/>
      <c r="C5404" s="167" t="n"/>
      <c r="D5404" s="14" t="n"/>
      <c r="E5404" s="15" t="n"/>
      <c r="F5404" s="175" t="n"/>
      <c r="G5404" s="15" t="n"/>
      <c r="H5404" s="175" t="n"/>
      <c r="I5404" s="135" t="n"/>
      <c r="J5404" s="154" t="n"/>
      <c r="K5404" s="154" t="n"/>
      <c r="L5404" s="12" t="n"/>
      <c r="M5404">
        <f>VLOOKUP(J5404,P$7:Q$2767,2,0)</f>
        <v/>
      </c>
      <c r="N5404">
        <f>VLOOKUP(K5404,P$7:R$2767,2,0)</f>
        <v/>
      </c>
    </row>
    <row r="5405" hidden="1" outlineLevel="1" ht="22.45" customFormat="1" customHeight="1" s="71">
      <c r="B5405" s="165" t="n"/>
      <c r="C5405" s="165" t="n"/>
      <c r="D5405" s="152" t="n"/>
      <c r="E5405" s="163" t="n"/>
      <c r="F5405" s="164" t="n"/>
      <c r="G5405" s="163" t="n"/>
      <c r="H5405" s="164" t="n"/>
      <c r="I5405" s="7" t="n"/>
      <c r="J5405" s="8" t="n"/>
      <c r="K5405" s="8" t="n"/>
      <c r="L5405" s="12" t="n"/>
      <c r="M5405">
        <f>VLOOKUP(J5405,P$7:Q$2767,2,0)</f>
        <v/>
      </c>
      <c r="N5405">
        <f>VLOOKUP(K5405,P$7:R$2767,2,0)</f>
        <v/>
      </c>
    </row>
    <row r="5406" hidden="1" outlineLevel="1" ht="22.45" customFormat="1" customHeight="1" s="71">
      <c r="B5406" s="166" t="n"/>
      <c r="C5406" s="166" t="n"/>
      <c r="D5406" s="153" t="n"/>
      <c r="E5406" s="10" t="n"/>
      <c r="F5406" s="11" t="n"/>
      <c r="G5406" s="10" t="n"/>
      <c r="H5406" s="11" t="n"/>
      <c r="I5406" s="12" t="n"/>
      <c r="J5406" s="13" t="n"/>
      <c r="K5406" s="13" t="n"/>
      <c r="L5406" s="12" t="n"/>
      <c r="M5406">
        <f>VLOOKUP(J5406,P$7:Q$2767,2,0)</f>
        <v/>
      </c>
      <c r="N5406">
        <f>VLOOKUP(K5406,P$7:R$2767,2,0)</f>
        <v/>
      </c>
    </row>
    <row r="5407" hidden="1" outlineLevel="1" ht="22.45" customFormat="1" customHeight="1" s="71" thickBot="1">
      <c r="B5407" s="167" t="n"/>
      <c r="C5407" s="167" t="n"/>
      <c r="D5407" s="14" t="n"/>
      <c r="E5407" s="15" t="n"/>
      <c r="F5407" s="175" t="n"/>
      <c r="G5407" s="15" t="n"/>
      <c r="H5407" s="175" t="n"/>
      <c r="I5407" s="135" t="n"/>
      <c r="J5407" s="154" t="n"/>
      <c r="K5407" s="154" t="n"/>
      <c r="L5407" s="12" t="n"/>
      <c r="M5407">
        <f>VLOOKUP(J5407,P$7:Q$2767,2,0)</f>
        <v/>
      </c>
      <c r="N5407">
        <f>VLOOKUP(K5407,P$7:R$2767,2,0)</f>
        <v/>
      </c>
    </row>
    <row r="5408" hidden="1" outlineLevel="1" ht="22.45" customFormat="1" customHeight="1" s="71">
      <c r="B5408" s="165" t="n"/>
      <c r="C5408" s="165" t="n"/>
      <c r="D5408" s="152" t="n"/>
      <c r="E5408" s="163" t="n"/>
      <c r="F5408" s="164" t="n"/>
      <c r="G5408" s="163" t="n"/>
      <c r="H5408" s="164" t="n"/>
      <c r="I5408" s="7" t="n"/>
      <c r="J5408" s="8" t="n"/>
      <c r="K5408" s="8" t="n"/>
      <c r="L5408" s="12" t="n"/>
      <c r="M5408">
        <f>VLOOKUP(J5408,P$7:Q$2767,2,0)</f>
        <v/>
      </c>
      <c r="N5408">
        <f>VLOOKUP(K5408,P$7:R$2767,2,0)</f>
        <v/>
      </c>
    </row>
    <row r="5409" hidden="1" outlineLevel="1" ht="22.45" customFormat="1" customHeight="1" s="71">
      <c r="B5409" s="166" t="n"/>
      <c r="C5409" s="166" t="n"/>
      <c r="D5409" s="153" t="n"/>
      <c r="E5409" s="10" t="n"/>
      <c r="F5409" s="11" t="n"/>
      <c r="G5409" s="10" t="n"/>
      <c r="H5409" s="11" t="n"/>
      <c r="I5409" s="12" t="n"/>
      <c r="J5409" s="13" t="n"/>
      <c r="K5409" s="13" t="n"/>
      <c r="L5409" s="12" t="n"/>
      <c r="M5409">
        <f>VLOOKUP(J5409,P$7:Q$2767,2,0)</f>
        <v/>
      </c>
      <c r="N5409">
        <f>VLOOKUP(K5409,P$7:R$2767,2,0)</f>
        <v/>
      </c>
    </row>
    <row r="5410" hidden="1" outlineLevel="1" ht="22.45" customFormat="1" customHeight="1" s="71" thickBot="1">
      <c r="B5410" s="167" t="n"/>
      <c r="C5410" s="167" t="n"/>
      <c r="D5410" s="14" t="n"/>
      <c r="E5410" s="15" t="n"/>
      <c r="F5410" s="175" t="n"/>
      <c r="G5410" s="15" t="n"/>
      <c r="H5410" s="175" t="n"/>
      <c r="I5410" s="135" t="n"/>
      <c r="J5410" s="154" t="n"/>
      <c r="K5410" s="154" t="n"/>
      <c r="L5410" s="12" t="n"/>
      <c r="M5410">
        <f>VLOOKUP(J5410,P$7:Q$2767,2,0)</f>
        <v/>
      </c>
      <c r="N5410">
        <f>VLOOKUP(K5410,P$7:R$2767,2,0)</f>
        <v/>
      </c>
    </row>
    <row r="5411" hidden="1" outlineLevel="1" ht="22.45" customFormat="1" customHeight="1" s="71">
      <c r="B5411" s="165" t="n"/>
      <c r="C5411" s="165" t="n"/>
      <c r="D5411" s="152" t="n"/>
      <c r="E5411" s="163" t="n"/>
      <c r="F5411" s="164" t="n"/>
      <c r="G5411" s="163" t="n"/>
      <c r="H5411" s="164" t="n"/>
      <c r="I5411" s="7" t="n"/>
      <c r="J5411" s="8" t="n"/>
      <c r="K5411" s="8" t="n"/>
      <c r="L5411" s="12" t="n"/>
      <c r="M5411">
        <f>VLOOKUP(J5411,P$7:Q$2767,2,0)</f>
        <v/>
      </c>
      <c r="N5411">
        <f>VLOOKUP(K5411,P$7:R$2767,2,0)</f>
        <v/>
      </c>
    </row>
    <row r="5412" hidden="1" outlineLevel="1" ht="22.45" customFormat="1" customHeight="1" s="71">
      <c r="B5412" s="166" t="n"/>
      <c r="C5412" s="166" t="n"/>
      <c r="D5412" s="153" t="n"/>
      <c r="E5412" s="10" t="n"/>
      <c r="F5412" s="11" t="n"/>
      <c r="G5412" s="10" t="n"/>
      <c r="H5412" s="11" t="n"/>
      <c r="I5412" s="12" t="n"/>
      <c r="J5412" s="13" t="n"/>
      <c r="K5412" s="13" t="n"/>
      <c r="L5412" s="12" t="n"/>
      <c r="M5412">
        <f>VLOOKUP(J5412,P$7:Q$2767,2,0)</f>
        <v/>
      </c>
      <c r="N5412">
        <f>VLOOKUP(K5412,P$7:R$2767,2,0)</f>
        <v/>
      </c>
    </row>
    <row r="5413" hidden="1" outlineLevel="1" ht="22.45" customFormat="1" customHeight="1" s="71" thickBot="1">
      <c r="B5413" s="167" t="n"/>
      <c r="C5413" s="167" t="n"/>
      <c r="D5413" s="14" t="n"/>
      <c r="E5413" s="15" t="n"/>
      <c r="F5413" s="175" t="n"/>
      <c r="G5413" s="15" t="n"/>
      <c r="H5413" s="175" t="n"/>
      <c r="I5413" s="135" t="n"/>
      <c r="J5413" s="154" t="n"/>
      <c r="K5413" s="154" t="n"/>
      <c r="L5413" s="12" t="n"/>
      <c r="M5413">
        <f>VLOOKUP(J5413,P$7:Q$2767,2,0)</f>
        <v/>
      </c>
      <c r="N5413">
        <f>VLOOKUP(K5413,P$7:R$2767,2,0)</f>
        <v/>
      </c>
    </row>
    <row r="5414" hidden="1" outlineLevel="1" ht="22.45" customFormat="1" customHeight="1" s="71">
      <c r="B5414" s="165" t="n"/>
      <c r="C5414" s="165" t="n"/>
      <c r="D5414" s="152" t="n"/>
      <c r="E5414" s="163" t="n"/>
      <c r="F5414" s="164" t="n"/>
      <c r="G5414" s="163" t="n"/>
      <c r="H5414" s="164" t="n"/>
      <c r="I5414" s="7" t="n"/>
      <c r="J5414" s="8" t="n"/>
      <c r="K5414" s="8" t="n"/>
      <c r="L5414" s="12" t="n"/>
      <c r="M5414">
        <f>VLOOKUP(J5414,P$7:Q$2767,2,0)</f>
        <v/>
      </c>
      <c r="N5414">
        <f>VLOOKUP(K5414,P$7:R$2767,2,0)</f>
        <v/>
      </c>
    </row>
    <row r="5415" hidden="1" outlineLevel="1" ht="22.45" customFormat="1" customHeight="1" s="71">
      <c r="B5415" s="166" t="n"/>
      <c r="C5415" s="166" t="n"/>
      <c r="D5415" s="153" t="n"/>
      <c r="E5415" s="10" t="n"/>
      <c r="F5415" s="11" t="n"/>
      <c r="G5415" s="10" t="n"/>
      <c r="H5415" s="11" t="n"/>
      <c r="I5415" s="12" t="n"/>
      <c r="J5415" s="13" t="n"/>
      <c r="K5415" s="13" t="n"/>
      <c r="L5415" s="12" t="n"/>
      <c r="M5415">
        <f>VLOOKUP(J5415,P$7:Q$2767,2,0)</f>
        <v/>
      </c>
      <c r="N5415">
        <f>VLOOKUP(K5415,P$7:R$2767,2,0)</f>
        <v/>
      </c>
    </row>
    <row r="5416" hidden="1" outlineLevel="1" ht="22.45" customFormat="1" customHeight="1" s="71" thickBot="1">
      <c r="B5416" s="167" t="n"/>
      <c r="C5416" s="167" t="n"/>
      <c r="D5416" s="14" t="n"/>
      <c r="E5416" s="15" t="n"/>
      <c r="F5416" s="175" t="n"/>
      <c r="G5416" s="15" t="n"/>
      <c r="H5416" s="175" t="n"/>
      <c r="I5416" s="135" t="n"/>
      <c r="J5416" s="154" t="n"/>
      <c r="K5416" s="154" t="n"/>
      <c r="L5416" s="12" t="n"/>
      <c r="M5416">
        <f>VLOOKUP(J5416,P$7:Q$2767,2,0)</f>
        <v/>
      </c>
      <c r="N5416">
        <f>VLOOKUP(K5416,P$7:R$2767,2,0)</f>
        <v/>
      </c>
    </row>
    <row r="5417" hidden="1" outlineLevel="1" ht="22.45" customFormat="1" customHeight="1" s="71">
      <c r="B5417" s="165" t="n"/>
      <c r="C5417" s="165" t="n"/>
      <c r="D5417" s="152" t="n"/>
      <c r="E5417" s="163" t="n"/>
      <c r="F5417" s="164" t="n"/>
      <c r="G5417" s="163" t="n"/>
      <c r="H5417" s="164" t="n"/>
      <c r="I5417" s="7" t="n"/>
      <c r="J5417" s="8" t="n"/>
      <c r="K5417" s="8" t="n"/>
      <c r="L5417" s="12" t="n"/>
      <c r="M5417">
        <f>VLOOKUP(J5417,P$7:Q$2767,2,0)</f>
        <v/>
      </c>
      <c r="N5417">
        <f>VLOOKUP(K5417,P$7:R$2767,2,0)</f>
        <v/>
      </c>
    </row>
    <row r="5418" hidden="1" outlineLevel="1" ht="22.45" customFormat="1" customHeight="1" s="71">
      <c r="B5418" s="166" t="n"/>
      <c r="C5418" s="166" t="n"/>
      <c r="D5418" s="153" t="n"/>
      <c r="E5418" s="10" t="n"/>
      <c r="F5418" s="11" t="n"/>
      <c r="G5418" s="10" t="n"/>
      <c r="H5418" s="11" t="n"/>
      <c r="I5418" s="12" t="n"/>
      <c r="J5418" s="13" t="n"/>
      <c r="K5418" s="13" t="n"/>
      <c r="L5418" s="12" t="n"/>
      <c r="M5418">
        <f>VLOOKUP(J5418,P$7:Q$2767,2,0)</f>
        <v/>
      </c>
      <c r="N5418">
        <f>VLOOKUP(K5418,P$7:R$2767,2,0)</f>
        <v/>
      </c>
    </row>
    <row r="5419" hidden="1" outlineLevel="1" ht="22.45" customFormat="1" customHeight="1" s="71" thickBot="1">
      <c r="B5419" s="167" t="n"/>
      <c r="C5419" s="167" t="n"/>
      <c r="D5419" s="14" t="n"/>
      <c r="E5419" s="15" t="n"/>
      <c r="F5419" s="175" t="n"/>
      <c r="G5419" s="15" t="n"/>
      <c r="H5419" s="175" t="n"/>
      <c r="I5419" s="135" t="n"/>
      <c r="J5419" s="154" t="n"/>
      <c r="K5419" s="154" t="n"/>
      <c r="L5419" s="12" t="n"/>
      <c r="M5419">
        <f>VLOOKUP(J5419,P$7:Q$2767,2,0)</f>
        <v/>
      </c>
      <c r="N5419">
        <f>VLOOKUP(K5419,P$7:R$2767,2,0)</f>
        <v/>
      </c>
    </row>
    <row r="5420" hidden="1" outlineLevel="1" ht="22.45" customFormat="1" customHeight="1" s="71">
      <c r="B5420" s="165" t="n"/>
      <c r="C5420" s="165" t="n"/>
      <c r="D5420" s="152" t="n"/>
      <c r="E5420" s="163" t="n"/>
      <c r="F5420" s="164" t="n"/>
      <c r="G5420" s="163" t="n"/>
      <c r="H5420" s="164" t="n"/>
      <c r="I5420" s="7" t="n"/>
      <c r="J5420" s="8" t="n"/>
      <c r="K5420" s="8" t="n"/>
      <c r="L5420" s="12" t="n"/>
      <c r="M5420">
        <f>VLOOKUP(J5420,P$7:Q$2767,2,0)</f>
        <v/>
      </c>
      <c r="N5420">
        <f>VLOOKUP(K5420,P$7:R$2767,2,0)</f>
        <v/>
      </c>
    </row>
    <row r="5421" hidden="1" outlineLevel="1" ht="22.45" customFormat="1" customHeight="1" s="71">
      <c r="B5421" s="166" t="n"/>
      <c r="C5421" s="166" t="n"/>
      <c r="D5421" s="153" t="n"/>
      <c r="E5421" s="10" t="n"/>
      <c r="F5421" s="11" t="n"/>
      <c r="G5421" s="10" t="n"/>
      <c r="H5421" s="11" t="n"/>
      <c r="I5421" s="12" t="n"/>
      <c r="J5421" s="13" t="n"/>
      <c r="K5421" s="13" t="n"/>
      <c r="L5421" s="12" t="n"/>
      <c r="M5421">
        <f>VLOOKUP(J5421,P$7:Q$2767,2,0)</f>
        <v/>
      </c>
      <c r="N5421">
        <f>VLOOKUP(K5421,P$7:R$2767,2,0)</f>
        <v/>
      </c>
    </row>
    <row r="5422" hidden="1" outlineLevel="1" ht="22.45" customFormat="1" customHeight="1" s="71" thickBot="1">
      <c r="B5422" s="167" t="n"/>
      <c r="C5422" s="167" t="n"/>
      <c r="D5422" s="14" t="n"/>
      <c r="E5422" s="15" t="n"/>
      <c r="F5422" s="175" t="n"/>
      <c r="G5422" s="15" t="n"/>
      <c r="H5422" s="175" t="n"/>
      <c r="I5422" s="135" t="n"/>
      <c r="J5422" s="154" t="n"/>
      <c r="K5422" s="154" t="n"/>
      <c r="L5422" s="12" t="n"/>
      <c r="M5422">
        <f>VLOOKUP(J5422,P$7:Q$2767,2,0)</f>
        <v/>
      </c>
      <c r="N5422">
        <f>VLOOKUP(K5422,P$7:R$2767,2,0)</f>
        <v/>
      </c>
    </row>
    <row r="5423" hidden="1" outlineLevel="1" ht="22.45" customFormat="1" customHeight="1" s="71">
      <c r="B5423" s="165" t="n"/>
      <c r="C5423" s="165" t="n"/>
      <c r="D5423" s="152" t="n"/>
      <c r="E5423" s="163" t="n"/>
      <c r="F5423" s="164" t="n"/>
      <c r="G5423" s="163" t="n"/>
      <c r="H5423" s="164" t="n"/>
      <c r="I5423" s="7" t="n"/>
      <c r="J5423" s="8" t="n"/>
      <c r="K5423" s="8" t="n"/>
      <c r="L5423" s="12" t="n"/>
      <c r="M5423">
        <f>VLOOKUP(J5423,P$7:Q$2767,2,0)</f>
        <v/>
      </c>
      <c r="N5423">
        <f>VLOOKUP(K5423,P$7:R$2767,2,0)</f>
        <v/>
      </c>
    </row>
    <row r="5424" hidden="1" outlineLevel="1" ht="22.45" customFormat="1" customHeight="1" s="71">
      <c r="B5424" s="166" t="n"/>
      <c r="C5424" s="166" t="n"/>
      <c r="D5424" s="153" t="n"/>
      <c r="E5424" s="10" t="n"/>
      <c r="F5424" s="11" t="n"/>
      <c r="G5424" s="10" t="n"/>
      <c r="H5424" s="11" t="n"/>
      <c r="I5424" s="12" t="n"/>
      <c r="J5424" s="13" t="n"/>
      <c r="K5424" s="13" t="n"/>
      <c r="L5424" s="12" t="n"/>
      <c r="M5424">
        <f>VLOOKUP(J5424,P$7:Q$2767,2,0)</f>
        <v/>
      </c>
      <c r="N5424">
        <f>VLOOKUP(K5424,P$7:R$2767,2,0)</f>
        <v/>
      </c>
    </row>
    <row r="5425" hidden="1" outlineLevel="1" ht="22.45" customFormat="1" customHeight="1" s="71" thickBot="1">
      <c r="B5425" s="167" t="n"/>
      <c r="C5425" s="167" t="n"/>
      <c r="D5425" s="14" t="n"/>
      <c r="E5425" s="15" t="n"/>
      <c r="F5425" s="175" t="n"/>
      <c r="G5425" s="15" t="n"/>
      <c r="H5425" s="175" t="n"/>
      <c r="I5425" s="135" t="n"/>
      <c r="J5425" s="154" t="n"/>
      <c r="K5425" s="154" t="n"/>
      <c r="L5425" s="12" t="n"/>
      <c r="M5425">
        <f>VLOOKUP(J5425,P$7:Q$2767,2,0)</f>
        <v/>
      </c>
      <c r="N5425">
        <f>VLOOKUP(K5425,P$7:R$2767,2,0)</f>
        <v/>
      </c>
    </row>
    <row r="5426" hidden="1" outlineLevel="1" ht="22.45" customFormat="1" customHeight="1" s="71">
      <c r="B5426" s="165" t="n"/>
      <c r="C5426" s="165" t="n"/>
      <c r="D5426" s="152" t="n"/>
      <c r="E5426" s="163" t="n"/>
      <c r="F5426" s="164" t="n"/>
      <c r="G5426" s="163" t="n"/>
      <c r="H5426" s="164" t="n"/>
      <c r="I5426" s="7" t="n"/>
      <c r="J5426" s="8" t="n"/>
      <c r="K5426" s="8" t="n"/>
      <c r="L5426" s="12" t="n"/>
      <c r="M5426">
        <f>VLOOKUP(J5426,P$7:Q$2767,2,0)</f>
        <v/>
      </c>
      <c r="N5426">
        <f>VLOOKUP(K5426,P$7:R$2767,2,0)</f>
        <v/>
      </c>
    </row>
    <row r="5427" hidden="1" outlineLevel="1" ht="22.45" customFormat="1" customHeight="1" s="71">
      <c r="B5427" s="166" t="n"/>
      <c r="C5427" s="166" t="n"/>
      <c r="D5427" s="153" t="n"/>
      <c r="E5427" s="10" t="n"/>
      <c r="F5427" s="11" t="n"/>
      <c r="G5427" s="10" t="n"/>
      <c r="H5427" s="11" t="n"/>
      <c r="I5427" s="12" t="n"/>
      <c r="J5427" s="13" t="n"/>
      <c r="K5427" s="13" t="n"/>
      <c r="L5427" s="12" t="n"/>
      <c r="M5427">
        <f>VLOOKUP(J5427,P$7:Q$2767,2,0)</f>
        <v/>
      </c>
      <c r="N5427">
        <f>VLOOKUP(K5427,P$7:R$2767,2,0)</f>
        <v/>
      </c>
    </row>
    <row r="5428" hidden="1" outlineLevel="1" ht="22.45" customFormat="1" customHeight="1" s="71" thickBot="1">
      <c r="B5428" s="167" t="n"/>
      <c r="C5428" s="167" t="n"/>
      <c r="D5428" s="14" t="n"/>
      <c r="E5428" s="15" t="n"/>
      <c r="F5428" s="175" t="n"/>
      <c r="G5428" s="15" t="n"/>
      <c r="H5428" s="175" t="n"/>
      <c r="I5428" s="135" t="n"/>
      <c r="J5428" s="154" t="n"/>
      <c r="K5428" s="154" t="n"/>
      <c r="L5428" s="12" t="n"/>
      <c r="M5428">
        <f>VLOOKUP(J5428,P$7:Q$2767,2,0)</f>
        <v/>
      </c>
      <c r="N5428">
        <f>VLOOKUP(K5428,P$7:R$2767,2,0)</f>
        <v/>
      </c>
    </row>
    <row r="5429" hidden="1" outlineLevel="1" ht="22.45" customFormat="1" customHeight="1" s="71">
      <c r="B5429" s="165" t="n"/>
      <c r="C5429" s="165" t="n"/>
      <c r="D5429" s="152" t="n"/>
      <c r="E5429" s="163" t="n"/>
      <c r="F5429" s="164" t="n"/>
      <c r="G5429" s="163" t="n"/>
      <c r="H5429" s="164" t="n"/>
      <c r="I5429" s="7" t="n"/>
      <c r="J5429" s="8" t="n"/>
      <c r="K5429" s="8" t="n"/>
      <c r="L5429" s="12" t="n"/>
      <c r="M5429">
        <f>VLOOKUP(J5429,P$7:Q$2767,2,0)</f>
        <v/>
      </c>
      <c r="N5429">
        <f>VLOOKUP(K5429,P$7:R$2767,2,0)</f>
        <v/>
      </c>
    </row>
    <row r="5430" hidden="1" outlineLevel="1" ht="22.45" customFormat="1" customHeight="1" s="71">
      <c r="B5430" s="166" t="n"/>
      <c r="C5430" s="166" t="n"/>
      <c r="D5430" s="153" t="n"/>
      <c r="E5430" s="10" t="n"/>
      <c r="F5430" s="11" t="n"/>
      <c r="G5430" s="10" t="n"/>
      <c r="H5430" s="11" t="n"/>
      <c r="I5430" s="12" t="n"/>
      <c r="J5430" s="13" t="n"/>
      <c r="K5430" s="13" t="n"/>
      <c r="L5430" s="12" t="n"/>
      <c r="M5430">
        <f>VLOOKUP(J5430,P$7:Q$2767,2,0)</f>
        <v/>
      </c>
      <c r="N5430">
        <f>VLOOKUP(K5430,P$7:R$2767,2,0)</f>
        <v/>
      </c>
    </row>
    <row r="5431" hidden="1" outlineLevel="1" ht="22.45" customFormat="1" customHeight="1" s="71" thickBot="1">
      <c r="B5431" s="167" t="n"/>
      <c r="C5431" s="167" t="n"/>
      <c r="D5431" s="14" t="n"/>
      <c r="E5431" s="15" t="n"/>
      <c r="F5431" s="175" t="n"/>
      <c r="G5431" s="15" t="n"/>
      <c r="H5431" s="175" t="n"/>
      <c r="I5431" s="135" t="n"/>
      <c r="J5431" s="154" t="n"/>
      <c r="K5431" s="154" t="n"/>
      <c r="L5431" s="12" t="n"/>
      <c r="M5431">
        <f>VLOOKUP(J5431,P$7:Q$2767,2,0)</f>
        <v/>
      </c>
      <c r="N5431">
        <f>VLOOKUP(K5431,P$7:R$2767,2,0)</f>
        <v/>
      </c>
    </row>
    <row r="5432" hidden="1" outlineLevel="1" ht="22.45" customFormat="1" customHeight="1" s="71">
      <c r="B5432" s="165" t="n"/>
      <c r="C5432" s="165" t="n"/>
      <c r="D5432" s="152" t="n"/>
      <c r="E5432" s="163" t="n"/>
      <c r="F5432" s="164" t="n"/>
      <c r="G5432" s="163" t="n"/>
      <c r="H5432" s="164" t="n"/>
      <c r="I5432" s="7" t="n"/>
      <c r="J5432" s="8" t="n"/>
      <c r="K5432" s="8" t="n"/>
      <c r="L5432" s="12" t="n"/>
      <c r="M5432">
        <f>VLOOKUP(J5432,P$7:Q$2767,2,0)</f>
        <v/>
      </c>
      <c r="N5432">
        <f>VLOOKUP(K5432,P$7:R$2767,2,0)</f>
        <v/>
      </c>
    </row>
    <row r="5433" hidden="1" outlineLevel="1" ht="22.45" customFormat="1" customHeight="1" s="71">
      <c r="B5433" s="166" t="n"/>
      <c r="C5433" s="166" t="n"/>
      <c r="D5433" s="153" t="n"/>
      <c r="E5433" s="10" t="n"/>
      <c r="F5433" s="11" t="n"/>
      <c r="G5433" s="10" t="n"/>
      <c r="H5433" s="11" t="n"/>
      <c r="I5433" s="12" t="n"/>
      <c r="J5433" s="13" t="n"/>
      <c r="K5433" s="13" t="n"/>
      <c r="L5433" s="12" t="n"/>
      <c r="M5433">
        <f>VLOOKUP(J5433,P$7:Q$2767,2,0)</f>
        <v/>
      </c>
      <c r="N5433">
        <f>VLOOKUP(K5433,P$7:R$2767,2,0)</f>
        <v/>
      </c>
    </row>
    <row r="5434" hidden="1" outlineLevel="1" ht="22.45" customFormat="1" customHeight="1" s="71" thickBot="1">
      <c r="B5434" s="167" t="n"/>
      <c r="C5434" s="167" t="n"/>
      <c r="D5434" s="14" t="n"/>
      <c r="E5434" s="15" t="n"/>
      <c r="F5434" s="175" t="n"/>
      <c r="G5434" s="15" t="n"/>
      <c r="H5434" s="175" t="n"/>
      <c r="I5434" s="135" t="n"/>
      <c r="J5434" s="154" t="n"/>
      <c r="K5434" s="154" t="n"/>
      <c r="L5434" s="12" t="n"/>
      <c r="M5434">
        <f>VLOOKUP(J5434,P$7:Q$2767,2,0)</f>
        <v/>
      </c>
      <c r="N5434">
        <f>VLOOKUP(K5434,P$7:R$2767,2,0)</f>
        <v/>
      </c>
    </row>
    <row r="5435" hidden="1" outlineLevel="1" ht="22.45" customFormat="1" customHeight="1" s="71">
      <c r="B5435" s="165" t="n"/>
      <c r="C5435" s="165" t="n"/>
      <c r="D5435" s="152" t="n"/>
      <c r="E5435" s="163" t="n"/>
      <c r="F5435" s="164" t="n"/>
      <c r="G5435" s="163" t="n"/>
      <c r="H5435" s="164" t="n"/>
      <c r="I5435" s="7" t="n"/>
      <c r="J5435" s="8" t="n"/>
      <c r="K5435" s="8" t="n"/>
      <c r="L5435" s="12" t="n"/>
      <c r="M5435">
        <f>VLOOKUP(J5435,P$7:Q$2767,2,0)</f>
        <v/>
      </c>
      <c r="N5435">
        <f>VLOOKUP(K5435,P$7:R$2767,2,0)</f>
        <v/>
      </c>
    </row>
    <row r="5436" hidden="1" outlineLevel="1" ht="22.45" customFormat="1" customHeight="1" s="71">
      <c r="B5436" s="166" t="n"/>
      <c r="C5436" s="166" t="n"/>
      <c r="D5436" s="153" t="n"/>
      <c r="E5436" s="10" t="n"/>
      <c r="F5436" s="11" t="n"/>
      <c r="G5436" s="10" t="n"/>
      <c r="H5436" s="11" t="n"/>
      <c r="I5436" s="12" t="n"/>
      <c r="J5436" s="13" t="n"/>
      <c r="K5436" s="13" t="n"/>
      <c r="L5436" s="12" t="n"/>
      <c r="M5436">
        <f>VLOOKUP(J5436,P$7:Q$2767,2,0)</f>
        <v/>
      </c>
      <c r="N5436">
        <f>VLOOKUP(K5436,P$7:R$2767,2,0)</f>
        <v/>
      </c>
    </row>
    <row r="5437" hidden="1" outlineLevel="1" ht="22.45" customFormat="1" customHeight="1" s="71" thickBot="1">
      <c r="B5437" s="167" t="n"/>
      <c r="C5437" s="167" t="n"/>
      <c r="D5437" s="14" t="n"/>
      <c r="E5437" s="15" t="n"/>
      <c r="F5437" s="175" t="n"/>
      <c r="G5437" s="15" t="n"/>
      <c r="H5437" s="175" t="n"/>
      <c r="I5437" s="135" t="n"/>
      <c r="J5437" s="154" t="n"/>
      <c r="K5437" s="154" t="n"/>
      <c r="L5437" s="12" t="n"/>
      <c r="M5437">
        <f>VLOOKUP(J5437,P$7:Q$2767,2,0)</f>
        <v/>
      </c>
      <c r="N5437">
        <f>VLOOKUP(K5437,P$7:R$2767,2,0)</f>
        <v/>
      </c>
    </row>
    <row r="5438" hidden="1" outlineLevel="1" ht="22.45" customFormat="1" customHeight="1" s="71">
      <c r="B5438" s="165" t="n"/>
      <c r="C5438" s="165" t="n"/>
      <c r="D5438" s="152" t="n"/>
      <c r="E5438" s="163" t="n"/>
      <c r="F5438" s="164" t="n"/>
      <c r="G5438" s="163" t="n"/>
      <c r="H5438" s="164" t="n"/>
      <c r="I5438" s="7" t="n"/>
      <c r="J5438" s="8" t="n"/>
      <c r="K5438" s="8" t="n"/>
      <c r="L5438" s="12" t="n"/>
      <c r="M5438">
        <f>VLOOKUP(J5438,P$7:Q$2767,2,0)</f>
        <v/>
      </c>
      <c r="N5438">
        <f>VLOOKUP(K5438,P$7:R$2767,2,0)</f>
        <v/>
      </c>
    </row>
    <row r="5439" hidden="1" outlineLevel="1" ht="22.45" customFormat="1" customHeight="1" s="71">
      <c r="B5439" s="166" t="n"/>
      <c r="C5439" s="166" t="n"/>
      <c r="D5439" s="153" t="n"/>
      <c r="E5439" s="10" t="n"/>
      <c r="F5439" s="11" t="n"/>
      <c r="G5439" s="10" t="n"/>
      <c r="H5439" s="11" t="n"/>
      <c r="I5439" s="12" t="n"/>
      <c r="J5439" s="13" t="n"/>
      <c r="K5439" s="13" t="n"/>
      <c r="L5439" s="12" t="n"/>
      <c r="M5439">
        <f>VLOOKUP(J5439,P$7:Q$2767,2,0)</f>
        <v/>
      </c>
      <c r="N5439">
        <f>VLOOKUP(K5439,P$7:R$2767,2,0)</f>
        <v/>
      </c>
    </row>
    <row r="5440" hidden="1" outlineLevel="1" ht="22.45" customFormat="1" customHeight="1" s="71" thickBot="1">
      <c r="B5440" s="167" t="n"/>
      <c r="C5440" s="167" t="n"/>
      <c r="D5440" s="14" t="n"/>
      <c r="E5440" s="15" t="n"/>
      <c r="F5440" s="175" t="n"/>
      <c r="G5440" s="15" t="n"/>
      <c r="H5440" s="175" t="n"/>
      <c r="I5440" s="135" t="n"/>
      <c r="J5440" s="154" t="n"/>
      <c r="K5440" s="154" t="n"/>
      <c r="L5440" s="12" t="n"/>
      <c r="M5440">
        <f>VLOOKUP(J5440,P$7:Q$2767,2,0)</f>
        <v/>
      </c>
      <c r="N5440">
        <f>VLOOKUP(K5440,P$7:R$2767,2,0)</f>
        <v/>
      </c>
    </row>
    <row r="5441" hidden="1" outlineLevel="1" ht="22.45" customFormat="1" customHeight="1" s="71">
      <c r="B5441" s="165" t="n"/>
      <c r="C5441" s="165" t="n"/>
      <c r="D5441" s="152" t="n"/>
      <c r="E5441" s="163" t="n"/>
      <c r="F5441" s="164" t="n"/>
      <c r="G5441" s="163" t="n"/>
      <c r="H5441" s="164" t="n"/>
      <c r="I5441" s="7" t="n"/>
      <c r="J5441" s="8" t="n"/>
      <c r="K5441" s="8" t="n"/>
      <c r="L5441" s="12" t="n"/>
      <c r="M5441">
        <f>VLOOKUP(J5441,P$7:Q$2767,2,0)</f>
        <v/>
      </c>
      <c r="N5441">
        <f>VLOOKUP(K5441,P$7:R$2767,2,0)</f>
        <v/>
      </c>
    </row>
    <row r="5442" hidden="1" outlineLevel="1" ht="22.45" customFormat="1" customHeight="1" s="71">
      <c r="B5442" s="166" t="n"/>
      <c r="C5442" s="166" t="n"/>
      <c r="D5442" s="153" t="n"/>
      <c r="E5442" s="10" t="n"/>
      <c r="F5442" s="11" t="n"/>
      <c r="G5442" s="10" t="n"/>
      <c r="H5442" s="11" t="n"/>
      <c r="I5442" s="12" t="n"/>
      <c r="J5442" s="13" t="n"/>
      <c r="K5442" s="13" t="n"/>
      <c r="L5442" s="12" t="n"/>
      <c r="M5442">
        <f>VLOOKUP(J5442,P$7:Q$2767,2,0)</f>
        <v/>
      </c>
      <c r="N5442">
        <f>VLOOKUP(K5442,P$7:R$2767,2,0)</f>
        <v/>
      </c>
    </row>
    <row r="5443" hidden="1" outlineLevel="1" ht="22.45" customFormat="1" customHeight="1" s="71" thickBot="1">
      <c r="B5443" s="167" t="n"/>
      <c r="C5443" s="167" t="n"/>
      <c r="D5443" s="14" t="n"/>
      <c r="E5443" s="15" t="n"/>
      <c r="F5443" s="175" t="n"/>
      <c r="G5443" s="15" t="n"/>
      <c r="H5443" s="175" t="n"/>
      <c r="I5443" s="135" t="n"/>
      <c r="J5443" s="154" t="n"/>
      <c r="K5443" s="154" t="n"/>
      <c r="L5443" s="12" t="n"/>
      <c r="M5443">
        <f>VLOOKUP(J5443,P$7:Q$2767,2,0)</f>
        <v/>
      </c>
      <c r="N5443">
        <f>VLOOKUP(K5443,P$7:R$2767,2,0)</f>
        <v/>
      </c>
    </row>
    <row r="5444" hidden="1" outlineLevel="1" ht="22.45" customFormat="1" customHeight="1" s="71">
      <c r="B5444" s="165" t="n"/>
      <c r="C5444" s="165" t="n"/>
      <c r="D5444" s="152" t="n"/>
      <c r="E5444" s="163" t="n"/>
      <c r="F5444" s="164" t="n"/>
      <c r="G5444" s="163" t="n"/>
      <c r="H5444" s="164" t="n"/>
      <c r="I5444" s="7" t="n"/>
      <c r="J5444" s="8" t="n"/>
      <c r="K5444" s="8" t="n"/>
      <c r="L5444" s="12" t="n"/>
      <c r="M5444">
        <f>VLOOKUP(J5444,P$7:Q$2767,2,0)</f>
        <v/>
      </c>
      <c r="N5444">
        <f>VLOOKUP(K5444,P$7:R$2767,2,0)</f>
        <v/>
      </c>
    </row>
    <row r="5445" hidden="1" outlineLevel="1" ht="22.45" customFormat="1" customHeight="1" s="71">
      <c r="B5445" s="166" t="n"/>
      <c r="C5445" s="166" t="n"/>
      <c r="D5445" s="153" t="n"/>
      <c r="E5445" s="10" t="n"/>
      <c r="F5445" s="11" t="n"/>
      <c r="G5445" s="10" t="n"/>
      <c r="H5445" s="11" t="n"/>
      <c r="I5445" s="12" t="n"/>
      <c r="J5445" s="13" t="n"/>
      <c r="K5445" s="13" t="n"/>
      <c r="L5445" s="12" t="n"/>
      <c r="M5445">
        <f>VLOOKUP(J5445,P$7:Q$2767,2,0)</f>
        <v/>
      </c>
      <c r="N5445">
        <f>VLOOKUP(K5445,P$7:R$2767,2,0)</f>
        <v/>
      </c>
    </row>
    <row r="5446" hidden="1" outlineLevel="1" ht="22.45" customFormat="1" customHeight="1" s="71" thickBot="1">
      <c r="B5446" s="167" t="n"/>
      <c r="C5446" s="167" t="n"/>
      <c r="D5446" s="14" t="n"/>
      <c r="E5446" s="15" t="n"/>
      <c r="F5446" s="175" t="n"/>
      <c r="G5446" s="15" t="n"/>
      <c r="H5446" s="175" t="n"/>
      <c r="I5446" s="135" t="n"/>
      <c r="J5446" s="154" t="n"/>
      <c r="K5446" s="154" t="n"/>
      <c r="L5446" s="12" t="n"/>
      <c r="M5446">
        <f>VLOOKUP(J5446,P$7:Q$2767,2,0)</f>
        <v/>
      </c>
      <c r="N5446">
        <f>VLOOKUP(K5446,P$7:R$2767,2,0)</f>
        <v/>
      </c>
    </row>
    <row r="5447" hidden="1" outlineLevel="1" ht="22.45" customFormat="1" customHeight="1" s="71">
      <c r="B5447" s="165" t="n"/>
      <c r="C5447" s="165" t="n"/>
      <c r="D5447" s="152" t="n"/>
      <c r="E5447" s="163" t="n"/>
      <c r="F5447" s="164" t="n"/>
      <c r="G5447" s="163" t="n"/>
      <c r="H5447" s="164" t="n"/>
      <c r="I5447" s="7" t="n"/>
      <c r="J5447" s="8" t="n"/>
      <c r="K5447" s="8" t="n"/>
      <c r="L5447" s="12" t="n"/>
      <c r="M5447">
        <f>VLOOKUP(J5447,P$7:Q$2767,2,0)</f>
        <v/>
      </c>
      <c r="N5447">
        <f>VLOOKUP(K5447,P$7:R$2767,2,0)</f>
        <v/>
      </c>
    </row>
    <row r="5448" hidden="1" outlineLevel="1" ht="22.45" customFormat="1" customHeight="1" s="71">
      <c r="B5448" s="166" t="n"/>
      <c r="C5448" s="166" t="n"/>
      <c r="D5448" s="153" t="n"/>
      <c r="E5448" s="10" t="n"/>
      <c r="F5448" s="11" t="n"/>
      <c r="G5448" s="10" t="n"/>
      <c r="H5448" s="11" t="n"/>
      <c r="I5448" s="12" t="n"/>
      <c r="J5448" s="13" t="n"/>
      <c r="K5448" s="13" t="n"/>
      <c r="L5448" s="12" t="n"/>
      <c r="M5448">
        <f>VLOOKUP(J5448,P$7:Q$2767,2,0)</f>
        <v/>
      </c>
      <c r="N5448">
        <f>VLOOKUP(K5448,P$7:R$2767,2,0)</f>
        <v/>
      </c>
    </row>
    <row r="5449" hidden="1" outlineLevel="1" ht="22.45" customFormat="1" customHeight="1" s="71" thickBot="1">
      <c r="B5449" s="167" t="n"/>
      <c r="C5449" s="167" t="n"/>
      <c r="D5449" s="14" t="n"/>
      <c r="E5449" s="15" t="n"/>
      <c r="F5449" s="175" t="n"/>
      <c r="G5449" s="15" t="n"/>
      <c r="H5449" s="175" t="n"/>
      <c r="I5449" s="135" t="n"/>
      <c r="J5449" s="154" t="n"/>
      <c r="K5449" s="154" t="n"/>
      <c r="L5449" s="12" t="n"/>
      <c r="M5449">
        <f>VLOOKUP(J5449,P$7:Q$2767,2,0)</f>
        <v/>
      </c>
      <c r="N5449">
        <f>VLOOKUP(K5449,P$7:R$2767,2,0)</f>
        <v/>
      </c>
    </row>
    <row r="5450" hidden="1" outlineLevel="1" ht="22.45" customFormat="1" customHeight="1" s="71">
      <c r="B5450" s="165" t="n"/>
      <c r="C5450" s="165" t="n"/>
      <c r="D5450" s="152" t="n"/>
      <c r="E5450" s="163" t="n"/>
      <c r="F5450" s="164" t="n"/>
      <c r="G5450" s="163" t="n"/>
      <c r="H5450" s="164" t="n"/>
      <c r="I5450" s="7" t="n"/>
      <c r="J5450" s="8" t="n"/>
      <c r="K5450" s="8" t="n"/>
      <c r="L5450" s="12" t="n"/>
      <c r="M5450">
        <f>VLOOKUP(J5450,P$7:Q$2767,2,0)</f>
        <v/>
      </c>
      <c r="N5450">
        <f>VLOOKUP(K5450,P$7:R$2767,2,0)</f>
        <v/>
      </c>
    </row>
    <row r="5451" hidden="1" outlineLevel="1" ht="22.45" customFormat="1" customHeight="1" s="71">
      <c r="B5451" s="166" t="n"/>
      <c r="C5451" s="166" t="n"/>
      <c r="D5451" s="153" t="n"/>
      <c r="E5451" s="10" t="n"/>
      <c r="F5451" s="11" t="n"/>
      <c r="G5451" s="10" t="n"/>
      <c r="H5451" s="11" t="n"/>
      <c r="I5451" s="12" t="n"/>
      <c r="J5451" s="13" t="n"/>
      <c r="K5451" s="13" t="n"/>
      <c r="L5451" s="12" t="n"/>
      <c r="M5451">
        <f>VLOOKUP(J5451,P$7:Q$2767,2,0)</f>
        <v/>
      </c>
      <c r="N5451">
        <f>VLOOKUP(K5451,P$7:R$2767,2,0)</f>
        <v/>
      </c>
    </row>
    <row r="5452" hidden="1" outlineLevel="1" ht="22.45" customFormat="1" customHeight="1" s="71" thickBot="1">
      <c r="B5452" s="167" t="n"/>
      <c r="C5452" s="167" t="n"/>
      <c r="D5452" s="14" t="n"/>
      <c r="E5452" s="15" t="n"/>
      <c r="F5452" s="175" t="n"/>
      <c r="G5452" s="15" t="n"/>
      <c r="H5452" s="175" t="n"/>
      <c r="I5452" s="135" t="n"/>
      <c r="J5452" s="154" t="n"/>
      <c r="K5452" s="154" t="n"/>
      <c r="L5452" s="12" t="n"/>
      <c r="M5452">
        <f>VLOOKUP(J5452,P$7:Q$2767,2,0)</f>
        <v/>
      </c>
      <c r="N5452">
        <f>VLOOKUP(K5452,P$7:R$2767,2,0)</f>
        <v/>
      </c>
    </row>
    <row r="5453" hidden="1" outlineLevel="1" ht="22.45" customFormat="1" customHeight="1" s="71">
      <c r="B5453" s="165" t="n"/>
      <c r="C5453" s="165" t="n"/>
      <c r="D5453" s="152" t="n"/>
      <c r="E5453" s="163" t="n"/>
      <c r="F5453" s="164" t="n"/>
      <c r="G5453" s="163" t="n"/>
      <c r="H5453" s="164" t="n"/>
      <c r="I5453" s="7" t="n"/>
      <c r="J5453" s="8" t="n"/>
      <c r="K5453" s="8" t="n"/>
      <c r="L5453" s="12" t="n"/>
      <c r="M5453">
        <f>VLOOKUP(J5453,P$7:Q$2767,2,0)</f>
        <v/>
      </c>
      <c r="N5453">
        <f>VLOOKUP(K5453,P$7:R$2767,2,0)</f>
        <v/>
      </c>
    </row>
    <row r="5454" hidden="1" outlineLevel="1" ht="22.45" customFormat="1" customHeight="1" s="71">
      <c r="B5454" s="166" t="n"/>
      <c r="C5454" s="166" t="n"/>
      <c r="D5454" s="153" t="n"/>
      <c r="E5454" s="10" t="n"/>
      <c r="F5454" s="11" t="n"/>
      <c r="G5454" s="10" t="n"/>
      <c r="H5454" s="11" t="n"/>
      <c r="I5454" s="12" t="n"/>
      <c r="J5454" s="13" t="n"/>
      <c r="K5454" s="13" t="n"/>
      <c r="L5454" s="12" t="n"/>
      <c r="M5454">
        <f>VLOOKUP(J5454,P$7:Q$2767,2,0)</f>
        <v/>
      </c>
      <c r="N5454">
        <f>VLOOKUP(K5454,P$7:R$2767,2,0)</f>
        <v/>
      </c>
    </row>
    <row r="5455" hidden="1" outlineLevel="1" ht="22.45" customFormat="1" customHeight="1" s="71" thickBot="1">
      <c r="B5455" s="167" t="n"/>
      <c r="C5455" s="167" t="n"/>
      <c r="D5455" s="14" t="n"/>
      <c r="E5455" s="15" t="n"/>
      <c r="F5455" s="175" t="n"/>
      <c r="G5455" s="15" t="n"/>
      <c r="H5455" s="175" t="n"/>
      <c r="I5455" s="135" t="n"/>
      <c r="J5455" s="154" t="n"/>
      <c r="K5455" s="154" t="n"/>
      <c r="L5455" s="12" t="n"/>
      <c r="M5455">
        <f>VLOOKUP(J5455,P$7:Q$2767,2,0)</f>
        <v/>
      </c>
      <c r="N5455">
        <f>VLOOKUP(K5455,P$7:R$2767,2,0)</f>
        <v/>
      </c>
    </row>
    <row r="5456" hidden="1" outlineLevel="1" ht="22.45" customFormat="1" customHeight="1" s="71">
      <c r="B5456" s="165" t="n"/>
      <c r="C5456" s="165" t="n"/>
      <c r="D5456" s="152" t="n"/>
      <c r="E5456" s="163" t="n"/>
      <c r="F5456" s="164" t="n"/>
      <c r="G5456" s="163" t="n"/>
      <c r="H5456" s="164" t="n"/>
      <c r="I5456" s="7" t="n"/>
      <c r="J5456" s="8" t="n"/>
      <c r="K5456" s="8" t="n"/>
      <c r="L5456" s="12" t="n"/>
      <c r="M5456">
        <f>VLOOKUP(J5456,P$7:Q$2767,2,0)</f>
        <v/>
      </c>
      <c r="N5456">
        <f>VLOOKUP(K5456,P$7:R$2767,2,0)</f>
        <v/>
      </c>
    </row>
    <row r="5457" hidden="1" outlineLevel="1" ht="22.45" customFormat="1" customHeight="1" s="71">
      <c r="B5457" s="166" t="n"/>
      <c r="C5457" s="166" t="n"/>
      <c r="D5457" s="153" t="n"/>
      <c r="E5457" s="10" t="n"/>
      <c r="F5457" s="11" t="n"/>
      <c r="G5457" s="10" t="n"/>
      <c r="H5457" s="11" t="n"/>
      <c r="I5457" s="12" t="n"/>
      <c r="J5457" s="13" t="n"/>
      <c r="K5457" s="13" t="n"/>
      <c r="L5457" s="12" t="n"/>
      <c r="M5457">
        <f>VLOOKUP(J5457,P$7:Q$2767,2,0)</f>
        <v/>
      </c>
      <c r="N5457">
        <f>VLOOKUP(K5457,P$7:R$2767,2,0)</f>
        <v/>
      </c>
    </row>
    <row r="5458" hidden="1" outlineLevel="1" ht="22.45" customFormat="1" customHeight="1" s="71" thickBot="1">
      <c r="B5458" s="167" t="n"/>
      <c r="C5458" s="167" t="n"/>
      <c r="D5458" s="14" t="n"/>
      <c r="E5458" s="15" t="n"/>
      <c r="F5458" s="175" t="n"/>
      <c r="G5458" s="15" t="n"/>
      <c r="H5458" s="175" t="n"/>
      <c r="I5458" s="135" t="n"/>
      <c r="J5458" s="154" t="n"/>
      <c r="K5458" s="154" t="n"/>
      <c r="L5458" s="12" t="n"/>
      <c r="M5458">
        <f>VLOOKUP(J5458,P$7:Q$2767,2,0)</f>
        <v/>
      </c>
      <c r="N5458">
        <f>VLOOKUP(K5458,P$7:R$2767,2,0)</f>
        <v/>
      </c>
    </row>
    <row r="5459" hidden="1" outlineLevel="1" ht="22.45" customFormat="1" customHeight="1" s="71">
      <c r="B5459" s="165" t="n"/>
      <c r="C5459" s="165" t="n"/>
      <c r="D5459" s="152" t="n"/>
      <c r="E5459" s="163" t="n"/>
      <c r="F5459" s="164" t="n"/>
      <c r="G5459" s="163" t="n"/>
      <c r="H5459" s="164" t="n"/>
      <c r="I5459" s="7" t="n"/>
      <c r="J5459" s="8" t="n"/>
      <c r="K5459" s="8" t="n"/>
      <c r="L5459" s="12" t="n"/>
      <c r="M5459">
        <f>VLOOKUP(J5459,P$7:Q$2767,2,0)</f>
        <v/>
      </c>
      <c r="N5459">
        <f>VLOOKUP(K5459,P$7:R$2767,2,0)</f>
        <v/>
      </c>
    </row>
    <row r="5460" hidden="1" outlineLevel="1" ht="22.45" customFormat="1" customHeight="1" s="71">
      <c r="B5460" s="166" t="n"/>
      <c r="C5460" s="166" t="n"/>
      <c r="D5460" s="153" t="n"/>
      <c r="E5460" s="10" t="n"/>
      <c r="F5460" s="11" t="n"/>
      <c r="G5460" s="10" t="n"/>
      <c r="H5460" s="11" t="n"/>
      <c r="I5460" s="12" t="n"/>
      <c r="J5460" s="13" t="n"/>
      <c r="K5460" s="13" t="n"/>
      <c r="L5460" s="12" t="n"/>
      <c r="M5460">
        <f>VLOOKUP(J5460,P$7:Q$2767,2,0)</f>
        <v/>
      </c>
      <c r="N5460">
        <f>VLOOKUP(K5460,P$7:R$2767,2,0)</f>
        <v/>
      </c>
    </row>
    <row r="5461" hidden="1" outlineLevel="1" ht="22.45" customFormat="1" customHeight="1" s="71" thickBot="1">
      <c r="B5461" s="167" t="n"/>
      <c r="C5461" s="167" t="n"/>
      <c r="D5461" s="14" t="n"/>
      <c r="E5461" s="15" t="n"/>
      <c r="F5461" s="175" t="n"/>
      <c r="G5461" s="15" t="n"/>
      <c r="H5461" s="175" t="n"/>
      <c r="I5461" s="135" t="n"/>
      <c r="J5461" s="154" t="n"/>
      <c r="K5461" s="154" t="n"/>
      <c r="L5461" s="12" t="n"/>
      <c r="M5461">
        <f>VLOOKUP(J5461,P$7:Q$2767,2,0)</f>
        <v/>
      </c>
      <c r="N5461">
        <f>VLOOKUP(K5461,P$7:R$2767,2,0)</f>
        <v/>
      </c>
    </row>
    <row r="5462" hidden="1" outlineLevel="1" ht="22.45" customFormat="1" customHeight="1" s="71">
      <c r="B5462" s="165" t="n"/>
      <c r="C5462" s="165" t="n"/>
      <c r="D5462" s="152" t="n"/>
      <c r="E5462" s="163" t="n"/>
      <c r="F5462" s="164" t="n"/>
      <c r="G5462" s="163" t="n"/>
      <c r="H5462" s="164" t="n"/>
      <c r="I5462" s="7" t="n"/>
      <c r="J5462" s="8" t="n"/>
      <c r="K5462" s="8" t="n"/>
      <c r="L5462" s="12" t="n"/>
      <c r="M5462">
        <f>VLOOKUP(J5462,P$7:Q$2767,2,0)</f>
        <v/>
      </c>
      <c r="N5462">
        <f>VLOOKUP(K5462,P$7:R$2767,2,0)</f>
        <v/>
      </c>
    </row>
    <row r="5463" hidden="1" outlineLevel="1" ht="22.45" customFormat="1" customHeight="1" s="71">
      <c r="B5463" s="166" t="n"/>
      <c r="C5463" s="166" t="n"/>
      <c r="D5463" s="153" t="n"/>
      <c r="E5463" s="10" t="n"/>
      <c r="F5463" s="11" t="n"/>
      <c r="G5463" s="10" t="n"/>
      <c r="H5463" s="11" t="n"/>
      <c r="I5463" s="12" t="n"/>
      <c r="J5463" s="13" t="n"/>
      <c r="K5463" s="13" t="n"/>
      <c r="L5463" s="12" t="n"/>
      <c r="M5463">
        <f>VLOOKUP(J5463,P$7:Q$2767,2,0)</f>
        <v/>
      </c>
      <c r="N5463">
        <f>VLOOKUP(K5463,P$7:R$2767,2,0)</f>
        <v/>
      </c>
    </row>
    <row r="5464" hidden="1" outlineLevel="1" ht="22.45" customFormat="1" customHeight="1" s="71" thickBot="1">
      <c r="B5464" s="167" t="n"/>
      <c r="C5464" s="167" t="n"/>
      <c r="D5464" s="14" t="n"/>
      <c r="E5464" s="15" t="n"/>
      <c r="F5464" s="175" t="n"/>
      <c r="G5464" s="15" t="n"/>
      <c r="H5464" s="175" t="n"/>
      <c r="I5464" s="135" t="n"/>
      <c r="J5464" s="154" t="n"/>
      <c r="K5464" s="154" t="n"/>
      <c r="L5464" s="12" t="n"/>
      <c r="M5464">
        <f>VLOOKUP(J5464,P$7:Q$2767,2,0)</f>
        <v/>
      </c>
      <c r="N5464">
        <f>VLOOKUP(K5464,P$7:R$2767,2,0)</f>
        <v/>
      </c>
    </row>
    <row r="5465" hidden="1" outlineLevel="1" ht="22.45" customFormat="1" customHeight="1" s="71">
      <c r="B5465" s="165" t="n"/>
      <c r="C5465" s="165" t="n"/>
      <c r="D5465" s="152" t="n"/>
      <c r="E5465" s="163" t="n"/>
      <c r="F5465" s="164" t="n"/>
      <c r="G5465" s="163" t="n"/>
      <c r="H5465" s="164" t="n"/>
      <c r="I5465" s="7" t="n"/>
      <c r="J5465" s="8" t="n"/>
      <c r="K5465" s="8" t="n"/>
      <c r="L5465" s="12" t="n"/>
      <c r="M5465">
        <f>VLOOKUP(J5465,P$7:Q$2767,2,0)</f>
        <v/>
      </c>
      <c r="N5465">
        <f>VLOOKUP(K5465,P$7:R$2767,2,0)</f>
        <v/>
      </c>
    </row>
    <row r="5466" hidden="1" outlineLevel="1" ht="22.45" customFormat="1" customHeight="1" s="71">
      <c r="B5466" s="166" t="n"/>
      <c r="C5466" s="166" t="n"/>
      <c r="D5466" s="153" t="n"/>
      <c r="E5466" s="10" t="n"/>
      <c r="F5466" s="11" t="n"/>
      <c r="G5466" s="10" t="n"/>
      <c r="H5466" s="11" t="n"/>
      <c r="I5466" s="12" t="n"/>
      <c r="J5466" s="13" t="n"/>
      <c r="K5466" s="13" t="n"/>
      <c r="L5466" s="12" t="n"/>
      <c r="M5466">
        <f>VLOOKUP(J5466,P$7:Q$2767,2,0)</f>
        <v/>
      </c>
      <c r="N5466">
        <f>VLOOKUP(K5466,P$7:R$2767,2,0)</f>
        <v/>
      </c>
    </row>
    <row r="5467" hidden="1" outlineLevel="1" ht="22.45" customFormat="1" customHeight="1" s="71" thickBot="1">
      <c r="B5467" s="167" t="n"/>
      <c r="C5467" s="167" t="n"/>
      <c r="D5467" s="14" t="n"/>
      <c r="E5467" s="15" t="n"/>
      <c r="F5467" s="175" t="n"/>
      <c r="G5467" s="15" t="n"/>
      <c r="H5467" s="175" t="n"/>
      <c r="I5467" s="135" t="n"/>
      <c r="J5467" s="154" t="n"/>
      <c r="K5467" s="154" t="n"/>
      <c r="L5467" s="12" t="n"/>
      <c r="M5467">
        <f>VLOOKUP(J5467,P$7:Q$2767,2,0)</f>
        <v/>
      </c>
      <c r="N5467">
        <f>VLOOKUP(K5467,P$7:R$2767,2,0)</f>
        <v/>
      </c>
    </row>
    <row r="5468" hidden="1" outlineLevel="1" ht="22.45" customFormat="1" customHeight="1" s="71">
      <c r="B5468" s="165" t="n"/>
      <c r="C5468" s="165" t="n"/>
      <c r="D5468" s="152" t="n"/>
      <c r="E5468" s="163" t="n"/>
      <c r="F5468" s="164" t="n"/>
      <c r="G5468" s="163" t="n"/>
      <c r="H5468" s="164" t="n"/>
      <c r="I5468" s="7" t="n"/>
      <c r="J5468" s="8" t="n"/>
      <c r="K5468" s="8" t="n"/>
      <c r="L5468" s="12" t="n"/>
      <c r="M5468">
        <f>VLOOKUP(J5468,P$7:Q$2767,2,0)</f>
        <v/>
      </c>
      <c r="N5468">
        <f>VLOOKUP(K5468,P$7:R$2767,2,0)</f>
        <v/>
      </c>
    </row>
    <row r="5469" hidden="1" outlineLevel="1" ht="22.45" customFormat="1" customHeight="1" s="71">
      <c r="B5469" s="166" t="n"/>
      <c r="C5469" s="166" t="n"/>
      <c r="D5469" s="153" t="n"/>
      <c r="E5469" s="10" t="n"/>
      <c r="F5469" s="11" t="n"/>
      <c r="G5469" s="10" t="n"/>
      <c r="H5469" s="11" t="n"/>
      <c r="I5469" s="12" t="n"/>
      <c r="J5469" s="13" t="n"/>
      <c r="K5469" s="13" t="n"/>
      <c r="L5469" s="12" t="n"/>
      <c r="M5469">
        <f>VLOOKUP(J5469,P$7:Q$2767,2,0)</f>
        <v/>
      </c>
      <c r="N5469">
        <f>VLOOKUP(K5469,P$7:R$2767,2,0)</f>
        <v/>
      </c>
    </row>
    <row r="5470" hidden="1" outlineLevel="1" ht="22.45" customFormat="1" customHeight="1" s="71" thickBot="1">
      <c r="B5470" s="167" t="n"/>
      <c r="C5470" s="167" t="n"/>
      <c r="D5470" s="14" t="n"/>
      <c r="E5470" s="15" t="n"/>
      <c r="F5470" s="175" t="n"/>
      <c r="G5470" s="15" t="n"/>
      <c r="H5470" s="175" t="n"/>
      <c r="I5470" s="135" t="n"/>
      <c r="J5470" s="154" t="n"/>
      <c r="K5470" s="154" t="n"/>
      <c r="L5470" s="12" t="n"/>
      <c r="M5470">
        <f>VLOOKUP(J5470,P$7:Q$2767,2,0)</f>
        <v/>
      </c>
      <c r="N5470">
        <f>VLOOKUP(K5470,P$7:R$2767,2,0)</f>
        <v/>
      </c>
    </row>
    <row r="5471" hidden="1" outlineLevel="1" ht="22.45" customFormat="1" customHeight="1" s="71">
      <c r="B5471" s="165" t="n"/>
      <c r="C5471" s="165" t="n"/>
      <c r="D5471" s="152" t="n"/>
      <c r="E5471" s="163" t="n"/>
      <c r="F5471" s="164" t="n"/>
      <c r="G5471" s="163" t="n"/>
      <c r="H5471" s="164" t="n"/>
      <c r="I5471" s="7" t="n"/>
      <c r="J5471" s="8" t="n"/>
      <c r="K5471" s="8" t="n"/>
      <c r="L5471" s="12" t="n"/>
      <c r="M5471">
        <f>VLOOKUP(J5471,P$7:Q$2767,2,0)</f>
        <v/>
      </c>
      <c r="N5471">
        <f>VLOOKUP(K5471,P$7:R$2767,2,0)</f>
        <v/>
      </c>
    </row>
    <row r="5472" hidden="1" outlineLevel="1" ht="22.45" customFormat="1" customHeight="1" s="71">
      <c r="B5472" s="166" t="n"/>
      <c r="C5472" s="166" t="n"/>
      <c r="D5472" s="153" t="n"/>
      <c r="E5472" s="10" t="n"/>
      <c r="F5472" s="11" t="n"/>
      <c r="G5472" s="10" t="n"/>
      <c r="H5472" s="11" t="n"/>
      <c r="I5472" s="12" t="n"/>
      <c r="J5472" s="13" t="n"/>
      <c r="K5472" s="13" t="n"/>
      <c r="L5472" s="12" t="n"/>
      <c r="M5472">
        <f>VLOOKUP(J5472,P$7:Q$2767,2,0)</f>
        <v/>
      </c>
      <c r="N5472">
        <f>VLOOKUP(K5472,P$7:R$2767,2,0)</f>
        <v/>
      </c>
    </row>
    <row r="5473" hidden="1" outlineLevel="1" ht="22.45" customFormat="1" customHeight="1" s="71" thickBot="1">
      <c r="B5473" s="167" t="n"/>
      <c r="C5473" s="167" t="n"/>
      <c r="D5473" s="14" t="n"/>
      <c r="E5473" s="15" t="n"/>
      <c r="F5473" s="175" t="n"/>
      <c r="G5473" s="15" t="n"/>
      <c r="H5473" s="175" t="n"/>
      <c r="I5473" s="135" t="n"/>
      <c r="J5473" s="154" t="n"/>
      <c r="K5473" s="154" t="n"/>
      <c r="L5473" s="12" t="n"/>
      <c r="M5473">
        <f>VLOOKUP(J5473,P$7:Q$2767,2,0)</f>
        <v/>
      </c>
      <c r="N5473">
        <f>VLOOKUP(K5473,P$7:R$2767,2,0)</f>
        <v/>
      </c>
    </row>
    <row r="5474" hidden="1" outlineLevel="1" ht="22.45" customFormat="1" customHeight="1" s="71">
      <c r="B5474" s="165" t="n"/>
      <c r="C5474" s="165" t="n"/>
      <c r="D5474" s="152" t="n"/>
      <c r="E5474" s="163" t="n"/>
      <c r="F5474" s="164" t="n"/>
      <c r="G5474" s="163" t="n"/>
      <c r="H5474" s="164" t="n"/>
      <c r="I5474" s="7" t="n"/>
      <c r="J5474" s="8" t="n"/>
      <c r="K5474" s="8" t="n"/>
      <c r="L5474" s="12" t="n"/>
      <c r="M5474">
        <f>VLOOKUP(J5474,P$7:Q$2767,2,0)</f>
        <v/>
      </c>
      <c r="N5474">
        <f>VLOOKUP(K5474,P$7:R$2767,2,0)</f>
        <v/>
      </c>
    </row>
    <row r="5475" hidden="1" outlineLevel="1" ht="22.45" customFormat="1" customHeight="1" s="71">
      <c r="B5475" s="166" t="n"/>
      <c r="C5475" s="166" t="n"/>
      <c r="D5475" s="153" t="n"/>
      <c r="E5475" s="10" t="n"/>
      <c r="F5475" s="11" t="n"/>
      <c r="G5475" s="10" t="n"/>
      <c r="H5475" s="11" t="n"/>
      <c r="I5475" s="12" t="n"/>
      <c r="J5475" s="13" t="n"/>
      <c r="K5475" s="13" t="n"/>
      <c r="L5475" s="12" t="n"/>
      <c r="M5475">
        <f>VLOOKUP(J5475,P$7:Q$2767,2,0)</f>
        <v/>
      </c>
      <c r="N5475">
        <f>VLOOKUP(K5475,P$7:R$2767,2,0)</f>
        <v/>
      </c>
    </row>
    <row r="5476" hidden="1" outlineLevel="1" ht="22.45" customFormat="1" customHeight="1" s="71" thickBot="1">
      <c r="B5476" s="167" t="n"/>
      <c r="C5476" s="167" t="n"/>
      <c r="D5476" s="14" t="n"/>
      <c r="E5476" s="15" t="n"/>
      <c r="F5476" s="175" t="n"/>
      <c r="G5476" s="15" t="n"/>
      <c r="H5476" s="175" t="n"/>
      <c r="I5476" s="135" t="n"/>
      <c r="J5476" s="154" t="n"/>
      <c r="K5476" s="154" t="n"/>
      <c r="L5476" s="12" t="n"/>
      <c r="M5476">
        <f>VLOOKUP(J5476,P$7:Q$2767,2,0)</f>
        <v/>
      </c>
      <c r="N5476">
        <f>VLOOKUP(K5476,P$7:R$2767,2,0)</f>
        <v/>
      </c>
    </row>
    <row r="5477" hidden="1" outlineLevel="1" ht="22.45" customFormat="1" customHeight="1" s="71">
      <c r="B5477" s="165" t="n"/>
      <c r="C5477" s="165" t="n"/>
      <c r="D5477" s="152" t="n"/>
      <c r="E5477" s="163" t="n"/>
      <c r="F5477" s="164" t="n"/>
      <c r="G5477" s="163" t="n"/>
      <c r="H5477" s="164" t="n"/>
      <c r="I5477" s="7" t="n"/>
      <c r="J5477" s="8" t="n"/>
      <c r="K5477" s="8" t="n"/>
      <c r="L5477" s="12" t="n"/>
      <c r="M5477">
        <f>VLOOKUP(J5477,P$7:Q$2767,2,0)</f>
        <v/>
      </c>
      <c r="N5477">
        <f>VLOOKUP(K5477,P$7:R$2767,2,0)</f>
        <v/>
      </c>
    </row>
    <row r="5478" hidden="1" outlineLevel="1" ht="22.45" customFormat="1" customHeight="1" s="71">
      <c r="B5478" s="166" t="n"/>
      <c r="C5478" s="166" t="n"/>
      <c r="D5478" s="153" t="n"/>
      <c r="E5478" s="10" t="n"/>
      <c r="F5478" s="11" t="n"/>
      <c r="G5478" s="10" t="n"/>
      <c r="H5478" s="11" t="n"/>
      <c r="I5478" s="12" t="n"/>
      <c r="J5478" s="13" t="n"/>
      <c r="K5478" s="13" t="n"/>
      <c r="L5478" s="12" t="n"/>
      <c r="M5478">
        <f>VLOOKUP(J5478,P$7:Q$2767,2,0)</f>
        <v/>
      </c>
      <c r="N5478">
        <f>VLOOKUP(K5478,P$7:R$2767,2,0)</f>
        <v/>
      </c>
    </row>
    <row r="5479" hidden="1" outlineLevel="1" ht="22.45" customFormat="1" customHeight="1" s="71" thickBot="1">
      <c r="B5479" s="167" t="n"/>
      <c r="C5479" s="167" t="n"/>
      <c r="D5479" s="14" t="n"/>
      <c r="E5479" s="15" t="n"/>
      <c r="F5479" s="175" t="n"/>
      <c r="G5479" s="15" t="n"/>
      <c r="H5479" s="175" t="n"/>
      <c r="I5479" s="135" t="n"/>
      <c r="J5479" s="154" t="n"/>
      <c r="K5479" s="154" t="n"/>
      <c r="L5479" s="12" t="n"/>
      <c r="M5479">
        <f>VLOOKUP(J5479,P$7:Q$2767,2,0)</f>
        <v/>
      </c>
      <c r="N5479">
        <f>VLOOKUP(K5479,P$7:R$2767,2,0)</f>
        <v/>
      </c>
    </row>
    <row r="5480" hidden="1" outlineLevel="1" ht="22.45" customFormat="1" customHeight="1" s="71">
      <c r="B5480" s="165" t="n"/>
      <c r="C5480" s="165" t="n"/>
      <c r="D5480" s="152" t="n"/>
      <c r="E5480" s="163" t="n"/>
      <c r="F5480" s="164" t="n"/>
      <c r="G5480" s="163" t="n"/>
      <c r="H5480" s="164" t="n"/>
      <c r="I5480" s="7" t="n"/>
      <c r="J5480" s="8" t="n"/>
      <c r="K5480" s="8" t="n"/>
      <c r="L5480" s="12" t="n"/>
      <c r="M5480">
        <f>VLOOKUP(J5480,P$7:Q$2767,2,0)</f>
        <v/>
      </c>
      <c r="N5480">
        <f>VLOOKUP(K5480,P$7:R$2767,2,0)</f>
        <v/>
      </c>
    </row>
    <row r="5481" hidden="1" outlineLevel="1" ht="22.45" customFormat="1" customHeight="1" s="71">
      <c r="B5481" s="166" t="n"/>
      <c r="C5481" s="166" t="n"/>
      <c r="D5481" s="153" t="n"/>
      <c r="E5481" s="10" t="n"/>
      <c r="F5481" s="11" t="n"/>
      <c r="G5481" s="10" t="n"/>
      <c r="H5481" s="11" t="n"/>
      <c r="I5481" s="12" t="n"/>
      <c r="J5481" s="13" t="n"/>
      <c r="K5481" s="13" t="n"/>
      <c r="L5481" s="12" t="n"/>
      <c r="M5481">
        <f>VLOOKUP(J5481,P$7:Q$2767,2,0)</f>
        <v/>
      </c>
      <c r="N5481">
        <f>VLOOKUP(K5481,P$7:R$2767,2,0)</f>
        <v/>
      </c>
    </row>
    <row r="5482" hidden="1" outlineLevel="1" ht="22.45" customFormat="1" customHeight="1" s="71" thickBot="1">
      <c r="B5482" s="167" t="n"/>
      <c r="C5482" s="167" t="n"/>
      <c r="D5482" s="14" t="n"/>
      <c r="E5482" s="15" t="n"/>
      <c r="F5482" s="175" t="n"/>
      <c r="G5482" s="15" t="n"/>
      <c r="H5482" s="175" t="n"/>
      <c r="I5482" s="135" t="n"/>
      <c r="J5482" s="154" t="n"/>
      <c r="K5482" s="154" t="n"/>
      <c r="L5482" s="12" t="n"/>
      <c r="M5482">
        <f>VLOOKUP(J5482,P$7:Q$2767,2,0)</f>
        <v/>
      </c>
      <c r="N5482">
        <f>VLOOKUP(K5482,P$7:R$2767,2,0)</f>
        <v/>
      </c>
    </row>
    <row r="5483" hidden="1" outlineLevel="1" ht="22.45" customFormat="1" customHeight="1" s="71">
      <c r="B5483" s="165" t="n"/>
      <c r="C5483" s="165" t="n"/>
      <c r="D5483" s="152" t="n"/>
      <c r="E5483" s="163" t="n"/>
      <c r="F5483" s="164" t="n"/>
      <c r="G5483" s="163" t="n"/>
      <c r="H5483" s="164" t="n"/>
      <c r="I5483" s="7" t="n"/>
      <c r="J5483" s="8" t="n"/>
      <c r="K5483" s="8" t="n"/>
      <c r="L5483" s="12" t="n"/>
      <c r="M5483">
        <f>VLOOKUP(J5483,P$7:Q$2767,2,0)</f>
        <v/>
      </c>
      <c r="N5483">
        <f>VLOOKUP(K5483,P$7:R$2767,2,0)</f>
        <v/>
      </c>
    </row>
    <row r="5484" hidden="1" outlineLevel="1" ht="22.45" customFormat="1" customHeight="1" s="71">
      <c r="B5484" s="166" t="n"/>
      <c r="C5484" s="166" t="n"/>
      <c r="D5484" s="153" t="n"/>
      <c r="E5484" s="10" t="n"/>
      <c r="F5484" s="11" t="n"/>
      <c r="G5484" s="10" t="n"/>
      <c r="H5484" s="11" t="n"/>
      <c r="I5484" s="12" t="n"/>
      <c r="J5484" s="13" t="n"/>
      <c r="K5484" s="13" t="n"/>
      <c r="L5484" s="12" t="n"/>
      <c r="M5484">
        <f>VLOOKUP(J5484,P$7:Q$2767,2,0)</f>
        <v/>
      </c>
      <c r="N5484">
        <f>VLOOKUP(K5484,P$7:R$2767,2,0)</f>
        <v/>
      </c>
    </row>
    <row r="5485" hidden="1" outlineLevel="1" ht="22.45" customFormat="1" customHeight="1" s="71" thickBot="1">
      <c r="B5485" s="167" t="n"/>
      <c r="C5485" s="167" t="n"/>
      <c r="D5485" s="14" t="n"/>
      <c r="E5485" s="15" t="n"/>
      <c r="F5485" s="175" t="n"/>
      <c r="G5485" s="15" t="n"/>
      <c r="H5485" s="175" t="n"/>
      <c r="I5485" s="135" t="n"/>
      <c r="J5485" s="154" t="n"/>
      <c r="K5485" s="154" t="n"/>
      <c r="L5485" s="12" t="n"/>
      <c r="M5485">
        <f>VLOOKUP(J5485,P$7:Q$2767,2,0)</f>
        <v/>
      </c>
      <c r="N5485">
        <f>VLOOKUP(K5485,P$7:R$2767,2,0)</f>
        <v/>
      </c>
    </row>
    <row r="5486" hidden="1" outlineLevel="1" ht="22.45" customFormat="1" customHeight="1" s="71">
      <c r="B5486" s="165" t="n"/>
      <c r="C5486" s="165" t="n"/>
      <c r="D5486" s="152" t="n"/>
      <c r="E5486" s="163" t="n"/>
      <c r="F5486" s="164" t="n"/>
      <c r="G5486" s="163" t="n"/>
      <c r="H5486" s="164" t="n"/>
      <c r="I5486" s="7" t="n"/>
      <c r="J5486" s="8" t="n"/>
      <c r="K5486" s="8" t="n"/>
      <c r="L5486" s="12" t="n"/>
      <c r="M5486">
        <f>VLOOKUP(J5486,P$7:Q$2767,2,0)</f>
        <v/>
      </c>
      <c r="N5486">
        <f>VLOOKUP(K5486,P$7:R$2767,2,0)</f>
        <v/>
      </c>
    </row>
    <row r="5487" hidden="1" outlineLevel="1" ht="22.45" customFormat="1" customHeight="1" s="71">
      <c r="B5487" s="166" t="n"/>
      <c r="C5487" s="166" t="n"/>
      <c r="D5487" s="153" t="n"/>
      <c r="E5487" s="10" t="n"/>
      <c r="F5487" s="11" t="n"/>
      <c r="G5487" s="10" t="n"/>
      <c r="H5487" s="11" t="n"/>
      <c r="I5487" s="12" t="n"/>
      <c r="J5487" s="13" t="n"/>
      <c r="K5487" s="13" t="n"/>
      <c r="L5487" s="12" t="n"/>
      <c r="M5487">
        <f>VLOOKUP(J5487,P$7:Q$2767,2,0)</f>
        <v/>
      </c>
      <c r="N5487">
        <f>VLOOKUP(K5487,P$7:R$2767,2,0)</f>
        <v/>
      </c>
    </row>
    <row r="5488" hidden="1" outlineLevel="1" ht="22.45" customFormat="1" customHeight="1" s="71" thickBot="1">
      <c r="B5488" s="167" t="n"/>
      <c r="C5488" s="167" t="n"/>
      <c r="D5488" s="14" t="n"/>
      <c r="E5488" s="15" t="n"/>
      <c r="F5488" s="175" t="n"/>
      <c r="G5488" s="15" t="n"/>
      <c r="H5488" s="175" t="n"/>
      <c r="I5488" s="135" t="n"/>
      <c r="J5488" s="154" t="n"/>
      <c r="K5488" s="154" t="n"/>
      <c r="L5488" s="12" t="n"/>
      <c r="M5488">
        <f>VLOOKUP(J5488,P$7:Q$2767,2,0)</f>
        <v/>
      </c>
      <c r="N5488">
        <f>VLOOKUP(K5488,P$7:R$2767,2,0)</f>
        <v/>
      </c>
    </row>
    <row r="5489" hidden="1" outlineLevel="1" ht="22.45" customFormat="1" customHeight="1" s="71">
      <c r="B5489" s="165" t="n"/>
      <c r="C5489" s="165" t="n"/>
      <c r="D5489" s="152" t="n"/>
      <c r="E5489" s="163" t="n"/>
      <c r="F5489" s="164" t="n"/>
      <c r="G5489" s="163" t="n"/>
      <c r="H5489" s="164" t="n"/>
      <c r="I5489" s="7" t="n"/>
      <c r="J5489" s="8" t="n"/>
      <c r="K5489" s="8" t="n"/>
      <c r="L5489" s="12" t="n"/>
      <c r="M5489">
        <f>VLOOKUP(J5489,P$7:Q$2767,2,0)</f>
        <v/>
      </c>
      <c r="N5489">
        <f>VLOOKUP(K5489,P$7:R$2767,2,0)</f>
        <v/>
      </c>
    </row>
    <row r="5490" hidden="1" outlineLevel="1" ht="22.45" customFormat="1" customHeight="1" s="71">
      <c r="B5490" s="166" t="n"/>
      <c r="C5490" s="166" t="n"/>
      <c r="D5490" s="153" t="n"/>
      <c r="E5490" s="10" t="n"/>
      <c r="F5490" s="11" t="n"/>
      <c r="G5490" s="10" t="n"/>
      <c r="H5490" s="11" t="n"/>
      <c r="I5490" s="12" t="n"/>
      <c r="J5490" s="13" t="n"/>
      <c r="K5490" s="13" t="n"/>
      <c r="L5490" s="12" t="n"/>
      <c r="M5490">
        <f>VLOOKUP(J5490,P$7:Q$2767,2,0)</f>
        <v/>
      </c>
      <c r="N5490">
        <f>VLOOKUP(K5490,P$7:R$2767,2,0)</f>
        <v/>
      </c>
    </row>
    <row r="5491" hidden="1" outlineLevel="1" ht="22.45" customFormat="1" customHeight="1" s="71" thickBot="1">
      <c r="B5491" s="167" t="n"/>
      <c r="C5491" s="167" t="n"/>
      <c r="D5491" s="14" t="n"/>
      <c r="E5491" s="15" t="n"/>
      <c r="F5491" s="175" t="n"/>
      <c r="G5491" s="15" t="n"/>
      <c r="H5491" s="175" t="n"/>
      <c r="I5491" s="135" t="n"/>
      <c r="J5491" s="154" t="n"/>
      <c r="K5491" s="154" t="n"/>
      <c r="L5491" s="12" t="n"/>
      <c r="M5491">
        <f>VLOOKUP(J5491,P$7:Q$2767,2,0)</f>
        <v/>
      </c>
      <c r="N5491">
        <f>VLOOKUP(K5491,P$7:R$2767,2,0)</f>
        <v/>
      </c>
    </row>
    <row r="5492" hidden="1" outlineLevel="1" ht="22.45" customFormat="1" customHeight="1" s="71">
      <c r="B5492" s="165" t="n"/>
      <c r="C5492" s="165" t="n"/>
      <c r="D5492" s="152" t="n"/>
      <c r="E5492" s="163" t="n"/>
      <c r="F5492" s="164" t="n"/>
      <c r="G5492" s="163" t="n"/>
      <c r="H5492" s="164" t="n"/>
      <c r="I5492" s="7" t="n"/>
      <c r="J5492" s="8" t="n"/>
      <c r="K5492" s="8" t="n"/>
      <c r="L5492" s="12" t="n"/>
      <c r="M5492">
        <f>VLOOKUP(J5492,P$7:Q$2767,2,0)</f>
        <v/>
      </c>
      <c r="N5492">
        <f>VLOOKUP(K5492,P$7:R$2767,2,0)</f>
        <v/>
      </c>
    </row>
    <row r="5493" hidden="1" outlineLevel="1" ht="22.45" customFormat="1" customHeight="1" s="71">
      <c r="B5493" s="166" t="n"/>
      <c r="C5493" s="166" t="n"/>
      <c r="D5493" s="153" t="n"/>
      <c r="E5493" s="10" t="n"/>
      <c r="F5493" s="11" t="n"/>
      <c r="G5493" s="10" t="n"/>
      <c r="H5493" s="11" t="n"/>
      <c r="I5493" s="12" t="n"/>
      <c r="J5493" s="13" t="n"/>
      <c r="K5493" s="13" t="n"/>
      <c r="L5493" s="12" t="n"/>
      <c r="M5493">
        <f>VLOOKUP(J5493,P$7:Q$2767,2,0)</f>
        <v/>
      </c>
      <c r="N5493">
        <f>VLOOKUP(K5493,P$7:R$2767,2,0)</f>
        <v/>
      </c>
    </row>
    <row r="5494" hidden="1" outlineLevel="1" ht="22.45" customFormat="1" customHeight="1" s="71" thickBot="1">
      <c r="B5494" s="167" t="n"/>
      <c r="C5494" s="167" t="n"/>
      <c r="D5494" s="14" t="n"/>
      <c r="E5494" s="15" t="n"/>
      <c r="F5494" s="175" t="n"/>
      <c r="G5494" s="15" t="n"/>
      <c r="H5494" s="175" t="n"/>
      <c r="I5494" s="135" t="n"/>
      <c r="J5494" s="154" t="n"/>
      <c r="K5494" s="154" t="n"/>
      <c r="L5494" s="12" t="n"/>
      <c r="M5494">
        <f>VLOOKUP(J5494,P$7:Q$2767,2,0)</f>
        <v/>
      </c>
      <c r="N5494">
        <f>VLOOKUP(K5494,P$7:R$2767,2,0)</f>
        <v/>
      </c>
    </row>
    <row r="5495" hidden="1" outlineLevel="1" ht="22.45" customFormat="1" customHeight="1" s="71">
      <c r="B5495" s="165" t="n"/>
      <c r="C5495" s="165" t="n"/>
      <c r="D5495" s="152" t="n"/>
      <c r="E5495" s="163" t="n"/>
      <c r="F5495" s="164" t="n"/>
      <c r="G5495" s="163" t="n"/>
      <c r="H5495" s="164" t="n"/>
      <c r="I5495" s="7" t="n"/>
      <c r="J5495" s="8" t="n"/>
      <c r="K5495" s="8" t="n"/>
      <c r="L5495" s="12" t="n"/>
      <c r="M5495">
        <f>VLOOKUP(J5495,P$7:Q$2767,2,0)</f>
        <v/>
      </c>
      <c r="N5495">
        <f>VLOOKUP(K5495,P$7:R$2767,2,0)</f>
        <v/>
      </c>
    </row>
    <row r="5496" hidden="1" outlineLevel="1" ht="22.45" customFormat="1" customHeight="1" s="71">
      <c r="B5496" s="166" t="n"/>
      <c r="C5496" s="166" t="n"/>
      <c r="D5496" s="153" t="n"/>
      <c r="E5496" s="10" t="n"/>
      <c r="F5496" s="11" t="n"/>
      <c r="G5496" s="10" t="n"/>
      <c r="H5496" s="11" t="n"/>
      <c r="I5496" s="12" t="n"/>
      <c r="J5496" s="13" t="n"/>
      <c r="K5496" s="13" t="n"/>
      <c r="L5496" s="12" t="n"/>
      <c r="M5496">
        <f>VLOOKUP(J5496,P$7:Q$2767,2,0)</f>
        <v/>
      </c>
      <c r="N5496">
        <f>VLOOKUP(K5496,P$7:R$2767,2,0)</f>
        <v/>
      </c>
    </row>
    <row r="5497" hidden="1" outlineLevel="1" ht="22.45" customFormat="1" customHeight="1" s="71" thickBot="1">
      <c r="B5497" s="167" t="n"/>
      <c r="C5497" s="167" t="n"/>
      <c r="D5497" s="14" t="n"/>
      <c r="E5497" s="15" t="n"/>
      <c r="F5497" s="175" t="n"/>
      <c r="G5497" s="15" t="n"/>
      <c r="H5497" s="175" t="n"/>
      <c r="I5497" s="135" t="n"/>
      <c r="J5497" s="154" t="n"/>
      <c r="K5497" s="154" t="n"/>
      <c r="L5497" s="12" t="n"/>
      <c r="M5497">
        <f>VLOOKUP(J5497,P$7:Q$2767,2,0)</f>
        <v/>
      </c>
      <c r="N5497">
        <f>VLOOKUP(K5497,P$7:R$2767,2,0)</f>
        <v/>
      </c>
    </row>
    <row r="5498" hidden="1" outlineLevel="1" ht="22.45" customFormat="1" customHeight="1" s="71">
      <c r="B5498" s="165" t="n"/>
      <c r="C5498" s="165" t="n"/>
      <c r="D5498" s="152" t="n"/>
      <c r="E5498" s="163" t="n"/>
      <c r="F5498" s="164" t="n"/>
      <c r="G5498" s="163" t="n"/>
      <c r="H5498" s="164" t="n"/>
      <c r="I5498" s="7" t="n"/>
      <c r="J5498" s="8" t="n"/>
      <c r="K5498" s="8" t="n"/>
      <c r="L5498" s="12" t="n"/>
      <c r="M5498">
        <f>VLOOKUP(J5498,P$7:Q$2767,2,0)</f>
        <v/>
      </c>
      <c r="N5498">
        <f>VLOOKUP(K5498,P$7:R$2767,2,0)</f>
        <v/>
      </c>
    </row>
    <row r="5499" hidden="1" outlineLevel="1" ht="22.45" customFormat="1" customHeight="1" s="71">
      <c r="B5499" s="166" t="n"/>
      <c r="C5499" s="166" t="n"/>
      <c r="D5499" s="153" t="n"/>
      <c r="E5499" s="10" t="n"/>
      <c r="F5499" s="11" t="n"/>
      <c r="G5499" s="10" t="n"/>
      <c r="H5499" s="11" t="n"/>
      <c r="I5499" s="12" t="n"/>
      <c r="J5499" s="13" t="n"/>
      <c r="K5499" s="13" t="n"/>
      <c r="L5499" s="12" t="n"/>
      <c r="M5499">
        <f>VLOOKUP(J5499,P$7:Q$2767,2,0)</f>
        <v/>
      </c>
      <c r="N5499">
        <f>VLOOKUP(K5499,P$7:R$2767,2,0)</f>
        <v/>
      </c>
    </row>
    <row r="5500" hidden="1" outlineLevel="1" ht="22.45" customFormat="1" customHeight="1" s="71" thickBot="1">
      <c r="B5500" s="167" t="n"/>
      <c r="C5500" s="167" t="n"/>
      <c r="D5500" s="14" t="n"/>
      <c r="E5500" s="15" t="n"/>
      <c r="F5500" s="175" t="n"/>
      <c r="G5500" s="15" t="n"/>
      <c r="H5500" s="175" t="n"/>
      <c r="I5500" s="135" t="n"/>
      <c r="J5500" s="154" t="n"/>
      <c r="K5500" s="154" t="n"/>
      <c r="L5500" s="12" t="n"/>
      <c r="M5500">
        <f>VLOOKUP(J5500,P$7:Q$2767,2,0)</f>
        <v/>
      </c>
      <c r="N5500">
        <f>VLOOKUP(K5500,P$7:R$2767,2,0)</f>
        <v/>
      </c>
    </row>
    <row r="5501" hidden="1" outlineLevel="1" ht="22.45" customFormat="1" customHeight="1" s="71">
      <c r="B5501" s="165" t="n"/>
      <c r="C5501" s="165" t="n"/>
      <c r="D5501" s="152" t="n"/>
      <c r="E5501" s="163" t="n"/>
      <c r="F5501" s="164" t="n"/>
      <c r="G5501" s="163" t="n"/>
      <c r="H5501" s="164" t="n"/>
      <c r="I5501" s="7" t="n"/>
      <c r="J5501" s="8" t="n"/>
      <c r="K5501" s="8" t="n"/>
      <c r="L5501" s="12" t="n"/>
      <c r="M5501">
        <f>VLOOKUP(J5501,P$7:Q$2767,2,0)</f>
        <v/>
      </c>
      <c r="N5501">
        <f>VLOOKUP(K5501,P$7:R$2767,2,0)</f>
        <v/>
      </c>
    </row>
    <row r="5502" hidden="1" outlineLevel="1" ht="22.45" customFormat="1" customHeight="1" s="71">
      <c r="B5502" s="166" t="n"/>
      <c r="C5502" s="166" t="n"/>
      <c r="D5502" s="153" t="n"/>
      <c r="E5502" s="10" t="n"/>
      <c r="F5502" s="11" t="n"/>
      <c r="G5502" s="10" t="n"/>
      <c r="H5502" s="11" t="n"/>
      <c r="I5502" s="12" t="n"/>
      <c r="J5502" s="13" t="n"/>
      <c r="K5502" s="13" t="n"/>
      <c r="L5502" s="12" t="n"/>
      <c r="M5502">
        <f>VLOOKUP(J5502,P$7:Q$2767,2,0)</f>
        <v/>
      </c>
      <c r="N5502">
        <f>VLOOKUP(K5502,P$7:R$2767,2,0)</f>
        <v/>
      </c>
    </row>
    <row r="5503" hidden="1" outlineLevel="1" ht="22.45" customFormat="1" customHeight="1" s="71" thickBot="1">
      <c r="B5503" s="167" t="n"/>
      <c r="C5503" s="167" t="n"/>
      <c r="D5503" s="14" t="n"/>
      <c r="E5503" s="15" t="n"/>
      <c r="F5503" s="175" t="n"/>
      <c r="G5503" s="15" t="n"/>
      <c r="H5503" s="175" t="n"/>
      <c r="I5503" s="135" t="n"/>
      <c r="J5503" s="154" t="n"/>
      <c r="K5503" s="154" t="n"/>
      <c r="L5503" s="12" t="n"/>
      <c r="M5503">
        <f>VLOOKUP(J5503,P$7:Q$2767,2,0)</f>
        <v/>
      </c>
      <c r="N5503">
        <f>VLOOKUP(K5503,P$7:R$2767,2,0)</f>
        <v/>
      </c>
    </row>
    <row r="5504" hidden="1" outlineLevel="1" ht="22.45" customFormat="1" customHeight="1" s="71">
      <c r="B5504" s="165" t="n"/>
      <c r="C5504" s="165" t="n"/>
      <c r="D5504" s="152" t="n"/>
      <c r="E5504" s="163" t="n"/>
      <c r="F5504" s="164" t="n"/>
      <c r="G5504" s="163" t="n"/>
      <c r="H5504" s="164" t="n"/>
      <c r="I5504" s="7" t="n"/>
      <c r="J5504" s="8" t="n"/>
      <c r="K5504" s="8" t="n"/>
      <c r="L5504" s="12" t="n"/>
      <c r="M5504">
        <f>VLOOKUP(J5504,P$7:Q$2767,2,0)</f>
        <v/>
      </c>
      <c r="N5504">
        <f>VLOOKUP(K5504,P$7:R$2767,2,0)</f>
        <v/>
      </c>
    </row>
    <row r="5505" hidden="1" outlineLevel="1" ht="22.45" customFormat="1" customHeight="1" s="71">
      <c r="B5505" s="166" t="n"/>
      <c r="C5505" s="166" t="n"/>
      <c r="D5505" s="153" t="n"/>
      <c r="E5505" s="10" t="n"/>
      <c r="F5505" s="11" t="n"/>
      <c r="G5505" s="10" t="n"/>
      <c r="H5505" s="11" t="n"/>
      <c r="I5505" s="12" t="n"/>
      <c r="J5505" s="13" t="n"/>
      <c r="K5505" s="13" t="n"/>
      <c r="L5505" s="12" t="n"/>
      <c r="M5505">
        <f>VLOOKUP(J5505,P$7:Q$2767,2,0)</f>
        <v/>
      </c>
      <c r="N5505">
        <f>VLOOKUP(K5505,P$7:R$2767,2,0)</f>
        <v/>
      </c>
    </row>
    <row r="5506" hidden="1" outlineLevel="1" ht="22.45" customFormat="1" customHeight="1" s="71" thickBot="1">
      <c r="B5506" s="167" t="n"/>
      <c r="C5506" s="167" t="n"/>
      <c r="D5506" s="14" t="n"/>
      <c r="E5506" s="15" t="n"/>
      <c r="F5506" s="175" t="n"/>
      <c r="G5506" s="15" t="n"/>
      <c r="H5506" s="175" t="n"/>
      <c r="I5506" s="135" t="n"/>
      <c r="J5506" s="154" t="n"/>
      <c r="K5506" s="154" t="n"/>
      <c r="L5506" s="12" t="n"/>
      <c r="M5506">
        <f>VLOOKUP(J5506,P$7:Q$2767,2,0)</f>
        <v/>
      </c>
      <c r="N5506">
        <f>VLOOKUP(K5506,P$7:R$2767,2,0)</f>
        <v/>
      </c>
    </row>
    <row r="5507" hidden="1" outlineLevel="1" ht="22.45" customFormat="1" customHeight="1" s="71">
      <c r="B5507" s="165" t="n"/>
      <c r="C5507" s="165" t="n"/>
      <c r="D5507" s="152" t="n"/>
      <c r="E5507" s="163" t="n"/>
      <c r="F5507" s="164" t="n"/>
      <c r="G5507" s="163" t="n"/>
      <c r="H5507" s="164" t="n"/>
      <c r="I5507" s="7" t="n"/>
      <c r="J5507" s="8" t="n"/>
      <c r="K5507" s="8" t="n"/>
      <c r="L5507" s="12" t="n"/>
      <c r="M5507">
        <f>VLOOKUP(J5507,P$7:Q$2767,2,0)</f>
        <v/>
      </c>
      <c r="N5507">
        <f>VLOOKUP(K5507,P$7:R$2767,2,0)</f>
        <v/>
      </c>
    </row>
    <row r="5508" hidden="1" outlineLevel="1" ht="22.45" customFormat="1" customHeight="1" s="71">
      <c r="B5508" s="166" t="n"/>
      <c r="C5508" s="166" t="n"/>
      <c r="D5508" s="153" t="n"/>
      <c r="E5508" s="10" t="n"/>
      <c r="F5508" s="11" t="n"/>
      <c r="G5508" s="10" t="n"/>
      <c r="H5508" s="11" t="n"/>
      <c r="I5508" s="12" t="n"/>
      <c r="J5508" s="13" t="n"/>
      <c r="K5508" s="13" t="n"/>
      <c r="L5508" s="12" t="n"/>
      <c r="M5508">
        <f>VLOOKUP(J5508,P$7:Q$2767,2,0)</f>
        <v/>
      </c>
      <c r="N5508">
        <f>VLOOKUP(K5508,P$7:R$2767,2,0)</f>
        <v/>
      </c>
    </row>
    <row r="5509" hidden="1" outlineLevel="1" ht="22.45" customFormat="1" customHeight="1" s="71" thickBot="1">
      <c r="B5509" s="167" t="n"/>
      <c r="C5509" s="167" t="n"/>
      <c r="D5509" s="14" t="n"/>
      <c r="E5509" s="15" t="n"/>
      <c r="F5509" s="175" t="n"/>
      <c r="G5509" s="15" t="n"/>
      <c r="H5509" s="175" t="n"/>
      <c r="I5509" s="135" t="n"/>
      <c r="J5509" s="154" t="n"/>
      <c r="K5509" s="154" t="n"/>
      <c r="L5509" s="12" t="n"/>
      <c r="M5509">
        <f>VLOOKUP(J5509,P$7:Q$2767,2,0)</f>
        <v/>
      </c>
      <c r="N5509">
        <f>VLOOKUP(K5509,P$7:R$2767,2,0)</f>
        <v/>
      </c>
    </row>
    <row r="5510" hidden="1" outlineLevel="1" ht="22.45" customFormat="1" customHeight="1" s="71">
      <c r="B5510" s="165" t="n"/>
      <c r="C5510" s="165" t="n"/>
      <c r="D5510" s="152" t="n"/>
      <c r="E5510" s="163" t="n"/>
      <c r="F5510" s="164" t="n"/>
      <c r="G5510" s="163" t="n"/>
      <c r="H5510" s="164" t="n"/>
      <c r="I5510" s="7" t="n"/>
      <c r="J5510" s="8" t="n"/>
      <c r="K5510" s="8" t="n"/>
      <c r="L5510" s="12" t="n"/>
      <c r="M5510">
        <f>VLOOKUP(J5510,P$7:Q$2767,2,0)</f>
        <v/>
      </c>
      <c r="N5510">
        <f>VLOOKUP(K5510,P$7:R$2767,2,0)</f>
        <v/>
      </c>
    </row>
    <row r="5511" hidden="1" outlineLevel="1" ht="22.45" customFormat="1" customHeight="1" s="71">
      <c r="B5511" s="166" t="n"/>
      <c r="C5511" s="166" t="n"/>
      <c r="D5511" s="153" t="n"/>
      <c r="E5511" s="10" t="n"/>
      <c r="F5511" s="11" t="n"/>
      <c r="G5511" s="10" t="n"/>
      <c r="H5511" s="11" t="n"/>
      <c r="I5511" s="12" t="n"/>
      <c r="J5511" s="13" t="n"/>
      <c r="K5511" s="13" t="n"/>
      <c r="L5511" s="12" t="n"/>
      <c r="M5511">
        <f>VLOOKUP(J5511,P$7:Q$2767,2,0)</f>
        <v/>
      </c>
      <c r="N5511">
        <f>VLOOKUP(K5511,P$7:R$2767,2,0)</f>
        <v/>
      </c>
    </row>
    <row r="5512" hidden="1" outlineLevel="1" ht="22.45" customFormat="1" customHeight="1" s="71" thickBot="1">
      <c r="B5512" s="167" t="n"/>
      <c r="C5512" s="167" t="n"/>
      <c r="D5512" s="14" t="n"/>
      <c r="E5512" s="15" t="n"/>
      <c r="F5512" s="175" t="n"/>
      <c r="G5512" s="15" t="n"/>
      <c r="H5512" s="175" t="n"/>
      <c r="I5512" s="135" t="n"/>
      <c r="J5512" s="154" t="n"/>
      <c r="K5512" s="154" t="n"/>
      <c r="L5512" s="12" t="n"/>
      <c r="M5512">
        <f>VLOOKUP(J5512,P$7:Q$2767,2,0)</f>
        <v/>
      </c>
      <c r="N5512">
        <f>VLOOKUP(K5512,P$7:R$2767,2,0)</f>
        <v/>
      </c>
    </row>
    <row r="5513" hidden="1" outlineLevel="1" ht="22.45" customFormat="1" customHeight="1" s="71">
      <c r="B5513" s="165" t="n"/>
      <c r="C5513" s="165" t="n"/>
      <c r="D5513" s="152" t="n"/>
      <c r="E5513" s="163" t="n"/>
      <c r="F5513" s="164" t="n"/>
      <c r="G5513" s="163" t="n"/>
      <c r="H5513" s="164" t="n"/>
      <c r="I5513" s="7" t="n"/>
      <c r="J5513" s="8" t="n"/>
      <c r="K5513" s="8" t="n"/>
      <c r="L5513" s="12" t="n"/>
      <c r="M5513">
        <f>VLOOKUP(J5513,P$7:Q$2767,2,0)</f>
        <v/>
      </c>
      <c r="N5513">
        <f>VLOOKUP(K5513,P$7:R$2767,2,0)</f>
        <v/>
      </c>
    </row>
    <row r="5514" hidden="1" outlineLevel="1" ht="22.45" customFormat="1" customHeight="1" s="71">
      <c r="B5514" s="166" t="n"/>
      <c r="C5514" s="166" t="n"/>
      <c r="D5514" s="153" t="n"/>
      <c r="E5514" s="10" t="n"/>
      <c r="F5514" s="11" t="n"/>
      <c r="G5514" s="10" t="n"/>
      <c r="H5514" s="11" t="n"/>
      <c r="I5514" s="12" t="n"/>
      <c r="J5514" s="13" t="n"/>
      <c r="K5514" s="13" t="n"/>
      <c r="L5514" s="12" t="n"/>
      <c r="M5514">
        <f>VLOOKUP(J5514,P$7:Q$2767,2,0)</f>
        <v/>
      </c>
      <c r="N5514">
        <f>VLOOKUP(K5514,P$7:R$2767,2,0)</f>
        <v/>
      </c>
    </row>
    <row r="5515" hidden="1" outlineLevel="1" ht="22.45" customFormat="1" customHeight="1" s="71" thickBot="1">
      <c r="B5515" s="167" t="n"/>
      <c r="C5515" s="167" t="n"/>
      <c r="D5515" s="14" t="n"/>
      <c r="E5515" s="15" t="n"/>
      <c r="F5515" s="175" t="n"/>
      <c r="G5515" s="15" t="n"/>
      <c r="H5515" s="175" t="n"/>
      <c r="I5515" s="135" t="n"/>
      <c r="J5515" s="154" t="n"/>
      <c r="K5515" s="154" t="n"/>
      <c r="L5515" s="12" t="n"/>
      <c r="M5515">
        <f>VLOOKUP(J5515,P$7:Q$2767,2,0)</f>
        <v/>
      </c>
      <c r="N5515">
        <f>VLOOKUP(K5515,P$7:R$2767,2,0)</f>
        <v/>
      </c>
    </row>
    <row r="5516" hidden="1" outlineLevel="1" ht="22.45" customFormat="1" customHeight="1" s="71">
      <c r="B5516" s="165" t="n"/>
      <c r="C5516" s="165" t="n"/>
      <c r="D5516" s="152" t="n"/>
      <c r="E5516" s="163" t="n"/>
      <c r="F5516" s="164" t="n"/>
      <c r="G5516" s="163" t="n"/>
      <c r="H5516" s="164" t="n"/>
      <c r="I5516" s="7" t="n"/>
      <c r="J5516" s="8" t="n"/>
      <c r="K5516" s="8" t="n"/>
      <c r="L5516" s="12" t="n"/>
      <c r="M5516">
        <f>VLOOKUP(J5516,P$7:Q$2767,2,0)</f>
        <v/>
      </c>
      <c r="N5516">
        <f>VLOOKUP(K5516,P$7:R$2767,2,0)</f>
        <v/>
      </c>
    </row>
    <row r="5517" hidden="1" outlineLevel="1" ht="22.45" customFormat="1" customHeight="1" s="71">
      <c r="B5517" s="166" t="n"/>
      <c r="C5517" s="166" t="n"/>
      <c r="D5517" s="153" t="n"/>
      <c r="E5517" s="10" t="n"/>
      <c r="F5517" s="11" t="n"/>
      <c r="G5517" s="10" t="n"/>
      <c r="H5517" s="11" t="n"/>
      <c r="I5517" s="12" t="n"/>
      <c r="J5517" s="13" t="n"/>
      <c r="K5517" s="13" t="n"/>
      <c r="L5517" s="12" t="n"/>
      <c r="M5517">
        <f>VLOOKUP(J5517,P$7:Q$2767,2,0)</f>
        <v/>
      </c>
      <c r="N5517">
        <f>VLOOKUP(K5517,P$7:R$2767,2,0)</f>
        <v/>
      </c>
    </row>
    <row r="5518" hidden="1" outlineLevel="1" ht="22.45" customFormat="1" customHeight="1" s="71" thickBot="1">
      <c r="B5518" s="167" t="n"/>
      <c r="C5518" s="167" t="n"/>
      <c r="D5518" s="14" t="n"/>
      <c r="E5518" s="15" t="n"/>
      <c r="F5518" s="175" t="n"/>
      <c r="G5518" s="15" t="n"/>
      <c r="H5518" s="175" t="n"/>
      <c r="I5518" s="135" t="n"/>
      <c r="J5518" s="154" t="n"/>
      <c r="K5518" s="154" t="n"/>
      <c r="L5518" s="12" t="n"/>
      <c r="M5518">
        <f>VLOOKUP(J5518,P$7:Q$2767,2,0)</f>
        <v/>
      </c>
      <c r="N5518">
        <f>VLOOKUP(K5518,P$7:R$2767,2,0)</f>
        <v/>
      </c>
    </row>
    <row r="5519" hidden="1" outlineLevel="1" ht="22.45" customFormat="1" customHeight="1" s="71">
      <c r="B5519" s="165" t="n"/>
      <c r="C5519" s="165" t="n"/>
      <c r="D5519" s="152" t="n"/>
      <c r="E5519" s="163" t="n"/>
      <c r="F5519" s="164" t="n"/>
      <c r="G5519" s="163" t="n"/>
      <c r="H5519" s="164" t="n"/>
      <c r="I5519" s="7" t="n"/>
      <c r="J5519" s="8" t="n"/>
      <c r="K5519" s="8" t="n"/>
      <c r="L5519" s="12" t="n"/>
      <c r="M5519">
        <f>VLOOKUP(J5519,P$7:Q$2767,2,0)</f>
        <v/>
      </c>
      <c r="N5519">
        <f>VLOOKUP(K5519,P$7:R$2767,2,0)</f>
        <v/>
      </c>
    </row>
    <row r="5520" hidden="1" outlineLevel="1" ht="22.45" customFormat="1" customHeight="1" s="71">
      <c r="B5520" s="166" t="n"/>
      <c r="C5520" s="166" t="n"/>
      <c r="D5520" s="153" t="n"/>
      <c r="E5520" s="10" t="n"/>
      <c r="F5520" s="11" t="n"/>
      <c r="G5520" s="10" t="n"/>
      <c r="H5520" s="11" t="n"/>
      <c r="I5520" s="12" t="n"/>
      <c r="J5520" s="13" t="n"/>
      <c r="K5520" s="13" t="n"/>
      <c r="L5520" s="12" t="n"/>
      <c r="M5520">
        <f>VLOOKUP(J5520,P$7:Q$2767,2,0)</f>
        <v/>
      </c>
      <c r="N5520">
        <f>VLOOKUP(K5520,P$7:R$2767,2,0)</f>
        <v/>
      </c>
    </row>
    <row r="5521" hidden="1" outlineLevel="1" ht="22.45" customFormat="1" customHeight="1" s="71" thickBot="1">
      <c r="B5521" s="167" t="n"/>
      <c r="C5521" s="167" t="n"/>
      <c r="D5521" s="14" t="n"/>
      <c r="E5521" s="15" t="n"/>
      <c r="F5521" s="175" t="n"/>
      <c r="G5521" s="15" t="n"/>
      <c r="H5521" s="175" t="n"/>
      <c r="I5521" s="135" t="n"/>
      <c r="J5521" s="154" t="n"/>
      <c r="K5521" s="154" t="n"/>
      <c r="L5521" s="12" t="n"/>
      <c r="M5521">
        <f>VLOOKUP(J5521,P$7:Q$2767,2,0)</f>
        <v/>
      </c>
      <c r="N5521">
        <f>VLOOKUP(K5521,P$7:R$2767,2,0)</f>
        <v/>
      </c>
    </row>
    <row r="5522" hidden="1" outlineLevel="1" ht="22.45" customFormat="1" customHeight="1" s="71">
      <c r="B5522" s="165" t="n"/>
      <c r="C5522" s="165" t="n"/>
      <c r="D5522" s="152" t="n"/>
      <c r="E5522" s="163" t="n"/>
      <c r="F5522" s="164" t="n"/>
      <c r="G5522" s="163" t="n"/>
      <c r="H5522" s="164" t="n"/>
      <c r="I5522" s="7" t="n"/>
      <c r="J5522" s="8" t="n"/>
      <c r="K5522" s="8" t="n"/>
      <c r="L5522" s="12" t="n"/>
      <c r="M5522">
        <f>VLOOKUP(J5522,P$7:Q$2767,2,0)</f>
        <v/>
      </c>
      <c r="N5522">
        <f>VLOOKUP(K5522,P$7:R$2767,2,0)</f>
        <v/>
      </c>
    </row>
    <row r="5523" hidden="1" outlineLevel="1" ht="22.45" customFormat="1" customHeight="1" s="71">
      <c r="B5523" s="166" t="n"/>
      <c r="C5523" s="166" t="n"/>
      <c r="D5523" s="153" t="n"/>
      <c r="E5523" s="10" t="n"/>
      <c r="F5523" s="11" t="n"/>
      <c r="G5523" s="10" t="n"/>
      <c r="H5523" s="11" t="n"/>
      <c r="I5523" s="12" t="n"/>
      <c r="J5523" s="13" t="n"/>
      <c r="K5523" s="13" t="n"/>
      <c r="L5523" s="12" t="n"/>
      <c r="M5523">
        <f>VLOOKUP(J5523,P$7:Q$2767,2,0)</f>
        <v/>
      </c>
      <c r="N5523">
        <f>VLOOKUP(K5523,P$7:R$2767,2,0)</f>
        <v/>
      </c>
    </row>
    <row r="5524" hidden="1" outlineLevel="1" ht="22.45" customFormat="1" customHeight="1" s="71" thickBot="1">
      <c r="B5524" s="167" t="n"/>
      <c r="C5524" s="167" t="n"/>
      <c r="D5524" s="14" t="n"/>
      <c r="E5524" s="15" t="n"/>
      <c r="F5524" s="175" t="n"/>
      <c r="G5524" s="15" t="n"/>
      <c r="H5524" s="175" t="n"/>
      <c r="I5524" s="135" t="n"/>
      <c r="J5524" s="154" t="n"/>
      <c r="K5524" s="154" t="n"/>
      <c r="L5524" s="12" t="n"/>
      <c r="M5524">
        <f>VLOOKUP(J5524,P$7:Q$2767,2,0)</f>
        <v/>
      </c>
      <c r="N5524">
        <f>VLOOKUP(K5524,P$7:R$2767,2,0)</f>
        <v/>
      </c>
    </row>
    <row r="5525" hidden="1" outlineLevel="1" ht="22.45" customFormat="1" customHeight="1" s="71">
      <c r="B5525" s="165" t="n"/>
      <c r="C5525" s="165" t="n"/>
      <c r="D5525" s="152" t="n"/>
      <c r="E5525" s="163" t="n"/>
      <c r="F5525" s="164" t="n"/>
      <c r="G5525" s="163" t="n"/>
      <c r="H5525" s="164" t="n"/>
      <c r="I5525" s="7" t="n"/>
      <c r="J5525" s="8" t="n"/>
      <c r="K5525" s="8" t="n"/>
      <c r="L5525" s="12" t="n"/>
      <c r="M5525">
        <f>VLOOKUP(J5525,P$7:Q$2767,2,0)</f>
        <v/>
      </c>
      <c r="N5525">
        <f>VLOOKUP(K5525,P$7:R$2767,2,0)</f>
        <v/>
      </c>
    </row>
    <row r="5526" hidden="1" outlineLevel="1" ht="22.45" customFormat="1" customHeight="1" s="71">
      <c r="B5526" s="166" t="n"/>
      <c r="C5526" s="166" t="n"/>
      <c r="D5526" s="153" t="n"/>
      <c r="E5526" s="10" t="n"/>
      <c r="F5526" s="11" t="n"/>
      <c r="G5526" s="10" t="n"/>
      <c r="H5526" s="11" t="n"/>
      <c r="I5526" s="12" t="n"/>
      <c r="J5526" s="13" t="n"/>
      <c r="K5526" s="13" t="n"/>
      <c r="L5526" s="12" t="n"/>
      <c r="M5526">
        <f>VLOOKUP(J5526,P$7:Q$2767,2,0)</f>
        <v/>
      </c>
      <c r="N5526">
        <f>VLOOKUP(K5526,P$7:R$2767,2,0)</f>
        <v/>
      </c>
    </row>
    <row r="5527" hidden="1" outlineLevel="1" ht="22.45" customFormat="1" customHeight="1" s="71" thickBot="1">
      <c r="B5527" s="167" t="n"/>
      <c r="C5527" s="167" t="n"/>
      <c r="D5527" s="14" t="n"/>
      <c r="E5527" s="15" t="n"/>
      <c r="F5527" s="175" t="n"/>
      <c r="G5527" s="15" t="n"/>
      <c r="H5527" s="175" t="n"/>
      <c r="I5527" s="135" t="n"/>
      <c r="J5527" s="154" t="n"/>
      <c r="K5527" s="154" t="n"/>
      <c r="L5527" s="12" t="n"/>
      <c r="M5527">
        <f>VLOOKUP(J5527,P$7:Q$2767,2,0)</f>
        <v/>
      </c>
      <c r="N5527">
        <f>VLOOKUP(K5527,P$7:R$2767,2,0)</f>
        <v/>
      </c>
    </row>
    <row r="5528" hidden="1" outlineLevel="1" ht="22.45" customFormat="1" customHeight="1" s="71">
      <c r="B5528" s="165" t="n"/>
      <c r="C5528" s="165" t="n"/>
      <c r="D5528" s="152" t="n"/>
      <c r="E5528" s="163" t="n"/>
      <c r="F5528" s="164" t="n"/>
      <c r="G5528" s="163" t="n"/>
      <c r="H5528" s="164" t="n"/>
      <c r="I5528" s="7" t="n"/>
      <c r="J5528" s="8" t="n"/>
      <c r="K5528" s="8" t="n"/>
      <c r="L5528" s="12" t="n"/>
      <c r="M5528">
        <f>VLOOKUP(J5528,P$7:Q$2767,2,0)</f>
        <v/>
      </c>
      <c r="N5528">
        <f>VLOOKUP(K5528,P$7:R$2767,2,0)</f>
        <v/>
      </c>
    </row>
    <row r="5529" hidden="1" outlineLevel="1" ht="22.45" customFormat="1" customHeight="1" s="71">
      <c r="B5529" s="166" t="n"/>
      <c r="C5529" s="166" t="n"/>
      <c r="D5529" s="153" t="n"/>
      <c r="E5529" s="10" t="n"/>
      <c r="F5529" s="11" t="n"/>
      <c r="G5529" s="10" t="n"/>
      <c r="H5529" s="11" t="n"/>
      <c r="I5529" s="12" t="n"/>
      <c r="J5529" s="13" t="n"/>
      <c r="K5529" s="13" t="n"/>
      <c r="L5529" s="12" t="n"/>
      <c r="M5529">
        <f>VLOOKUP(J5529,P$7:Q$2767,2,0)</f>
        <v/>
      </c>
      <c r="N5529">
        <f>VLOOKUP(K5529,P$7:R$2767,2,0)</f>
        <v/>
      </c>
    </row>
    <row r="5530" hidden="1" outlineLevel="1" ht="22.45" customFormat="1" customHeight="1" s="71" thickBot="1">
      <c r="B5530" s="167" t="n"/>
      <c r="C5530" s="167" t="n"/>
      <c r="D5530" s="14" t="n"/>
      <c r="E5530" s="15" t="n"/>
      <c r="F5530" s="175" t="n"/>
      <c r="G5530" s="15" t="n"/>
      <c r="H5530" s="175" t="n"/>
      <c r="I5530" s="135" t="n"/>
      <c r="J5530" s="154" t="n"/>
      <c r="K5530" s="154" t="n"/>
      <c r="L5530" s="12" t="n"/>
      <c r="M5530">
        <f>VLOOKUP(J5530,P$7:Q$2767,2,0)</f>
        <v/>
      </c>
      <c r="N5530">
        <f>VLOOKUP(K5530,P$7:R$2767,2,0)</f>
        <v/>
      </c>
    </row>
    <row r="5531" hidden="1" outlineLevel="1" ht="22.45" customFormat="1" customHeight="1" s="71">
      <c r="B5531" s="165" t="n"/>
      <c r="C5531" s="165" t="n"/>
      <c r="D5531" s="152" t="n"/>
      <c r="E5531" s="163" t="n"/>
      <c r="F5531" s="164" t="n"/>
      <c r="G5531" s="163" t="n"/>
      <c r="H5531" s="164" t="n"/>
      <c r="I5531" s="7" t="n"/>
      <c r="J5531" s="8" t="n"/>
      <c r="K5531" s="8" t="n"/>
      <c r="L5531" s="12" t="n"/>
      <c r="M5531">
        <f>VLOOKUP(J5531,P$7:Q$2767,2,0)</f>
        <v/>
      </c>
      <c r="N5531">
        <f>VLOOKUP(K5531,P$7:R$2767,2,0)</f>
        <v/>
      </c>
    </row>
    <row r="5532" hidden="1" outlineLevel="1" ht="22.45" customFormat="1" customHeight="1" s="71">
      <c r="B5532" s="166" t="n"/>
      <c r="C5532" s="166" t="n"/>
      <c r="D5532" s="153" t="n"/>
      <c r="E5532" s="10" t="n"/>
      <c r="F5532" s="11" t="n"/>
      <c r="G5532" s="10" t="n"/>
      <c r="H5532" s="11" t="n"/>
      <c r="I5532" s="12" t="n"/>
      <c r="J5532" s="13" t="n"/>
      <c r="K5532" s="13" t="n"/>
      <c r="L5532" s="12" t="n"/>
      <c r="M5532">
        <f>VLOOKUP(J5532,P$7:Q$2767,2,0)</f>
        <v/>
      </c>
      <c r="N5532">
        <f>VLOOKUP(K5532,P$7:R$2767,2,0)</f>
        <v/>
      </c>
    </row>
    <row r="5533" hidden="1" outlineLevel="1" ht="22.45" customFormat="1" customHeight="1" s="71" thickBot="1">
      <c r="B5533" s="167" t="n"/>
      <c r="C5533" s="167" t="n"/>
      <c r="D5533" s="14" t="n"/>
      <c r="E5533" s="15" t="n"/>
      <c r="F5533" s="175" t="n"/>
      <c r="G5533" s="15" t="n"/>
      <c r="H5533" s="175" t="n"/>
      <c r="I5533" s="135" t="n"/>
      <c r="J5533" s="154" t="n"/>
      <c r="K5533" s="154" t="n"/>
      <c r="L5533" s="12" t="n"/>
      <c r="M5533">
        <f>VLOOKUP(J5533,P$7:Q$2767,2,0)</f>
        <v/>
      </c>
      <c r="N5533">
        <f>VLOOKUP(K5533,P$7:R$2767,2,0)</f>
        <v/>
      </c>
    </row>
    <row r="5534" hidden="1" outlineLevel="1" ht="22.45" customFormat="1" customHeight="1" s="71">
      <c r="B5534" s="165" t="n"/>
      <c r="C5534" s="165" t="n"/>
      <c r="D5534" s="152" t="n"/>
      <c r="E5534" s="163" t="n"/>
      <c r="F5534" s="164" t="n"/>
      <c r="G5534" s="163" t="n"/>
      <c r="H5534" s="164" t="n"/>
      <c r="I5534" s="7" t="n"/>
      <c r="J5534" s="8" t="n"/>
      <c r="K5534" s="8" t="n"/>
      <c r="L5534" s="12" t="n"/>
      <c r="M5534">
        <f>VLOOKUP(J5534,P$7:Q$2767,2,0)</f>
        <v/>
      </c>
      <c r="N5534">
        <f>VLOOKUP(K5534,P$7:R$2767,2,0)</f>
        <v/>
      </c>
    </row>
    <row r="5535" hidden="1" outlineLevel="1" ht="22.45" customFormat="1" customHeight="1" s="71">
      <c r="B5535" s="166" t="n"/>
      <c r="C5535" s="166" t="n"/>
      <c r="D5535" s="153" t="n"/>
      <c r="E5535" s="10" t="n"/>
      <c r="F5535" s="11" t="n"/>
      <c r="G5535" s="10" t="n"/>
      <c r="H5535" s="11" t="n"/>
      <c r="I5535" s="12" t="n"/>
      <c r="J5535" s="13" t="n"/>
      <c r="K5535" s="13" t="n"/>
      <c r="L5535" s="12" t="n"/>
      <c r="M5535">
        <f>VLOOKUP(J5535,P$7:Q$2767,2,0)</f>
        <v/>
      </c>
      <c r="N5535">
        <f>VLOOKUP(K5535,P$7:R$2767,2,0)</f>
        <v/>
      </c>
    </row>
    <row r="5536" hidden="1" outlineLevel="1" ht="22.45" customFormat="1" customHeight="1" s="71" thickBot="1">
      <c r="B5536" s="167" t="n"/>
      <c r="C5536" s="167" t="n"/>
      <c r="D5536" s="14" t="n"/>
      <c r="E5536" s="15" t="n"/>
      <c r="F5536" s="175" t="n"/>
      <c r="G5536" s="15" t="n"/>
      <c r="H5536" s="175" t="n"/>
      <c r="I5536" s="135" t="n"/>
      <c r="J5536" s="154" t="n"/>
      <c r="K5536" s="154" t="n"/>
      <c r="L5536" s="12" t="n"/>
      <c r="M5536">
        <f>VLOOKUP(J5536,P$7:Q$2767,2,0)</f>
        <v/>
      </c>
      <c r="N5536">
        <f>VLOOKUP(K5536,P$7:R$2767,2,0)</f>
        <v/>
      </c>
    </row>
    <row r="5537" hidden="1" outlineLevel="1" ht="22.45" customFormat="1" customHeight="1" s="71">
      <c r="B5537" s="165" t="n"/>
      <c r="C5537" s="165" t="n"/>
      <c r="D5537" s="152" t="n"/>
      <c r="E5537" s="163" t="n"/>
      <c r="F5537" s="164" t="n"/>
      <c r="G5537" s="163" t="n"/>
      <c r="H5537" s="164" t="n"/>
      <c r="I5537" s="7" t="n"/>
      <c r="J5537" s="8" t="n"/>
      <c r="K5537" s="8" t="n"/>
      <c r="L5537" s="12" t="n"/>
      <c r="M5537">
        <f>VLOOKUP(J5537,P$7:Q$2767,2,0)</f>
        <v/>
      </c>
      <c r="N5537">
        <f>VLOOKUP(K5537,P$7:R$2767,2,0)</f>
        <v/>
      </c>
    </row>
    <row r="5538" hidden="1" outlineLevel="1" ht="22.45" customFormat="1" customHeight="1" s="71">
      <c r="B5538" s="166" t="n"/>
      <c r="C5538" s="166" t="n"/>
      <c r="D5538" s="153" t="n"/>
      <c r="E5538" s="10" t="n"/>
      <c r="F5538" s="11" t="n"/>
      <c r="G5538" s="10" t="n"/>
      <c r="H5538" s="11" t="n"/>
      <c r="I5538" s="12" t="n"/>
      <c r="J5538" s="13" t="n"/>
      <c r="K5538" s="13" t="n"/>
      <c r="L5538" s="12" t="n"/>
      <c r="M5538">
        <f>VLOOKUP(J5538,P$7:Q$2767,2,0)</f>
        <v/>
      </c>
      <c r="N5538">
        <f>VLOOKUP(K5538,P$7:R$2767,2,0)</f>
        <v/>
      </c>
    </row>
    <row r="5539" hidden="1" outlineLevel="1" ht="22.45" customFormat="1" customHeight="1" s="71" thickBot="1">
      <c r="B5539" s="167" t="n"/>
      <c r="C5539" s="167" t="n"/>
      <c r="D5539" s="14" t="n"/>
      <c r="E5539" s="15" t="n"/>
      <c r="F5539" s="175" t="n"/>
      <c r="G5539" s="15" t="n"/>
      <c r="H5539" s="175" t="n"/>
      <c r="I5539" s="135" t="n"/>
      <c r="J5539" s="154" t="n"/>
      <c r="K5539" s="154" t="n"/>
      <c r="L5539" s="12" t="n"/>
      <c r="M5539">
        <f>VLOOKUP(J5539,P$7:Q$2767,2,0)</f>
        <v/>
      </c>
      <c r="N5539">
        <f>VLOOKUP(K5539,P$7:R$2767,2,0)</f>
        <v/>
      </c>
    </row>
    <row r="5540" hidden="1" outlineLevel="1" ht="22.45" customFormat="1" customHeight="1" s="71">
      <c r="B5540" s="165" t="n"/>
      <c r="C5540" s="165" t="n"/>
      <c r="D5540" s="152" t="n"/>
      <c r="E5540" s="163" t="n"/>
      <c r="F5540" s="164" t="n"/>
      <c r="G5540" s="163" t="n"/>
      <c r="H5540" s="164" t="n"/>
      <c r="I5540" s="7" t="n"/>
      <c r="J5540" s="8" t="n"/>
      <c r="K5540" s="8" t="n"/>
      <c r="L5540" s="12" t="n"/>
      <c r="M5540">
        <f>VLOOKUP(J5540,P$7:Q$2767,2,0)</f>
        <v/>
      </c>
      <c r="N5540">
        <f>VLOOKUP(K5540,P$7:R$2767,2,0)</f>
        <v/>
      </c>
    </row>
    <row r="5541" hidden="1" outlineLevel="1" ht="22.45" customFormat="1" customHeight="1" s="71">
      <c r="B5541" s="166" t="n"/>
      <c r="C5541" s="166" t="n"/>
      <c r="D5541" s="153" t="n"/>
      <c r="E5541" s="10" t="n"/>
      <c r="F5541" s="11" t="n"/>
      <c r="G5541" s="10" t="n"/>
      <c r="H5541" s="11" t="n"/>
      <c r="I5541" s="12" t="n"/>
      <c r="J5541" s="13" t="n"/>
      <c r="K5541" s="13" t="n"/>
      <c r="L5541" s="12" t="n"/>
      <c r="M5541">
        <f>VLOOKUP(J5541,P$7:Q$2767,2,0)</f>
        <v/>
      </c>
      <c r="N5541">
        <f>VLOOKUP(K5541,P$7:R$2767,2,0)</f>
        <v/>
      </c>
    </row>
    <row r="5542" hidden="1" outlineLevel="1" ht="22.45" customFormat="1" customHeight="1" s="71" thickBot="1">
      <c r="B5542" s="167" t="n"/>
      <c r="C5542" s="167" t="n"/>
      <c r="D5542" s="14" t="n"/>
      <c r="E5542" s="15" t="n"/>
      <c r="F5542" s="175" t="n"/>
      <c r="G5542" s="15" t="n"/>
      <c r="H5542" s="175" t="n"/>
      <c r="I5542" s="135" t="n"/>
      <c r="J5542" s="154" t="n"/>
      <c r="K5542" s="154" t="n"/>
      <c r="L5542" s="12" t="n"/>
      <c r="M5542">
        <f>VLOOKUP(J5542,P$7:Q$2767,2,0)</f>
        <v/>
      </c>
      <c r="N5542">
        <f>VLOOKUP(K5542,P$7:R$2767,2,0)</f>
        <v/>
      </c>
    </row>
    <row r="5543" hidden="1" outlineLevel="1" ht="22.45" customFormat="1" customHeight="1" s="71">
      <c r="B5543" s="165" t="n"/>
      <c r="C5543" s="165" t="n"/>
      <c r="D5543" s="152" t="n"/>
      <c r="E5543" s="163" t="n"/>
      <c r="F5543" s="164" t="n"/>
      <c r="G5543" s="163" t="n"/>
      <c r="H5543" s="164" t="n"/>
      <c r="I5543" s="7" t="n"/>
      <c r="J5543" s="8" t="n"/>
      <c r="K5543" s="8" t="n"/>
      <c r="L5543" s="12" t="n"/>
      <c r="M5543">
        <f>VLOOKUP(J5543,P$7:Q$2767,2,0)</f>
        <v/>
      </c>
      <c r="N5543">
        <f>VLOOKUP(K5543,P$7:R$2767,2,0)</f>
        <v/>
      </c>
    </row>
    <row r="5544" hidden="1" outlineLevel="1" ht="22.45" customFormat="1" customHeight="1" s="71">
      <c r="B5544" s="166" t="n"/>
      <c r="C5544" s="166" t="n"/>
      <c r="D5544" s="153" t="n"/>
      <c r="E5544" s="10" t="n"/>
      <c r="F5544" s="11" t="n"/>
      <c r="G5544" s="10" t="n"/>
      <c r="H5544" s="11" t="n"/>
      <c r="I5544" s="12" t="n"/>
      <c r="J5544" s="13" t="n"/>
      <c r="K5544" s="13" t="n"/>
      <c r="L5544" s="12" t="n"/>
      <c r="M5544">
        <f>VLOOKUP(J5544,P$7:Q$2767,2,0)</f>
        <v/>
      </c>
      <c r="N5544">
        <f>VLOOKUP(K5544,P$7:R$2767,2,0)</f>
        <v/>
      </c>
    </row>
    <row r="5545" hidden="1" outlineLevel="1" ht="22.45" customFormat="1" customHeight="1" s="71" thickBot="1">
      <c r="B5545" s="167" t="n"/>
      <c r="C5545" s="167" t="n"/>
      <c r="D5545" s="14" t="n"/>
      <c r="E5545" s="15" t="n"/>
      <c r="F5545" s="175" t="n"/>
      <c r="G5545" s="15" t="n"/>
      <c r="H5545" s="175" t="n"/>
      <c r="I5545" s="135" t="n"/>
      <c r="J5545" s="154" t="n"/>
      <c r="K5545" s="154" t="n"/>
      <c r="L5545" s="12" t="n"/>
      <c r="M5545">
        <f>VLOOKUP(J5545,P$7:Q$2767,2,0)</f>
        <v/>
      </c>
      <c r="N5545">
        <f>VLOOKUP(K5545,P$7:R$2767,2,0)</f>
        <v/>
      </c>
    </row>
    <row r="5546" hidden="1" outlineLevel="1" ht="22.45" customFormat="1" customHeight="1" s="71">
      <c r="B5546" s="165" t="n"/>
      <c r="C5546" s="165" t="n"/>
      <c r="D5546" s="152" t="n"/>
      <c r="E5546" s="163" t="n"/>
      <c r="F5546" s="164" t="n"/>
      <c r="G5546" s="163" t="n"/>
      <c r="H5546" s="164" t="n"/>
      <c r="I5546" s="7" t="n"/>
      <c r="J5546" s="8" t="n"/>
      <c r="K5546" s="8" t="n"/>
      <c r="L5546" s="12" t="n"/>
      <c r="M5546">
        <f>VLOOKUP(J5546,P$7:Q$2767,2,0)</f>
        <v/>
      </c>
      <c r="N5546">
        <f>VLOOKUP(K5546,P$7:R$2767,2,0)</f>
        <v/>
      </c>
    </row>
    <row r="5547" hidden="1" outlineLevel="1" ht="22.45" customFormat="1" customHeight="1" s="71">
      <c r="B5547" s="166" t="n"/>
      <c r="C5547" s="166" t="n"/>
      <c r="D5547" s="153" t="n"/>
      <c r="E5547" s="10" t="n"/>
      <c r="F5547" s="11" t="n"/>
      <c r="G5547" s="10" t="n"/>
      <c r="H5547" s="11" t="n"/>
      <c r="I5547" s="12" t="n"/>
      <c r="J5547" s="13" t="n"/>
      <c r="K5547" s="13" t="n"/>
      <c r="L5547" s="12" t="n"/>
      <c r="M5547">
        <f>VLOOKUP(J5547,P$7:Q$2767,2,0)</f>
        <v/>
      </c>
      <c r="N5547">
        <f>VLOOKUP(K5547,P$7:R$2767,2,0)</f>
        <v/>
      </c>
    </row>
    <row r="5548" hidden="1" outlineLevel="1" ht="22.45" customFormat="1" customHeight="1" s="71" thickBot="1">
      <c r="B5548" s="167" t="n"/>
      <c r="C5548" s="167" t="n"/>
      <c r="D5548" s="14" t="n"/>
      <c r="E5548" s="15" t="n"/>
      <c r="F5548" s="175" t="n"/>
      <c r="G5548" s="15" t="n"/>
      <c r="H5548" s="175" t="n"/>
      <c r="I5548" s="135" t="n"/>
      <c r="J5548" s="154" t="n"/>
      <c r="K5548" s="154" t="n"/>
      <c r="L5548" s="12" t="n"/>
      <c r="M5548">
        <f>VLOOKUP(J5548,P$7:Q$2767,2,0)</f>
        <v/>
      </c>
      <c r="N5548">
        <f>VLOOKUP(K5548,P$7:R$2767,2,0)</f>
        <v/>
      </c>
    </row>
    <row r="5549" hidden="1" outlineLevel="1" ht="22.45" customFormat="1" customHeight="1" s="71">
      <c r="B5549" s="165" t="n"/>
      <c r="C5549" s="165" t="n"/>
      <c r="D5549" s="152" t="n"/>
      <c r="E5549" s="163" t="n"/>
      <c r="F5549" s="164" t="n"/>
      <c r="G5549" s="163" t="n"/>
      <c r="H5549" s="164" t="n"/>
      <c r="I5549" s="7" t="n"/>
      <c r="J5549" s="8" t="n"/>
      <c r="K5549" s="8" t="n"/>
      <c r="L5549" s="12" t="n"/>
      <c r="M5549">
        <f>VLOOKUP(J5549,P$7:Q$2767,2,0)</f>
        <v/>
      </c>
      <c r="N5549">
        <f>VLOOKUP(K5549,P$7:R$2767,2,0)</f>
        <v/>
      </c>
    </row>
    <row r="5550" hidden="1" outlineLevel="1" ht="22.45" customFormat="1" customHeight="1" s="71">
      <c r="B5550" s="166" t="n"/>
      <c r="C5550" s="166" t="n"/>
      <c r="D5550" s="153" t="n"/>
      <c r="E5550" s="10" t="n"/>
      <c r="F5550" s="11" t="n"/>
      <c r="G5550" s="10" t="n"/>
      <c r="H5550" s="11" t="n"/>
      <c r="I5550" s="12" t="n"/>
      <c r="J5550" s="13" t="n"/>
      <c r="K5550" s="13" t="n"/>
      <c r="L5550" s="12" t="n"/>
      <c r="M5550">
        <f>VLOOKUP(J5550,P$7:Q$2767,2,0)</f>
        <v/>
      </c>
      <c r="N5550">
        <f>VLOOKUP(K5550,P$7:R$2767,2,0)</f>
        <v/>
      </c>
    </row>
    <row r="5551" hidden="1" outlineLevel="1" ht="22.45" customFormat="1" customHeight="1" s="71" thickBot="1">
      <c r="B5551" s="167" t="n"/>
      <c r="C5551" s="167" t="n"/>
      <c r="D5551" s="14" t="n"/>
      <c r="E5551" s="15" t="n"/>
      <c r="F5551" s="175" t="n"/>
      <c r="G5551" s="15" t="n"/>
      <c r="H5551" s="175" t="n"/>
      <c r="I5551" s="135" t="n"/>
      <c r="J5551" s="154" t="n"/>
      <c r="K5551" s="154" t="n"/>
      <c r="L5551" s="12" t="n"/>
      <c r="M5551">
        <f>VLOOKUP(J5551,P$7:Q$2767,2,0)</f>
        <v/>
      </c>
      <c r="N5551">
        <f>VLOOKUP(K5551,P$7:R$2767,2,0)</f>
        <v/>
      </c>
    </row>
    <row r="5552" hidden="1" outlineLevel="1" ht="22.45" customFormat="1" customHeight="1" s="71">
      <c r="B5552" s="165" t="n"/>
      <c r="C5552" s="165" t="n"/>
      <c r="D5552" s="152" t="n"/>
      <c r="E5552" s="163" t="n"/>
      <c r="F5552" s="164" t="n"/>
      <c r="G5552" s="163" t="n"/>
      <c r="H5552" s="164" t="n"/>
      <c r="I5552" s="176" t="n"/>
      <c r="J5552" s="8" t="n"/>
      <c r="K5552" s="8" t="n"/>
      <c r="L5552" s="12" t="n"/>
      <c r="M5552">
        <f>VLOOKUP(J5552,P$7:Q$2767,2,0)</f>
        <v/>
      </c>
      <c r="N5552">
        <f>VLOOKUP(K5552,P$7:R$2767,2,0)</f>
        <v/>
      </c>
    </row>
    <row r="5553" hidden="1" outlineLevel="1" ht="22.45" customFormat="1" customHeight="1" s="71">
      <c r="B5553" s="166" t="n"/>
      <c r="C5553" s="166" t="n"/>
      <c r="D5553" s="153" t="n"/>
      <c r="E5553" s="10" t="n"/>
      <c r="F5553" s="11" t="n"/>
      <c r="G5553" s="10" t="n"/>
      <c r="H5553" s="11" t="n"/>
      <c r="I5553" s="12" t="n"/>
      <c r="J5553" s="13" t="n"/>
      <c r="K5553" s="13" t="n"/>
      <c r="L5553" s="12" t="n"/>
      <c r="M5553">
        <f>VLOOKUP(J5553,P$7:Q$2767,2,0)</f>
        <v/>
      </c>
      <c r="N5553">
        <f>VLOOKUP(K5553,P$7:R$2767,2,0)</f>
        <v/>
      </c>
    </row>
    <row r="5554" hidden="1" outlineLevel="1" ht="22.45" customFormat="1" customHeight="1" s="71" thickBot="1">
      <c r="B5554" s="167" t="n"/>
      <c r="C5554" s="167" t="n"/>
      <c r="D5554" s="14" t="n"/>
      <c r="E5554" s="15" t="n"/>
      <c r="F5554" s="175" t="n"/>
      <c r="G5554" s="15" t="n"/>
      <c r="H5554" s="175" t="n"/>
      <c r="I5554" s="135" t="n"/>
      <c r="J5554" s="154" t="n"/>
      <c r="K5554" s="154" t="n"/>
      <c r="L5554" s="12" t="n"/>
      <c r="M5554">
        <f>VLOOKUP(J5554,P$7:Q$2767,2,0)</f>
        <v/>
      </c>
      <c r="N5554">
        <f>VLOOKUP(K5554,P$7:R$2767,2,0)</f>
        <v/>
      </c>
    </row>
    <row r="5555" hidden="1" outlineLevel="1" ht="22.45" customFormat="1" customHeight="1" s="71">
      <c r="B5555" s="165" t="n"/>
      <c r="C5555" s="165" t="n"/>
      <c r="D5555" s="152" t="n"/>
      <c r="E5555" s="163" t="n"/>
      <c r="F5555" s="164" t="n"/>
      <c r="G5555" s="163" t="n"/>
      <c r="H5555" s="164" t="n"/>
      <c r="I5555" s="7" t="n"/>
      <c r="J5555" s="8" t="n"/>
      <c r="K5555" s="8" t="n"/>
      <c r="L5555" s="12" t="n"/>
      <c r="M5555">
        <f>VLOOKUP(J5555,P$7:Q$2767,2,0)</f>
        <v/>
      </c>
      <c r="N5555">
        <f>VLOOKUP(K5555,P$7:R$2767,2,0)</f>
        <v/>
      </c>
    </row>
    <row r="5556" hidden="1" outlineLevel="1" ht="22.45" customFormat="1" customHeight="1" s="71">
      <c r="B5556" s="166" t="n"/>
      <c r="C5556" s="166" t="n"/>
      <c r="D5556" s="153" t="n"/>
      <c r="E5556" s="10" t="n"/>
      <c r="F5556" s="11" t="n"/>
      <c r="G5556" s="10" t="n"/>
      <c r="H5556" s="11" t="n"/>
      <c r="I5556" s="12" t="n"/>
      <c r="J5556" s="13" t="n"/>
      <c r="K5556" s="13" t="n"/>
      <c r="L5556" s="12" t="n"/>
      <c r="M5556">
        <f>VLOOKUP(J5556,P$7:Q$2767,2,0)</f>
        <v/>
      </c>
      <c r="N5556">
        <f>VLOOKUP(K5556,P$7:R$2767,2,0)</f>
        <v/>
      </c>
    </row>
    <row r="5557" hidden="1" outlineLevel="1" ht="22.45" customFormat="1" customHeight="1" s="71" thickBot="1">
      <c r="B5557" s="167" t="n"/>
      <c r="C5557" s="167" t="n"/>
      <c r="D5557" s="14" t="n"/>
      <c r="E5557" s="15" t="n"/>
      <c r="F5557" s="175" t="n"/>
      <c r="G5557" s="15" t="n"/>
      <c r="H5557" s="175" t="n"/>
      <c r="I5557" s="135" t="n"/>
      <c r="J5557" s="154" t="n"/>
      <c r="K5557" s="154" t="n"/>
      <c r="L5557" s="12" t="n"/>
      <c r="M5557">
        <f>VLOOKUP(J5557,P$7:Q$2767,2,0)</f>
        <v/>
      </c>
      <c r="N5557">
        <f>VLOOKUP(K5557,P$7:R$2767,2,0)</f>
        <v/>
      </c>
    </row>
    <row r="5558" hidden="1" outlineLevel="1" ht="22.45" customFormat="1" customHeight="1" s="71">
      <c r="B5558" s="165" t="n"/>
      <c r="C5558" s="165" t="n"/>
      <c r="D5558" s="152" t="n"/>
      <c r="E5558" s="163" t="n"/>
      <c r="F5558" s="164" t="n"/>
      <c r="G5558" s="163" t="n"/>
      <c r="H5558" s="164" t="n"/>
      <c r="I5558" s="7" t="n"/>
      <c r="J5558" s="8" t="n"/>
      <c r="K5558" s="8" t="n"/>
      <c r="L5558" s="12" t="n"/>
      <c r="M5558">
        <f>VLOOKUP(J5558,P$7:Q$2767,2,0)</f>
        <v/>
      </c>
      <c r="N5558">
        <f>VLOOKUP(K5558,P$7:R$2767,2,0)</f>
        <v/>
      </c>
    </row>
    <row r="5559" hidden="1" outlineLevel="1" ht="22.45" customFormat="1" customHeight="1" s="71">
      <c r="B5559" s="166" t="n"/>
      <c r="C5559" s="166" t="n"/>
      <c r="D5559" s="153" t="n"/>
      <c r="E5559" s="10" t="n"/>
      <c r="F5559" s="11" t="n"/>
      <c r="G5559" s="10" t="n"/>
      <c r="H5559" s="11" t="n"/>
      <c r="I5559" s="12" t="n"/>
      <c r="J5559" s="13" t="n"/>
      <c r="K5559" s="13" t="n"/>
      <c r="L5559" s="12" t="n"/>
      <c r="M5559">
        <f>VLOOKUP(J5559,P$7:Q$2767,2,0)</f>
        <v/>
      </c>
      <c r="N5559">
        <f>VLOOKUP(K5559,P$7:R$2767,2,0)</f>
        <v/>
      </c>
    </row>
    <row r="5560" hidden="1" outlineLevel="1" ht="22.45" customFormat="1" customHeight="1" s="71" thickBot="1">
      <c r="B5560" s="167" t="n"/>
      <c r="C5560" s="167" t="n"/>
      <c r="D5560" s="14" t="n"/>
      <c r="E5560" s="15" t="n"/>
      <c r="F5560" s="175" t="n"/>
      <c r="G5560" s="15" t="n"/>
      <c r="H5560" s="175" t="n"/>
      <c r="I5560" s="135" t="n"/>
      <c r="J5560" s="154" t="n"/>
      <c r="K5560" s="154" t="n"/>
      <c r="L5560" s="12" t="n"/>
      <c r="M5560">
        <f>VLOOKUP(J5560,P$7:Q$2767,2,0)</f>
        <v/>
      </c>
      <c r="N5560">
        <f>VLOOKUP(K5560,P$7:R$2767,2,0)</f>
        <v/>
      </c>
    </row>
    <row r="5561" hidden="1" outlineLevel="1" ht="22.45" customFormat="1" customHeight="1" s="71">
      <c r="B5561" s="165" t="n"/>
      <c r="C5561" s="165" t="n"/>
      <c r="D5561" s="152" t="n"/>
      <c r="E5561" s="163" t="n"/>
      <c r="F5561" s="164" t="n"/>
      <c r="G5561" s="163" t="n"/>
      <c r="H5561" s="164" t="n"/>
      <c r="I5561" s="7" t="n"/>
      <c r="J5561" s="8" t="n"/>
      <c r="K5561" s="8" t="n"/>
      <c r="L5561" s="12" t="n"/>
      <c r="M5561">
        <f>VLOOKUP(J5561,P$7:Q$2767,2,0)</f>
        <v/>
      </c>
      <c r="N5561">
        <f>VLOOKUP(K5561,P$7:R$2767,2,0)</f>
        <v/>
      </c>
    </row>
    <row r="5562" hidden="1" outlineLevel="1" ht="22.45" customFormat="1" customHeight="1" s="71">
      <c r="B5562" s="166" t="n"/>
      <c r="C5562" s="166" t="n"/>
      <c r="D5562" s="153" t="n"/>
      <c r="E5562" s="10" t="n"/>
      <c r="F5562" s="11" t="n"/>
      <c r="G5562" s="10" t="n"/>
      <c r="H5562" s="11" t="n"/>
      <c r="I5562" s="12" t="n"/>
      <c r="J5562" s="13" t="n"/>
      <c r="K5562" s="13" t="n"/>
      <c r="L5562" s="12" t="n"/>
      <c r="M5562">
        <f>VLOOKUP(J5562,P$7:Q$2767,2,0)</f>
        <v/>
      </c>
      <c r="N5562">
        <f>VLOOKUP(K5562,P$7:R$2767,2,0)</f>
        <v/>
      </c>
    </row>
    <row r="5563" hidden="1" outlineLevel="1" ht="22.45" customFormat="1" customHeight="1" s="71" thickBot="1">
      <c r="B5563" s="167" t="n"/>
      <c r="C5563" s="167" t="n"/>
      <c r="D5563" s="14" t="n"/>
      <c r="E5563" s="15" t="n"/>
      <c r="F5563" s="175" t="n"/>
      <c r="G5563" s="15" t="n"/>
      <c r="H5563" s="175" t="n"/>
      <c r="I5563" s="135" t="n"/>
      <c r="J5563" s="154" t="n"/>
      <c r="K5563" s="154" t="n"/>
      <c r="L5563" s="12" t="n"/>
      <c r="M5563">
        <f>VLOOKUP(J5563,P$7:Q$2767,2,0)</f>
        <v/>
      </c>
      <c r="N5563">
        <f>VLOOKUP(K5563,P$7:R$2767,2,0)</f>
        <v/>
      </c>
    </row>
    <row r="5564" hidden="1" outlineLevel="1" ht="22.45" customFormat="1" customHeight="1" s="71">
      <c r="B5564" s="165" t="n"/>
      <c r="C5564" s="165" t="n"/>
      <c r="D5564" s="152" t="n"/>
      <c r="E5564" s="163" t="n"/>
      <c r="F5564" s="164" t="n"/>
      <c r="G5564" s="163" t="n"/>
      <c r="H5564" s="164" t="n"/>
      <c r="I5564" s="7" t="n"/>
      <c r="J5564" s="8" t="n"/>
      <c r="K5564" s="8" t="n"/>
      <c r="L5564" s="12" t="n"/>
      <c r="M5564">
        <f>VLOOKUP(J5564,P$7:Q$2767,2,0)</f>
        <v/>
      </c>
      <c r="N5564">
        <f>VLOOKUP(K5564,P$7:R$2767,2,0)</f>
        <v/>
      </c>
    </row>
    <row r="5565" hidden="1" outlineLevel="1" ht="22.45" customFormat="1" customHeight="1" s="71">
      <c r="B5565" s="166" t="n"/>
      <c r="C5565" s="166" t="n"/>
      <c r="D5565" s="153" t="n"/>
      <c r="E5565" s="10" t="n"/>
      <c r="F5565" s="11" t="n"/>
      <c r="G5565" s="10" t="n"/>
      <c r="H5565" s="11" t="n"/>
      <c r="I5565" s="12" t="n"/>
      <c r="J5565" s="13" t="n"/>
      <c r="K5565" s="13" t="n"/>
      <c r="L5565" s="12" t="n"/>
      <c r="M5565">
        <f>VLOOKUP(J5565,P$7:Q$2767,2,0)</f>
        <v/>
      </c>
      <c r="N5565">
        <f>VLOOKUP(K5565,P$7:R$2767,2,0)</f>
        <v/>
      </c>
    </row>
    <row r="5566" hidden="1" outlineLevel="1" ht="22.45" customFormat="1" customHeight="1" s="71" thickBot="1">
      <c r="B5566" s="167" t="n"/>
      <c r="C5566" s="167" t="n"/>
      <c r="D5566" s="14" t="n"/>
      <c r="E5566" s="15" t="n"/>
      <c r="F5566" s="175" t="n"/>
      <c r="G5566" s="15" t="n"/>
      <c r="H5566" s="175" t="n"/>
      <c r="I5566" s="135" t="n"/>
      <c r="J5566" s="154" t="n"/>
      <c r="K5566" s="154" t="n"/>
      <c r="L5566" s="12" t="n"/>
      <c r="M5566">
        <f>VLOOKUP(J5566,P$7:Q$2767,2,0)</f>
        <v/>
      </c>
      <c r="N5566">
        <f>VLOOKUP(K5566,P$7:R$2767,2,0)</f>
        <v/>
      </c>
    </row>
    <row r="5567" hidden="1" outlineLevel="1" ht="22.45" customFormat="1" customHeight="1" s="71">
      <c r="B5567" s="165" t="n"/>
      <c r="C5567" s="165" t="n"/>
      <c r="D5567" s="152" t="n"/>
      <c r="E5567" s="163" t="n"/>
      <c r="F5567" s="164" t="n"/>
      <c r="G5567" s="163" t="n"/>
      <c r="H5567" s="164" t="n"/>
      <c r="I5567" s="7" t="n"/>
      <c r="J5567" s="8" t="n"/>
      <c r="K5567" s="8" t="n"/>
      <c r="L5567" s="12" t="n"/>
      <c r="M5567">
        <f>VLOOKUP(J5567,P$7:Q$2767,2,0)</f>
        <v/>
      </c>
      <c r="N5567">
        <f>VLOOKUP(K5567,P$7:R$2767,2,0)</f>
        <v/>
      </c>
    </row>
    <row r="5568" hidden="1" outlineLevel="1" ht="22.45" customFormat="1" customHeight="1" s="71">
      <c r="B5568" s="166" t="n"/>
      <c r="C5568" s="166" t="n"/>
      <c r="D5568" s="153" t="n"/>
      <c r="E5568" s="10" t="n"/>
      <c r="F5568" s="11" t="n"/>
      <c r="G5568" s="10" t="n"/>
      <c r="H5568" s="11" t="n"/>
      <c r="I5568" s="12" t="n"/>
      <c r="J5568" s="13" t="n"/>
      <c r="K5568" s="13" t="n"/>
      <c r="L5568" s="12" t="n"/>
      <c r="M5568">
        <f>VLOOKUP(J5568,P$7:Q$2767,2,0)</f>
        <v/>
      </c>
      <c r="N5568">
        <f>VLOOKUP(K5568,P$7:R$2767,2,0)</f>
        <v/>
      </c>
    </row>
    <row r="5569" hidden="1" outlineLevel="1" ht="22.45" customFormat="1" customHeight="1" s="71" thickBot="1">
      <c r="B5569" s="167" t="n"/>
      <c r="C5569" s="167" t="n"/>
      <c r="D5569" s="14" t="n"/>
      <c r="E5569" s="15" t="n"/>
      <c r="F5569" s="175" t="n"/>
      <c r="G5569" s="15" t="n"/>
      <c r="H5569" s="175" t="n"/>
      <c r="I5569" s="135" t="n"/>
      <c r="J5569" s="154" t="n"/>
      <c r="K5569" s="154" t="n"/>
      <c r="L5569" s="12" t="n"/>
      <c r="M5569">
        <f>VLOOKUP(J5569,P$7:Q$2767,2,0)</f>
        <v/>
      </c>
      <c r="N5569">
        <f>VLOOKUP(K5569,P$7:R$2767,2,0)</f>
        <v/>
      </c>
    </row>
    <row r="5570" hidden="1" outlineLevel="1" ht="22.45" customFormat="1" customHeight="1" s="71">
      <c r="B5570" s="165" t="n"/>
      <c r="C5570" s="165" t="n"/>
      <c r="D5570" s="152" t="n"/>
      <c r="E5570" s="163" t="n"/>
      <c r="F5570" s="164" t="n"/>
      <c r="G5570" s="163" t="n"/>
      <c r="H5570" s="164" t="n"/>
      <c r="I5570" s="7" t="n"/>
      <c r="J5570" s="8" t="n"/>
      <c r="K5570" s="8" t="n"/>
      <c r="L5570" s="12" t="n"/>
      <c r="M5570">
        <f>VLOOKUP(J5570,P$7:Q$2767,2,0)</f>
        <v/>
      </c>
      <c r="N5570">
        <f>VLOOKUP(K5570,P$7:R$2767,2,0)</f>
        <v/>
      </c>
    </row>
    <row r="5571" hidden="1" outlineLevel="1" ht="22.45" customFormat="1" customHeight="1" s="71">
      <c r="B5571" s="166" t="n"/>
      <c r="C5571" s="166" t="n"/>
      <c r="D5571" s="153" t="n"/>
      <c r="E5571" s="10" t="n"/>
      <c r="F5571" s="11" t="n"/>
      <c r="G5571" s="10" t="n"/>
      <c r="H5571" s="11" t="n"/>
      <c r="I5571" s="12" t="n"/>
      <c r="J5571" s="13" t="n"/>
      <c r="K5571" s="13" t="n"/>
      <c r="L5571" s="12" t="n"/>
      <c r="M5571">
        <f>VLOOKUP(J5571,P$7:Q$2767,2,0)</f>
        <v/>
      </c>
      <c r="N5571">
        <f>VLOOKUP(K5571,P$7:R$2767,2,0)</f>
        <v/>
      </c>
    </row>
    <row r="5572" hidden="1" outlineLevel="1" ht="22.45" customFormat="1" customHeight="1" s="71" thickBot="1">
      <c r="B5572" s="167" t="n"/>
      <c r="C5572" s="167" t="n"/>
      <c r="D5572" s="14" t="n"/>
      <c r="E5572" s="15" t="n"/>
      <c r="F5572" s="175" t="n"/>
      <c r="G5572" s="15" t="n"/>
      <c r="H5572" s="175" t="n"/>
      <c r="I5572" s="135" t="n"/>
      <c r="J5572" s="154" t="n"/>
      <c r="K5572" s="154" t="n"/>
      <c r="L5572" s="12" t="n"/>
      <c r="M5572">
        <f>VLOOKUP(J5572,P$7:Q$2767,2,0)</f>
        <v/>
      </c>
      <c r="N5572">
        <f>VLOOKUP(K5572,P$7:R$2767,2,0)</f>
        <v/>
      </c>
    </row>
    <row r="5573" hidden="1" outlineLevel="1" ht="22.45" customFormat="1" customHeight="1" s="71">
      <c r="B5573" s="165" t="n"/>
      <c r="C5573" s="165" t="n"/>
      <c r="D5573" s="152" t="n"/>
      <c r="E5573" s="163" t="n"/>
      <c r="F5573" s="164" t="n"/>
      <c r="G5573" s="163" t="n"/>
      <c r="H5573" s="164" t="n"/>
      <c r="I5573" s="7" t="n"/>
      <c r="J5573" s="8" t="n"/>
      <c r="K5573" s="8" t="n"/>
      <c r="L5573" s="12" t="n"/>
      <c r="M5573">
        <f>VLOOKUP(J5573,P$7:Q$2767,2,0)</f>
        <v/>
      </c>
      <c r="N5573">
        <f>VLOOKUP(K5573,P$7:R$2767,2,0)</f>
        <v/>
      </c>
    </row>
    <row r="5574" hidden="1" outlineLevel="1" ht="22.45" customFormat="1" customHeight="1" s="71">
      <c r="B5574" s="166" t="n"/>
      <c r="C5574" s="166" t="n"/>
      <c r="D5574" s="153" t="n"/>
      <c r="E5574" s="10" t="n"/>
      <c r="F5574" s="11" t="n"/>
      <c r="G5574" s="10" t="n"/>
      <c r="H5574" s="11" t="n"/>
      <c r="I5574" s="12" t="n"/>
      <c r="J5574" s="13" t="n"/>
      <c r="K5574" s="13" t="n"/>
      <c r="L5574" s="12" t="n"/>
      <c r="M5574">
        <f>VLOOKUP(J5574,P$7:Q$2767,2,0)</f>
        <v/>
      </c>
      <c r="N5574">
        <f>VLOOKUP(K5574,P$7:R$2767,2,0)</f>
        <v/>
      </c>
    </row>
    <row r="5575" hidden="1" outlineLevel="1" ht="22.45" customFormat="1" customHeight="1" s="71" thickBot="1">
      <c r="B5575" s="167" t="n"/>
      <c r="C5575" s="167" t="n"/>
      <c r="D5575" s="14" t="n"/>
      <c r="E5575" s="15" t="n"/>
      <c r="F5575" s="175" t="n"/>
      <c r="G5575" s="15" t="n"/>
      <c r="H5575" s="175" t="n"/>
      <c r="I5575" s="135" t="n"/>
      <c r="J5575" s="154" t="n"/>
      <c r="K5575" s="154" t="n"/>
      <c r="L5575" s="12" t="n"/>
      <c r="M5575">
        <f>VLOOKUP(J5575,P$7:Q$2767,2,0)</f>
        <v/>
      </c>
      <c r="N5575">
        <f>VLOOKUP(K5575,P$7:R$2767,2,0)</f>
        <v/>
      </c>
    </row>
    <row r="5576" hidden="1" outlineLevel="1" ht="22.45" customFormat="1" customHeight="1" s="71">
      <c r="B5576" s="165" t="n"/>
      <c r="C5576" s="165" t="n"/>
      <c r="D5576" s="152" t="n"/>
      <c r="E5576" s="163" t="n"/>
      <c r="F5576" s="164" t="n"/>
      <c r="G5576" s="163" t="n"/>
      <c r="H5576" s="164" t="n"/>
      <c r="I5576" s="7" t="n"/>
      <c r="J5576" s="8" t="n"/>
      <c r="K5576" s="8" t="n"/>
      <c r="L5576" s="12" t="n"/>
      <c r="M5576">
        <f>VLOOKUP(J5576,P$7:Q$2767,2,0)</f>
        <v/>
      </c>
      <c r="N5576">
        <f>VLOOKUP(K5576,P$7:R$2767,2,0)</f>
        <v/>
      </c>
    </row>
    <row r="5577" hidden="1" outlineLevel="1" ht="22.45" customFormat="1" customHeight="1" s="71">
      <c r="B5577" s="166" t="n"/>
      <c r="C5577" s="166" t="n"/>
      <c r="D5577" s="153" t="n"/>
      <c r="E5577" s="10" t="n"/>
      <c r="F5577" s="11" t="n"/>
      <c r="G5577" s="10" t="n"/>
      <c r="H5577" s="11" t="n"/>
      <c r="I5577" s="12" t="n"/>
      <c r="J5577" s="13" t="n"/>
      <c r="K5577" s="13" t="n"/>
      <c r="L5577" s="12" t="n"/>
      <c r="M5577">
        <f>VLOOKUP(J5577,P$7:Q$2767,2,0)</f>
        <v/>
      </c>
      <c r="N5577">
        <f>VLOOKUP(K5577,P$7:R$2767,2,0)</f>
        <v/>
      </c>
    </row>
    <row r="5578" hidden="1" outlineLevel="1" ht="22.45" customFormat="1" customHeight="1" s="71" thickBot="1">
      <c r="B5578" s="167" t="n"/>
      <c r="C5578" s="167" t="n"/>
      <c r="D5578" s="14" t="n"/>
      <c r="E5578" s="15" t="n"/>
      <c r="F5578" s="175" t="n"/>
      <c r="G5578" s="15" t="n"/>
      <c r="H5578" s="175" t="n"/>
      <c r="I5578" s="135" t="n"/>
      <c r="J5578" s="154" t="n"/>
      <c r="K5578" s="154" t="n"/>
      <c r="L5578" s="12" t="n"/>
      <c r="M5578">
        <f>VLOOKUP(J5578,P$7:Q$2767,2,0)</f>
        <v/>
      </c>
      <c r="N5578">
        <f>VLOOKUP(K5578,P$7:R$2767,2,0)</f>
        <v/>
      </c>
    </row>
    <row r="5579" hidden="1" outlineLevel="1" ht="22.45" customFormat="1" customHeight="1" s="71">
      <c r="B5579" s="165" t="n"/>
      <c r="C5579" s="165" t="n"/>
      <c r="D5579" s="152" t="n"/>
      <c r="E5579" s="163" t="n"/>
      <c r="F5579" s="164" t="n"/>
      <c r="G5579" s="163" t="n"/>
      <c r="H5579" s="164" t="n"/>
      <c r="I5579" s="7" t="n"/>
      <c r="J5579" s="8" t="n"/>
      <c r="K5579" s="8" t="n"/>
      <c r="L5579" s="12" t="n"/>
      <c r="M5579">
        <f>VLOOKUP(J5579,P$7:Q$2767,2,0)</f>
        <v/>
      </c>
      <c r="N5579">
        <f>VLOOKUP(K5579,P$7:R$2767,2,0)</f>
        <v/>
      </c>
    </row>
    <row r="5580" hidden="1" outlineLevel="1" ht="22.45" customFormat="1" customHeight="1" s="71">
      <c r="B5580" s="166" t="n"/>
      <c r="C5580" s="166" t="n"/>
      <c r="D5580" s="153" t="n"/>
      <c r="E5580" s="10" t="n"/>
      <c r="F5580" s="11" t="n"/>
      <c r="G5580" s="10" t="n"/>
      <c r="H5580" s="11" t="n"/>
      <c r="I5580" s="12" t="n"/>
      <c r="J5580" s="13" t="n"/>
      <c r="K5580" s="13" t="n"/>
      <c r="L5580" s="12" t="n"/>
      <c r="M5580">
        <f>VLOOKUP(J5580,P$7:Q$2767,2,0)</f>
        <v/>
      </c>
      <c r="N5580">
        <f>VLOOKUP(K5580,P$7:R$2767,2,0)</f>
        <v/>
      </c>
    </row>
    <row r="5581" hidden="1" outlineLevel="1" ht="22.45" customFormat="1" customHeight="1" s="71" thickBot="1">
      <c r="B5581" s="167" t="n"/>
      <c r="C5581" s="167" t="n"/>
      <c r="D5581" s="14" t="n"/>
      <c r="E5581" s="15" t="n"/>
      <c r="F5581" s="175" t="n"/>
      <c r="G5581" s="15" t="n"/>
      <c r="H5581" s="175" t="n"/>
      <c r="I5581" s="135" t="n"/>
      <c r="J5581" s="154" t="n"/>
      <c r="K5581" s="154" t="n"/>
      <c r="L5581" s="12" t="n"/>
      <c r="M5581">
        <f>VLOOKUP(J5581,P$7:Q$2767,2,0)</f>
        <v/>
      </c>
      <c r="N5581">
        <f>VLOOKUP(K5581,P$7:R$2767,2,0)</f>
        <v/>
      </c>
    </row>
    <row r="5582" hidden="1" outlineLevel="1" ht="22.45" customFormat="1" customHeight="1" s="71">
      <c r="B5582" s="165" t="n"/>
      <c r="C5582" s="165" t="n"/>
      <c r="D5582" s="152" t="n"/>
      <c r="E5582" s="163" t="n"/>
      <c r="F5582" s="164" t="n"/>
      <c r="G5582" s="163" t="n"/>
      <c r="H5582" s="164" t="n"/>
      <c r="I5582" s="7" t="n"/>
      <c r="J5582" s="8" t="n"/>
      <c r="K5582" s="8" t="n"/>
      <c r="L5582" s="12" t="n"/>
      <c r="M5582">
        <f>VLOOKUP(J5582,P$7:Q$2767,2,0)</f>
        <v/>
      </c>
      <c r="N5582">
        <f>VLOOKUP(K5582,P$7:R$2767,2,0)</f>
        <v/>
      </c>
    </row>
    <row r="5583" hidden="1" outlineLevel="1" ht="22.45" customFormat="1" customHeight="1" s="71">
      <c r="B5583" s="166" t="n"/>
      <c r="C5583" s="166" t="n"/>
      <c r="D5583" s="153" t="n"/>
      <c r="E5583" s="10" t="n"/>
      <c r="F5583" s="11" t="n"/>
      <c r="G5583" s="10" t="n"/>
      <c r="H5583" s="11" t="n"/>
      <c r="I5583" s="12" t="n"/>
      <c r="J5583" s="13" t="n"/>
      <c r="K5583" s="13" t="n"/>
      <c r="L5583" s="12" t="n"/>
      <c r="M5583">
        <f>VLOOKUP(J5583,P$7:Q$2767,2,0)</f>
        <v/>
      </c>
      <c r="N5583">
        <f>VLOOKUP(K5583,P$7:R$2767,2,0)</f>
        <v/>
      </c>
    </row>
    <row r="5584" hidden="1" outlineLevel="1" ht="22.45" customFormat="1" customHeight="1" s="71" thickBot="1">
      <c r="B5584" s="167" t="n"/>
      <c r="C5584" s="167" t="n"/>
      <c r="D5584" s="14" t="n"/>
      <c r="E5584" s="15" t="n"/>
      <c r="F5584" s="175" t="n"/>
      <c r="G5584" s="15" t="n"/>
      <c r="H5584" s="175" t="n"/>
      <c r="I5584" s="135" t="n"/>
      <c r="J5584" s="154" t="n"/>
      <c r="K5584" s="154" t="n"/>
      <c r="L5584" s="12" t="n"/>
      <c r="M5584">
        <f>VLOOKUP(J5584,P$7:Q$2767,2,0)</f>
        <v/>
      </c>
      <c r="N5584">
        <f>VLOOKUP(K5584,P$7:R$2767,2,0)</f>
        <v/>
      </c>
    </row>
    <row r="5585" hidden="1" outlineLevel="1" ht="22.45" customFormat="1" customHeight="1" s="71">
      <c r="B5585" s="165" t="n"/>
      <c r="C5585" s="165" t="n"/>
      <c r="D5585" s="152" t="n"/>
      <c r="E5585" s="163" t="n"/>
      <c r="F5585" s="164" t="n"/>
      <c r="G5585" s="163" t="n"/>
      <c r="H5585" s="164" t="n"/>
      <c r="I5585" s="7" t="n"/>
      <c r="J5585" s="8" t="n"/>
      <c r="K5585" s="8" t="n"/>
      <c r="L5585" s="12" t="n"/>
      <c r="M5585">
        <f>VLOOKUP(J5585,P$7:Q$2767,2,0)</f>
        <v/>
      </c>
      <c r="N5585">
        <f>VLOOKUP(K5585,P$7:R$2767,2,0)</f>
        <v/>
      </c>
    </row>
    <row r="5586" hidden="1" outlineLevel="1" ht="22.45" customFormat="1" customHeight="1" s="71">
      <c r="B5586" s="166" t="n"/>
      <c r="C5586" s="166" t="n"/>
      <c r="D5586" s="153" t="n"/>
      <c r="E5586" s="10" t="n"/>
      <c r="F5586" s="11" t="n"/>
      <c r="G5586" s="10" t="n"/>
      <c r="H5586" s="11" t="n"/>
      <c r="I5586" s="12" t="n"/>
      <c r="J5586" s="13" t="n"/>
      <c r="K5586" s="13" t="n"/>
      <c r="L5586" s="12" t="n"/>
      <c r="M5586">
        <f>VLOOKUP(J5586,P$7:Q$2767,2,0)</f>
        <v/>
      </c>
      <c r="N5586">
        <f>VLOOKUP(K5586,P$7:R$2767,2,0)</f>
        <v/>
      </c>
    </row>
    <row r="5587" hidden="1" outlineLevel="1" ht="22.45" customFormat="1" customHeight="1" s="71" thickBot="1">
      <c r="B5587" s="167" t="n"/>
      <c r="C5587" s="167" t="n"/>
      <c r="D5587" s="14" t="n"/>
      <c r="E5587" s="15" t="n"/>
      <c r="F5587" s="175" t="n"/>
      <c r="G5587" s="15" t="n"/>
      <c r="H5587" s="175" t="n"/>
      <c r="I5587" s="135" t="n"/>
      <c r="J5587" s="154" t="n"/>
      <c r="K5587" s="154" t="n"/>
      <c r="L5587" s="12" t="n"/>
      <c r="M5587">
        <f>VLOOKUP(J5587,P$7:Q$2767,2,0)</f>
        <v/>
      </c>
      <c r="N5587">
        <f>VLOOKUP(K5587,P$7:R$2767,2,0)</f>
        <v/>
      </c>
    </row>
    <row r="5588" hidden="1" outlineLevel="1" ht="22.45" customFormat="1" customHeight="1" s="71">
      <c r="B5588" s="165" t="n"/>
      <c r="C5588" s="165" t="n"/>
      <c r="D5588" s="152" t="n"/>
      <c r="E5588" s="163" t="n"/>
      <c r="F5588" s="164" t="n"/>
      <c r="G5588" s="163" t="n"/>
      <c r="H5588" s="164" t="n"/>
      <c r="I5588" s="7" t="n"/>
      <c r="J5588" s="8" t="n"/>
      <c r="K5588" s="8" t="n"/>
      <c r="L5588" s="12" t="n"/>
      <c r="M5588">
        <f>VLOOKUP(J5588,P$7:Q$2767,2,0)</f>
        <v/>
      </c>
      <c r="N5588">
        <f>VLOOKUP(K5588,P$7:R$2767,2,0)</f>
        <v/>
      </c>
    </row>
    <row r="5589" hidden="1" outlineLevel="1" ht="22.45" customFormat="1" customHeight="1" s="71">
      <c r="B5589" s="166" t="n"/>
      <c r="C5589" s="166" t="n"/>
      <c r="D5589" s="153" t="n"/>
      <c r="E5589" s="10" t="n"/>
      <c r="F5589" s="11" t="n"/>
      <c r="G5589" s="10" t="n"/>
      <c r="H5589" s="11" t="n"/>
      <c r="I5589" s="12" t="n"/>
      <c r="J5589" s="13" t="n"/>
      <c r="K5589" s="13" t="n"/>
      <c r="L5589" s="12" t="n"/>
      <c r="M5589">
        <f>VLOOKUP(J5589,P$7:Q$2767,2,0)</f>
        <v/>
      </c>
      <c r="N5589">
        <f>VLOOKUP(K5589,P$7:R$2767,2,0)</f>
        <v/>
      </c>
    </row>
    <row r="5590" hidden="1" outlineLevel="1" ht="22.45" customFormat="1" customHeight="1" s="71" thickBot="1">
      <c r="B5590" s="167" t="n"/>
      <c r="C5590" s="167" t="n"/>
      <c r="D5590" s="14" t="n"/>
      <c r="E5590" s="15" t="n"/>
      <c r="F5590" s="175" t="n"/>
      <c r="G5590" s="15" t="n"/>
      <c r="H5590" s="175" t="n"/>
      <c r="I5590" s="135" t="n"/>
      <c r="J5590" s="154" t="n"/>
      <c r="K5590" s="154" t="n"/>
      <c r="L5590" s="12" t="n"/>
      <c r="M5590">
        <f>VLOOKUP(J5590,P$7:Q$2767,2,0)</f>
        <v/>
      </c>
      <c r="N5590">
        <f>VLOOKUP(K5590,P$7:R$2767,2,0)</f>
        <v/>
      </c>
    </row>
    <row r="5591" hidden="1" outlineLevel="1" ht="22.45" customFormat="1" customHeight="1" s="71">
      <c r="B5591" s="165" t="n"/>
      <c r="C5591" s="165" t="n"/>
      <c r="D5591" s="152" t="n"/>
      <c r="E5591" s="163" t="n"/>
      <c r="F5591" s="164" t="n"/>
      <c r="G5591" s="163" t="n"/>
      <c r="H5591" s="164" t="n"/>
      <c r="I5591" s="7" t="n"/>
      <c r="J5591" s="8" t="n"/>
      <c r="K5591" s="8" t="n"/>
      <c r="L5591" s="12" t="n"/>
      <c r="M5591">
        <f>VLOOKUP(J5591,P$7:Q$2767,2,0)</f>
        <v/>
      </c>
      <c r="N5591">
        <f>VLOOKUP(K5591,P$7:R$2767,2,0)</f>
        <v/>
      </c>
    </row>
    <row r="5592" hidden="1" outlineLevel="1" ht="22.45" customFormat="1" customHeight="1" s="71">
      <c r="B5592" s="166" t="n"/>
      <c r="C5592" s="166" t="n"/>
      <c r="D5592" s="153" t="n"/>
      <c r="E5592" s="10" t="n"/>
      <c r="F5592" s="11" t="n"/>
      <c r="G5592" s="10" t="n"/>
      <c r="H5592" s="11" t="n"/>
      <c r="I5592" s="12" t="n"/>
      <c r="J5592" s="13" t="n"/>
      <c r="K5592" s="13" t="n"/>
      <c r="L5592" s="12" t="n"/>
      <c r="M5592">
        <f>VLOOKUP(J5592,P$7:Q$2767,2,0)</f>
        <v/>
      </c>
      <c r="N5592">
        <f>VLOOKUP(K5592,P$7:R$2767,2,0)</f>
        <v/>
      </c>
    </row>
    <row r="5593" hidden="1" outlineLevel="1" ht="22.45" customFormat="1" customHeight="1" s="71" thickBot="1">
      <c r="B5593" s="167" t="n"/>
      <c r="C5593" s="167" t="n"/>
      <c r="D5593" s="14" t="n"/>
      <c r="E5593" s="15" t="n"/>
      <c r="F5593" s="175" t="n"/>
      <c r="G5593" s="15" t="n"/>
      <c r="H5593" s="175" t="n"/>
      <c r="I5593" s="135" t="n"/>
      <c r="J5593" s="154" t="n"/>
      <c r="K5593" s="154" t="n"/>
      <c r="L5593" s="12" t="n"/>
      <c r="M5593">
        <f>VLOOKUP(J5593,P$7:Q$2767,2,0)</f>
        <v/>
      </c>
      <c r="N5593">
        <f>VLOOKUP(K5593,P$7:R$2767,2,0)</f>
        <v/>
      </c>
    </row>
    <row r="5594" hidden="1" outlineLevel="1" ht="22.45" customFormat="1" customHeight="1" s="71">
      <c r="B5594" s="165" t="n"/>
      <c r="C5594" s="165" t="n"/>
      <c r="D5594" s="152" t="n"/>
      <c r="E5594" s="163" t="n"/>
      <c r="F5594" s="164" t="n"/>
      <c r="G5594" s="163" t="n"/>
      <c r="H5594" s="164" t="n"/>
      <c r="I5594" s="7" t="n"/>
      <c r="J5594" s="8" t="n"/>
      <c r="K5594" s="8" t="n"/>
      <c r="L5594" s="12" t="n"/>
      <c r="M5594">
        <f>VLOOKUP(J5594,P$7:Q$2767,2,0)</f>
        <v/>
      </c>
      <c r="N5594">
        <f>VLOOKUP(K5594,P$7:R$2767,2,0)</f>
        <v/>
      </c>
    </row>
    <row r="5595" hidden="1" outlineLevel="1" ht="22.45" customFormat="1" customHeight="1" s="71">
      <c r="B5595" s="166" t="n"/>
      <c r="C5595" s="166" t="n"/>
      <c r="D5595" s="153" t="n"/>
      <c r="E5595" s="10" t="n"/>
      <c r="F5595" s="11" t="n"/>
      <c r="G5595" s="10" t="n"/>
      <c r="H5595" s="11" t="n"/>
      <c r="I5595" s="12" t="n"/>
      <c r="J5595" s="13" t="n"/>
      <c r="K5595" s="13" t="n"/>
      <c r="L5595" s="12" t="n"/>
      <c r="M5595">
        <f>VLOOKUP(J5595,P$7:Q$2767,2,0)</f>
        <v/>
      </c>
      <c r="N5595">
        <f>VLOOKUP(K5595,P$7:R$2767,2,0)</f>
        <v/>
      </c>
    </row>
    <row r="5596" hidden="1" outlineLevel="1" ht="22.45" customFormat="1" customHeight="1" s="71" thickBot="1">
      <c r="B5596" s="167" t="n"/>
      <c r="C5596" s="167" t="n"/>
      <c r="D5596" s="14" t="n"/>
      <c r="E5596" s="15" t="n"/>
      <c r="F5596" s="175" t="n"/>
      <c r="G5596" s="15" t="n"/>
      <c r="H5596" s="175" t="n"/>
      <c r="I5596" s="135" t="n"/>
      <c r="J5596" s="154" t="n"/>
      <c r="K5596" s="154" t="n"/>
      <c r="L5596" s="12" t="n"/>
      <c r="M5596">
        <f>VLOOKUP(J5596,P$7:Q$2767,2,0)</f>
        <v/>
      </c>
      <c r="N5596">
        <f>VLOOKUP(K5596,P$7:R$2767,2,0)</f>
        <v/>
      </c>
    </row>
    <row r="5597" hidden="1" outlineLevel="1" ht="22.45" customFormat="1" customHeight="1" s="71">
      <c r="B5597" s="165" t="n"/>
      <c r="C5597" s="165" t="n"/>
      <c r="D5597" s="152" t="n"/>
      <c r="E5597" s="163" t="n"/>
      <c r="F5597" s="164" t="n"/>
      <c r="G5597" s="163" t="n"/>
      <c r="H5597" s="164" t="n"/>
      <c r="I5597" s="7" t="n"/>
      <c r="J5597" s="8" t="n"/>
      <c r="K5597" s="8" t="n"/>
      <c r="L5597" s="12" t="n"/>
      <c r="M5597">
        <f>VLOOKUP(J5597,P$7:Q$2767,2,0)</f>
        <v/>
      </c>
      <c r="N5597">
        <f>VLOOKUP(K5597,P$7:R$2767,2,0)</f>
        <v/>
      </c>
    </row>
    <row r="5598" hidden="1" outlineLevel="1" ht="22.45" customFormat="1" customHeight="1" s="71">
      <c r="B5598" s="166" t="n"/>
      <c r="C5598" s="166" t="n"/>
      <c r="D5598" s="153" t="n"/>
      <c r="E5598" s="10" t="n"/>
      <c r="F5598" s="11" t="n"/>
      <c r="G5598" s="10" t="n"/>
      <c r="H5598" s="11" t="n"/>
      <c r="I5598" s="12" t="n"/>
      <c r="J5598" s="13" t="n"/>
      <c r="K5598" s="13" t="n"/>
      <c r="L5598" s="12" t="n"/>
      <c r="M5598">
        <f>VLOOKUP(J5598,P$7:Q$2767,2,0)</f>
        <v/>
      </c>
      <c r="N5598">
        <f>VLOOKUP(K5598,P$7:R$2767,2,0)</f>
        <v/>
      </c>
    </row>
    <row r="5599" hidden="1" outlineLevel="1" ht="22.45" customFormat="1" customHeight="1" s="71" thickBot="1">
      <c r="B5599" s="167" t="n"/>
      <c r="C5599" s="167" t="n"/>
      <c r="D5599" s="14" t="n"/>
      <c r="E5599" s="15" t="n"/>
      <c r="F5599" s="175" t="n"/>
      <c r="G5599" s="15" t="n"/>
      <c r="H5599" s="175" t="n"/>
      <c r="I5599" s="135" t="n"/>
      <c r="J5599" s="154" t="n"/>
      <c r="K5599" s="154" t="n"/>
      <c r="L5599" s="12" t="n"/>
      <c r="M5599">
        <f>VLOOKUP(J5599,P$7:Q$2767,2,0)</f>
        <v/>
      </c>
      <c r="N5599">
        <f>VLOOKUP(K5599,P$7:R$2767,2,0)</f>
        <v/>
      </c>
    </row>
    <row r="5600" hidden="1" outlineLevel="1" ht="22.45" customFormat="1" customHeight="1" s="71">
      <c r="B5600" s="165" t="n"/>
      <c r="C5600" s="165" t="n"/>
      <c r="D5600" s="152" t="n"/>
      <c r="E5600" s="163" t="n"/>
      <c r="F5600" s="164" t="n"/>
      <c r="G5600" s="163" t="n"/>
      <c r="H5600" s="164" t="n"/>
      <c r="I5600" s="7" t="n"/>
      <c r="J5600" s="8" t="n"/>
      <c r="K5600" s="8" t="n"/>
      <c r="L5600" s="12" t="n"/>
      <c r="M5600">
        <f>VLOOKUP(J5600,P$7:Q$2767,2,0)</f>
        <v/>
      </c>
      <c r="N5600">
        <f>VLOOKUP(K5600,P$7:R$2767,2,0)</f>
        <v/>
      </c>
    </row>
    <row r="5601" hidden="1" outlineLevel="1" ht="22.45" customFormat="1" customHeight="1" s="71">
      <c r="B5601" s="166" t="n"/>
      <c r="C5601" s="166" t="n"/>
      <c r="D5601" s="153" t="n"/>
      <c r="E5601" s="10" t="n"/>
      <c r="F5601" s="11" t="n"/>
      <c r="G5601" s="10" t="n"/>
      <c r="H5601" s="11" t="n"/>
      <c r="I5601" s="12" t="n"/>
      <c r="J5601" s="13" t="n"/>
      <c r="K5601" s="13" t="n"/>
      <c r="L5601" s="12" t="n"/>
      <c r="M5601">
        <f>VLOOKUP(J5601,P$7:Q$2767,2,0)</f>
        <v/>
      </c>
      <c r="N5601">
        <f>VLOOKUP(K5601,P$7:R$2767,2,0)</f>
        <v/>
      </c>
    </row>
    <row r="5602" hidden="1" outlineLevel="1" ht="22.45" customFormat="1" customHeight="1" s="71" thickBot="1">
      <c r="B5602" s="167" t="n"/>
      <c r="C5602" s="167" t="n"/>
      <c r="D5602" s="14" t="n"/>
      <c r="E5602" s="15" t="n"/>
      <c r="F5602" s="175" t="n"/>
      <c r="G5602" s="15" t="n"/>
      <c r="H5602" s="175" t="n"/>
      <c r="I5602" s="135" t="n"/>
      <c r="J5602" s="154" t="n"/>
      <c r="K5602" s="154" t="n"/>
      <c r="L5602" s="12" t="n"/>
      <c r="M5602">
        <f>VLOOKUP(J5602,P$7:Q$2767,2,0)</f>
        <v/>
      </c>
      <c r="N5602">
        <f>VLOOKUP(K5602,P$7:R$2767,2,0)</f>
        <v/>
      </c>
    </row>
    <row r="5603" hidden="1" outlineLevel="1" ht="22.45" customFormat="1" customHeight="1" s="71">
      <c r="B5603" s="165" t="n"/>
      <c r="C5603" s="165" t="n"/>
      <c r="D5603" s="152" t="n"/>
      <c r="E5603" s="163" t="n"/>
      <c r="F5603" s="164" t="n"/>
      <c r="G5603" s="163" t="n"/>
      <c r="H5603" s="164" t="n"/>
      <c r="I5603" s="7" t="n"/>
      <c r="J5603" s="8" t="n"/>
      <c r="K5603" s="8" t="n"/>
      <c r="L5603" s="12" t="n"/>
      <c r="M5603">
        <f>VLOOKUP(J5603,P$7:Q$2767,2,0)</f>
        <v/>
      </c>
      <c r="N5603">
        <f>VLOOKUP(K5603,P$7:R$2767,2,0)</f>
        <v/>
      </c>
    </row>
    <row r="5604" hidden="1" outlineLevel="1" ht="22.45" customFormat="1" customHeight="1" s="71">
      <c r="B5604" s="166" t="n"/>
      <c r="C5604" s="166" t="n"/>
      <c r="D5604" s="153" t="n"/>
      <c r="E5604" s="10" t="n"/>
      <c r="F5604" s="11" t="n"/>
      <c r="G5604" s="10" t="n"/>
      <c r="H5604" s="11" t="n"/>
      <c r="I5604" s="12" t="n"/>
      <c r="J5604" s="13" t="n"/>
      <c r="K5604" s="13" t="n"/>
      <c r="L5604" s="12" t="n"/>
      <c r="M5604">
        <f>VLOOKUP(J5604,P$7:Q$2767,2,0)</f>
        <v/>
      </c>
      <c r="N5604">
        <f>VLOOKUP(K5604,P$7:R$2767,2,0)</f>
        <v/>
      </c>
    </row>
    <row r="5605" hidden="1" outlineLevel="1" ht="22.45" customFormat="1" customHeight="1" s="71" thickBot="1">
      <c r="B5605" s="167" t="n"/>
      <c r="C5605" s="167" t="n"/>
      <c r="D5605" s="14" t="n"/>
      <c r="E5605" s="15" t="n"/>
      <c r="F5605" s="175" t="n"/>
      <c r="G5605" s="15" t="n"/>
      <c r="H5605" s="175" t="n"/>
      <c r="I5605" s="135" t="n"/>
      <c r="J5605" s="154" t="n"/>
      <c r="K5605" s="154" t="n"/>
      <c r="L5605" s="12" t="n"/>
      <c r="M5605">
        <f>VLOOKUP(J5605,P$7:Q$2767,2,0)</f>
        <v/>
      </c>
      <c r="N5605">
        <f>VLOOKUP(K5605,P$7:R$2767,2,0)</f>
        <v/>
      </c>
    </row>
    <row r="5606" hidden="1" outlineLevel="1" ht="22.45" customFormat="1" customHeight="1" s="71">
      <c r="B5606" s="165" t="n"/>
      <c r="C5606" s="165" t="n"/>
      <c r="D5606" s="152" t="n"/>
      <c r="E5606" s="163" t="n"/>
      <c r="F5606" s="164" t="n"/>
      <c r="G5606" s="163" t="n"/>
      <c r="H5606" s="164" t="n"/>
      <c r="I5606" s="7" t="n"/>
      <c r="J5606" s="8" t="n"/>
      <c r="K5606" s="8" t="n"/>
      <c r="L5606" s="12" t="n"/>
      <c r="M5606">
        <f>VLOOKUP(J5606,P$7:Q$2767,2,0)</f>
        <v/>
      </c>
      <c r="N5606">
        <f>VLOOKUP(K5606,P$7:R$2767,2,0)</f>
        <v/>
      </c>
    </row>
    <row r="5607" hidden="1" outlineLevel="1" ht="22.45" customFormat="1" customHeight="1" s="71">
      <c r="B5607" s="166" t="n"/>
      <c r="C5607" s="166" t="n"/>
      <c r="D5607" s="153" t="n"/>
      <c r="E5607" s="10" t="n"/>
      <c r="F5607" s="11" t="n"/>
      <c r="G5607" s="10" t="n"/>
      <c r="H5607" s="11" t="n"/>
      <c r="I5607" s="12" t="n"/>
      <c r="J5607" s="13" t="n"/>
      <c r="K5607" s="13" t="n"/>
      <c r="L5607" s="12" t="n"/>
      <c r="M5607">
        <f>VLOOKUP(J5607,P$7:Q$2767,2,0)</f>
        <v/>
      </c>
      <c r="N5607">
        <f>VLOOKUP(K5607,P$7:R$2767,2,0)</f>
        <v/>
      </c>
    </row>
    <row r="5608" hidden="1" outlineLevel="1" ht="22.45" customFormat="1" customHeight="1" s="71" thickBot="1">
      <c r="B5608" s="167" t="n"/>
      <c r="C5608" s="167" t="n"/>
      <c r="D5608" s="14" t="n"/>
      <c r="E5608" s="15" t="n"/>
      <c r="F5608" s="175" t="n"/>
      <c r="G5608" s="15" t="n"/>
      <c r="H5608" s="175" t="n"/>
      <c r="I5608" s="135" t="n"/>
      <c r="J5608" s="154" t="n"/>
      <c r="K5608" s="154" t="n"/>
      <c r="L5608" s="12" t="n"/>
      <c r="M5608">
        <f>VLOOKUP(J5608,P$7:Q$2767,2,0)</f>
        <v/>
      </c>
      <c r="N5608">
        <f>VLOOKUP(K5608,P$7:R$2767,2,0)</f>
        <v/>
      </c>
    </row>
    <row r="5609" hidden="1" outlineLevel="1" ht="22.45" customFormat="1" customHeight="1" s="71">
      <c r="B5609" s="165" t="n"/>
      <c r="C5609" s="165" t="n"/>
      <c r="D5609" s="152" t="n"/>
      <c r="E5609" s="163" t="n"/>
      <c r="F5609" s="164" t="n"/>
      <c r="G5609" s="163" t="n"/>
      <c r="H5609" s="164" t="n"/>
      <c r="I5609" s="7" t="n"/>
      <c r="J5609" s="8" t="n"/>
      <c r="K5609" s="8" t="n"/>
      <c r="L5609" s="12" t="n"/>
      <c r="M5609">
        <f>VLOOKUP(J5609,P$7:Q$2767,2,0)</f>
        <v/>
      </c>
      <c r="N5609">
        <f>VLOOKUP(K5609,P$7:R$2767,2,0)</f>
        <v/>
      </c>
    </row>
    <row r="5610" hidden="1" outlineLevel="1" ht="22.45" customFormat="1" customHeight="1" s="71">
      <c r="B5610" s="166" t="n"/>
      <c r="C5610" s="166" t="n"/>
      <c r="D5610" s="153" t="n"/>
      <c r="E5610" s="10" t="n"/>
      <c r="F5610" s="11" t="n"/>
      <c r="G5610" s="10" t="n"/>
      <c r="H5610" s="11" t="n"/>
      <c r="I5610" s="12" t="n"/>
      <c r="J5610" s="13" t="n"/>
      <c r="K5610" s="13" t="n"/>
      <c r="L5610" s="12" t="n"/>
      <c r="M5610">
        <f>VLOOKUP(J5610,P$7:Q$2767,2,0)</f>
        <v/>
      </c>
      <c r="N5610">
        <f>VLOOKUP(K5610,P$7:R$2767,2,0)</f>
        <v/>
      </c>
    </row>
    <row r="5611" hidden="1" outlineLevel="1" ht="22.45" customFormat="1" customHeight="1" s="71" thickBot="1">
      <c r="B5611" s="167" t="n"/>
      <c r="C5611" s="167" t="n"/>
      <c r="D5611" s="14" t="n"/>
      <c r="E5611" s="15" t="n"/>
      <c r="F5611" s="175" t="n"/>
      <c r="G5611" s="15" t="n"/>
      <c r="H5611" s="175" t="n"/>
      <c r="I5611" s="135" t="n"/>
      <c r="J5611" s="154" t="n"/>
      <c r="K5611" s="154" t="n"/>
      <c r="L5611" s="12" t="n"/>
      <c r="M5611">
        <f>VLOOKUP(J5611,P$7:Q$2767,2,0)</f>
        <v/>
      </c>
      <c r="N5611">
        <f>VLOOKUP(K5611,P$7:R$2767,2,0)</f>
        <v/>
      </c>
    </row>
    <row r="5612" hidden="1" outlineLevel="1" ht="22.45" customFormat="1" customHeight="1" s="71">
      <c r="B5612" s="165" t="n"/>
      <c r="C5612" s="165" t="n"/>
      <c r="D5612" s="152" t="n"/>
      <c r="E5612" s="163" t="n"/>
      <c r="F5612" s="164" t="n"/>
      <c r="G5612" s="163" t="n"/>
      <c r="H5612" s="164" t="n"/>
      <c r="I5612" s="7" t="n"/>
      <c r="J5612" s="8" t="n"/>
      <c r="K5612" s="8" t="n"/>
      <c r="L5612" s="12" t="n"/>
      <c r="M5612">
        <f>VLOOKUP(J5612,P$7:Q$2767,2,0)</f>
        <v/>
      </c>
      <c r="N5612">
        <f>VLOOKUP(K5612,P$7:R$2767,2,0)</f>
        <v/>
      </c>
    </row>
    <row r="5613" hidden="1" outlineLevel="1" ht="22.45" customFormat="1" customHeight="1" s="71">
      <c r="B5613" s="166" t="n"/>
      <c r="C5613" s="166" t="n"/>
      <c r="D5613" s="153" t="n"/>
      <c r="E5613" s="10" t="n"/>
      <c r="F5613" s="11" t="n"/>
      <c r="G5613" s="10" t="n"/>
      <c r="H5613" s="11" t="n"/>
      <c r="I5613" s="12" t="n"/>
      <c r="J5613" s="13" t="n"/>
      <c r="K5613" s="13" t="n"/>
      <c r="L5613" s="12" t="n"/>
      <c r="M5613">
        <f>VLOOKUP(J5613,P$7:Q$2767,2,0)</f>
        <v/>
      </c>
      <c r="N5613">
        <f>VLOOKUP(K5613,P$7:R$2767,2,0)</f>
        <v/>
      </c>
    </row>
    <row r="5614" hidden="1" outlineLevel="1" ht="22.45" customFormat="1" customHeight="1" s="71" thickBot="1">
      <c r="B5614" s="167" t="n"/>
      <c r="C5614" s="167" t="n"/>
      <c r="D5614" s="14" t="n"/>
      <c r="E5614" s="15" t="n"/>
      <c r="F5614" s="175" t="n"/>
      <c r="G5614" s="15" t="n"/>
      <c r="H5614" s="175" t="n"/>
      <c r="I5614" s="135" t="n"/>
      <c r="J5614" s="154" t="n"/>
      <c r="K5614" s="154" t="n"/>
      <c r="L5614" s="12" t="n"/>
      <c r="M5614">
        <f>VLOOKUP(J5614,P$7:Q$2767,2,0)</f>
        <v/>
      </c>
      <c r="N5614">
        <f>VLOOKUP(K5614,P$7:R$2767,2,0)</f>
        <v/>
      </c>
    </row>
    <row r="5615" hidden="1" outlineLevel="1" ht="22.45" customFormat="1" customHeight="1" s="71">
      <c r="B5615" s="165" t="n"/>
      <c r="C5615" s="165" t="n"/>
      <c r="D5615" s="152" t="n"/>
      <c r="E5615" s="163" t="n"/>
      <c r="F5615" s="164" t="n"/>
      <c r="G5615" s="163" t="n"/>
      <c r="H5615" s="164" t="n"/>
      <c r="I5615" s="7" t="n"/>
      <c r="J5615" s="8" t="n"/>
      <c r="K5615" s="8" t="n"/>
      <c r="L5615" s="12" t="n"/>
      <c r="M5615">
        <f>VLOOKUP(J5615,P$7:Q$2767,2,0)</f>
        <v/>
      </c>
      <c r="N5615">
        <f>VLOOKUP(K5615,P$7:R$2767,2,0)</f>
        <v/>
      </c>
    </row>
    <row r="5616" hidden="1" outlineLevel="1" ht="22.45" customFormat="1" customHeight="1" s="71">
      <c r="B5616" s="166" t="n"/>
      <c r="C5616" s="166" t="n"/>
      <c r="D5616" s="153" t="n"/>
      <c r="E5616" s="10" t="n"/>
      <c r="F5616" s="11" t="n"/>
      <c r="G5616" s="10" t="n"/>
      <c r="H5616" s="11" t="n"/>
      <c r="I5616" s="12" t="n"/>
      <c r="J5616" s="13" t="n"/>
      <c r="K5616" s="13" t="n"/>
      <c r="L5616" s="12" t="n"/>
      <c r="M5616">
        <f>VLOOKUP(J5616,P$7:Q$2767,2,0)</f>
        <v/>
      </c>
      <c r="N5616">
        <f>VLOOKUP(K5616,P$7:R$2767,2,0)</f>
        <v/>
      </c>
    </row>
    <row r="5617" hidden="1" outlineLevel="1" ht="22.45" customFormat="1" customHeight="1" s="71" thickBot="1">
      <c r="B5617" s="167" t="n"/>
      <c r="C5617" s="167" t="n"/>
      <c r="D5617" s="14" t="n"/>
      <c r="E5617" s="15" t="n"/>
      <c r="F5617" s="175" t="n"/>
      <c r="G5617" s="15" t="n"/>
      <c r="H5617" s="175" t="n"/>
      <c r="I5617" s="135" t="n"/>
      <c r="J5617" s="154" t="n"/>
      <c r="K5617" s="154" t="n"/>
      <c r="L5617" s="12" t="n"/>
      <c r="M5617">
        <f>VLOOKUP(J5617,P$7:Q$2767,2,0)</f>
        <v/>
      </c>
      <c r="N5617">
        <f>VLOOKUP(K5617,P$7:R$2767,2,0)</f>
        <v/>
      </c>
    </row>
    <row r="5618" hidden="1" outlineLevel="1" ht="22.45" customFormat="1" customHeight="1" s="71">
      <c r="B5618" s="165" t="n"/>
      <c r="C5618" s="165" t="n"/>
      <c r="D5618" s="152" t="n"/>
      <c r="E5618" s="163" t="n"/>
      <c r="F5618" s="164" t="n"/>
      <c r="G5618" s="163" t="n"/>
      <c r="H5618" s="164" t="n"/>
      <c r="I5618" s="7" t="n"/>
      <c r="J5618" s="8" t="n"/>
      <c r="K5618" s="8" t="n"/>
      <c r="L5618" s="12" t="n"/>
      <c r="M5618">
        <f>VLOOKUP(J5618,P$7:Q$2767,2,0)</f>
        <v/>
      </c>
      <c r="N5618">
        <f>VLOOKUP(K5618,P$7:R$2767,2,0)</f>
        <v/>
      </c>
    </row>
    <row r="5619" hidden="1" outlineLevel="1" ht="22.45" customFormat="1" customHeight="1" s="71">
      <c r="B5619" s="166" t="n"/>
      <c r="C5619" s="166" t="n"/>
      <c r="D5619" s="153" t="n"/>
      <c r="E5619" s="10" t="n"/>
      <c r="F5619" s="11" t="n"/>
      <c r="G5619" s="10" t="n"/>
      <c r="H5619" s="11" t="n"/>
      <c r="I5619" s="12" t="n"/>
      <c r="J5619" s="13" t="n"/>
      <c r="K5619" s="13" t="n"/>
      <c r="L5619" s="12" t="n"/>
      <c r="M5619">
        <f>VLOOKUP(J5619,P$7:Q$2767,2,0)</f>
        <v/>
      </c>
      <c r="N5619">
        <f>VLOOKUP(K5619,P$7:R$2767,2,0)</f>
        <v/>
      </c>
    </row>
    <row r="5620" hidden="1" outlineLevel="1" ht="22.45" customFormat="1" customHeight="1" s="71" thickBot="1">
      <c r="B5620" s="167" t="n"/>
      <c r="C5620" s="167" t="n"/>
      <c r="D5620" s="14" t="n"/>
      <c r="E5620" s="15" t="n"/>
      <c r="F5620" s="175" t="n"/>
      <c r="G5620" s="15" t="n"/>
      <c r="H5620" s="175" t="n"/>
      <c r="I5620" s="135" t="n"/>
      <c r="J5620" s="154" t="n"/>
      <c r="K5620" s="154" t="n"/>
      <c r="L5620" s="12" t="n"/>
      <c r="M5620">
        <f>VLOOKUP(J5620,P$7:Q$2767,2,0)</f>
        <v/>
      </c>
      <c r="N5620">
        <f>VLOOKUP(K5620,P$7:R$2767,2,0)</f>
        <v/>
      </c>
    </row>
    <row r="5621" hidden="1" outlineLevel="1" ht="22.45" customFormat="1" customHeight="1" s="71">
      <c r="B5621" s="165" t="n"/>
      <c r="C5621" s="165" t="n"/>
      <c r="D5621" s="152" t="n"/>
      <c r="E5621" s="163" t="n"/>
      <c r="F5621" s="164" t="n"/>
      <c r="G5621" s="163" t="n"/>
      <c r="H5621" s="164" t="n"/>
      <c r="I5621" s="7" t="n"/>
      <c r="J5621" s="8" t="n"/>
      <c r="K5621" s="8" t="n"/>
      <c r="L5621" s="12" t="n"/>
      <c r="M5621">
        <f>VLOOKUP(J5621,P$7:Q$2767,2,0)</f>
        <v/>
      </c>
      <c r="N5621">
        <f>VLOOKUP(K5621,P$7:R$2767,2,0)</f>
        <v/>
      </c>
    </row>
    <row r="5622" hidden="1" outlineLevel="1" ht="22.45" customFormat="1" customHeight="1" s="71">
      <c r="B5622" s="166" t="n"/>
      <c r="C5622" s="166" t="n"/>
      <c r="D5622" s="153" t="n"/>
      <c r="E5622" s="10" t="n"/>
      <c r="F5622" s="11" t="n"/>
      <c r="G5622" s="10" t="n"/>
      <c r="H5622" s="11" t="n"/>
      <c r="I5622" s="12" t="n"/>
      <c r="J5622" s="13" t="n"/>
      <c r="K5622" s="13" t="n"/>
      <c r="L5622" s="12" t="n"/>
      <c r="M5622">
        <f>VLOOKUP(J5622,P$7:Q$2767,2,0)</f>
        <v/>
      </c>
      <c r="N5622">
        <f>VLOOKUP(K5622,P$7:R$2767,2,0)</f>
        <v/>
      </c>
    </row>
    <row r="5623" hidden="1" outlineLevel="1" ht="22.45" customFormat="1" customHeight="1" s="71" thickBot="1">
      <c r="B5623" s="167" t="n"/>
      <c r="C5623" s="167" t="n"/>
      <c r="D5623" s="14" t="n"/>
      <c r="E5623" s="15" t="n"/>
      <c r="F5623" s="175" t="n"/>
      <c r="G5623" s="15" t="n"/>
      <c r="H5623" s="175" t="n"/>
      <c r="I5623" s="135" t="n"/>
      <c r="J5623" s="154" t="n"/>
      <c r="K5623" s="154" t="n"/>
      <c r="L5623" s="12" t="n"/>
      <c r="M5623">
        <f>VLOOKUP(J5623,P$7:Q$2767,2,0)</f>
        <v/>
      </c>
      <c r="N5623">
        <f>VLOOKUP(K5623,P$7:R$2767,2,0)</f>
        <v/>
      </c>
    </row>
    <row r="5624" hidden="1" outlineLevel="1" ht="22.45" customFormat="1" customHeight="1" s="71">
      <c r="B5624" s="165" t="n"/>
      <c r="C5624" s="165" t="n"/>
      <c r="D5624" s="152" t="n"/>
      <c r="E5624" s="163" t="n"/>
      <c r="F5624" s="164" t="n"/>
      <c r="G5624" s="163" t="n"/>
      <c r="H5624" s="164" t="n"/>
      <c r="I5624" s="7" t="n"/>
      <c r="J5624" s="8" t="n"/>
      <c r="K5624" s="8" t="n"/>
      <c r="L5624" s="12" t="n"/>
      <c r="M5624">
        <f>VLOOKUP(J5624,P$7:Q$2767,2,0)</f>
        <v/>
      </c>
      <c r="N5624">
        <f>VLOOKUP(K5624,P$7:R$2767,2,0)</f>
        <v/>
      </c>
    </row>
    <row r="5625" hidden="1" outlineLevel="1" ht="22.45" customFormat="1" customHeight="1" s="71">
      <c r="B5625" s="166" t="n"/>
      <c r="C5625" s="166" t="n"/>
      <c r="D5625" s="153" t="n"/>
      <c r="E5625" s="10" t="n"/>
      <c r="F5625" s="11" t="n"/>
      <c r="G5625" s="10" t="n"/>
      <c r="H5625" s="11" t="n"/>
      <c r="I5625" s="12" t="n"/>
      <c r="J5625" s="13" t="n"/>
      <c r="K5625" s="13" t="n"/>
      <c r="L5625" s="12" t="n"/>
      <c r="M5625">
        <f>VLOOKUP(J5625,P$7:Q$2767,2,0)</f>
        <v/>
      </c>
      <c r="N5625">
        <f>VLOOKUP(K5625,P$7:R$2767,2,0)</f>
        <v/>
      </c>
    </row>
    <row r="5626" hidden="1" outlineLevel="1" ht="22.45" customFormat="1" customHeight="1" s="71" thickBot="1">
      <c r="B5626" s="167" t="n"/>
      <c r="C5626" s="167" t="n"/>
      <c r="D5626" s="14" t="n"/>
      <c r="E5626" s="15" t="n"/>
      <c r="F5626" s="175" t="n"/>
      <c r="G5626" s="15" t="n"/>
      <c r="H5626" s="175" t="n"/>
      <c r="I5626" s="135" t="n"/>
      <c r="J5626" s="154" t="n"/>
      <c r="K5626" s="154" t="n"/>
      <c r="L5626" s="12" t="n"/>
      <c r="M5626">
        <f>VLOOKUP(J5626,P$7:Q$2767,2,0)</f>
        <v/>
      </c>
      <c r="N5626">
        <f>VLOOKUP(K5626,P$7:R$2767,2,0)</f>
        <v/>
      </c>
    </row>
    <row r="5627" hidden="1" outlineLevel="1" ht="22.45" customFormat="1" customHeight="1" s="71">
      <c r="B5627" s="165" t="n"/>
      <c r="C5627" s="165" t="n"/>
      <c r="D5627" s="152" t="n"/>
      <c r="E5627" s="163" t="n"/>
      <c r="F5627" s="164" t="n"/>
      <c r="G5627" s="163" t="n"/>
      <c r="H5627" s="164" t="n"/>
      <c r="I5627" s="7" t="n"/>
      <c r="J5627" s="8" t="n"/>
      <c r="K5627" s="8" t="n"/>
      <c r="L5627" s="12" t="n"/>
      <c r="M5627">
        <f>VLOOKUP(J5627,P$7:Q$2767,2,0)</f>
        <v/>
      </c>
      <c r="N5627">
        <f>VLOOKUP(K5627,P$7:R$2767,2,0)</f>
        <v/>
      </c>
    </row>
    <row r="5628" hidden="1" outlineLevel="1" ht="22.45" customFormat="1" customHeight="1" s="71">
      <c r="B5628" s="166" t="n"/>
      <c r="C5628" s="166" t="n"/>
      <c r="D5628" s="153" t="n"/>
      <c r="E5628" s="10" t="n"/>
      <c r="F5628" s="11" t="n"/>
      <c r="G5628" s="10" t="n"/>
      <c r="H5628" s="11" t="n"/>
      <c r="I5628" s="12" t="n"/>
      <c r="J5628" s="13" t="n"/>
      <c r="K5628" s="13" t="n"/>
      <c r="L5628" s="12" t="n"/>
      <c r="M5628">
        <f>VLOOKUP(J5628,P$7:Q$2767,2,0)</f>
        <v/>
      </c>
      <c r="N5628">
        <f>VLOOKUP(K5628,P$7:R$2767,2,0)</f>
        <v/>
      </c>
    </row>
    <row r="5629" hidden="1" outlineLevel="1" ht="22.45" customFormat="1" customHeight="1" s="71" thickBot="1">
      <c r="B5629" s="167" t="n"/>
      <c r="C5629" s="167" t="n"/>
      <c r="D5629" s="14" t="n"/>
      <c r="E5629" s="15" t="n"/>
      <c r="F5629" s="175" t="n"/>
      <c r="G5629" s="15" t="n"/>
      <c r="H5629" s="175" t="n"/>
      <c r="I5629" s="135" t="n"/>
      <c r="J5629" s="154" t="n"/>
      <c r="K5629" s="154" t="n"/>
      <c r="L5629" s="12" t="n"/>
      <c r="M5629">
        <f>VLOOKUP(J5629,P$7:Q$2767,2,0)</f>
        <v/>
      </c>
      <c r="N5629">
        <f>VLOOKUP(K5629,P$7:R$2767,2,0)</f>
        <v/>
      </c>
    </row>
    <row r="5630" hidden="1" outlineLevel="1" ht="22.45" customFormat="1" customHeight="1" s="71">
      <c r="B5630" s="165" t="n"/>
      <c r="C5630" s="165" t="n"/>
      <c r="D5630" s="152" t="n"/>
      <c r="E5630" s="163" t="n"/>
      <c r="F5630" s="164" t="n"/>
      <c r="G5630" s="163" t="n"/>
      <c r="H5630" s="164" t="n"/>
      <c r="I5630" s="176" t="n"/>
      <c r="J5630" s="8" t="n"/>
      <c r="K5630" s="8" t="n"/>
      <c r="L5630" s="12" t="n"/>
      <c r="M5630">
        <f>VLOOKUP(J5630,P$7:Q$2767,2,0)</f>
        <v/>
      </c>
      <c r="N5630">
        <f>VLOOKUP(K5630,P$7:R$2767,2,0)</f>
        <v/>
      </c>
    </row>
    <row r="5631" hidden="1" outlineLevel="1" ht="22.45" customFormat="1" customHeight="1" s="71">
      <c r="B5631" s="166" t="n"/>
      <c r="C5631" s="166" t="n"/>
      <c r="D5631" s="153" t="n"/>
      <c r="E5631" s="10" t="n"/>
      <c r="F5631" s="11" t="n"/>
      <c r="G5631" s="10" t="n"/>
      <c r="H5631" s="11" t="n"/>
      <c r="I5631" s="12" t="n"/>
      <c r="J5631" s="13" t="n"/>
      <c r="K5631" s="13" t="n"/>
      <c r="L5631" s="12" t="n"/>
      <c r="M5631">
        <f>VLOOKUP(J5631,P$7:Q$2767,2,0)</f>
        <v/>
      </c>
      <c r="N5631">
        <f>VLOOKUP(K5631,P$7:R$2767,2,0)</f>
        <v/>
      </c>
    </row>
    <row r="5632" hidden="1" outlineLevel="1" ht="22.45" customFormat="1" customHeight="1" s="71" thickBot="1">
      <c r="B5632" s="167" t="n"/>
      <c r="C5632" s="167" t="n"/>
      <c r="D5632" s="14" t="n"/>
      <c r="E5632" s="15" t="n"/>
      <c r="F5632" s="175" t="n"/>
      <c r="G5632" s="15" t="n"/>
      <c r="H5632" s="175" t="n"/>
      <c r="I5632" s="135" t="n"/>
      <c r="J5632" s="154" t="n"/>
      <c r="K5632" s="154" t="n"/>
      <c r="L5632" s="12" t="n"/>
      <c r="M5632">
        <f>VLOOKUP(J5632,P$7:Q$2767,2,0)</f>
        <v/>
      </c>
      <c r="N5632">
        <f>VLOOKUP(K5632,P$7:R$2767,2,0)</f>
        <v/>
      </c>
    </row>
    <row r="5633" hidden="1" outlineLevel="1" ht="22.45" customFormat="1" customHeight="1" s="71">
      <c r="B5633" s="165" t="n"/>
      <c r="C5633" s="165" t="n"/>
      <c r="D5633" s="152" t="n"/>
      <c r="E5633" s="163" t="n"/>
      <c r="F5633" s="164" t="n"/>
      <c r="G5633" s="163" t="n"/>
      <c r="H5633" s="164" t="n"/>
      <c r="I5633" s="176" t="n"/>
      <c r="J5633" s="8" t="n"/>
      <c r="K5633" s="8" t="n"/>
      <c r="L5633" s="12" t="n"/>
      <c r="M5633">
        <f>VLOOKUP(J5633,P$7:Q$2767,2,0)</f>
        <v/>
      </c>
      <c r="N5633">
        <f>VLOOKUP(K5633,P$7:R$2767,2,0)</f>
        <v/>
      </c>
    </row>
    <row r="5634" hidden="1" outlineLevel="1" ht="22.45" customFormat="1" customHeight="1" s="71">
      <c r="B5634" s="166" t="n"/>
      <c r="C5634" s="166" t="n"/>
      <c r="D5634" s="153" t="n"/>
      <c r="E5634" s="10" t="n"/>
      <c r="F5634" s="11" t="n"/>
      <c r="G5634" s="10" t="n"/>
      <c r="H5634" s="11" t="n"/>
      <c r="I5634" s="12" t="n"/>
      <c r="J5634" s="13" t="n"/>
      <c r="K5634" s="13" t="n"/>
      <c r="L5634" s="12" t="n"/>
      <c r="M5634">
        <f>VLOOKUP(J5634,P$7:Q$2767,2,0)</f>
        <v/>
      </c>
      <c r="N5634">
        <f>VLOOKUP(K5634,P$7:R$2767,2,0)</f>
        <v/>
      </c>
    </row>
    <row r="5635" hidden="1" outlineLevel="1" ht="22.45" customFormat="1" customHeight="1" s="71" thickBot="1">
      <c r="B5635" s="167" t="n"/>
      <c r="C5635" s="167" t="n"/>
      <c r="D5635" s="14" t="n"/>
      <c r="E5635" s="15" t="n"/>
      <c r="F5635" s="175" t="n"/>
      <c r="G5635" s="15" t="n"/>
      <c r="H5635" s="175" t="n"/>
      <c r="I5635" s="135" t="n"/>
      <c r="J5635" s="154" t="n"/>
      <c r="K5635" s="154" t="n"/>
      <c r="L5635" s="12" t="n"/>
      <c r="M5635">
        <f>VLOOKUP(J5635,P$7:Q$2767,2,0)</f>
        <v/>
      </c>
      <c r="N5635">
        <f>VLOOKUP(K5635,P$7:R$2767,2,0)</f>
        <v/>
      </c>
    </row>
    <row r="5636" hidden="1" outlineLevel="1" ht="22.45" customFormat="1" customHeight="1" s="71">
      <c r="B5636" s="165" t="n"/>
      <c r="C5636" s="165" t="n"/>
      <c r="D5636" s="152" t="n"/>
      <c r="E5636" s="163" t="n"/>
      <c r="F5636" s="164" t="n"/>
      <c r="G5636" s="163" t="n"/>
      <c r="H5636" s="164" t="n"/>
      <c r="I5636" s="7" t="n"/>
      <c r="J5636" s="8" t="n"/>
      <c r="K5636" s="8" t="n"/>
      <c r="L5636" s="12" t="n"/>
      <c r="M5636">
        <f>VLOOKUP(J5636,P$7:Q$2767,2,0)</f>
        <v/>
      </c>
      <c r="N5636">
        <f>VLOOKUP(K5636,P$7:R$2767,2,0)</f>
        <v/>
      </c>
    </row>
    <row r="5637" hidden="1" outlineLevel="1" ht="22.45" customFormat="1" customHeight="1" s="71">
      <c r="B5637" s="166" t="n"/>
      <c r="C5637" s="166" t="n"/>
      <c r="D5637" s="153" t="n"/>
      <c r="E5637" s="10" t="n"/>
      <c r="F5637" s="11" t="n"/>
      <c r="G5637" s="10" t="n"/>
      <c r="H5637" s="11" t="n"/>
      <c r="I5637" s="12" t="n"/>
      <c r="J5637" s="13" t="n"/>
      <c r="K5637" s="13" t="n"/>
      <c r="L5637" s="12" t="n"/>
      <c r="M5637">
        <f>VLOOKUP(J5637,P$7:Q$2767,2,0)</f>
        <v/>
      </c>
      <c r="N5637">
        <f>VLOOKUP(K5637,P$7:R$2767,2,0)</f>
        <v/>
      </c>
    </row>
    <row r="5638" hidden="1" outlineLevel="1" ht="22.45" customFormat="1" customHeight="1" s="71" thickBot="1">
      <c r="B5638" s="167" t="n"/>
      <c r="C5638" s="167" t="n"/>
      <c r="D5638" s="14" t="n"/>
      <c r="E5638" s="15" t="n"/>
      <c r="F5638" s="175" t="n"/>
      <c r="G5638" s="15" t="n"/>
      <c r="H5638" s="175" t="n"/>
      <c r="I5638" s="135" t="n"/>
      <c r="J5638" s="154" t="n"/>
      <c r="K5638" s="154" t="n"/>
      <c r="L5638" s="12" t="n"/>
      <c r="M5638">
        <f>VLOOKUP(J5638,P$7:Q$2767,2,0)</f>
        <v/>
      </c>
      <c r="N5638">
        <f>VLOOKUP(K5638,P$7:R$2767,2,0)</f>
        <v/>
      </c>
    </row>
    <row r="5639" hidden="1" outlineLevel="1" ht="22.45" customFormat="1" customHeight="1" s="71">
      <c r="B5639" s="165" t="n"/>
      <c r="C5639" s="165" t="n"/>
      <c r="D5639" s="152" t="n"/>
      <c r="E5639" s="163" t="n"/>
      <c r="F5639" s="164" t="n"/>
      <c r="G5639" s="163" t="n"/>
      <c r="H5639" s="164" t="n"/>
      <c r="I5639" s="7" t="n"/>
      <c r="J5639" s="8" t="n"/>
      <c r="K5639" s="8" t="n"/>
      <c r="L5639" s="12" t="n"/>
      <c r="M5639">
        <f>VLOOKUP(J5639,P$7:Q$2767,2,0)</f>
        <v/>
      </c>
      <c r="N5639">
        <f>VLOOKUP(K5639,P$7:R$2767,2,0)</f>
        <v/>
      </c>
    </row>
    <row r="5640" hidden="1" outlineLevel="1" ht="22.45" customFormat="1" customHeight="1" s="71">
      <c r="B5640" s="166" t="n"/>
      <c r="C5640" s="166" t="n"/>
      <c r="D5640" s="153" t="n"/>
      <c r="E5640" s="10" t="n"/>
      <c r="F5640" s="11" t="n"/>
      <c r="G5640" s="10" t="n"/>
      <c r="H5640" s="11" t="n"/>
      <c r="I5640" s="12" t="n"/>
      <c r="J5640" s="13" t="n"/>
      <c r="K5640" s="13" t="n"/>
      <c r="L5640" s="12" t="n"/>
      <c r="M5640">
        <f>VLOOKUP(J5640,P$7:Q$2767,2,0)</f>
        <v/>
      </c>
      <c r="N5640">
        <f>VLOOKUP(K5640,P$7:R$2767,2,0)</f>
        <v/>
      </c>
    </row>
    <row r="5641" hidden="1" outlineLevel="1" ht="22.45" customFormat="1" customHeight="1" s="71" thickBot="1">
      <c r="B5641" s="167" t="n"/>
      <c r="C5641" s="167" t="n"/>
      <c r="D5641" s="14" t="n"/>
      <c r="E5641" s="15" t="n"/>
      <c r="F5641" s="175" t="n"/>
      <c r="G5641" s="15" t="n"/>
      <c r="H5641" s="175" t="n"/>
      <c r="I5641" s="135" t="n"/>
      <c r="J5641" s="154" t="n"/>
      <c r="K5641" s="154" t="n"/>
      <c r="L5641" s="12" t="n"/>
      <c r="M5641">
        <f>VLOOKUP(J5641,P$7:Q$2767,2,0)</f>
        <v/>
      </c>
      <c r="N5641">
        <f>VLOOKUP(K5641,P$7:R$2767,2,0)</f>
        <v/>
      </c>
    </row>
    <row r="5642" hidden="1" outlineLevel="1" ht="22.45" customFormat="1" customHeight="1" s="71">
      <c r="B5642" s="165" t="n"/>
      <c r="C5642" s="165" t="n"/>
      <c r="D5642" s="152" t="n"/>
      <c r="E5642" s="163" t="n"/>
      <c r="F5642" s="164" t="n"/>
      <c r="G5642" s="163" t="n"/>
      <c r="H5642" s="164" t="n"/>
      <c r="I5642" s="7" t="n"/>
      <c r="J5642" s="8" t="n"/>
      <c r="K5642" s="8" t="n"/>
      <c r="L5642" s="12" t="n"/>
      <c r="M5642">
        <f>VLOOKUP(J5642,P$7:Q$2767,2,0)</f>
        <v/>
      </c>
      <c r="N5642">
        <f>VLOOKUP(K5642,P$7:R$2767,2,0)</f>
        <v/>
      </c>
    </row>
    <row r="5643" hidden="1" outlineLevel="1" ht="22.45" customFormat="1" customHeight="1" s="71">
      <c r="B5643" s="166" t="n"/>
      <c r="C5643" s="166" t="n"/>
      <c r="D5643" s="153" t="n"/>
      <c r="E5643" s="10" t="n"/>
      <c r="F5643" s="11" t="n"/>
      <c r="G5643" s="10" t="n"/>
      <c r="H5643" s="11" t="n"/>
      <c r="I5643" s="12" t="n"/>
      <c r="J5643" s="13" t="n"/>
      <c r="K5643" s="13" t="n"/>
      <c r="L5643" s="12" t="n"/>
      <c r="M5643">
        <f>VLOOKUP(J5643,P$7:Q$2767,2,0)</f>
        <v/>
      </c>
      <c r="N5643">
        <f>VLOOKUP(K5643,P$7:R$2767,2,0)</f>
        <v/>
      </c>
    </row>
    <row r="5644" hidden="1" outlineLevel="1" ht="22.45" customFormat="1" customHeight="1" s="71" thickBot="1">
      <c r="B5644" s="167" t="n"/>
      <c r="C5644" s="167" t="n"/>
      <c r="D5644" s="14" t="n"/>
      <c r="E5644" s="15" t="n"/>
      <c r="F5644" s="175" t="n"/>
      <c r="G5644" s="15" t="n"/>
      <c r="H5644" s="175" t="n"/>
      <c r="I5644" s="135" t="n"/>
      <c r="J5644" s="154" t="n"/>
      <c r="K5644" s="154" t="n"/>
      <c r="L5644" s="12" t="n"/>
      <c r="M5644">
        <f>VLOOKUP(J5644,P$7:Q$2767,2,0)</f>
        <v/>
      </c>
      <c r="N5644">
        <f>VLOOKUP(K5644,P$7:R$2767,2,0)</f>
        <v/>
      </c>
    </row>
    <row r="5645" hidden="1" outlineLevel="1" ht="22.45" customFormat="1" customHeight="1" s="71">
      <c r="B5645" s="165" t="n"/>
      <c r="C5645" s="165" t="n"/>
      <c r="D5645" s="152" t="n"/>
      <c r="E5645" s="163" t="n"/>
      <c r="F5645" s="164" t="n"/>
      <c r="G5645" s="163" t="n"/>
      <c r="H5645" s="164" t="n"/>
      <c r="I5645" s="7" t="n"/>
      <c r="J5645" s="8" t="n"/>
      <c r="K5645" s="8" t="n"/>
      <c r="L5645" s="12" t="n"/>
      <c r="M5645">
        <f>VLOOKUP(J5645,P$7:Q$2767,2,0)</f>
        <v/>
      </c>
      <c r="N5645">
        <f>VLOOKUP(K5645,P$7:R$2767,2,0)</f>
        <v/>
      </c>
    </row>
    <row r="5646" hidden="1" outlineLevel="1" ht="22.45" customFormat="1" customHeight="1" s="71">
      <c r="B5646" s="166" t="n"/>
      <c r="C5646" s="166" t="n"/>
      <c r="D5646" s="153" t="n"/>
      <c r="E5646" s="10" t="n"/>
      <c r="F5646" s="11" t="n"/>
      <c r="G5646" s="10" t="n"/>
      <c r="H5646" s="11" t="n"/>
      <c r="I5646" s="12" t="n"/>
      <c r="J5646" s="13" t="n"/>
      <c r="K5646" s="13" t="n"/>
      <c r="L5646" s="12" t="n"/>
      <c r="M5646">
        <f>VLOOKUP(J5646,P$7:Q$2767,2,0)</f>
        <v/>
      </c>
      <c r="N5646">
        <f>VLOOKUP(K5646,P$7:R$2767,2,0)</f>
        <v/>
      </c>
    </row>
    <row r="5647" hidden="1" outlineLevel="1" ht="22.45" customFormat="1" customHeight="1" s="71" thickBot="1">
      <c r="B5647" s="167" t="n"/>
      <c r="C5647" s="167" t="n"/>
      <c r="D5647" s="14" t="n"/>
      <c r="E5647" s="15" t="n"/>
      <c r="F5647" s="175" t="n"/>
      <c r="G5647" s="15" t="n"/>
      <c r="H5647" s="175" t="n"/>
      <c r="I5647" s="135" t="n"/>
      <c r="J5647" s="154" t="n"/>
      <c r="K5647" s="154" t="n"/>
      <c r="L5647" s="12" t="n"/>
      <c r="M5647">
        <f>VLOOKUP(J5647,P$7:Q$2767,2,0)</f>
        <v/>
      </c>
      <c r="N5647">
        <f>VLOOKUP(K5647,P$7:R$2767,2,0)</f>
        <v/>
      </c>
    </row>
    <row r="5648" hidden="1" outlineLevel="1" ht="22.45" customFormat="1" customHeight="1" s="71">
      <c r="B5648" s="165" t="n"/>
      <c r="C5648" s="165" t="n"/>
      <c r="D5648" s="152" t="n"/>
      <c r="E5648" s="163" t="n"/>
      <c r="F5648" s="164" t="n"/>
      <c r="G5648" s="163" t="n"/>
      <c r="H5648" s="164" t="n"/>
      <c r="I5648" s="7" t="n"/>
      <c r="J5648" s="8" t="n"/>
      <c r="K5648" s="8" t="n"/>
      <c r="L5648" s="12" t="n"/>
      <c r="M5648">
        <f>VLOOKUP(J5648,P$7:Q$2767,2,0)</f>
        <v/>
      </c>
      <c r="N5648">
        <f>VLOOKUP(K5648,P$7:R$2767,2,0)</f>
        <v/>
      </c>
    </row>
    <row r="5649" hidden="1" outlineLevel="1" ht="22.45" customFormat="1" customHeight="1" s="71">
      <c r="B5649" s="166" t="n"/>
      <c r="C5649" s="166" t="n"/>
      <c r="D5649" s="153" t="n"/>
      <c r="E5649" s="10" t="n"/>
      <c r="F5649" s="11" t="n"/>
      <c r="G5649" s="10" t="n"/>
      <c r="H5649" s="11" t="n"/>
      <c r="I5649" s="12" t="n"/>
      <c r="J5649" s="13" t="n"/>
      <c r="K5649" s="13" t="n"/>
      <c r="L5649" s="12" t="n"/>
      <c r="M5649">
        <f>VLOOKUP(J5649,P$7:Q$2767,2,0)</f>
        <v/>
      </c>
      <c r="N5649">
        <f>VLOOKUP(K5649,P$7:R$2767,2,0)</f>
        <v/>
      </c>
    </row>
    <row r="5650" hidden="1" outlineLevel="1" ht="22.45" customFormat="1" customHeight="1" s="71" thickBot="1">
      <c r="B5650" s="167" t="n"/>
      <c r="C5650" s="167" t="n"/>
      <c r="D5650" s="14" t="n"/>
      <c r="E5650" s="15" t="n"/>
      <c r="F5650" s="175" t="n"/>
      <c r="G5650" s="15" t="n"/>
      <c r="H5650" s="175" t="n"/>
      <c r="I5650" s="135" t="n"/>
      <c r="J5650" s="154" t="n"/>
      <c r="K5650" s="154" t="n"/>
      <c r="L5650" s="12" t="n"/>
      <c r="M5650">
        <f>VLOOKUP(J5650,P$7:Q$2767,2,0)</f>
        <v/>
      </c>
      <c r="N5650">
        <f>VLOOKUP(K5650,P$7:R$2767,2,0)</f>
        <v/>
      </c>
    </row>
    <row r="5651" hidden="1" outlineLevel="1" ht="22.45" customFormat="1" customHeight="1" s="71">
      <c r="B5651" s="165" t="n"/>
      <c r="C5651" s="165" t="n"/>
      <c r="D5651" s="152" t="n"/>
      <c r="E5651" s="163" t="n"/>
      <c r="F5651" s="164" t="n"/>
      <c r="G5651" s="163" t="n"/>
      <c r="H5651" s="164" t="n"/>
      <c r="I5651" s="7" t="n"/>
      <c r="J5651" s="8" t="n"/>
      <c r="K5651" s="8" t="n"/>
      <c r="L5651" s="12" t="n"/>
      <c r="M5651">
        <f>VLOOKUP(J5651,P$7:Q$2767,2,0)</f>
        <v/>
      </c>
      <c r="N5651">
        <f>VLOOKUP(K5651,P$7:R$2767,2,0)</f>
        <v/>
      </c>
    </row>
    <row r="5652" hidden="1" outlineLevel="1" ht="22.45" customFormat="1" customHeight="1" s="71">
      <c r="B5652" s="166" t="n"/>
      <c r="C5652" s="166" t="n"/>
      <c r="D5652" s="153" t="n"/>
      <c r="E5652" s="10" t="n"/>
      <c r="F5652" s="11" t="n"/>
      <c r="G5652" s="10" t="n"/>
      <c r="H5652" s="11" t="n"/>
      <c r="I5652" s="12" t="n"/>
      <c r="J5652" s="13" t="n"/>
      <c r="K5652" s="13" t="n"/>
      <c r="L5652" s="12" t="n"/>
      <c r="M5652">
        <f>VLOOKUP(J5652,P$7:Q$2767,2,0)</f>
        <v/>
      </c>
      <c r="N5652">
        <f>VLOOKUP(K5652,P$7:R$2767,2,0)</f>
        <v/>
      </c>
    </row>
    <row r="5653" hidden="1" outlineLevel="1" ht="22.45" customFormat="1" customHeight="1" s="71" thickBot="1">
      <c r="B5653" s="167" t="n"/>
      <c r="C5653" s="167" t="n"/>
      <c r="D5653" s="14" t="n"/>
      <c r="E5653" s="15" t="n"/>
      <c r="F5653" s="175" t="n"/>
      <c r="G5653" s="15" t="n"/>
      <c r="H5653" s="175" t="n"/>
      <c r="I5653" s="135" t="n"/>
      <c r="J5653" s="154" t="n"/>
      <c r="K5653" s="154" t="n"/>
      <c r="L5653" s="12" t="n"/>
      <c r="M5653">
        <f>VLOOKUP(J5653,P$7:Q$2767,2,0)</f>
        <v/>
      </c>
      <c r="N5653">
        <f>VLOOKUP(K5653,P$7:R$2767,2,0)</f>
        <v/>
      </c>
    </row>
    <row r="5654" hidden="1" outlineLevel="1" ht="22.45" customFormat="1" customHeight="1" s="71">
      <c r="B5654" s="165" t="n"/>
      <c r="C5654" s="165" t="n"/>
      <c r="D5654" s="152" t="n"/>
      <c r="E5654" s="163" t="n"/>
      <c r="F5654" s="164" t="n"/>
      <c r="G5654" s="163" t="n"/>
      <c r="H5654" s="164" t="n"/>
      <c r="I5654" s="7" t="n"/>
      <c r="J5654" s="8" t="n"/>
      <c r="K5654" s="8" t="n"/>
      <c r="L5654" s="12" t="n"/>
      <c r="M5654">
        <f>VLOOKUP(J5654,P$7:Q$2767,2,0)</f>
        <v/>
      </c>
      <c r="N5654">
        <f>VLOOKUP(K5654,P$7:R$2767,2,0)</f>
        <v/>
      </c>
    </row>
    <row r="5655" hidden="1" outlineLevel="1" ht="22.45" customFormat="1" customHeight="1" s="71">
      <c r="B5655" s="166" t="n"/>
      <c r="C5655" s="166" t="n"/>
      <c r="D5655" s="153" t="n"/>
      <c r="E5655" s="10" t="n"/>
      <c r="F5655" s="11" t="n"/>
      <c r="G5655" s="10" t="n"/>
      <c r="H5655" s="11" t="n"/>
      <c r="I5655" s="12" t="n"/>
      <c r="J5655" s="13" t="n"/>
      <c r="K5655" s="13" t="n"/>
      <c r="L5655" s="12" t="n"/>
      <c r="M5655">
        <f>VLOOKUP(J5655,P$7:Q$2767,2,0)</f>
        <v/>
      </c>
      <c r="N5655">
        <f>VLOOKUP(K5655,P$7:R$2767,2,0)</f>
        <v/>
      </c>
    </row>
    <row r="5656" hidden="1" outlineLevel="1" ht="22.45" customFormat="1" customHeight="1" s="71" thickBot="1">
      <c r="B5656" s="167" t="n"/>
      <c r="C5656" s="167" t="n"/>
      <c r="D5656" s="14" t="n"/>
      <c r="E5656" s="15" t="n"/>
      <c r="F5656" s="175" t="n"/>
      <c r="G5656" s="15" t="n"/>
      <c r="H5656" s="175" t="n"/>
      <c r="I5656" s="135" t="n"/>
      <c r="J5656" s="154" t="n"/>
      <c r="K5656" s="154" t="n"/>
      <c r="L5656" s="12" t="n"/>
      <c r="M5656">
        <f>VLOOKUP(J5656,P$7:Q$2767,2,0)</f>
        <v/>
      </c>
      <c r="N5656">
        <f>VLOOKUP(K5656,P$7:R$2767,2,0)</f>
        <v/>
      </c>
    </row>
    <row r="5657" hidden="1" outlineLevel="1" ht="22.45" customFormat="1" customHeight="1" s="71">
      <c r="B5657" s="165" t="n"/>
      <c r="C5657" s="165" t="n"/>
      <c r="D5657" s="152" t="n"/>
      <c r="E5657" s="163" t="n"/>
      <c r="F5657" s="164" t="n"/>
      <c r="G5657" s="163" t="n"/>
      <c r="H5657" s="164" t="n"/>
      <c r="I5657" s="7" t="n"/>
      <c r="J5657" s="8" t="n"/>
      <c r="K5657" s="8" t="n"/>
      <c r="L5657" s="12" t="n"/>
      <c r="M5657">
        <f>VLOOKUP(J5657,P$7:Q$2767,2,0)</f>
        <v/>
      </c>
      <c r="N5657">
        <f>VLOOKUP(K5657,P$7:R$2767,2,0)</f>
        <v/>
      </c>
    </row>
    <row r="5658" hidden="1" outlineLevel="1" ht="22.45" customFormat="1" customHeight="1" s="71">
      <c r="B5658" s="166" t="n"/>
      <c r="C5658" s="166" t="n"/>
      <c r="D5658" s="153" t="n"/>
      <c r="E5658" s="10" t="n"/>
      <c r="F5658" s="11" t="n"/>
      <c r="G5658" s="10" t="n"/>
      <c r="H5658" s="11" t="n"/>
      <c r="I5658" s="12" t="n"/>
      <c r="J5658" s="13" t="n"/>
      <c r="K5658" s="13" t="n"/>
      <c r="L5658" s="12" t="n"/>
      <c r="M5658">
        <f>VLOOKUP(J5658,P$7:Q$2767,2,0)</f>
        <v/>
      </c>
      <c r="N5658">
        <f>VLOOKUP(K5658,P$7:R$2767,2,0)</f>
        <v/>
      </c>
    </row>
    <row r="5659" hidden="1" outlineLevel="1" ht="22.45" customFormat="1" customHeight="1" s="71" thickBot="1">
      <c r="B5659" s="167" t="n"/>
      <c r="C5659" s="167" t="n"/>
      <c r="D5659" s="14" t="n"/>
      <c r="E5659" s="15" t="n"/>
      <c r="F5659" s="175" t="n"/>
      <c r="G5659" s="15" t="n"/>
      <c r="H5659" s="175" t="n"/>
      <c r="I5659" s="135" t="n"/>
      <c r="J5659" s="154" t="n"/>
      <c r="K5659" s="154" t="n"/>
      <c r="L5659" s="12" t="n"/>
      <c r="M5659">
        <f>VLOOKUP(J5659,P$7:Q$2767,2,0)</f>
        <v/>
      </c>
      <c r="N5659">
        <f>VLOOKUP(K5659,P$7:R$2767,2,0)</f>
        <v/>
      </c>
    </row>
    <row r="5660" hidden="1" outlineLevel="1" ht="22.45" customFormat="1" customHeight="1" s="71">
      <c r="B5660" s="165" t="n"/>
      <c r="C5660" s="165" t="n"/>
      <c r="D5660" s="152" t="n"/>
      <c r="E5660" s="163" t="n"/>
      <c r="F5660" s="164" t="n"/>
      <c r="G5660" s="163" t="n"/>
      <c r="H5660" s="164" t="n"/>
      <c r="I5660" s="7" t="n"/>
      <c r="J5660" s="8" t="n"/>
      <c r="K5660" s="8" t="n"/>
      <c r="L5660" s="12" t="n"/>
      <c r="M5660">
        <f>VLOOKUP(J5660,P$7:Q$2767,2,0)</f>
        <v/>
      </c>
      <c r="N5660">
        <f>VLOOKUP(K5660,P$7:R$2767,2,0)</f>
        <v/>
      </c>
    </row>
    <row r="5661" hidden="1" outlineLevel="1" ht="22.45" customFormat="1" customHeight="1" s="71">
      <c r="B5661" s="166" t="n"/>
      <c r="C5661" s="166" t="n"/>
      <c r="D5661" s="153" t="n"/>
      <c r="E5661" s="10" t="n"/>
      <c r="F5661" s="11" t="n"/>
      <c r="G5661" s="10" t="n"/>
      <c r="H5661" s="11" t="n"/>
      <c r="I5661" s="12" t="n"/>
      <c r="J5661" s="13" t="n"/>
      <c r="K5661" s="13" t="n"/>
      <c r="L5661" s="12" t="n"/>
      <c r="M5661">
        <f>VLOOKUP(J5661,P$7:Q$2767,2,0)</f>
        <v/>
      </c>
      <c r="N5661">
        <f>VLOOKUP(K5661,P$7:R$2767,2,0)</f>
        <v/>
      </c>
    </row>
    <row r="5662" hidden="1" outlineLevel="1" ht="22.45" customFormat="1" customHeight="1" s="71" thickBot="1">
      <c r="B5662" s="167" t="n"/>
      <c r="C5662" s="167" t="n"/>
      <c r="D5662" s="14" t="n"/>
      <c r="E5662" s="15" t="n"/>
      <c r="F5662" s="175" t="n"/>
      <c r="G5662" s="15" t="n"/>
      <c r="H5662" s="175" t="n"/>
      <c r="I5662" s="135" t="n"/>
      <c r="J5662" s="154" t="n"/>
      <c r="K5662" s="154" t="n"/>
      <c r="L5662" s="12" t="n"/>
      <c r="M5662">
        <f>VLOOKUP(J5662,P$7:Q$2767,2,0)</f>
        <v/>
      </c>
      <c r="N5662">
        <f>VLOOKUP(K5662,P$7:R$2767,2,0)</f>
        <v/>
      </c>
    </row>
    <row r="5663" hidden="1" outlineLevel="1" ht="22.45" customFormat="1" customHeight="1" s="71">
      <c r="B5663" s="165" t="n"/>
      <c r="C5663" s="165" t="n"/>
      <c r="D5663" s="152" t="n"/>
      <c r="E5663" s="163" t="n"/>
      <c r="F5663" s="164" t="n"/>
      <c r="G5663" s="163" t="n"/>
      <c r="H5663" s="164" t="n"/>
      <c r="I5663" s="7" t="n"/>
      <c r="J5663" s="8" t="n"/>
      <c r="K5663" s="8" t="n"/>
      <c r="L5663" s="12" t="n"/>
      <c r="M5663">
        <f>VLOOKUP(J5663,P$7:Q$2767,2,0)</f>
        <v/>
      </c>
      <c r="N5663">
        <f>VLOOKUP(K5663,P$7:R$2767,2,0)</f>
        <v/>
      </c>
    </row>
    <row r="5664" hidden="1" outlineLevel="1" ht="22.45" customFormat="1" customHeight="1" s="71">
      <c r="B5664" s="166" t="n"/>
      <c r="C5664" s="166" t="n"/>
      <c r="D5664" s="153" t="n"/>
      <c r="E5664" s="10" t="n"/>
      <c r="F5664" s="11" t="n"/>
      <c r="G5664" s="10" t="n"/>
      <c r="H5664" s="11" t="n"/>
      <c r="I5664" s="12" t="n"/>
      <c r="J5664" s="13" t="n"/>
      <c r="K5664" s="13" t="n"/>
      <c r="L5664" s="12" t="n"/>
      <c r="M5664">
        <f>VLOOKUP(J5664,P$7:Q$2767,2,0)</f>
        <v/>
      </c>
      <c r="N5664">
        <f>VLOOKUP(K5664,P$7:R$2767,2,0)</f>
        <v/>
      </c>
    </row>
    <row r="5665" hidden="1" outlineLevel="1" ht="22.45" customFormat="1" customHeight="1" s="71" thickBot="1">
      <c r="B5665" s="167" t="n"/>
      <c r="C5665" s="167" t="n"/>
      <c r="D5665" s="14" t="n"/>
      <c r="E5665" s="15" t="n"/>
      <c r="F5665" s="175" t="n"/>
      <c r="G5665" s="15" t="n"/>
      <c r="H5665" s="175" t="n"/>
      <c r="I5665" s="135" t="n"/>
      <c r="J5665" s="154" t="n"/>
      <c r="K5665" s="154" t="n"/>
      <c r="L5665" s="12" t="n"/>
      <c r="M5665">
        <f>VLOOKUP(J5665,P$7:Q$2767,2,0)</f>
        <v/>
      </c>
      <c r="N5665">
        <f>VLOOKUP(K5665,P$7:R$2767,2,0)</f>
        <v/>
      </c>
    </row>
    <row r="5666" hidden="1" outlineLevel="1" ht="22.45" customFormat="1" customHeight="1" s="71">
      <c r="B5666" s="165" t="n"/>
      <c r="C5666" s="165" t="n"/>
      <c r="D5666" s="152" t="n"/>
      <c r="E5666" s="163" t="n"/>
      <c r="F5666" s="164" t="n"/>
      <c r="G5666" s="163" t="n"/>
      <c r="H5666" s="164" t="n"/>
      <c r="I5666" s="7" t="n"/>
      <c r="J5666" s="8" t="n"/>
      <c r="K5666" s="8" t="n"/>
      <c r="L5666" s="12" t="n"/>
      <c r="M5666">
        <f>VLOOKUP(J5666,P$7:Q$2767,2,0)</f>
        <v/>
      </c>
      <c r="N5666">
        <f>VLOOKUP(K5666,P$7:R$2767,2,0)</f>
        <v/>
      </c>
    </row>
    <row r="5667" hidden="1" outlineLevel="1" ht="22.45" customFormat="1" customHeight="1" s="71">
      <c r="B5667" s="166" t="n"/>
      <c r="C5667" s="166" t="n"/>
      <c r="D5667" s="153" t="n"/>
      <c r="E5667" s="10" t="n"/>
      <c r="F5667" s="11" t="n"/>
      <c r="G5667" s="10" t="n"/>
      <c r="H5667" s="11" t="n"/>
      <c r="I5667" s="12" t="n"/>
      <c r="J5667" s="13" t="n"/>
      <c r="K5667" s="13" t="n"/>
      <c r="L5667" s="12" t="n"/>
      <c r="M5667">
        <f>VLOOKUP(J5667,P$7:Q$2767,2,0)</f>
        <v/>
      </c>
      <c r="N5667">
        <f>VLOOKUP(K5667,P$7:R$2767,2,0)</f>
        <v/>
      </c>
    </row>
    <row r="5668" hidden="1" outlineLevel="1" ht="22.45" customFormat="1" customHeight="1" s="71" thickBot="1">
      <c r="B5668" s="167" t="n"/>
      <c r="C5668" s="167" t="n"/>
      <c r="D5668" s="14" t="n"/>
      <c r="E5668" s="15" t="n"/>
      <c r="F5668" s="175" t="n"/>
      <c r="G5668" s="15" t="n"/>
      <c r="H5668" s="175" t="n"/>
      <c r="I5668" s="135" t="n"/>
      <c r="J5668" s="154" t="n"/>
      <c r="K5668" s="154" t="n"/>
      <c r="L5668" s="12" t="n"/>
      <c r="M5668">
        <f>VLOOKUP(J5668,P$7:Q$2767,2,0)</f>
        <v/>
      </c>
      <c r="N5668">
        <f>VLOOKUP(K5668,P$7:R$2767,2,0)</f>
        <v/>
      </c>
    </row>
    <row r="5669" hidden="1" outlineLevel="1" ht="22.45" customFormat="1" customHeight="1" s="71">
      <c r="B5669" s="165" t="n"/>
      <c r="C5669" s="165" t="n"/>
      <c r="D5669" s="152" t="n"/>
      <c r="E5669" s="163" t="n"/>
      <c r="F5669" s="164" t="n"/>
      <c r="G5669" s="163" t="n"/>
      <c r="H5669" s="164" t="n"/>
      <c r="I5669" s="7" t="n"/>
      <c r="J5669" s="8" t="n"/>
      <c r="K5669" s="8" t="n"/>
      <c r="L5669" s="12" t="n"/>
      <c r="M5669">
        <f>VLOOKUP(J5669,P$7:Q$2767,2,0)</f>
        <v/>
      </c>
      <c r="N5669">
        <f>VLOOKUP(K5669,P$7:R$2767,2,0)</f>
        <v/>
      </c>
    </row>
    <row r="5670" hidden="1" outlineLevel="1" ht="22.45" customFormat="1" customHeight="1" s="71">
      <c r="B5670" s="166" t="n"/>
      <c r="C5670" s="166" t="n"/>
      <c r="D5670" s="153" t="n"/>
      <c r="E5670" s="10" t="n"/>
      <c r="F5670" s="11" t="n"/>
      <c r="G5670" s="10" t="n"/>
      <c r="H5670" s="11" t="n"/>
      <c r="I5670" s="12" t="n"/>
      <c r="J5670" s="13" t="n"/>
      <c r="K5670" s="13" t="n"/>
      <c r="L5670" s="12" t="n"/>
      <c r="M5670">
        <f>VLOOKUP(J5670,P$7:Q$2767,2,0)</f>
        <v/>
      </c>
      <c r="N5670">
        <f>VLOOKUP(K5670,P$7:R$2767,2,0)</f>
        <v/>
      </c>
    </row>
    <row r="5671" hidden="1" outlineLevel="1" ht="22.45" customFormat="1" customHeight="1" s="71" thickBot="1">
      <c r="B5671" s="167" t="n"/>
      <c r="C5671" s="167" t="n"/>
      <c r="D5671" s="14" t="n"/>
      <c r="E5671" s="15" t="n"/>
      <c r="F5671" s="175" t="n"/>
      <c r="G5671" s="15" t="n"/>
      <c r="H5671" s="175" t="n"/>
      <c r="I5671" s="135" t="n"/>
      <c r="J5671" s="154" t="n"/>
      <c r="K5671" s="154" t="n"/>
      <c r="L5671" s="12" t="n"/>
      <c r="M5671">
        <f>VLOOKUP(J5671,P$7:Q$2767,2,0)</f>
        <v/>
      </c>
      <c r="N5671">
        <f>VLOOKUP(K5671,P$7:R$2767,2,0)</f>
        <v/>
      </c>
    </row>
    <row r="5672" hidden="1" outlineLevel="1" ht="22.45" customFormat="1" customHeight="1" s="71">
      <c r="B5672" s="165" t="n"/>
      <c r="C5672" s="165" t="n"/>
      <c r="D5672" s="152" t="n"/>
      <c r="E5672" s="163" t="n"/>
      <c r="F5672" s="164" t="n"/>
      <c r="G5672" s="163" t="n"/>
      <c r="H5672" s="164" t="n"/>
      <c r="I5672" s="7" t="n"/>
      <c r="J5672" s="8" t="n"/>
      <c r="K5672" s="8" t="n"/>
      <c r="L5672" s="12" t="n"/>
      <c r="M5672">
        <f>VLOOKUP(J5672,P$7:Q$2767,2,0)</f>
        <v/>
      </c>
      <c r="N5672">
        <f>VLOOKUP(K5672,P$7:R$2767,2,0)</f>
        <v/>
      </c>
    </row>
    <row r="5673" hidden="1" outlineLevel="1" ht="22.45" customFormat="1" customHeight="1" s="71">
      <c r="B5673" s="166" t="n"/>
      <c r="C5673" s="166" t="n"/>
      <c r="D5673" s="153" t="n"/>
      <c r="E5673" s="10" t="n"/>
      <c r="F5673" s="11" t="n"/>
      <c r="G5673" s="10" t="n"/>
      <c r="H5673" s="11" t="n"/>
      <c r="I5673" s="12" t="n"/>
      <c r="J5673" s="13" t="n"/>
      <c r="K5673" s="13" t="n"/>
      <c r="L5673" s="12" t="n"/>
      <c r="M5673">
        <f>VLOOKUP(J5673,P$7:Q$2767,2,0)</f>
        <v/>
      </c>
      <c r="N5673">
        <f>VLOOKUP(K5673,P$7:R$2767,2,0)</f>
        <v/>
      </c>
    </row>
    <row r="5674" hidden="1" outlineLevel="1" ht="22.45" customFormat="1" customHeight="1" s="71" thickBot="1">
      <c r="B5674" s="167" t="n"/>
      <c r="C5674" s="167" t="n"/>
      <c r="D5674" s="14" t="n"/>
      <c r="E5674" s="15" t="n"/>
      <c r="F5674" s="175" t="n"/>
      <c r="G5674" s="15" t="n"/>
      <c r="H5674" s="175" t="n"/>
      <c r="I5674" s="135" t="n"/>
      <c r="J5674" s="154" t="n"/>
      <c r="K5674" s="154" t="n"/>
      <c r="L5674" s="12" t="n"/>
      <c r="M5674">
        <f>VLOOKUP(J5674,P$7:Q$2767,2,0)</f>
        <v/>
      </c>
      <c r="N5674">
        <f>VLOOKUP(K5674,P$7:R$2767,2,0)</f>
        <v/>
      </c>
    </row>
    <row r="5675" hidden="1" outlineLevel="1" ht="22.45" customFormat="1" customHeight="1" s="71">
      <c r="B5675" s="165" t="n"/>
      <c r="C5675" s="165" t="n"/>
      <c r="D5675" s="152" t="n"/>
      <c r="E5675" s="163" t="n"/>
      <c r="F5675" s="164" t="n"/>
      <c r="G5675" s="163" t="n"/>
      <c r="H5675" s="164" t="n"/>
      <c r="I5675" s="7" t="n"/>
      <c r="J5675" s="8" t="n"/>
      <c r="K5675" s="8" t="n"/>
      <c r="L5675" s="12" t="n"/>
      <c r="M5675">
        <f>VLOOKUP(J5675,P$7:Q$2767,2,0)</f>
        <v/>
      </c>
      <c r="N5675">
        <f>VLOOKUP(K5675,P$7:R$2767,2,0)</f>
        <v/>
      </c>
    </row>
    <row r="5676" hidden="1" outlineLevel="1" ht="22.45" customFormat="1" customHeight="1" s="71">
      <c r="B5676" s="166" t="n"/>
      <c r="C5676" s="166" t="n"/>
      <c r="D5676" s="153" t="n"/>
      <c r="E5676" s="10" t="n"/>
      <c r="F5676" s="11" t="n"/>
      <c r="G5676" s="10" t="n"/>
      <c r="H5676" s="11" t="n"/>
      <c r="I5676" s="12" t="n"/>
      <c r="J5676" s="13" t="n"/>
      <c r="K5676" s="13" t="n"/>
      <c r="L5676" s="12" t="n"/>
      <c r="M5676">
        <f>VLOOKUP(J5676,P$7:Q$2767,2,0)</f>
        <v/>
      </c>
      <c r="N5676">
        <f>VLOOKUP(K5676,P$7:R$2767,2,0)</f>
        <v/>
      </c>
    </row>
    <row r="5677" hidden="1" outlineLevel="1" ht="22.45" customFormat="1" customHeight="1" s="71" thickBot="1">
      <c r="B5677" s="167" t="n"/>
      <c r="C5677" s="167" t="n"/>
      <c r="D5677" s="14" t="n"/>
      <c r="E5677" s="15" t="n"/>
      <c r="F5677" s="175" t="n"/>
      <c r="G5677" s="15" t="n"/>
      <c r="H5677" s="175" t="n"/>
      <c r="I5677" s="135" t="n"/>
      <c r="J5677" s="154" t="n"/>
      <c r="K5677" s="154" t="n"/>
      <c r="L5677" s="12" t="n"/>
      <c r="M5677">
        <f>VLOOKUP(J5677,P$7:Q$2767,2,0)</f>
        <v/>
      </c>
      <c r="N5677">
        <f>VLOOKUP(K5677,P$7:R$2767,2,0)</f>
        <v/>
      </c>
    </row>
    <row r="5678" hidden="1" outlineLevel="1" ht="22.45" customFormat="1" customHeight="1" s="71">
      <c r="B5678" s="165" t="n"/>
      <c r="C5678" s="165" t="n"/>
      <c r="D5678" s="152" t="n"/>
      <c r="E5678" s="163" t="n"/>
      <c r="F5678" s="164" t="n"/>
      <c r="G5678" s="163" t="n"/>
      <c r="H5678" s="164" t="n"/>
      <c r="I5678" s="7" t="n"/>
      <c r="J5678" s="8" t="n"/>
      <c r="K5678" s="8" t="n"/>
      <c r="L5678" s="12" t="n"/>
      <c r="M5678">
        <f>VLOOKUP(J5678,P$7:Q$2767,2,0)</f>
        <v/>
      </c>
      <c r="N5678">
        <f>VLOOKUP(K5678,P$7:R$2767,2,0)</f>
        <v/>
      </c>
    </row>
    <row r="5679" hidden="1" outlineLevel="1" ht="22.45" customFormat="1" customHeight="1" s="71">
      <c r="B5679" s="166" t="n"/>
      <c r="C5679" s="166" t="n"/>
      <c r="D5679" s="153" t="n"/>
      <c r="E5679" s="10" t="n"/>
      <c r="F5679" s="11" t="n"/>
      <c r="G5679" s="10" t="n"/>
      <c r="H5679" s="11" t="n"/>
      <c r="I5679" s="12" t="n"/>
      <c r="J5679" s="13" t="n"/>
      <c r="K5679" s="13" t="n"/>
      <c r="L5679" s="12" t="n"/>
      <c r="M5679">
        <f>VLOOKUP(J5679,P$7:Q$2767,2,0)</f>
        <v/>
      </c>
      <c r="N5679">
        <f>VLOOKUP(K5679,P$7:R$2767,2,0)</f>
        <v/>
      </c>
    </row>
    <row r="5680" hidden="1" outlineLevel="1" ht="22.45" customFormat="1" customHeight="1" s="71" thickBot="1">
      <c r="B5680" s="167" t="n"/>
      <c r="C5680" s="167" t="n"/>
      <c r="D5680" s="14" t="n"/>
      <c r="E5680" s="15" t="n"/>
      <c r="F5680" s="175" t="n"/>
      <c r="G5680" s="15" t="n"/>
      <c r="H5680" s="175" t="n"/>
      <c r="I5680" s="135" t="n"/>
      <c r="J5680" s="154" t="n"/>
      <c r="K5680" s="154" t="n"/>
      <c r="L5680" s="12" t="n"/>
      <c r="M5680">
        <f>VLOOKUP(J5680,P$7:Q$2767,2,0)</f>
        <v/>
      </c>
      <c r="N5680">
        <f>VLOOKUP(K5680,P$7:R$2767,2,0)</f>
        <v/>
      </c>
    </row>
    <row r="5681" hidden="1" outlineLevel="1" ht="22.45" customFormat="1" customHeight="1" s="71">
      <c r="B5681" s="165" t="n"/>
      <c r="C5681" s="165" t="n"/>
      <c r="D5681" s="152" t="n"/>
      <c r="E5681" s="163" t="n"/>
      <c r="F5681" s="164" t="n"/>
      <c r="G5681" s="163" t="n"/>
      <c r="H5681" s="164" t="n"/>
      <c r="I5681" s="7" t="n"/>
      <c r="J5681" s="8" t="n"/>
      <c r="K5681" s="8" t="n"/>
      <c r="L5681" s="12" t="n"/>
      <c r="M5681">
        <f>VLOOKUP(J5681,P$7:Q$2767,2,0)</f>
        <v/>
      </c>
      <c r="N5681">
        <f>VLOOKUP(K5681,P$7:R$2767,2,0)</f>
        <v/>
      </c>
    </row>
    <row r="5682" hidden="1" outlineLevel="1" ht="22.45" customFormat="1" customHeight="1" s="71">
      <c r="B5682" s="166" t="n"/>
      <c r="C5682" s="166" t="n"/>
      <c r="D5682" s="153" t="n"/>
      <c r="E5682" s="10" t="n"/>
      <c r="F5682" s="11" t="n"/>
      <c r="G5682" s="10" t="n"/>
      <c r="H5682" s="11" t="n"/>
      <c r="I5682" s="12" t="n"/>
      <c r="J5682" s="13" t="n"/>
      <c r="K5682" s="13" t="n"/>
      <c r="L5682" s="12" t="n"/>
      <c r="M5682">
        <f>VLOOKUP(J5682,P$7:Q$2767,2,0)</f>
        <v/>
      </c>
      <c r="N5682">
        <f>VLOOKUP(K5682,P$7:R$2767,2,0)</f>
        <v/>
      </c>
    </row>
    <row r="5683" hidden="1" outlineLevel="1" ht="22.45" customFormat="1" customHeight="1" s="71" thickBot="1">
      <c r="B5683" s="167" t="n"/>
      <c r="C5683" s="167" t="n"/>
      <c r="D5683" s="14" t="n"/>
      <c r="E5683" s="15" t="n"/>
      <c r="F5683" s="175" t="n"/>
      <c r="G5683" s="15" t="n"/>
      <c r="H5683" s="175" t="n"/>
      <c r="I5683" s="135" t="n"/>
      <c r="J5683" s="154" t="n"/>
      <c r="K5683" s="154" t="n"/>
      <c r="L5683" s="12" t="n"/>
      <c r="M5683">
        <f>VLOOKUP(J5683,P$7:Q$2767,2,0)</f>
        <v/>
      </c>
      <c r="N5683">
        <f>VLOOKUP(K5683,P$7:R$2767,2,0)</f>
        <v/>
      </c>
    </row>
    <row r="5684" hidden="1" outlineLevel="1" ht="22.45" customFormat="1" customHeight="1" s="71">
      <c r="B5684" s="165" t="n"/>
      <c r="C5684" s="165" t="n"/>
      <c r="D5684" s="152" t="n"/>
      <c r="E5684" s="163" t="n"/>
      <c r="F5684" s="164" t="n"/>
      <c r="G5684" s="163" t="n"/>
      <c r="H5684" s="164" t="n"/>
      <c r="I5684" s="7" t="n"/>
      <c r="J5684" s="8" t="n"/>
      <c r="K5684" s="8" t="n"/>
      <c r="L5684" s="12" t="n"/>
      <c r="M5684">
        <f>VLOOKUP(J5684,P$7:Q$2767,2,0)</f>
        <v/>
      </c>
      <c r="N5684">
        <f>VLOOKUP(K5684,P$7:R$2767,2,0)</f>
        <v/>
      </c>
    </row>
    <row r="5685" hidden="1" outlineLevel="1" ht="22.45" customFormat="1" customHeight="1" s="71">
      <c r="B5685" s="166" t="n"/>
      <c r="C5685" s="166" t="n"/>
      <c r="D5685" s="153" t="n"/>
      <c r="E5685" s="10" t="n"/>
      <c r="F5685" s="11" t="n"/>
      <c r="G5685" s="10" t="n"/>
      <c r="H5685" s="11" t="n"/>
      <c r="I5685" s="12" t="n"/>
      <c r="J5685" s="13" t="n"/>
      <c r="K5685" s="13" t="n"/>
      <c r="L5685" s="12" t="n"/>
      <c r="M5685">
        <f>VLOOKUP(J5685,P$7:Q$2767,2,0)</f>
        <v/>
      </c>
      <c r="N5685">
        <f>VLOOKUP(K5685,P$7:R$2767,2,0)</f>
        <v/>
      </c>
    </row>
    <row r="5686" hidden="1" outlineLevel="1" ht="22.45" customFormat="1" customHeight="1" s="71" thickBot="1">
      <c r="B5686" s="167" t="n"/>
      <c r="C5686" s="167" t="n"/>
      <c r="D5686" s="14" t="n"/>
      <c r="E5686" s="15" t="n"/>
      <c r="F5686" s="175" t="n"/>
      <c r="G5686" s="15" t="n"/>
      <c r="H5686" s="175" t="n"/>
      <c r="I5686" s="135" t="n"/>
      <c r="J5686" s="154" t="n"/>
      <c r="K5686" s="154" t="n"/>
      <c r="L5686" s="12" t="n"/>
      <c r="M5686">
        <f>VLOOKUP(J5686,P$7:Q$2767,2,0)</f>
        <v/>
      </c>
      <c r="N5686">
        <f>VLOOKUP(K5686,P$7:R$2767,2,0)</f>
        <v/>
      </c>
    </row>
    <row r="5687" hidden="1" outlineLevel="1" ht="22.45" customFormat="1" customHeight="1" s="71">
      <c r="B5687" s="165" t="n"/>
      <c r="C5687" s="165" t="n"/>
      <c r="D5687" s="152" t="n"/>
      <c r="E5687" s="163" t="n"/>
      <c r="F5687" s="164" t="n"/>
      <c r="G5687" s="163" t="n"/>
      <c r="H5687" s="164" t="n"/>
      <c r="I5687" s="7" t="n"/>
      <c r="J5687" s="8" t="n"/>
      <c r="K5687" s="8" t="n"/>
      <c r="L5687" s="12" t="n"/>
      <c r="M5687">
        <f>VLOOKUP(J5687,P$7:Q$2767,2,0)</f>
        <v/>
      </c>
      <c r="N5687">
        <f>VLOOKUP(K5687,P$7:R$2767,2,0)</f>
        <v/>
      </c>
    </row>
    <row r="5688" hidden="1" outlineLevel="1" ht="22.45" customFormat="1" customHeight="1" s="71">
      <c r="B5688" s="166" t="n"/>
      <c r="C5688" s="166" t="n"/>
      <c r="D5688" s="153" t="n"/>
      <c r="E5688" s="10" t="n"/>
      <c r="F5688" s="11" t="n"/>
      <c r="G5688" s="10" t="n"/>
      <c r="H5688" s="11" t="n"/>
      <c r="I5688" s="12" t="n"/>
      <c r="J5688" s="13" t="n"/>
      <c r="K5688" s="13" t="n"/>
      <c r="L5688" s="12" t="n"/>
      <c r="M5688">
        <f>VLOOKUP(J5688,P$7:Q$2767,2,0)</f>
        <v/>
      </c>
      <c r="N5688">
        <f>VLOOKUP(K5688,P$7:R$2767,2,0)</f>
        <v/>
      </c>
    </row>
    <row r="5689" hidden="1" outlineLevel="1" ht="22.45" customFormat="1" customHeight="1" s="71" thickBot="1">
      <c r="B5689" s="167" t="n"/>
      <c r="C5689" s="167" t="n"/>
      <c r="D5689" s="14" t="n"/>
      <c r="E5689" s="15" t="n"/>
      <c r="F5689" s="175" t="n"/>
      <c r="G5689" s="15" t="n"/>
      <c r="H5689" s="175" t="n"/>
      <c r="I5689" s="135" t="n"/>
      <c r="J5689" s="154" t="n"/>
      <c r="K5689" s="154" t="n"/>
      <c r="L5689" s="12" t="n"/>
      <c r="M5689">
        <f>VLOOKUP(J5689,P$7:Q$2767,2,0)</f>
        <v/>
      </c>
      <c r="N5689">
        <f>VLOOKUP(K5689,P$7:R$2767,2,0)</f>
        <v/>
      </c>
    </row>
    <row r="5690" hidden="1" outlineLevel="1" ht="22.45" customFormat="1" customHeight="1" s="71">
      <c r="B5690" s="165" t="n"/>
      <c r="C5690" s="165" t="n"/>
      <c r="D5690" s="152" t="n"/>
      <c r="E5690" s="163" t="n"/>
      <c r="F5690" s="164" t="n"/>
      <c r="G5690" s="163" t="n"/>
      <c r="H5690" s="164" t="n"/>
      <c r="I5690" s="7" t="n"/>
      <c r="J5690" s="8" t="n"/>
      <c r="K5690" s="8" t="n"/>
      <c r="L5690" s="12" t="n"/>
      <c r="M5690">
        <f>VLOOKUP(J5690,P$7:Q$2767,2,0)</f>
        <v/>
      </c>
      <c r="N5690">
        <f>VLOOKUP(K5690,P$7:R$2767,2,0)</f>
        <v/>
      </c>
    </row>
    <row r="5691" hidden="1" outlineLevel="1" ht="22.45" customFormat="1" customHeight="1" s="71">
      <c r="B5691" s="166" t="n"/>
      <c r="C5691" s="166" t="n"/>
      <c r="D5691" s="153" t="n"/>
      <c r="E5691" s="10" t="n"/>
      <c r="F5691" s="11" t="n"/>
      <c r="G5691" s="10" t="n"/>
      <c r="H5691" s="11" t="n"/>
      <c r="I5691" s="12" t="n"/>
      <c r="J5691" s="13" t="n"/>
      <c r="K5691" s="13" t="n"/>
      <c r="L5691" s="12" t="n"/>
      <c r="M5691">
        <f>VLOOKUP(J5691,P$7:Q$2767,2,0)</f>
        <v/>
      </c>
      <c r="N5691">
        <f>VLOOKUP(K5691,P$7:R$2767,2,0)</f>
        <v/>
      </c>
    </row>
    <row r="5692" hidden="1" outlineLevel="1" ht="22.45" customFormat="1" customHeight="1" s="71" thickBot="1">
      <c r="B5692" s="167" t="n"/>
      <c r="C5692" s="167" t="n"/>
      <c r="D5692" s="14" t="n"/>
      <c r="E5692" s="15" t="n"/>
      <c r="F5692" s="175" t="n"/>
      <c r="G5692" s="15" t="n"/>
      <c r="H5692" s="175" t="n"/>
      <c r="I5692" s="135" t="n"/>
      <c r="J5692" s="154" t="n"/>
      <c r="K5692" s="154" t="n"/>
      <c r="L5692" s="12" t="n"/>
      <c r="M5692">
        <f>VLOOKUP(J5692,P$7:Q$2767,2,0)</f>
        <v/>
      </c>
      <c r="N5692">
        <f>VLOOKUP(K5692,P$7:R$2767,2,0)</f>
        <v/>
      </c>
    </row>
    <row r="5693" hidden="1" outlineLevel="1" ht="22.45" customFormat="1" customHeight="1" s="71">
      <c r="B5693" s="165" t="n"/>
      <c r="C5693" s="165" t="n"/>
      <c r="D5693" s="152" t="n"/>
      <c r="E5693" s="163" t="n"/>
      <c r="F5693" s="164" t="n"/>
      <c r="G5693" s="163" t="n"/>
      <c r="H5693" s="164" t="n"/>
      <c r="I5693" s="7" t="n"/>
      <c r="J5693" s="8" t="n"/>
      <c r="K5693" s="8" t="n"/>
      <c r="L5693" s="12" t="n"/>
      <c r="M5693">
        <f>VLOOKUP(J5693,P$7:Q$2767,2,0)</f>
        <v/>
      </c>
      <c r="N5693">
        <f>VLOOKUP(K5693,P$7:R$2767,2,0)</f>
        <v/>
      </c>
    </row>
    <row r="5694" hidden="1" outlineLevel="1" ht="22.45" customFormat="1" customHeight="1" s="71">
      <c r="B5694" s="166" t="n"/>
      <c r="C5694" s="166" t="n"/>
      <c r="D5694" s="153" t="n"/>
      <c r="E5694" s="10" t="n"/>
      <c r="F5694" s="11" t="n"/>
      <c r="G5694" s="10" t="n"/>
      <c r="H5694" s="11" t="n"/>
      <c r="I5694" s="12" t="n"/>
      <c r="J5694" s="13" t="n"/>
      <c r="K5694" s="13" t="n"/>
      <c r="L5694" s="12" t="n"/>
      <c r="M5694">
        <f>VLOOKUP(J5694,P$7:Q$2767,2,0)</f>
        <v/>
      </c>
      <c r="N5694">
        <f>VLOOKUP(K5694,P$7:R$2767,2,0)</f>
        <v/>
      </c>
    </row>
    <row r="5695" hidden="1" outlineLevel="1" ht="22.45" customFormat="1" customHeight="1" s="71" thickBot="1">
      <c r="B5695" s="167" t="n"/>
      <c r="C5695" s="167" t="n"/>
      <c r="D5695" s="14" t="n"/>
      <c r="E5695" s="15" t="n"/>
      <c r="F5695" s="175" t="n"/>
      <c r="G5695" s="15" t="n"/>
      <c r="H5695" s="175" t="n"/>
      <c r="I5695" s="135" t="n"/>
      <c r="J5695" s="154" t="n"/>
      <c r="K5695" s="154" t="n"/>
      <c r="L5695" s="12" t="n"/>
      <c r="M5695">
        <f>VLOOKUP(J5695,P$7:Q$2767,2,0)</f>
        <v/>
      </c>
      <c r="N5695">
        <f>VLOOKUP(K5695,P$7:R$2767,2,0)</f>
        <v/>
      </c>
    </row>
    <row r="5696" hidden="1" outlineLevel="1" ht="22.45" customFormat="1" customHeight="1" s="71">
      <c r="B5696" s="165" t="n"/>
      <c r="C5696" s="165" t="n"/>
      <c r="D5696" s="152" t="n"/>
      <c r="E5696" s="163" t="n"/>
      <c r="F5696" s="164" t="n"/>
      <c r="G5696" s="163" t="n"/>
      <c r="H5696" s="164" t="n"/>
      <c r="I5696" s="7" t="n"/>
      <c r="J5696" s="8" t="n"/>
      <c r="K5696" s="8" t="n"/>
      <c r="L5696" s="12" t="n"/>
      <c r="M5696">
        <f>VLOOKUP(J5696,P$7:Q$2767,2,0)</f>
        <v/>
      </c>
      <c r="N5696">
        <f>VLOOKUP(K5696,P$7:R$2767,2,0)</f>
        <v/>
      </c>
    </row>
    <row r="5697" hidden="1" outlineLevel="1" ht="22.45" customFormat="1" customHeight="1" s="71">
      <c r="B5697" s="166" t="n"/>
      <c r="C5697" s="166" t="n"/>
      <c r="D5697" s="153" t="n"/>
      <c r="E5697" s="10" t="n"/>
      <c r="F5697" s="11" t="n"/>
      <c r="G5697" s="10" t="n"/>
      <c r="H5697" s="11" t="n"/>
      <c r="I5697" s="12" t="n"/>
      <c r="J5697" s="13" t="n"/>
      <c r="K5697" s="13" t="n"/>
      <c r="L5697" s="12" t="n"/>
      <c r="M5697">
        <f>VLOOKUP(J5697,P$7:Q$2767,2,0)</f>
        <v/>
      </c>
      <c r="N5697">
        <f>VLOOKUP(K5697,P$7:R$2767,2,0)</f>
        <v/>
      </c>
    </row>
    <row r="5698" hidden="1" outlineLevel="1" ht="22.45" customFormat="1" customHeight="1" s="71" thickBot="1">
      <c r="B5698" s="167" t="n"/>
      <c r="C5698" s="167" t="n"/>
      <c r="D5698" s="14" t="n"/>
      <c r="E5698" s="15" t="n"/>
      <c r="F5698" s="175" t="n"/>
      <c r="G5698" s="15" t="n"/>
      <c r="H5698" s="175" t="n"/>
      <c r="I5698" s="135" t="n"/>
      <c r="J5698" s="154" t="n"/>
      <c r="K5698" s="154" t="n"/>
      <c r="L5698" s="12" t="n"/>
      <c r="M5698">
        <f>VLOOKUP(J5698,P$7:Q$2767,2,0)</f>
        <v/>
      </c>
      <c r="N5698">
        <f>VLOOKUP(K5698,P$7:R$2767,2,0)</f>
        <v/>
      </c>
    </row>
    <row r="5699" hidden="1" outlineLevel="1" ht="22.45" customFormat="1" customHeight="1" s="71">
      <c r="B5699" s="165" t="n"/>
      <c r="C5699" s="165" t="n"/>
      <c r="D5699" s="152" t="n"/>
      <c r="E5699" s="163" t="n"/>
      <c r="F5699" s="164" t="n"/>
      <c r="G5699" s="163" t="n"/>
      <c r="H5699" s="164" t="n"/>
      <c r="I5699" s="7" t="n"/>
      <c r="J5699" s="8" t="n"/>
      <c r="K5699" s="8" t="n"/>
      <c r="L5699" s="12" t="n"/>
      <c r="M5699">
        <f>VLOOKUP(J5699,P$7:Q$2767,2,0)</f>
        <v/>
      </c>
      <c r="N5699">
        <f>VLOOKUP(K5699,P$7:R$2767,2,0)</f>
        <v/>
      </c>
    </row>
    <row r="5700" hidden="1" outlineLevel="1" ht="22.45" customFormat="1" customHeight="1" s="71">
      <c r="B5700" s="166" t="n"/>
      <c r="C5700" s="166" t="n"/>
      <c r="D5700" s="153" t="n"/>
      <c r="E5700" s="10" t="n"/>
      <c r="F5700" s="11" t="n"/>
      <c r="G5700" s="10" t="n"/>
      <c r="H5700" s="11" t="n"/>
      <c r="I5700" s="12" t="n"/>
      <c r="J5700" s="13" t="n"/>
      <c r="K5700" s="13" t="n"/>
      <c r="L5700" s="12" t="n"/>
      <c r="M5700">
        <f>VLOOKUP(J5700,P$7:Q$2767,2,0)</f>
        <v/>
      </c>
      <c r="N5700">
        <f>VLOOKUP(K5700,P$7:R$2767,2,0)</f>
        <v/>
      </c>
    </row>
    <row r="5701" hidden="1" outlineLevel="1" ht="22.45" customFormat="1" customHeight="1" s="71" thickBot="1">
      <c r="B5701" s="167" t="n"/>
      <c r="C5701" s="167" t="n"/>
      <c r="D5701" s="14" t="n"/>
      <c r="E5701" s="15" t="n"/>
      <c r="F5701" s="175" t="n"/>
      <c r="G5701" s="15" t="n"/>
      <c r="H5701" s="175" t="n"/>
      <c r="I5701" s="135" t="n"/>
      <c r="J5701" s="154" t="n"/>
      <c r="K5701" s="154" t="n"/>
      <c r="L5701" s="12" t="n"/>
      <c r="M5701">
        <f>VLOOKUP(J5701,P$7:Q$2767,2,0)</f>
        <v/>
      </c>
      <c r="N5701">
        <f>VLOOKUP(K5701,P$7:R$2767,2,0)</f>
        <v/>
      </c>
    </row>
    <row r="5702" hidden="1" outlineLevel="1" ht="22.45" customFormat="1" customHeight="1" s="71">
      <c r="B5702" s="165" t="n"/>
      <c r="C5702" s="165" t="n"/>
      <c r="D5702" s="152" t="n"/>
      <c r="E5702" s="163" t="n"/>
      <c r="F5702" s="164" t="n"/>
      <c r="G5702" s="163" t="n"/>
      <c r="H5702" s="164" t="n"/>
      <c r="I5702" s="7" t="n"/>
      <c r="J5702" s="8" t="n"/>
      <c r="K5702" s="8" t="n"/>
      <c r="L5702" s="12" t="n"/>
      <c r="M5702">
        <f>VLOOKUP(J5702,P$7:Q$2767,2,0)</f>
        <v/>
      </c>
      <c r="N5702">
        <f>VLOOKUP(K5702,P$7:R$2767,2,0)</f>
        <v/>
      </c>
    </row>
    <row r="5703" hidden="1" outlineLevel="1" ht="22.45" customFormat="1" customHeight="1" s="71">
      <c r="B5703" s="166" t="n"/>
      <c r="C5703" s="166" t="n"/>
      <c r="D5703" s="153" t="n"/>
      <c r="E5703" s="10" t="n"/>
      <c r="F5703" s="11" t="n"/>
      <c r="G5703" s="10" t="n"/>
      <c r="H5703" s="11" t="n"/>
      <c r="I5703" s="12" t="n"/>
      <c r="J5703" s="13" t="n"/>
      <c r="K5703" s="13" t="n"/>
      <c r="L5703" s="12" t="n"/>
      <c r="M5703">
        <f>VLOOKUP(J5703,P$7:Q$2767,2,0)</f>
        <v/>
      </c>
      <c r="N5703">
        <f>VLOOKUP(K5703,P$7:R$2767,2,0)</f>
        <v/>
      </c>
    </row>
    <row r="5704" hidden="1" outlineLevel="1" ht="22.45" customFormat="1" customHeight="1" s="71" thickBot="1">
      <c r="B5704" s="167" t="n"/>
      <c r="C5704" s="167" t="n"/>
      <c r="D5704" s="14" t="n"/>
      <c r="E5704" s="15" t="n"/>
      <c r="F5704" s="175" t="n"/>
      <c r="G5704" s="15" t="n"/>
      <c r="H5704" s="175" t="n"/>
      <c r="I5704" s="135" t="n"/>
      <c r="J5704" s="154" t="n"/>
      <c r="K5704" s="154" t="n"/>
      <c r="L5704" s="12" t="n"/>
      <c r="M5704">
        <f>VLOOKUP(J5704,P$7:Q$2767,2,0)</f>
        <v/>
      </c>
      <c r="N5704">
        <f>VLOOKUP(K5704,P$7:R$2767,2,0)</f>
        <v/>
      </c>
    </row>
    <row r="5705" hidden="1" outlineLevel="1" ht="22.45" customFormat="1" customHeight="1" s="71">
      <c r="B5705" s="165" t="n"/>
      <c r="C5705" s="165" t="n"/>
      <c r="D5705" s="152" t="n"/>
      <c r="E5705" s="163" t="n"/>
      <c r="F5705" s="164" t="n"/>
      <c r="G5705" s="163" t="n"/>
      <c r="H5705" s="164" t="n"/>
      <c r="I5705" s="7" t="n"/>
      <c r="J5705" s="8" t="n"/>
      <c r="K5705" s="8" t="n"/>
      <c r="L5705" s="12" t="n"/>
      <c r="M5705">
        <f>VLOOKUP(J5705,P$7:Q$2767,2,0)</f>
        <v/>
      </c>
      <c r="N5705">
        <f>VLOOKUP(K5705,P$7:R$2767,2,0)</f>
        <v/>
      </c>
    </row>
    <row r="5706" hidden="1" outlineLevel="1" ht="22.45" customFormat="1" customHeight="1" s="71">
      <c r="B5706" s="166" t="n"/>
      <c r="C5706" s="166" t="n"/>
      <c r="D5706" s="153" t="n"/>
      <c r="E5706" s="10" t="n"/>
      <c r="F5706" s="11" t="n"/>
      <c r="G5706" s="10" t="n"/>
      <c r="H5706" s="11" t="n"/>
      <c r="I5706" s="12" t="n"/>
      <c r="J5706" s="13" t="n"/>
      <c r="K5706" s="13" t="n"/>
      <c r="L5706" s="12" t="n"/>
      <c r="M5706">
        <f>VLOOKUP(J5706,P$7:Q$2767,2,0)</f>
        <v/>
      </c>
      <c r="N5706">
        <f>VLOOKUP(K5706,P$7:R$2767,2,0)</f>
        <v/>
      </c>
    </row>
    <row r="5707" hidden="1" outlineLevel="1" ht="22.45" customFormat="1" customHeight="1" s="71" thickBot="1">
      <c r="B5707" s="167" t="n"/>
      <c r="C5707" s="167" t="n"/>
      <c r="D5707" s="14" t="n"/>
      <c r="E5707" s="15" t="n"/>
      <c r="F5707" s="175" t="n"/>
      <c r="G5707" s="15" t="n"/>
      <c r="H5707" s="175" t="n"/>
      <c r="I5707" s="135" t="n"/>
      <c r="J5707" s="154" t="n"/>
      <c r="K5707" s="154" t="n"/>
      <c r="L5707" s="12" t="n"/>
      <c r="M5707">
        <f>VLOOKUP(J5707,P$7:Q$2767,2,0)</f>
        <v/>
      </c>
      <c r="N5707">
        <f>VLOOKUP(K5707,P$7:R$2767,2,0)</f>
        <v/>
      </c>
    </row>
    <row r="5708" hidden="1" outlineLevel="1" ht="22.45" customFormat="1" customHeight="1" s="71">
      <c r="B5708" s="165" t="n"/>
      <c r="C5708" s="165" t="n"/>
      <c r="D5708" s="152" t="n"/>
      <c r="E5708" s="163" t="n"/>
      <c r="F5708" s="164" t="n"/>
      <c r="G5708" s="163" t="n"/>
      <c r="H5708" s="164" t="n"/>
      <c r="I5708" s="7" t="n"/>
      <c r="J5708" s="8" t="n"/>
      <c r="K5708" s="8" t="n"/>
      <c r="L5708" s="12" t="n"/>
      <c r="M5708">
        <f>VLOOKUP(J5708,P$7:Q$2767,2,0)</f>
        <v/>
      </c>
      <c r="N5708">
        <f>VLOOKUP(K5708,P$7:R$2767,2,0)</f>
        <v/>
      </c>
    </row>
    <row r="5709" hidden="1" outlineLevel="1" ht="22.45" customFormat="1" customHeight="1" s="71">
      <c r="B5709" s="166" t="n"/>
      <c r="C5709" s="166" t="n"/>
      <c r="D5709" s="153" t="n"/>
      <c r="E5709" s="10" t="n"/>
      <c r="F5709" s="11" t="n"/>
      <c r="G5709" s="10" t="n"/>
      <c r="H5709" s="11" t="n"/>
      <c r="I5709" s="12" t="n"/>
      <c r="J5709" s="13" t="n"/>
      <c r="K5709" s="13" t="n"/>
      <c r="L5709" s="12" t="n"/>
      <c r="M5709">
        <f>VLOOKUP(J5709,P$7:Q$2767,2,0)</f>
        <v/>
      </c>
      <c r="N5709">
        <f>VLOOKUP(K5709,P$7:R$2767,2,0)</f>
        <v/>
      </c>
    </row>
    <row r="5710" hidden="1" outlineLevel="1" ht="22.45" customFormat="1" customHeight="1" s="71" thickBot="1">
      <c r="B5710" s="167" t="n"/>
      <c r="C5710" s="167" t="n"/>
      <c r="D5710" s="14" t="n"/>
      <c r="E5710" s="15" t="n"/>
      <c r="F5710" s="175" t="n"/>
      <c r="G5710" s="15" t="n"/>
      <c r="H5710" s="175" t="n"/>
      <c r="I5710" s="135" t="n"/>
      <c r="J5710" s="154" t="n"/>
      <c r="K5710" s="154" t="n"/>
      <c r="L5710" s="12" t="n"/>
      <c r="M5710">
        <f>VLOOKUP(J5710,P$7:Q$2767,2,0)</f>
        <v/>
      </c>
      <c r="N5710">
        <f>VLOOKUP(K5710,P$7:R$2767,2,0)</f>
        <v/>
      </c>
    </row>
    <row r="5711" hidden="1" outlineLevel="1" ht="22.45" customFormat="1" customHeight="1" s="71">
      <c r="B5711" s="165" t="n"/>
      <c r="C5711" s="165" t="n"/>
      <c r="D5711" s="152" t="n"/>
      <c r="E5711" s="163" t="n"/>
      <c r="F5711" s="164" t="n"/>
      <c r="G5711" s="163" t="n"/>
      <c r="H5711" s="164" t="n"/>
      <c r="I5711" s="7" t="n"/>
      <c r="J5711" s="8" t="n"/>
      <c r="K5711" s="8" t="n"/>
      <c r="L5711" s="12" t="n"/>
      <c r="M5711">
        <f>VLOOKUP(J5711,P$7:Q$2767,2,0)</f>
        <v/>
      </c>
      <c r="N5711">
        <f>VLOOKUP(K5711,P$7:R$2767,2,0)</f>
        <v/>
      </c>
    </row>
    <row r="5712" hidden="1" outlineLevel="1" ht="22.45" customFormat="1" customHeight="1" s="71">
      <c r="B5712" s="166" t="n"/>
      <c r="C5712" s="166" t="n"/>
      <c r="D5712" s="153" t="n"/>
      <c r="E5712" s="10" t="n"/>
      <c r="F5712" s="11" t="n"/>
      <c r="G5712" s="10" t="n"/>
      <c r="H5712" s="11" t="n"/>
      <c r="I5712" s="12" t="n"/>
      <c r="J5712" s="13" t="n"/>
      <c r="K5712" s="13" t="n"/>
      <c r="L5712" s="12" t="n"/>
      <c r="M5712">
        <f>VLOOKUP(J5712,P$7:Q$2767,2,0)</f>
        <v/>
      </c>
      <c r="N5712">
        <f>VLOOKUP(K5712,P$7:R$2767,2,0)</f>
        <v/>
      </c>
    </row>
    <row r="5713" hidden="1" outlineLevel="1" ht="22.45" customFormat="1" customHeight="1" s="71" thickBot="1">
      <c r="B5713" s="167" t="n"/>
      <c r="C5713" s="167" t="n"/>
      <c r="D5713" s="14" t="n"/>
      <c r="E5713" s="15" t="n"/>
      <c r="F5713" s="175" t="n"/>
      <c r="G5713" s="15" t="n"/>
      <c r="H5713" s="175" t="n"/>
      <c r="I5713" s="135" t="n"/>
      <c r="J5713" s="154" t="n"/>
      <c r="K5713" s="154" t="n"/>
      <c r="L5713" s="12" t="n"/>
      <c r="M5713">
        <f>VLOOKUP(J5713,P$7:Q$2767,2,0)</f>
        <v/>
      </c>
      <c r="N5713">
        <f>VLOOKUP(K5713,P$7:R$2767,2,0)</f>
        <v/>
      </c>
    </row>
    <row r="5714" hidden="1" outlineLevel="1" ht="22.45" customFormat="1" customHeight="1" s="71">
      <c r="B5714" s="165" t="n"/>
      <c r="C5714" s="165" t="n"/>
      <c r="D5714" s="152" t="n"/>
      <c r="E5714" s="163" t="n"/>
      <c r="F5714" s="164" t="n"/>
      <c r="G5714" s="163" t="n"/>
      <c r="H5714" s="164" t="n"/>
      <c r="I5714" s="7" t="n"/>
      <c r="J5714" s="8" t="n"/>
      <c r="K5714" s="8" t="n"/>
      <c r="L5714" s="12" t="n"/>
      <c r="M5714">
        <f>VLOOKUP(J5714,P$7:Q$2767,2,0)</f>
        <v/>
      </c>
      <c r="N5714">
        <f>VLOOKUP(K5714,P$7:R$2767,2,0)</f>
        <v/>
      </c>
    </row>
    <row r="5715" hidden="1" outlineLevel="1" ht="22.45" customFormat="1" customHeight="1" s="71">
      <c r="B5715" s="166" t="n"/>
      <c r="C5715" s="166" t="n"/>
      <c r="D5715" s="153" t="n"/>
      <c r="E5715" s="10" t="n"/>
      <c r="F5715" s="11" t="n"/>
      <c r="G5715" s="10" t="n"/>
      <c r="H5715" s="11" t="n"/>
      <c r="I5715" s="12" t="n"/>
      <c r="J5715" s="13" t="n"/>
      <c r="K5715" s="13" t="n"/>
      <c r="L5715" s="12" t="n"/>
      <c r="M5715">
        <f>VLOOKUP(J5715,P$7:Q$2767,2,0)</f>
        <v/>
      </c>
      <c r="N5715">
        <f>VLOOKUP(K5715,P$7:R$2767,2,0)</f>
        <v/>
      </c>
    </row>
    <row r="5716" hidden="1" outlineLevel="1" ht="22.45" customFormat="1" customHeight="1" s="71" thickBot="1">
      <c r="B5716" s="167" t="n"/>
      <c r="C5716" s="167" t="n"/>
      <c r="D5716" s="14" t="n"/>
      <c r="E5716" s="15" t="n"/>
      <c r="F5716" s="175" t="n"/>
      <c r="G5716" s="15" t="n"/>
      <c r="H5716" s="175" t="n"/>
      <c r="I5716" s="135" t="n"/>
      <c r="J5716" s="154" t="n"/>
      <c r="K5716" s="154" t="n"/>
      <c r="L5716" s="12" t="n"/>
      <c r="M5716">
        <f>VLOOKUP(J5716,P$7:Q$2767,2,0)</f>
        <v/>
      </c>
      <c r="N5716">
        <f>VLOOKUP(K5716,P$7:R$2767,2,0)</f>
        <v/>
      </c>
    </row>
    <row r="5717" hidden="1" outlineLevel="1" ht="22.45" customFormat="1" customHeight="1" s="71">
      <c r="B5717" s="165" t="n"/>
      <c r="C5717" s="165" t="n"/>
      <c r="D5717" s="152" t="n"/>
      <c r="E5717" s="163" t="n"/>
      <c r="F5717" s="164" t="n"/>
      <c r="G5717" s="163" t="n"/>
      <c r="H5717" s="164" t="n"/>
      <c r="I5717" s="7" t="n"/>
      <c r="J5717" s="8" t="n"/>
      <c r="K5717" s="8" t="n"/>
      <c r="L5717" s="12" t="n"/>
      <c r="M5717">
        <f>VLOOKUP(J5717,P$7:Q$2767,2,0)</f>
        <v/>
      </c>
      <c r="N5717">
        <f>VLOOKUP(K5717,P$7:R$2767,2,0)</f>
        <v/>
      </c>
    </row>
    <row r="5718" hidden="1" outlineLevel="1" ht="22.45" customFormat="1" customHeight="1" s="71">
      <c r="B5718" s="166" t="n"/>
      <c r="C5718" s="166" t="n"/>
      <c r="D5718" s="153" t="n"/>
      <c r="E5718" s="10" t="n"/>
      <c r="F5718" s="11" t="n"/>
      <c r="G5718" s="10" t="n"/>
      <c r="H5718" s="11" t="n"/>
      <c r="I5718" s="12" t="n"/>
      <c r="J5718" s="13" t="n"/>
      <c r="K5718" s="13" t="n"/>
      <c r="L5718" s="12" t="n"/>
      <c r="M5718">
        <f>VLOOKUP(J5718,P$7:Q$2767,2,0)</f>
        <v/>
      </c>
      <c r="N5718">
        <f>VLOOKUP(K5718,P$7:R$2767,2,0)</f>
        <v/>
      </c>
    </row>
    <row r="5719" hidden="1" outlineLevel="1" ht="22.45" customFormat="1" customHeight="1" s="71" thickBot="1">
      <c r="B5719" s="167" t="n"/>
      <c r="C5719" s="167" t="n"/>
      <c r="D5719" s="14" t="n"/>
      <c r="E5719" s="15" t="n"/>
      <c r="F5719" s="175" t="n"/>
      <c r="G5719" s="15" t="n"/>
      <c r="H5719" s="175" t="n"/>
      <c r="I5719" s="135" t="n"/>
      <c r="J5719" s="154" t="n"/>
      <c r="K5719" s="154" t="n"/>
      <c r="L5719" s="12" t="n"/>
      <c r="M5719">
        <f>VLOOKUP(J5719,P$7:Q$2767,2,0)</f>
        <v/>
      </c>
      <c r="N5719">
        <f>VLOOKUP(K5719,P$7:R$2767,2,0)</f>
        <v/>
      </c>
    </row>
    <row r="5720" hidden="1" outlineLevel="1" ht="22.45" customFormat="1" customHeight="1" s="71">
      <c r="B5720" s="165" t="n"/>
      <c r="C5720" s="165" t="n"/>
      <c r="D5720" s="152" t="n"/>
      <c r="E5720" s="163" t="n"/>
      <c r="F5720" s="164" t="n"/>
      <c r="G5720" s="163" t="n"/>
      <c r="H5720" s="164" t="n"/>
      <c r="I5720" s="7" t="n"/>
      <c r="J5720" s="8" t="n"/>
      <c r="K5720" s="8" t="n"/>
      <c r="L5720" s="12" t="n"/>
      <c r="M5720">
        <f>VLOOKUP(J5720,P$7:Q$2767,2,0)</f>
        <v/>
      </c>
      <c r="N5720">
        <f>VLOOKUP(K5720,P$7:R$2767,2,0)</f>
        <v/>
      </c>
    </row>
    <row r="5721" hidden="1" outlineLevel="1" ht="22.45" customFormat="1" customHeight="1" s="71">
      <c r="B5721" s="166" t="n"/>
      <c r="C5721" s="166" t="n"/>
      <c r="D5721" s="153" t="n"/>
      <c r="E5721" s="10" t="n"/>
      <c r="F5721" s="11" t="n"/>
      <c r="G5721" s="10" t="n"/>
      <c r="H5721" s="11" t="n"/>
      <c r="I5721" s="12" t="n"/>
      <c r="J5721" s="13" t="n"/>
      <c r="K5721" s="13" t="n"/>
      <c r="L5721" s="12" t="n"/>
      <c r="M5721">
        <f>VLOOKUP(J5721,P$7:Q$2767,2,0)</f>
        <v/>
      </c>
      <c r="N5721">
        <f>VLOOKUP(K5721,P$7:R$2767,2,0)</f>
        <v/>
      </c>
    </row>
    <row r="5722" hidden="1" outlineLevel="1" ht="22.45" customFormat="1" customHeight="1" s="71" thickBot="1">
      <c r="B5722" s="167" t="n"/>
      <c r="C5722" s="167" t="n"/>
      <c r="D5722" s="14" t="n"/>
      <c r="E5722" s="15" t="n"/>
      <c r="F5722" s="175" t="n"/>
      <c r="G5722" s="15" t="n"/>
      <c r="H5722" s="175" t="n"/>
      <c r="I5722" s="135" t="n"/>
      <c r="J5722" s="154" t="n"/>
      <c r="K5722" s="154" t="n"/>
      <c r="L5722" s="12" t="n"/>
      <c r="M5722">
        <f>VLOOKUP(J5722,P$7:Q$2767,2,0)</f>
        <v/>
      </c>
      <c r="N5722">
        <f>VLOOKUP(K5722,P$7:R$2767,2,0)</f>
        <v/>
      </c>
    </row>
    <row r="5723" hidden="1" outlineLevel="1" ht="22.45" customFormat="1" customHeight="1" s="71">
      <c r="B5723" s="165" t="n"/>
      <c r="C5723" s="165" t="n"/>
      <c r="D5723" s="152" t="n"/>
      <c r="E5723" s="163" t="n"/>
      <c r="F5723" s="164" t="n"/>
      <c r="G5723" s="163" t="n"/>
      <c r="H5723" s="164" t="n"/>
      <c r="I5723" s="7" t="n"/>
      <c r="J5723" s="8" t="n"/>
      <c r="K5723" s="8" t="n"/>
      <c r="L5723" s="12" t="n"/>
      <c r="M5723">
        <f>VLOOKUP(J5723,P$7:Q$2767,2,0)</f>
        <v/>
      </c>
      <c r="N5723">
        <f>VLOOKUP(K5723,P$7:R$2767,2,0)</f>
        <v/>
      </c>
    </row>
    <row r="5724" hidden="1" outlineLevel="1" ht="22.45" customFormat="1" customHeight="1" s="71">
      <c r="B5724" s="166" t="n"/>
      <c r="C5724" s="166" t="n"/>
      <c r="D5724" s="153" t="n"/>
      <c r="E5724" s="10" t="n"/>
      <c r="F5724" s="11" t="n"/>
      <c r="G5724" s="10" t="n"/>
      <c r="H5724" s="11" t="n"/>
      <c r="I5724" s="12" t="n"/>
      <c r="J5724" s="13" t="n"/>
      <c r="K5724" s="13" t="n"/>
      <c r="L5724" s="12" t="n"/>
      <c r="M5724">
        <f>VLOOKUP(J5724,P$7:Q$2767,2,0)</f>
        <v/>
      </c>
      <c r="N5724">
        <f>VLOOKUP(K5724,P$7:R$2767,2,0)</f>
        <v/>
      </c>
    </row>
    <row r="5725" hidden="1" outlineLevel="1" ht="22.45" customFormat="1" customHeight="1" s="71" thickBot="1">
      <c r="B5725" s="167" t="n"/>
      <c r="C5725" s="167" t="n"/>
      <c r="D5725" s="14" t="n"/>
      <c r="E5725" s="15" t="n"/>
      <c r="F5725" s="175" t="n"/>
      <c r="G5725" s="15" t="n"/>
      <c r="H5725" s="175" t="n"/>
      <c r="I5725" s="135" t="n"/>
      <c r="J5725" s="154" t="n"/>
      <c r="K5725" s="154" t="n"/>
      <c r="L5725" s="12" t="n"/>
      <c r="M5725">
        <f>VLOOKUP(J5725,P$7:Q$2767,2,0)</f>
        <v/>
      </c>
      <c r="N5725">
        <f>VLOOKUP(K5725,P$7:R$2767,2,0)</f>
        <v/>
      </c>
    </row>
    <row r="5726" hidden="1" outlineLevel="1" ht="22.45" customFormat="1" customHeight="1" s="71">
      <c r="B5726" s="165" t="n"/>
      <c r="C5726" s="165" t="n"/>
      <c r="D5726" s="152" t="n"/>
      <c r="E5726" s="163" t="n"/>
      <c r="F5726" s="164" t="n"/>
      <c r="G5726" s="163" t="n"/>
      <c r="H5726" s="164" t="n"/>
      <c r="I5726" s="7" t="n"/>
      <c r="J5726" s="8" t="n"/>
      <c r="K5726" s="8" t="n"/>
      <c r="L5726" s="12" t="n"/>
      <c r="M5726">
        <f>VLOOKUP(J5726,P$7:Q$2767,2,0)</f>
        <v/>
      </c>
      <c r="N5726">
        <f>VLOOKUP(K5726,P$7:R$2767,2,0)</f>
        <v/>
      </c>
    </row>
    <row r="5727" hidden="1" outlineLevel="1" ht="22.45" customFormat="1" customHeight="1" s="71">
      <c r="B5727" s="166" t="n"/>
      <c r="C5727" s="166" t="n"/>
      <c r="D5727" s="153" t="n"/>
      <c r="E5727" s="10" t="n"/>
      <c r="F5727" s="11" t="n"/>
      <c r="G5727" s="10" t="n"/>
      <c r="H5727" s="11" t="n"/>
      <c r="I5727" s="12" t="n"/>
      <c r="J5727" s="13" t="n"/>
      <c r="K5727" s="13" t="n"/>
      <c r="L5727" s="12" t="n"/>
      <c r="M5727">
        <f>VLOOKUP(J5727,P$7:Q$2767,2,0)</f>
        <v/>
      </c>
      <c r="N5727">
        <f>VLOOKUP(K5727,P$7:R$2767,2,0)</f>
        <v/>
      </c>
    </row>
    <row r="5728" hidden="1" outlineLevel="1" ht="22.45" customFormat="1" customHeight="1" s="71" thickBot="1">
      <c r="B5728" s="167" t="n"/>
      <c r="C5728" s="167" t="n"/>
      <c r="D5728" s="14" t="n"/>
      <c r="E5728" s="15" t="n"/>
      <c r="F5728" s="175" t="n"/>
      <c r="G5728" s="15" t="n"/>
      <c r="H5728" s="175" t="n"/>
      <c r="I5728" s="135" t="n"/>
      <c r="J5728" s="154" t="n"/>
      <c r="K5728" s="154" t="n"/>
      <c r="L5728" s="12" t="n"/>
      <c r="M5728">
        <f>VLOOKUP(J5728,P$7:Q$2767,2,0)</f>
        <v/>
      </c>
      <c r="N5728">
        <f>VLOOKUP(K5728,P$7:R$2767,2,0)</f>
        <v/>
      </c>
    </row>
    <row r="5729" hidden="1" outlineLevel="1" ht="22.45" customFormat="1" customHeight="1" s="71">
      <c r="B5729" s="165" t="n"/>
      <c r="C5729" s="165" t="n"/>
      <c r="D5729" s="152" t="n"/>
      <c r="E5729" s="163" t="n"/>
      <c r="F5729" s="164" t="n"/>
      <c r="G5729" s="163" t="n"/>
      <c r="H5729" s="164" t="n"/>
      <c r="I5729" s="7" t="n"/>
      <c r="J5729" s="8" t="n"/>
      <c r="K5729" s="8" t="n"/>
      <c r="L5729" s="12" t="n"/>
      <c r="M5729">
        <f>VLOOKUP(J5729,P$7:Q$2767,2,0)</f>
        <v/>
      </c>
      <c r="N5729">
        <f>VLOOKUP(K5729,P$7:R$2767,2,0)</f>
        <v/>
      </c>
    </row>
    <row r="5730" hidden="1" outlineLevel="1" ht="22.45" customFormat="1" customHeight="1" s="71">
      <c r="B5730" s="166" t="n"/>
      <c r="C5730" s="166" t="n"/>
      <c r="D5730" s="153" t="n"/>
      <c r="E5730" s="10" t="n"/>
      <c r="F5730" s="11" t="n"/>
      <c r="G5730" s="10" t="n"/>
      <c r="H5730" s="11" t="n"/>
      <c r="I5730" s="12" t="n"/>
      <c r="J5730" s="13" t="n"/>
      <c r="K5730" s="13" t="n"/>
      <c r="L5730" s="12" t="n"/>
      <c r="M5730">
        <f>VLOOKUP(J5730,P$7:Q$2767,2,0)</f>
        <v/>
      </c>
      <c r="N5730">
        <f>VLOOKUP(K5730,P$7:R$2767,2,0)</f>
        <v/>
      </c>
    </row>
    <row r="5731" hidden="1" outlineLevel="1" ht="22.45" customFormat="1" customHeight="1" s="71" thickBot="1">
      <c r="B5731" s="167" t="n"/>
      <c r="C5731" s="167" t="n"/>
      <c r="D5731" s="14" t="n"/>
      <c r="E5731" s="15" t="n"/>
      <c r="F5731" s="175" t="n"/>
      <c r="G5731" s="15" t="n"/>
      <c r="H5731" s="175" t="n"/>
      <c r="I5731" s="135" t="n"/>
      <c r="J5731" s="154" t="n"/>
      <c r="K5731" s="154" t="n"/>
      <c r="L5731" s="12" t="n"/>
      <c r="M5731">
        <f>VLOOKUP(J5731,P$7:Q$2767,2,0)</f>
        <v/>
      </c>
      <c r="N5731">
        <f>VLOOKUP(K5731,P$7:R$2767,2,0)</f>
        <v/>
      </c>
    </row>
    <row r="5732" hidden="1" outlineLevel="1" ht="22.45" customFormat="1" customHeight="1" s="71">
      <c r="B5732" s="165" t="n"/>
      <c r="C5732" s="165" t="n"/>
      <c r="D5732" s="152" t="n"/>
      <c r="E5732" s="163" t="n"/>
      <c r="F5732" s="164" t="n"/>
      <c r="G5732" s="163" t="n"/>
      <c r="H5732" s="164" t="n"/>
      <c r="I5732" s="7" t="n"/>
      <c r="J5732" s="8" t="n"/>
      <c r="K5732" s="8" t="n"/>
      <c r="L5732" s="12" t="n"/>
      <c r="M5732">
        <f>VLOOKUP(J5732,P$7:Q$2767,2,0)</f>
        <v/>
      </c>
      <c r="N5732">
        <f>VLOOKUP(K5732,P$7:R$2767,2,0)</f>
        <v/>
      </c>
    </row>
    <row r="5733" hidden="1" outlineLevel="1" ht="22.45" customFormat="1" customHeight="1" s="71">
      <c r="B5733" s="166" t="n"/>
      <c r="C5733" s="166" t="n"/>
      <c r="D5733" s="153" t="n"/>
      <c r="E5733" s="10" t="n"/>
      <c r="F5733" s="11" t="n"/>
      <c r="G5733" s="10" t="n"/>
      <c r="H5733" s="11" t="n"/>
      <c r="I5733" s="12" t="n"/>
      <c r="J5733" s="13" t="n"/>
      <c r="K5733" s="13" t="n"/>
      <c r="L5733" s="12" t="n"/>
      <c r="M5733">
        <f>VLOOKUP(J5733,P$7:Q$2767,2,0)</f>
        <v/>
      </c>
      <c r="N5733">
        <f>VLOOKUP(K5733,P$7:R$2767,2,0)</f>
        <v/>
      </c>
    </row>
    <row r="5734" hidden="1" outlineLevel="1" ht="22.45" customFormat="1" customHeight="1" s="71" thickBot="1">
      <c r="B5734" s="167" t="n"/>
      <c r="C5734" s="167" t="n"/>
      <c r="D5734" s="14" t="n"/>
      <c r="E5734" s="15" t="n"/>
      <c r="F5734" s="175" t="n"/>
      <c r="G5734" s="15" t="n"/>
      <c r="H5734" s="175" t="n"/>
      <c r="I5734" s="135" t="n"/>
      <c r="J5734" s="154" t="n"/>
      <c r="K5734" s="154" t="n"/>
      <c r="L5734" s="12" t="n"/>
      <c r="M5734">
        <f>VLOOKUP(J5734,P$7:Q$2767,2,0)</f>
        <v/>
      </c>
      <c r="N5734">
        <f>VLOOKUP(K5734,P$7:R$2767,2,0)</f>
        <v/>
      </c>
    </row>
    <row r="5735" hidden="1" outlineLevel="1" ht="22.45" customFormat="1" customHeight="1" s="71">
      <c r="B5735" s="165" t="n"/>
      <c r="C5735" s="165" t="n"/>
      <c r="D5735" s="152" t="n"/>
      <c r="E5735" s="163" t="n"/>
      <c r="F5735" s="164" t="n"/>
      <c r="G5735" s="163" t="n"/>
      <c r="H5735" s="164" t="n"/>
      <c r="I5735" s="7" t="n"/>
      <c r="J5735" s="8" t="n"/>
      <c r="K5735" s="8" t="n"/>
      <c r="L5735" s="12" t="n"/>
      <c r="M5735">
        <f>VLOOKUP(J5735,P$7:Q$2767,2,0)</f>
        <v/>
      </c>
      <c r="N5735">
        <f>VLOOKUP(K5735,P$7:R$2767,2,0)</f>
        <v/>
      </c>
    </row>
    <row r="5736" hidden="1" outlineLevel="1" ht="22.45" customFormat="1" customHeight="1" s="71">
      <c r="B5736" s="166" t="n"/>
      <c r="C5736" s="166" t="n"/>
      <c r="D5736" s="153" t="n"/>
      <c r="E5736" s="10" t="n"/>
      <c r="F5736" s="11" t="n"/>
      <c r="G5736" s="10" t="n"/>
      <c r="H5736" s="11" t="n"/>
      <c r="I5736" s="12" t="n"/>
      <c r="J5736" s="13" t="n"/>
      <c r="K5736" s="13" t="n"/>
      <c r="L5736" s="12" t="n"/>
      <c r="M5736">
        <f>VLOOKUP(J5736,P$7:Q$2767,2,0)</f>
        <v/>
      </c>
      <c r="N5736">
        <f>VLOOKUP(K5736,P$7:R$2767,2,0)</f>
        <v/>
      </c>
    </row>
    <row r="5737" hidden="1" outlineLevel="1" ht="22.45" customFormat="1" customHeight="1" s="71" thickBot="1">
      <c r="B5737" s="167" t="n"/>
      <c r="C5737" s="167" t="n"/>
      <c r="D5737" s="14" t="n"/>
      <c r="E5737" s="15" t="n"/>
      <c r="F5737" s="175" t="n"/>
      <c r="G5737" s="15" t="n"/>
      <c r="H5737" s="175" t="n"/>
      <c r="I5737" s="135" t="n"/>
      <c r="J5737" s="154" t="n"/>
      <c r="K5737" s="154" t="n"/>
      <c r="L5737" s="12" t="n"/>
      <c r="M5737">
        <f>VLOOKUP(J5737,P$7:Q$2767,2,0)</f>
        <v/>
      </c>
      <c r="N5737">
        <f>VLOOKUP(K5737,P$7:R$2767,2,0)</f>
        <v/>
      </c>
    </row>
    <row r="5738" hidden="1" outlineLevel="1" ht="22.45" customFormat="1" customHeight="1" s="71">
      <c r="B5738" s="165" t="n"/>
      <c r="C5738" s="165" t="n"/>
      <c r="D5738" s="152" t="n"/>
      <c r="E5738" s="163" t="n"/>
      <c r="F5738" s="164" t="n"/>
      <c r="G5738" s="163" t="n"/>
      <c r="H5738" s="164" t="n"/>
      <c r="I5738" s="7" t="n"/>
      <c r="J5738" s="8" t="n"/>
      <c r="K5738" s="8" t="n"/>
      <c r="L5738" s="12" t="n"/>
      <c r="M5738">
        <f>VLOOKUP(J5738,P$7:Q$2767,2,0)</f>
        <v/>
      </c>
      <c r="N5738">
        <f>VLOOKUP(K5738,P$7:R$2767,2,0)</f>
        <v/>
      </c>
    </row>
    <row r="5739" hidden="1" outlineLevel="1" ht="22.45" customFormat="1" customHeight="1" s="71">
      <c r="B5739" s="166" t="n"/>
      <c r="C5739" s="166" t="n"/>
      <c r="D5739" s="153" t="n"/>
      <c r="E5739" s="10" t="n"/>
      <c r="F5739" s="11" t="n"/>
      <c r="G5739" s="10" t="n"/>
      <c r="H5739" s="11" t="n"/>
      <c r="I5739" s="12" t="n"/>
      <c r="J5739" s="13" t="n"/>
      <c r="K5739" s="13" t="n"/>
      <c r="L5739" s="12" t="n"/>
      <c r="M5739">
        <f>VLOOKUP(J5739,P$7:Q$2767,2,0)</f>
        <v/>
      </c>
      <c r="N5739">
        <f>VLOOKUP(K5739,P$7:R$2767,2,0)</f>
        <v/>
      </c>
    </row>
    <row r="5740" hidden="1" outlineLevel="1" ht="22.45" customFormat="1" customHeight="1" s="71" thickBot="1">
      <c r="B5740" s="167" t="n"/>
      <c r="C5740" s="167" t="n"/>
      <c r="D5740" s="14" t="n"/>
      <c r="E5740" s="15" t="n"/>
      <c r="F5740" s="175" t="n"/>
      <c r="G5740" s="15" t="n"/>
      <c r="H5740" s="175" t="n"/>
      <c r="I5740" s="135" t="n"/>
      <c r="J5740" s="154" t="n"/>
      <c r="K5740" s="154" t="n"/>
      <c r="L5740" s="12" t="n"/>
      <c r="M5740">
        <f>VLOOKUP(J5740,P$7:Q$2767,2,0)</f>
        <v/>
      </c>
      <c r="N5740">
        <f>VLOOKUP(K5740,P$7:R$2767,2,0)</f>
        <v/>
      </c>
    </row>
    <row r="5741" hidden="1" outlineLevel="1" ht="22.45" customFormat="1" customHeight="1" s="71">
      <c r="B5741" s="165" t="n"/>
      <c r="C5741" s="165" t="n"/>
      <c r="D5741" s="152" t="n"/>
      <c r="E5741" s="163" t="n"/>
      <c r="F5741" s="164" t="n"/>
      <c r="G5741" s="163" t="n"/>
      <c r="H5741" s="164" t="n"/>
      <c r="I5741" s="176" t="n"/>
      <c r="J5741" s="8" t="n"/>
      <c r="K5741" s="8" t="n"/>
      <c r="L5741" s="12" t="n"/>
      <c r="M5741">
        <f>VLOOKUP(J5741,P$7:Q$2767,2,0)</f>
        <v/>
      </c>
      <c r="N5741">
        <f>VLOOKUP(K5741,P$7:R$2767,2,0)</f>
        <v/>
      </c>
    </row>
    <row r="5742" hidden="1" outlineLevel="1" ht="22.45" customFormat="1" customHeight="1" s="71">
      <c r="B5742" s="166" t="n"/>
      <c r="C5742" s="166" t="n"/>
      <c r="D5742" s="153" t="n"/>
      <c r="E5742" s="10" t="n"/>
      <c r="F5742" s="11" t="n"/>
      <c r="G5742" s="10" t="n"/>
      <c r="H5742" s="11" t="n"/>
      <c r="I5742" s="12" t="n"/>
      <c r="J5742" s="13" t="n"/>
      <c r="K5742" s="13" t="n"/>
      <c r="L5742" s="12" t="n"/>
      <c r="M5742">
        <f>VLOOKUP(J5742,P$7:Q$2767,2,0)</f>
        <v/>
      </c>
      <c r="N5742">
        <f>VLOOKUP(K5742,P$7:R$2767,2,0)</f>
        <v/>
      </c>
    </row>
    <row r="5743" hidden="1" outlineLevel="1" ht="22.45" customFormat="1" customHeight="1" s="71" thickBot="1">
      <c r="B5743" s="167" t="n"/>
      <c r="C5743" s="167" t="n"/>
      <c r="D5743" s="14" t="n"/>
      <c r="E5743" s="15" t="n"/>
      <c r="F5743" s="175" t="n"/>
      <c r="G5743" s="15" t="n"/>
      <c r="H5743" s="175" t="n"/>
      <c r="I5743" s="135" t="n"/>
      <c r="J5743" s="154" t="n"/>
      <c r="K5743" s="154" t="n"/>
      <c r="L5743" s="12" t="n"/>
      <c r="M5743">
        <f>VLOOKUP(J5743,P$7:Q$2767,2,0)</f>
        <v/>
      </c>
      <c r="N5743">
        <f>VLOOKUP(K5743,P$7:R$2767,2,0)</f>
        <v/>
      </c>
    </row>
    <row r="5744" hidden="1" outlineLevel="1" ht="22.45" customFormat="1" customHeight="1" s="71">
      <c r="B5744" s="165" t="n"/>
      <c r="C5744" s="165" t="n"/>
      <c r="D5744" s="152" t="n"/>
      <c r="E5744" s="163" t="n"/>
      <c r="F5744" s="164" t="n"/>
      <c r="G5744" s="163" t="n"/>
      <c r="H5744" s="164" t="n"/>
      <c r="I5744" s="7" t="n"/>
      <c r="J5744" s="8" t="n"/>
      <c r="K5744" s="8" t="n"/>
      <c r="L5744" s="12" t="n"/>
      <c r="M5744">
        <f>VLOOKUP(J5744,P$7:Q$2767,2,0)</f>
        <v/>
      </c>
      <c r="N5744">
        <f>VLOOKUP(K5744,P$7:R$2767,2,0)</f>
        <v/>
      </c>
    </row>
    <row r="5745" hidden="1" outlineLevel="1" ht="22.45" customFormat="1" customHeight="1" s="71">
      <c r="B5745" s="166" t="n"/>
      <c r="C5745" s="166" t="n"/>
      <c r="D5745" s="153" t="n"/>
      <c r="E5745" s="10" t="n"/>
      <c r="F5745" s="11" t="n"/>
      <c r="G5745" s="10" t="n"/>
      <c r="H5745" s="11" t="n"/>
      <c r="I5745" s="12" t="n"/>
      <c r="J5745" s="13" t="n"/>
      <c r="K5745" s="13" t="n"/>
      <c r="L5745" s="12" t="n"/>
      <c r="M5745">
        <f>VLOOKUP(J5745,P$7:Q$2767,2,0)</f>
        <v/>
      </c>
      <c r="N5745">
        <f>VLOOKUP(K5745,P$7:R$2767,2,0)</f>
        <v/>
      </c>
    </row>
    <row r="5746" hidden="1" outlineLevel="1" ht="22.45" customFormat="1" customHeight="1" s="71" thickBot="1">
      <c r="B5746" s="167" t="n"/>
      <c r="C5746" s="167" t="n"/>
      <c r="D5746" s="14" t="n"/>
      <c r="E5746" s="15" t="n"/>
      <c r="F5746" s="175" t="n"/>
      <c r="G5746" s="15" t="n"/>
      <c r="H5746" s="175" t="n"/>
      <c r="I5746" s="135" t="n"/>
      <c r="J5746" s="154" t="n"/>
      <c r="K5746" s="154" t="n"/>
      <c r="L5746" s="12" t="n"/>
      <c r="M5746">
        <f>VLOOKUP(J5746,P$7:Q$2767,2,0)</f>
        <v/>
      </c>
      <c r="N5746">
        <f>VLOOKUP(K5746,P$7:R$2767,2,0)</f>
        <v/>
      </c>
    </row>
    <row r="5747" hidden="1" outlineLevel="1" ht="22.45" customFormat="1" customHeight="1" s="71">
      <c r="B5747" s="165" t="n"/>
      <c r="C5747" s="165" t="n"/>
      <c r="D5747" s="152" t="n"/>
      <c r="E5747" s="163" t="n"/>
      <c r="F5747" s="164" t="n"/>
      <c r="G5747" s="163" t="n"/>
      <c r="H5747" s="164" t="n"/>
      <c r="I5747" s="7" t="n"/>
      <c r="J5747" s="8" t="n"/>
      <c r="K5747" s="8" t="n"/>
      <c r="L5747" s="12" t="n"/>
      <c r="M5747">
        <f>VLOOKUP(J5747,P$7:Q$2767,2,0)</f>
        <v/>
      </c>
      <c r="N5747">
        <f>VLOOKUP(K5747,P$7:R$2767,2,0)</f>
        <v/>
      </c>
    </row>
    <row r="5748" hidden="1" outlineLevel="1" ht="22.45" customFormat="1" customHeight="1" s="71">
      <c r="B5748" s="166" t="n"/>
      <c r="C5748" s="166" t="n"/>
      <c r="D5748" s="153" t="n"/>
      <c r="E5748" s="10" t="n"/>
      <c r="F5748" s="11" t="n"/>
      <c r="G5748" s="10" t="n"/>
      <c r="H5748" s="11" t="n"/>
      <c r="I5748" s="12" t="n"/>
      <c r="J5748" s="13" t="n"/>
      <c r="K5748" s="13" t="n"/>
      <c r="L5748" s="12" t="n"/>
      <c r="M5748">
        <f>VLOOKUP(J5748,P$7:Q$2767,2,0)</f>
        <v/>
      </c>
      <c r="N5748">
        <f>VLOOKUP(K5748,P$7:R$2767,2,0)</f>
        <v/>
      </c>
    </row>
    <row r="5749" hidden="1" outlineLevel="1" ht="22.45" customFormat="1" customHeight="1" s="71" thickBot="1">
      <c r="B5749" s="167" t="n"/>
      <c r="C5749" s="167" t="n"/>
      <c r="D5749" s="14" t="n"/>
      <c r="E5749" s="15" t="n"/>
      <c r="F5749" s="175" t="n"/>
      <c r="G5749" s="15" t="n"/>
      <c r="H5749" s="175" t="n"/>
      <c r="I5749" s="135" t="n"/>
      <c r="J5749" s="154" t="n"/>
      <c r="K5749" s="154" t="n"/>
      <c r="L5749" s="12" t="n"/>
      <c r="M5749">
        <f>VLOOKUP(J5749,P$7:Q$2767,2,0)</f>
        <v/>
      </c>
      <c r="N5749">
        <f>VLOOKUP(K5749,P$7:R$2767,2,0)</f>
        <v/>
      </c>
    </row>
    <row r="5750" hidden="1" outlineLevel="1" ht="22.45" customFormat="1" customHeight="1" s="71">
      <c r="B5750" s="165" t="n"/>
      <c r="C5750" s="165" t="n"/>
      <c r="D5750" s="152" t="n"/>
      <c r="E5750" s="163" t="n"/>
      <c r="F5750" s="164" t="n"/>
      <c r="G5750" s="163" t="n"/>
      <c r="H5750" s="164" t="n"/>
      <c r="I5750" s="7" t="n"/>
      <c r="J5750" s="8" t="n"/>
      <c r="K5750" s="8" t="n"/>
      <c r="L5750" s="12" t="n"/>
      <c r="M5750">
        <f>VLOOKUP(J5750,P$7:Q$2767,2,0)</f>
        <v/>
      </c>
      <c r="N5750">
        <f>VLOOKUP(K5750,P$7:R$2767,2,0)</f>
        <v/>
      </c>
    </row>
    <row r="5751" hidden="1" outlineLevel="1" ht="22.45" customFormat="1" customHeight="1" s="71">
      <c r="B5751" s="166" t="n"/>
      <c r="C5751" s="166" t="n"/>
      <c r="D5751" s="153" t="n"/>
      <c r="E5751" s="10" t="n"/>
      <c r="F5751" s="11" t="n"/>
      <c r="G5751" s="10" t="n"/>
      <c r="H5751" s="11" t="n"/>
      <c r="I5751" s="12" t="n"/>
      <c r="J5751" s="13" t="n"/>
      <c r="K5751" s="13" t="n"/>
      <c r="L5751" s="12" t="n"/>
      <c r="M5751">
        <f>VLOOKUP(J5751,P$7:Q$2767,2,0)</f>
        <v/>
      </c>
      <c r="N5751">
        <f>VLOOKUP(K5751,P$7:R$2767,2,0)</f>
        <v/>
      </c>
    </row>
    <row r="5752" hidden="1" outlineLevel="1" ht="22.45" customFormat="1" customHeight="1" s="71" thickBot="1">
      <c r="B5752" s="167" t="n"/>
      <c r="C5752" s="167" t="n"/>
      <c r="D5752" s="14" t="n"/>
      <c r="E5752" s="15" t="n"/>
      <c r="F5752" s="175" t="n"/>
      <c r="G5752" s="15" t="n"/>
      <c r="H5752" s="175" t="n"/>
      <c r="I5752" s="135" t="n"/>
      <c r="J5752" s="154" t="n"/>
      <c r="K5752" s="154" t="n"/>
      <c r="L5752" s="12" t="n"/>
      <c r="M5752">
        <f>VLOOKUP(J5752,P$7:Q$2767,2,0)</f>
        <v/>
      </c>
      <c r="N5752">
        <f>VLOOKUP(K5752,P$7:R$2767,2,0)</f>
        <v/>
      </c>
    </row>
    <row r="5753" hidden="1" outlineLevel="1" ht="22.45" customFormat="1" customHeight="1" s="71">
      <c r="B5753" s="165" t="n"/>
      <c r="C5753" s="165" t="n"/>
      <c r="D5753" s="152" t="n"/>
      <c r="E5753" s="163" t="n"/>
      <c r="F5753" s="164" t="n"/>
      <c r="G5753" s="163" t="n"/>
      <c r="H5753" s="164" t="n"/>
      <c r="I5753" s="7" t="n"/>
      <c r="J5753" s="8" t="n"/>
      <c r="K5753" s="8" t="n"/>
      <c r="L5753" s="12" t="n"/>
      <c r="M5753">
        <f>VLOOKUP(J5753,P$7:Q$2767,2,0)</f>
        <v/>
      </c>
      <c r="N5753">
        <f>VLOOKUP(K5753,P$7:R$2767,2,0)</f>
        <v/>
      </c>
    </row>
    <row r="5754" hidden="1" outlineLevel="1" ht="22.45" customFormat="1" customHeight="1" s="71">
      <c r="B5754" s="166" t="n"/>
      <c r="C5754" s="166" t="n"/>
      <c r="D5754" s="153" t="n"/>
      <c r="E5754" s="10" t="n"/>
      <c r="F5754" s="11" t="n"/>
      <c r="G5754" s="10" t="n"/>
      <c r="H5754" s="11" t="n"/>
      <c r="I5754" s="12" t="n"/>
      <c r="J5754" s="13" t="n"/>
      <c r="K5754" s="13" t="n"/>
      <c r="L5754" s="12" t="n"/>
      <c r="M5754">
        <f>VLOOKUP(J5754,P$7:Q$2767,2,0)</f>
        <v/>
      </c>
      <c r="N5754">
        <f>VLOOKUP(K5754,P$7:R$2767,2,0)</f>
        <v/>
      </c>
    </row>
    <row r="5755" hidden="1" outlineLevel="1" ht="22.45" customFormat="1" customHeight="1" s="71" thickBot="1">
      <c r="B5755" s="167" t="n"/>
      <c r="C5755" s="167" t="n"/>
      <c r="D5755" s="14" t="n"/>
      <c r="E5755" s="15" t="n"/>
      <c r="F5755" s="175" t="n"/>
      <c r="G5755" s="15" t="n"/>
      <c r="H5755" s="175" t="n"/>
      <c r="I5755" s="135" t="n"/>
      <c r="J5755" s="154" t="n"/>
      <c r="K5755" s="154" t="n"/>
      <c r="L5755" s="12" t="n"/>
      <c r="M5755">
        <f>VLOOKUP(J5755,P$7:Q$2767,2,0)</f>
        <v/>
      </c>
      <c r="N5755">
        <f>VLOOKUP(K5755,P$7:R$2767,2,0)</f>
        <v/>
      </c>
    </row>
    <row r="5756" hidden="1" outlineLevel="1" ht="22.45" customFormat="1" customHeight="1" s="71">
      <c r="B5756" s="165" t="n"/>
      <c r="C5756" s="165" t="n"/>
      <c r="D5756" s="152" t="n"/>
      <c r="E5756" s="163" t="n"/>
      <c r="F5756" s="164" t="n"/>
      <c r="G5756" s="163" t="n"/>
      <c r="H5756" s="164" t="n"/>
      <c r="I5756" s="7" t="n"/>
      <c r="J5756" s="8" t="n"/>
      <c r="K5756" s="8" t="n"/>
      <c r="L5756" s="12" t="n"/>
      <c r="M5756">
        <f>VLOOKUP(J5756,P$7:Q$2767,2,0)</f>
        <v/>
      </c>
      <c r="N5756">
        <f>VLOOKUP(K5756,P$7:R$2767,2,0)</f>
        <v/>
      </c>
    </row>
    <row r="5757" hidden="1" outlineLevel="1" ht="22.45" customFormat="1" customHeight="1" s="71">
      <c r="B5757" s="166" t="n"/>
      <c r="C5757" s="166" t="n"/>
      <c r="D5757" s="153" t="n"/>
      <c r="E5757" s="10" t="n"/>
      <c r="F5757" s="11" t="n"/>
      <c r="G5757" s="10" t="n"/>
      <c r="H5757" s="11" t="n"/>
      <c r="I5757" s="12" t="n"/>
      <c r="J5757" s="13" t="n"/>
      <c r="K5757" s="13" t="n"/>
      <c r="L5757" s="12" t="n"/>
      <c r="M5757">
        <f>VLOOKUP(J5757,P$7:Q$2767,2,0)</f>
        <v/>
      </c>
      <c r="N5757">
        <f>VLOOKUP(K5757,P$7:R$2767,2,0)</f>
        <v/>
      </c>
    </row>
    <row r="5758" hidden="1" outlineLevel="1" ht="22.45" customFormat="1" customHeight="1" s="71" thickBot="1">
      <c r="B5758" s="167" t="n"/>
      <c r="C5758" s="167" t="n"/>
      <c r="D5758" s="14" t="n"/>
      <c r="E5758" s="15" t="n"/>
      <c r="F5758" s="175" t="n"/>
      <c r="G5758" s="15" t="n"/>
      <c r="H5758" s="175" t="n"/>
      <c r="I5758" s="135" t="n"/>
      <c r="J5758" s="154" t="n"/>
      <c r="K5758" s="154" t="n"/>
      <c r="L5758" s="12" t="n"/>
      <c r="M5758">
        <f>VLOOKUP(J5758,P$7:Q$2767,2,0)</f>
        <v/>
      </c>
      <c r="N5758">
        <f>VLOOKUP(K5758,P$7:R$2767,2,0)</f>
        <v/>
      </c>
    </row>
    <row r="5759" hidden="1" outlineLevel="1" ht="22.45" customFormat="1" customHeight="1" s="71">
      <c r="B5759" s="165" t="n"/>
      <c r="C5759" s="165" t="n"/>
      <c r="D5759" s="152" t="n"/>
      <c r="E5759" s="163" t="n"/>
      <c r="F5759" s="164" t="n"/>
      <c r="G5759" s="163" t="n"/>
      <c r="H5759" s="164" t="n"/>
      <c r="I5759" s="7" t="n"/>
      <c r="J5759" s="8" t="n"/>
      <c r="K5759" s="8" t="n"/>
      <c r="L5759" s="12" t="n"/>
      <c r="M5759">
        <f>VLOOKUP(J5759,P$7:Q$2767,2,0)</f>
        <v/>
      </c>
      <c r="N5759">
        <f>VLOOKUP(K5759,P$7:R$2767,2,0)</f>
        <v/>
      </c>
    </row>
    <row r="5760" hidden="1" outlineLevel="1" ht="22.45" customFormat="1" customHeight="1" s="71">
      <c r="B5760" s="166" t="n"/>
      <c r="C5760" s="166" t="n"/>
      <c r="D5760" s="153" t="n"/>
      <c r="E5760" s="10" t="n"/>
      <c r="F5760" s="11" t="n"/>
      <c r="G5760" s="10" t="n"/>
      <c r="H5760" s="11" t="n"/>
      <c r="I5760" s="12" t="n"/>
      <c r="J5760" s="13" t="n"/>
      <c r="K5760" s="13" t="n"/>
      <c r="L5760" s="12" t="n"/>
      <c r="M5760">
        <f>VLOOKUP(J5760,P$7:Q$2767,2,0)</f>
        <v/>
      </c>
      <c r="N5760">
        <f>VLOOKUP(K5760,P$7:R$2767,2,0)</f>
        <v/>
      </c>
    </row>
    <row r="5761" hidden="1" outlineLevel="1" ht="22.45" customFormat="1" customHeight="1" s="71" thickBot="1">
      <c r="B5761" s="167" t="n"/>
      <c r="C5761" s="167" t="n"/>
      <c r="D5761" s="14" t="n"/>
      <c r="E5761" s="15" t="n"/>
      <c r="F5761" s="175" t="n"/>
      <c r="G5761" s="15" t="n"/>
      <c r="H5761" s="175" t="n"/>
      <c r="I5761" s="135" t="n"/>
      <c r="J5761" s="154" t="n"/>
      <c r="K5761" s="154" t="n"/>
      <c r="L5761" s="12" t="n"/>
      <c r="M5761">
        <f>VLOOKUP(J5761,P$7:Q$2767,2,0)</f>
        <v/>
      </c>
      <c r="N5761">
        <f>VLOOKUP(K5761,P$7:R$2767,2,0)</f>
        <v/>
      </c>
    </row>
    <row r="5762" hidden="1" outlineLevel="1" ht="22.45" customFormat="1" customHeight="1" s="71">
      <c r="B5762" s="165" t="n"/>
      <c r="C5762" s="165" t="n"/>
      <c r="D5762" s="152" t="n"/>
      <c r="E5762" s="163" t="n"/>
      <c r="F5762" s="164" t="n"/>
      <c r="G5762" s="163" t="n"/>
      <c r="H5762" s="164" t="n"/>
      <c r="I5762" s="7" t="n"/>
      <c r="J5762" s="8" t="n"/>
      <c r="K5762" s="8" t="n"/>
      <c r="L5762" s="12" t="n"/>
      <c r="M5762">
        <f>VLOOKUP(J5762,P$7:Q$2767,2,0)</f>
        <v/>
      </c>
      <c r="N5762">
        <f>VLOOKUP(K5762,P$7:R$2767,2,0)</f>
        <v/>
      </c>
    </row>
    <row r="5763" hidden="1" outlineLevel="1" ht="22.45" customFormat="1" customHeight="1" s="71">
      <c r="B5763" s="166" t="n"/>
      <c r="C5763" s="166" t="n"/>
      <c r="D5763" s="153" t="n"/>
      <c r="E5763" s="10" t="n"/>
      <c r="F5763" s="11" t="n"/>
      <c r="G5763" s="10" t="n"/>
      <c r="H5763" s="11" t="n"/>
      <c r="I5763" s="12" t="n"/>
      <c r="J5763" s="13" t="n"/>
      <c r="K5763" s="13" t="n"/>
      <c r="L5763" s="12" t="n"/>
      <c r="M5763">
        <f>VLOOKUP(J5763,P$7:Q$2767,2,0)</f>
        <v/>
      </c>
      <c r="N5763">
        <f>VLOOKUP(K5763,P$7:R$2767,2,0)</f>
        <v/>
      </c>
    </row>
    <row r="5764" hidden="1" outlineLevel="1" ht="22.45" customFormat="1" customHeight="1" s="71" thickBot="1">
      <c r="B5764" s="167" t="n"/>
      <c r="C5764" s="167" t="n"/>
      <c r="D5764" s="14" t="n"/>
      <c r="E5764" s="15" t="n"/>
      <c r="F5764" s="175" t="n"/>
      <c r="G5764" s="15" t="n"/>
      <c r="H5764" s="175" t="n"/>
      <c r="I5764" s="135" t="n"/>
      <c r="J5764" s="154" t="n"/>
      <c r="K5764" s="154" t="n"/>
      <c r="L5764" s="12" t="n"/>
      <c r="M5764">
        <f>VLOOKUP(J5764,P$7:Q$2767,2,0)</f>
        <v/>
      </c>
      <c r="N5764">
        <f>VLOOKUP(K5764,P$7:R$2767,2,0)</f>
        <v/>
      </c>
    </row>
    <row r="5765" hidden="1" outlineLevel="1" ht="22.45" customFormat="1" customHeight="1" s="71">
      <c r="B5765" s="165" t="n"/>
      <c r="C5765" s="165" t="n"/>
      <c r="D5765" s="152" t="n"/>
      <c r="E5765" s="163" t="n"/>
      <c r="F5765" s="164" t="n"/>
      <c r="G5765" s="163" t="n"/>
      <c r="H5765" s="164" t="n"/>
      <c r="I5765" s="7" t="n"/>
      <c r="J5765" s="8" t="n"/>
      <c r="K5765" s="8" t="n"/>
      <c r="L5765" s="12" t="n"/>
      <c r="M5765">
        <f>VLOOKUP(J5765,P$7:Q$2767,2,0)</f>
        <v/>
      </c>
      <c r="N5765">
        <f>VLOOKUP(K5765,P$7:R$2767,2,0)</f>
        <v/>
      </c>
    </row>
    <row r="5766" hidden="1" outlineLevel="1" ht="22.45" customFormat="1" customHeight="1" s="71">
      <c r="B5766" s="166" t="n"/>
      <c r="C5766" s="166" t="n"/>
      <c r="D5766" s="153" t="n"/>
      <c r="E5766" s="10" t="n"/>
      <c r="F5766" s="11" t="n"/>
      <c r="G5766" s="10" t="n"/>
      <c r="H5766" s="11" t="n"/>
      <c r="I5766" s="12" t="n"/>
      <c r="J5766" s="13" t="n"/>
      <c r="K5766" s="13" t="n"/>
      <c r="L5766" s="12" t="n"/>
      <c r="M5766">
        <f>VLOOKUP(J5766,P$7:Q$2767,2,0)</f>
        <v/>
      </c>
      <c r="N5766">
        <f>VLOOKUP(K5766,P$7:R$2767,2,0)</f>
        <v/>
      </c>
    </row>
    <row r="5767" hidden="1" outlineLevel="1" ht="22.45" customFormat="1" customHeight="1" s="71" thickBot="1">
      <c r="B5767" s="167" t="n"/>
      <c r="C5767" s="167" t="n"/>
      <c r="D5767" s="14" t="n"/>
      <c r="E5767" s="15" t="n"/>
      <c r="F5767" s="175" t="n"/>
      <c r="G5767" s="15" t="n"/>
      <c r="H5767" s="175" t="n"/>
      <c r="I5767" s="135" t="n"/>
      <c r="J5767" s="154" t="n"/>
      <c r="K5767" s="154" t="n"/>
      <c r="L5767" s="12" t="n"/>
      <c r="M5767">
        <f>VLOOKUP(J5767,P$7:Q$2767,2,0)</f>
        <v/>
      </c>
      <c r="N5767">
        <f>VLOOKUP(K5767,P$7:R$2767,2,0)</f>
        <v/>
      </c>
    </row>
    <row r="5768" hidden="1" outlineLevel="1" ht="22.45" customFormat="1" customHeight="1" s="71">
      <c r="B5768" s="165" t="n"/>
      <c r="C5768" s="165" t="n"/>
      <c r="D5768" s="152" t="n"/>
      <c r="E5768" s="163" t="n"/>
      <c r="F5768" s="164" t="n"/>
      <c r="G5768" s="163" t="n"/>
      <c r="H5768" s="164" t="n"/>
      <c r="I5768" s="7" t="n"/>
      <c r="J5768" s="8" t="n"/>
      <c r="K5768" s="8" t="n"/>
      <c r="L5768" s="12" t="n"/>
      <c r="M5768">
        <f>VLOOKUP(J5768,P$7:Q$2767,2,0)</f>
        <v/>
      </c>
      <c r="N5768">
        <f>VLOOKUP(K5768,P$7:R$2767,2,0)</f>
        <v/>
      </c>
    </row>
    <row r="5769" hidden="1" outlineLevel="1" ht="22.45" customFormat="1" customHeight="1" s="71">
      <c r="B5769" s="166" t="n"/>
      <c r="C5769" s="166" t="n"/>
      <c r="D5769" s="153" t="n"/>
      <c r="E5769" s="10" t="n"/>
      <c r="F5769" s="11" t="n"/>
      <c r="G5769" s="10" t="n"/>
      <c r="H5769" s="11" t="n"/>
      <c r="I5769" s="12" t="n"/>
      <c r="J5769" s="13" t="n"/>
      <c r="K5769" s="13" t="n"/>
      <c r="L5769" s="12" t="n"/>
      <c r="M5769">
        <f>VLOOKUP(J5769,P$7:Q$2767,2,0)</f>
        <v/>
      </c>
      <c r="N5769">
        <f>VLOOKUP(K5769,P$7:R$2767,2,0)</f>
        <v/>
      </c>
    </row>
    <row r="5770" hidden="1" outlineLevel="1" ht="22.45" customFormat="1" customHeight="1" s="71" thickBot="1">
      <c r="B5770" s="167" t="n"/>
      <c r="C5770" s="167" t="n"/>
      <c r="D5770" s="14" t="n"/>
      <c r="E5770" s="15" t="n"/>
      <c r="F5770" s="175" t="n"/>
      <c r="G5770" s="15" t="n"/>
      <c r="H5770" s="175" t="n"/>
      <c r="I5770" s="135" t="n"/>
      <c r="J5770" s="154" t="n"/>
      <c r="K5770" s="154" t="n"/>
      <c r="L5770" s="12" t="n"/>
      <c r="M5770">
        <f>VLOOKUP(J5770,P$7:Q$2767,2,0)</f>
        <v/>
      </c>
      <c r="N5770">
        <f>VLOOKUP(K5770,P$7:R$2767,2,0)</f>
        <v/>
      </c>
    </row>
    <row r="5771" hidden="1" outlineLevel="1" ht="22.45" customFormat="1" customHeight="1" s="71">
      <c r="B5771" s="165" t="n"/>
      <c r="C5771" s="165" t="n"/>
      <c r="D5771" s="152" t="n"/>
      <c r="E5771" s="163" t="n"/>
      <c r="F5771" s="164" t="n"/>
      <c r="G5771" s="163" t="n"/>
      <c r="H5771" s="164" t="n"/>
      <c r="I5771" s="7" t="n"/>
      <c r="J5771" s="8" t="n"/>
      <c r="K5771" s="8" t="n"/>
      <c r="L5771" s="12" t="n"/>
      <c r="M5771">
        <f>VLOOKUP(J5771,P$7:Q$2767,2,0)</f>
        <v/>
      </c>
      <c r="N5771">
        <f>VLOOKUP(K5771,P$7:R$2767,2,0)</f>
        <v/>
      </c>
    </row>
    <row r="5772" hidden="1" outlineLevel="1" ht="22.45" customFormat="1" customHeight="1" s="71">
      <c r="B5772" s="166" t="n"/>
      <c r="C5772" s="166" t="n"/>
      <c r="D5772" s="153" t="n"/>
      <c r="E5772" s="10" t="n"/>
      <c r="F5772" s="11" t="n"/>
      <c r="G5772" s="10" t="n"/>
      <c r="H5772" s="11" t="n"/>
      <c r="I5772" s="12" t="n"/>
      <c r="J5772" s="13" t="n"/>
      <c r="K5772" s="13" t="n"/>
      <c r="L5772" s="12" t="n"/>
      <c r="M5772">
        <f>VLOOKUP(J5772,P$7:Q$2767,2,0)</f>
        <v/>
      </c>
      <c r="N5772">
        <f>VLOOKUP(K5772,P$7:R$2767,2,0)</f>
        <v/>
      </c>
    </row>
    <row r="5773" hidden="1" outlineLevel="1" ht="22.45" customFormat="1" customHeight="1" s="71" thickBot="1">
      <c r="B5773" s="167" t="n"/>
      <c r="C5773" s="167" t="n"/>
      <c r="D5773" s="14" t="n"/>
      <c r="E5773" s="15" t="n"/>
      <c r="F5773" s="175" t="n"/>
      <c r="G5773" s="15" t="n"/>
      <c r="H5773" s="175" t="n"/>
      <c r="I5773" s="135" t="n"/>
      <c r="J5773" s="154" t="n"/>
      <c r="K5773" s="154" t="n"/>
      <c r="L5773" s="12" t="n"/>
      <c r="M5773">
        <f>VLOOKUP(J5773,P$7:Q$2767,2,0)</f>
        <v/>
      </c>
      <c r="N5773">
        <f>VLOOKUP(K5773,P$7:R$2767,2,0)</f>
        <v/>
      </c>
    </row>
    <row r="5774" hidden="1" outlineLevel="1" ht="22.45" customFormat="1" customHeight="1" s="71">
      <c r="B5774" s="165" t="n"/>
      <c r="C5774" s="165" t="n"/>
      <c r="D5774" s="152" t="n"/>
      <c r="E5774" s="163" t="n"/>
      <c r="F5774" s="164" t="n"/>
      <c r="G5774" s="163" t="n"/>
      <c r="H5774" s="164" t="n"/>
      <c r="I5774" s="7" t="n"/>
      <c r="J5774" s="8" t="n"/>
      <c r="K5774" s="8" t="n"/>
      <c r="L5774" s="12" t="n"/>
      <c r="M5774">
        <f>VLOOKUP(J5774,P$7:Q$2767,2,0)</f>
        <v/>
      </c>
      <c r="N5774">
        <f>VLOOKUP(K5774,P$7:R$2767,2,0)</f>
        <v/>
      </c>
    </row>
    <row r="5775" hidden="1" outlineLevel="1" ht="22.45" customFormat="1" customHeight="1" s="71">
      <c r="B5775" s="166" t="n"/>
      <c r="C5775" s="166" t="n"/>
      <c r="D5775" s="153" t="n"/>
      <c r="E5775" s="10" t="n"/>
      <c r="F5775" s="11" t="n"/>
      <c r="G5775" s="10" t="n"/>
      <c r="H5775" s="11" t="n"/>
      <c r="I5775" s="12" t="n"/>
      <c r="J5775" s="13" t="n"/>
      <c r="K5775" s="13" t="n"/>
      <c r="L5775" s="12" t="n"/>
      <c r="M5775">
        <f>VLOOKUP(J5775,P$7:Q$2767,2,0)</f>
        <v/>
      </c>
      <c r="N5775">
        <f>VLOOKUP(K5775,P$7:R$2767,2,0)</f>
        <v/>
      </c>
    </row>
    <row r="5776" hidden="1" outlineLevel="1" ht="22.45" customFormat="1" customHeight="1" s="71" thickBot="1">
      <c r="B5776" s="167" t="n"/>
      <c r="C5776" s="167" t="n"/>
      <c r="D5776" s="14" t="n"/>
      <c r="E5776" s="15" t="n"/>
      <c r="F5776" s="175" t="n"/>
      <c r="G5776" s="15" t="n"/>
      <c r="H5776" s="175" t="n"/>
      <c r="I5776" s="135" t="n"/>
      <c r="J5776" s="154" t="n"/>
      <c r="K5776" s="154" t="n"/>
      <c r="L5776" s="12" t="n"/>
      <c r="M5776">
        <f>VLOOKUP(J5776,P$7:Q$2767,2,0)</f>
        <v/>
      </c>
      <c r="N5776">
        <f>VLOOKUP(K5776,P$7:R$2767,2,0)</f>
        <v/>
      </c>
    </row>
    <row r="5777" hidden="1" outlineLevel="1" ht="22.45" customFormat="1" customHeight="1" s="71">
      <c r="B5777" s="165" t="n"/>
      <c r="C5777" s="165" t="n"/>
      <c r="D5777" s="152" t="n"/>
      <c r="E5777" s="163" t="n"/>
      <c r="F5777" s="164" t="n"/>
      <c r="G5777" s="163" t="n"/>
      <c r="H5777" s="164" t="n"/>
      <c r="I5777" s="7" t="n"/>
      <c r="J5777" s="8" t="n"/>
      <c r="K5777" s="8" t="n"/>
      <c r="L5777" s="12" t="n"/>
      <c r="M5777">
        <f>VLOOKUP(J5777,P$7:Q$2767,2,0)</f>
        <v/>
      </c>
      <c r="N5777">
        <f>VLOOKUP(K5777,P$7:R$2767,2,0)</f>
        <v/>
      </c>
    </row>
    <row r="5778" hidden="1" outlineLevel="1" ht="22.45" customFormat="1" customHeight="1" s="71">
      <c r="B5778" s="166" t="n"/>
      <c r="C5778" s="166" t="n"/>
      <c r="D5778" s="153" t="n"/>
      <c r="E5778" s="10" t="n"/>
      <c r="F5778" s="11" t="n"/>
      <c r="G5778" s="10" t="n"/>
      <c r="H5778" s="11" t="n"/>
      <c r="I5778" s="12" t="n"/>
      <c r="J5778" s="13" t="n"/>
      <c r="K5778" s="13" t="n"/>
      <c r="L5778" s="12" t="n"/>
      <c r="M5778">
        <f>VLOOKUP(J5778,P$7:Q$2767,2,0)</f>
        <v/>
      </c>
      <c r="N5778">
        <f>VLOOKUP(K5778,P$7:R$2767,2,0)</f>
        <v/>
      </c>
    </row>
    <row r="5779" hidden="1" outlineLevel="1" ht="22.45" customFormat="1" customHeight="1" s="71" thickBot="1">
      <c r="B5779" s="167" t="n"/>
      <c r="C5779" s="167" t="n"/>
      <c r="D5779" s="14" t="n"/>
      <c r="E5779" s="15" t="n"/>
      <c r="F5779" s="175" t="n"/>
      <c r="G5779" s="15" t="n"/>
      <c r="H5779" s="175" t="n"/>
      <c r="I5779" s="135" t="n"/>
      <c r="J5779" s="154" t="n"/>
      <c r="K5779" s="154" t="n"/>
      <c r="L5779" s="12" t="n"/>
      <c r="M5779">
        <f>VLOOKUP(J5779,P$7:Q$2767,2,0)</f>
        <v/>
      </c>
      <c r="N5779">
        <f>VLOOKUP(K5779,P$7:R$2767,2,0)</f>
        <v/>
      </c>
    </row>
    <row r="5780" hidden="1" outlineLevel="1" ht="22.45" customFormat="1" customHeight="1" s="71">
      <c r="B5780" s="165" t="n"/>
      <c r="C5780" s="165" t="n"/>
      <c r="D5780" s="152" t="n"/>
      <c r="E5780" s="163" t="n"/>
      <c r="F5780" s="164" t="n"/>
      <c r="G5780" s="163" t="n"/>
      <c r="H5780" s="164" t="n"/>
      <c r="I5780" s="7" t="n"/>
      <c r="J5780" s="8" t="n"/>
      <c r="K5780" s="8" t="n"/>
      <c r="L5780" s="12" t="n"/>
      <c r="M5780">
        <f>VLOOKUP(J5780,P$7:Q$2767,2,0)</f>
        <v/>
      </c>
      <c r="N5780">
        <f>VLOOKUP(K5780,P$7:R$2767,2,0)</f>
        <v/>
      </c>
    </row>
    <row r="5781" hidden="1" outlineLevel="1" ht="22.45" customFormat="1" customHeight="1" s="71">
      <c r="B5781" s="166" t="n"/>
      <c r="C5781" s="166" t="n"/>
      <c r="D5781" s="153" t="n"/>
      <c r="E5781" s="10" t="n"/>
      <c r="F5781" s="11" t="n"/>
      <c r="G5781" s="10" t="n"/>
      <c r="H5781" s="11" t="n"/>
      <c r="I5781" s="12" t="n"/>
      <c r="J5781" s="13" t="n"/>
      <c r="K5781" s="13" t="n"/>
      <c r="L5781" s="12" t="n"/>
      <c r="M5781">
        <f>VLOOKUP(J5781,P$7:Q$2767,2,0)</f>
        <v/>
      </c>
      <c r="N5781">
        <f>VLOOKUP(K5781,P$7:R$2767,2,0)</f>
        <v/>
      </c>
    </row>
    <row r="5782" hidden="1" outlineLevel="1" ht="22.45" customFormat="1" customHeight="1" s="71" thickBot="1">
      <c r="B5782" s="167" t="n"/>
      <c r="C5782" s="167" t="n"/>
      <c r="D5782" s="14" t="n"/>
      <c r="E5782" s="15" t="n"/>
      <c r="F5782" s="175" t="n"/>
      <c r="G5782" s="15" t="n"/>
      <c r="H5782" s="175" t="n"/>
      <c r="I5782" s="135" t="n"/>
      <c r="J5782" s="154" t="n"/>
      <c r="K5782" s="154" t="n"/>
      <c r="L5782" s="12" t="n"/>
      <c r="M5782">
        <f>VLOOKUP(J5782,P$7:Q$2767,2,0)</f>
        <v/>
      </c>
      <c r="N5782">
        <f>VLOOKUP(K5782,P$7:R$2767,2,0)</f>
        <v/>
      </c>
    </row>
    <row r="5783" hidden="1" outlineLevel="1" ht="22.45" customFormat="1" customHeight="1" s="71">
      <c r="B5783" s="165" t="n"/>
      <c r="C5783" s="165" t="n"/>
      <c r="D5783" s="152" t="n"/>
      <c r="E5783" s="163" t="n"/>
      <c r="F5783" s="164" t="n"/>
      <c r="G5783" s="163" t="n"/>
      <c r="H5783" s="164" t="n"/>
      <c r="I5783" s="7" t="n"/>
      <c r="J5783" s="8" t="n"/>
      <c r="K5783" s="8" t="n"/>
      <c r="L5783" s="12" t="n"/>
      <c r="M5783">
        <f>VLOOKUP(J5783,P$7:Q$2767,2,0)</f>
        <v/>
      </c>
      <c r="N5783">
        <f>VLOOKUP(K5783,P$7:R$2767,2,0)</f>
        <v/>
      </c>
    </row>
    <row r="5784" hidden="1" outlineLevel="1" ht="22.45" customFormat="1" customHeight="1" s="71">
      <c r="B5784" s="166" t="n"/>
      <c r="C5784" s="166" t="n"/>
      <c r="D5784" s="153" t="n"/>
      <c r="E5784" s="10" t="n"/>
      <c r="F5784" s="11" t="n"/>
      <c r="G5784" s="10" t="n"/>
      <c r="H5784" s="11" t="n"/>
      <c r="I5784" s="12" t="n"/>
      <c r="J5784" s="13" t="n"/>
      <c r="K5784" s="13" t="n"/>
      <c r="L5784" s="12" t="n"/>
      <c r="M5784">
        <f>VLOOKUP(J5784,P$7:Q$2767,2,0)</f>
        <v/>
      </c>
      <c r="N5784">
        <f>VLOOKUP(K5784,P$7:R$2767,2,0)</f>
        <v/>
      </c>
    </row>
    <row r="5785" hidden="1" outlineLevel="1" ht="22.45" customFormat="1" customHeight="1" s="71" thickBot="1">
      <c r="B5785" s="167" t="n"/>
      <c r="C5785" s="167" t="n"/>
      <c r="D5785" s="14" t="n"/>
      <c r="E5785" s="15" t="n"/>
      <c r="F5785" s="175" t="n"/>
      <c r="G5785" s="15" t="n"/>
      <c r="H5785" s="175" t="n"/>
      <c r="I5785" s="135" t="n"/>
      <c r="J5785" s="154" t="n"/>
      <c r="K5785" s="154" t="n"/>
      <c r="L5785" s="12" t="n"/>
      <c r="M5785">
        <f>VLOOKUP(J5785,P$7:Q$2767,2,0)</f>
        <v/>
      </c>
      <c r="N5785">
        <f>VLOOKUP(K5785,P$7:R$2767,2,0)</f>
        <v/>
      </c>
    </row>
    <row r="5786" hidden="1" outlineLevel="1" ht="22.45" customFormat="1" customHeight="1" s="71">
      <c r="B5786" s="165" t="n"/>
      <c r="C5786" s="165" t="n"/>
      <c r="D5786" s="152" t="n"/>
      <c r="E5786" s="163" t="n"/>
      <c r="F5786" s="164" t="n"/>
      <c r="G5786" s="163" t="n"/>
      <c r="H5786" s="164" t="n"/>
      <c r="I5786" s="7" t="n"/>
      <c r="J5786" s="8" t="n"/>
      <c r="K5786" s="8" t="n"/>
      <c r="L5786" s="12" t="n"/>
      <c r="M5786">
        <f>VLOOKUP(J5786,P$7:Q$2767,2,0)</f>
        <v/>
      </c>
      <c r="N5786">
        <f>VLOOKUP(K5786,P$7:R$2767,2,0)</f>
        <v/>
      </c>
    </row>
    <row r="5787" hidden="1" outlineLevel="1" ht="22.45" customFormat="1" customHeight="1" s="71">
      <c r="B5787" s="166" t="n"/>
      <c r="C5787" s="166" t="n"/>
      <c r="D5787" s="153" t="n"/>
      <c r="E5787" s="10" t="n"/>
      <c r="F5787" s="11" t="n"/>
      <c r="G5787" s="10" t="n"/>
      <c r="H5787" s="11" t="n"/>
      <c r="I5787" s="12" t="n"/>
      <c r="J5787" s="13" t="n"/>
      <c r="K5787" s="13" t="n"/>
      <c r="L5787" s="12" t="n"/>
      <c r="M5787">
        <f>VLOOKUP(J5787,P$7:Q$2767,2,0)</f>
        <v/>
      </c>
      <c r="N5787">
        <f>VLOOKUP(K5787,P$7:R$2767,2,0)</f>
        <v/>
      </c>
    </row>
    <row r="5788" hidden="1" outlineLevel="1" ht="22.45" customFormat="1" customHeight="1" s="71" thickBot="1">
      <c r="B5788" s="167" t="n"/>
      <c r="C5788" s="167" t="n"/>
      <c r="D5788" s="14" t="n"/>
      <c r="E5788" s="15" t="n"/>
      <c r="F5788" s="175" t="n"/>
      <c r="G5788" s="15" t="n"/>
      <c r="H5788" s="175" t="n"/>
      <c r="I5788" s="135" t="n"/>
      <c r="J5788" s="154" t="n"/>
      <c r="K5788" s="154" t="n"/>
      <c r="L5788" s="12" t="n"/>
      <c r="M5788">
        <f>VLOOKUP(J5788,P$7:Q$2767,2,0)</f>
        <v/>
      </c>
      <c r="N5788">
        <f>VLOOKUP(K5788,P$7:R$2767,2,0)</f>
        <v/>
      </c>
    </row>
    <row r="5789" hidden="1" outlineLevel="1" ht="22.45" customFormat="1" customHeight="1" s="71">
      <c r="B5789" s="165" t="n"/>
      <c r="C5789" s="165" t="n"/>
      <c r="D5789" s="152" t="n"/>
      <c r="E5789" s="163" t="n"/>
      <c r="F5789" s="164" t="n"/>
      <c r="G5789" s="163" t="n"/>
      <c r="H5789" s="164" t="n"/>
      <c r="I5789" s="7" t="n"/>
      <c r="J5789" s="8" t="n"/>
      <c r="K5789" s="8" t="n"/>
      <c r="L5789" s="12" t="n"/>
      <c r="M5789">
        <f>VLOOKUP(J5789,P$7:Q$2767,2,0)</f>
        <v/>
      </c>
      <c r="N5789">
        <f>VLOOKUP(K5789,P$7:R$2767,2,0)</f>
        <v/>
      </c>
    </row>
    <row r="5790" hidden="1" outlineLevel="1" ht="22.45" customFormat="1" customHeight="1" s="71">
      <c r="B5790" s="166" t="n"/>
      <c r="C5790" s="166" t="n"/>
      <c r="D5790" s="153" t="n"/>
      <c r="E5790" s="10" t="n"/>
      <c r="F5790" s="11" t="n"/>
      <c r="G5790" s="10" t="n"/>
      <c r="H5790" s="11" t="n"/>
      <c r="I5790" s="12" t="n"/>
      <c r="J5790" s="13" t="n"/>
      <c r="K5790" s="13" t="n"/>
      <c r="L5790" s="12" t="n"/>
      <c r="M5790">
        <f>VLOOKUP(J5790,P$7:Q$2767,2,0)</f>
        <v/>
      </c>
      <c r="N5790">
        <f>VLOOKUP(K5790,P$7:R$2767,2,0)</f>
        <v/>
      </c>
    </row>
    <row r="5791" hidden="1" outlineLevel="1" ht="22.45" customFormat="1" customHeight="1" s="71" thickBot="1">
      <c r="B5791" s="167" t="n"/>
      <c r="C5791" s="167" t="n"/>
      <c r="D5791" s="14" t="n"/>
      <c r="E5791" s="15" t="n"/>
      <c r="F5791" s="175" t="n"/>
      <c r="G5791" s="15" t="n"/>
      <c r="H5791" s="175" t="n"/>
      <c r="I5791" s="135" t="n"/>
      <c r="J5791" s="154" t="n"/>
      <c r="K5791" s="154" t="n"/>
      <c r="L5791" s="12" t="n"/>
      <c r="M5791">
        <f>VLOOKUP(J5791,P$7:Q$2767,2,0)</f>
        <v/>
      </c>
      <c r="N5791">
        <f>VLOOKUP(K5791,P$7:R$2767,2,0)</f>
        <v/>
      </c>
    </row>
    <row r="5792" hidden="1" outlineLevel="1" ht="22.45" customFormat="1" customHeight="1" s="71">
      <c r="B5792" s="165" t="n"/>
      <c r="C5792" s="165" t="n"/>
      <c r="D5792" s="152" t="n"/>
      <c r="E5792" s="163" t="n"/>
      <c r="F5792" s="164" t="n"/>
      <c r="G5792" s="163" t="n"/>
      <c r="H5792" s="164" t="n"/>
      <c r="I5792" s="176" t="n"/>
      <c r="J5792" s="8" t="n"/>
      <c r="K5792" s="8" t="n"/>
      <c r="L5792" s="12" t="n"/>
      <c r="M5792">
        <f>VLOOKUP(J5792,P$7:Q$2767,2,0)</f>
        <v/>
      </c>
      <c r="N5792">
        <f>VLOOKUP(K5792,P$7:R$2767,2,0)</f>
        <v/>
      </c>
    </row>
    <row r="5793" hidden="1" outlineLevel="1" ht="22.45" customFormat="1" customHeight="1" s="71">
      <c r="B5793" s="166" t="n"/>
      <c r="C5793" s="166" t="n"/>
      <c r="D5793" s="153" t="n"/>
      <c r="E5793" s="10" t="n"/>
      <c r="F5793" s="11" t="n"/>
      <c r="G5793" s="10" t="n"/>
      <c r="H5793" s="11" t="n"/>
      <c r="I5793" s="12" t="n"/>
      <c r="J5793" s="13" t="n"/>
      <c r="K5793" s="13" t="n"/>
      <c r="L5793" s="12" t="n"/>
      <c r="M5793">
        <f>VLOOKUP(J5793,P$7:Q$2767,2,0)</f>
        <v/>
      </c>
      <c r="N5793">
        <f>VLOOKUP(K5793,P$7:R$2767,2,0)</f>
        <v/>
      </c>
    </row>
    <row r="5794" hidden="1" outlineLevel="1" ht="22.45" customFormat="1" customHeight="1" s="71" thickBot="1">
      <c r="B5794" s="167" t="n"/>
      <c r="C5794" s="167" t="n"/>
      <c r="D5794" s="14" t="n"/>
      <c r="E5794" s="15" t="n"/>
      <c r="F5794" s="175" t="n"/>
      <c r="G5794" s="15" t="n"/>
      <c r="H5794" s="175" t="n"/>
      <c r="I5794" s="135" t="n"/>
      <c r="J5794" s="154" t="n"/>
      <c r="K5794" s="154" t="n"/>
      <c r="L5794" s="12" t="n"/>
      <c r="M5794">
        <f>VLOOKUP(J5794,P$7:Q$2767,2,0)</f>
        <v/>
      </c>
      <c r="N5794">
        <f>VLOOKUP(K5794,P$7:R$2767,2,0)</f>
        <v/>
      </c>
    </row>
    <row r="5795" hidden="1" outlineLevel="1" ht="22.45" customFormat="1" customHeight="1" s="71">
      <c r="B5795" s="165" t="n"/>
      <c r="C5795" s="165" t="n"/>
      <c r="D5795" s="152" t="n"/>
      <c r="E5795" s="163" t="n"/>
      <c r="F5795" s="164" t="n"/>
      <c r="G5795" s="163" t="n"/>
      <c r="H5795" s="164" t="n"/>
      <c r="I5795" s="7" t="n"/>
      <c r="J5795" s="8" t="n"/>
      <c r="K5795" s="8" t="n"/>
      <c r="L5795" s="12" t="n"/>
      <c r="M5795">
        <f>VLOOKUP(J5795,P$7:Q$2767,2,0)</f>
        <v/>
      </c>
      <c r="N5795">
        <f>VLOOKUP(K5795,P$7:R$2767,2,0)</f>
        <v/>
      </c>
    </row>
    <row r="5796" hidden="1" outlineLevel="1" ht="22.45" customFormat="1" customHeight="1" s="71">
      <c r="B5796" s="166" t="n"/>
      <c r="C5796" s="166" t="n"/>
      <c r="D5796" s="153" t="n"/>
      <c r="E5796" s="10" t="n"/>
      <c r="F5796" s="11" t="n"/>
      <c r="G5796" s="10" t="n"/>
      <c r="H5796" s="11" t="n"/>
      <c r="I5796" s="12" t="n"/>
      <c r="J5796" s="13" t="n"/>
      <c r="K5796" s="13" t="n"/>
      <c r="L5796" s="12" t="n"/>
      <c r="M5796">
        <f>VLOOKUP(J5796,P$7:Q$2767,2,0)</f>
        <v/>
      </c>
      <c r="N5796">
        <f>VLOOKUP(K5796,P$7:R$2767,2,0)</f>
        <v/>
      </c>
    </row>
    <row r="5797" hidden="1" outlineLevel="1" ht="22.45" customFormat="1" customHeight="1" s="71" thickBot="1">
      <c r="B5797" s="167" t="n"/>
      <c r="C5797" s="167" t="n"/>
      <c r="D5797" s="14" t="n"/>
      <c r="E5797" s="15" t="n"/>
      <c r="F5797" s="175" t="n"/>
      <c r="G5797" s="15" t="n"/>
      <c r="H5797" s="175" t="n"/>
      <c r="I5797" s="135" t="n"/>
      <c r="J5797" s="154" t="n"/>
      <c r="K5797" s="154" t="n"/>
      <c r="L5797" s="12" t="n"/>
      <c r="M5797">
        <f>VLOOKUP(J5797,P$7:Q$2767,2,0)</f>
        <v/>
      </c>
      <c r="N5797">
        <f>VLOOKUP(K5797,P$7:R$2767,2,0)</f>
        <v/>
      </c>
    </row>
    <row r="5798" hidden="1" outlineLevel="1" ht="22.45" customFormat="1" customHeight="1" s="71">
      <c r="B5798" s="165" t="n"/>
      <c r="C5798" s="165" t="n"/>
      <c r="D5798" s="152" t="n"/>
      <c r="E5798" s="163" t="n"/>
      <c r="F5798" s="164" t="n"/>
      <c r="G5798" s="163" t="n"/>
      <c r="H5798" s="164" t="n"/>
      <c r="I5798" s="7" t="n"/>
      <c r="J5798" s="8" t="n"/>
      <c r="K5798" s="8" t="n"/>
      <c r="L5798" s="12" t="n"/>
      <c r="M5798">
        <f>VLOOKUP(J5798,P$7:Q$2767,2,0)</f>
        <v/>
      </c>
      <c r="N5798">
        <f>VLOOKUP(K5798,P$7:R$2767,2,0)</f>
        <v/>
      </c>
    </row>
    <row r="5799" hidden="1" outlineLevel="1" ht="22.45" customFormat="1" customHeight="1" s="71">
      <c r="B5799" s="166" t="n"/>
      <c r="C5799" s="166" t="n"/>
      <c r="D5799" s="153" t="n"/>
      <c r="E5799" s="10" t="n"/>
      <c r="F5799" s="11" t="n"/>
      <c r="G5799" s="10" t="n"/>
      <c r="H5799" s="11" t="n"/>
      <c r="I5799" s="12" t="n"/>
      <c r="J5799" s="13" t="n"/>
      <c r="K5799" s="13" t="n"/>
      <c r="L5799" s="12" t="n"/>
      <c r="M5799">
        <f>VLOOKUP(J5799,P$7:Q$2767,2,0)</f>
        <v/>
      </c>
      <c r="N5799">
        <f>VLOOKUP(K5799,P$7:R$2767,2,0)</f>
        <v/>
      </c>
    </row>
    <row r="5800" hidden="1" outlineLevel="1" ht="22.45" customFormat="1" customHeight="1" s="71" thickBot="1">
      <c r="B5800" s="167" t="n"/>
      <c r="C5800" s="167" t="n"/>
      <c r="D5800" s="14" t="n"/>
      <c r="E5800" s="15" t="n"/>
      <c r="F5800" s="175" t="n"/>
      <c r="G5800" s="15" t="n"/>
      <c r="H5800" s="175" t="n"/>
      <c r="I5800" s="135" t="n"/>
      <c r="J5800" s="154" t="n"/>
      <c r="K5800" s="154" t="n"/>
      <c r="L5800" s="12" t="n"/>
      <c r="M5800">
        <f>VLOOKUP(J5800,P$7:Q$2767,2,0)</f>
        <v/>
      </c>
      <c r="N5800">
        <f>VLOOKUP(K5800,P$7:R$2767,2,0)</f>
        <v/>
      </c>
    </row>
    <row r="5801" hidden="1" outlineLevel="1" ht="22.45" customFormat="1" customHeight="1" s="71">
      <c r="B5801" s="165" t="n"/>
      <c r="C5801" s="165" t="n"/>
      <c r="D5801" s="152" t="n"/>
      <c r="E5801" s="163" t="n"/>
      <c r="F5801" s="164" t="n"/>
      <c r="G5801" s="163" t="n"/>
      <c r="H5801" s="164" t="n"/>
      <c r="I5801" s="7" t="n"/>
      <c r="J5801" s="8" t="n"/>
      <c r="K5801" s="8" t="n"/>
      <c r="L5801" s="12" t="n"/>
      <c r="M5801">
        <f>VLOOKUP(J5801,P$7:Q$2767,2,0)</f>
        <v/>
      </c>
      <c r="N5801">
        <f>VLOOKUP(K5801,P$7:R$2767,2,0)</f>
        <v/>
      </c>
    </row>
    <row r="5802" hidden="1" outlineLevel="1" ht="22.45" customFormat="1" customHeight="1" s="71">
      <c r="B5802" s="166" t="n"/>
      <c r="C5802" s="166" t="n"/>
      <c r="D5802" s="153" t="n"/>
      <c r="E5802" s="10" t="n"/>
      <c r="F5802" s="11" t="n"/>
      <c r="G5802" s="10" t="n"/>
      <c r="H5802" s="11" t="n"/>
      <c r="I5802" s="12" t="n"/>
      <c r="J5802" s="13" t="n"/>
      <c r="K5802" s="13" t="n"/>
      <c r="L5802" s="12" t="n"/>
      <c r="M5802">
        <f>VLOOKUP(J5802,P$7:Q$2767,2,0)</f>
        <v/>
      </c>
      <c r="N5802">
        <f>VLOOKUP(K5802,P$7:R$2767,2,0)</f>
        <v/>
      </c>
    </row>
    <row r="5803" hidden="1" outlineLevel="1" ht="22.45" customFormat="1" customHeight="1" s="71" thickBot="1">
      <c r="B5803" s="167" t="n"/>
      <c r="C5803" s="167" t="n"/>
      <c r="D5803" s="14" t="n"/>
      <c r="E5803" s="15" t="n"/>
      <c r="F5803" s="175" t="n"/>
      <c r="G5803" s="15" t="n"/>
      <c r="H5803" s="175" t="n"/>
      <c r="I5803" s="135" t="n"/>
      <c r="J5803" s="154" t="n"/>
      <c r="K5803" s="154" t="n"/>
      <c r="L5803" s="12" t="n"/>
      <c r="M5803">
        <f>VLOOKUP(J5803,P$7:Q$2767,2,0)</f>
        <v/>
      </c>
      <c r="N5803">
        <f>VLOOKUP(K5803,P$7:R$2767,2,0)</f>
        <v/>
      </c>
    </row>
    <row r="5804" hidden="1" outlineLevel="1" ht="22.45" customFormat="1" customHeight="1" s="71">
      <c r="B5804" s="165" t="n"/>
      <c r="C5804" s="165" t="n"/>
      <c r="D5804" s="152" t="n"/>
      <c r="E5804" s="163" t="n"/>
      <c r="F5804" s="164" t="n"/>
      <c r="G5804" s="163" t="n"/>
      <c r="H5804" s="164" t="n"/>
      <c r="I5804" s="7" t="n"/>
      <c r="J5804" s="8" t="n"/>
      <c r="K5804" s="8" t="n"/>
      <c r="L5804" s="12" t="n"/>
      <c r="M5804">
        <f>VLOOKUP(J5804,P$7:Q$2767,2,0)</f>
        <v/>
      </c>
      <c r="N5804">
        <f>VLOOKUP(K5804,P$7:R$2767,2,0)</f>
        <v/>
      </c>
    </row>
    <row r="5805" hidden="1" outlineLevel="1" ht="22.45" customFormat="1" customHeight="1" s="71">
      <c r="B5805" s="166" t="n"/>
      <c r="C5805" s="166" t="n"/>
      <c r="D5805" s="153" t="n"/>
      <c r="E5805" s="10" t="n"/>
      <c r="F5805" s="11" t="n"/>
      <c r="G5805" s="10" t="n"/>
      <c r="H5805" s="11" t="n"/>
      <c r="I5805" s="12" t="n"/>
      <c r="J5805" s="13" t="n"/>
      <c r="K5805" s="13" t="n"/>
      <c r="L5805" s="12" t="n"/>
      <c r="M5805">
        <f>VLOOKUP(J5805,P$7:Q$2767,2,0)</f>
        <v/>
      </c>
      <c r="N5805">
        <f>VLOOKUP(K5805,P$7:R$2767,2,0)</f>
        <v/>
      </c>
    </row>
    <row r="5806" hidden="1" outlineLevel="1" ht="22.45" customFormat="1" customHeight="1" s="71" thickBot="1">
      <c r="B5806" s="167" t="n"/>
      <c r="C5806" s="167" t="n"/>
      <c r="D5806" s="14" t="n"/>
      <c r="E5806" s="15" t="n"/>
      <c r="F5806" s="175" t="n"/>
      <c r="G5806" s="15" t="n"/>
      <c r="H5806" s="175" t="n"/>
      <c r="I5806" s="135" t="n"/>
      <c r="J5806" s="154" t="n"/>
      <c r="K5806" s="154" t="n"/>
      <c r="L5806" s="12" t="n"/>
      <c r="M5806">
        <f>VLOOKUP(J5806,P$7:Q$2767,2,0)</f>
        <v/>
      </c>
      <c r="N5806">
        <f>VLOOKUP(K5806,P$7:R$2767,2,0)</f>
        <v/>
      </c>
    </row>
    <row r="5807" hidden="1" outlineLevel="1" ht="22.45" customFormat="1" customHeight="1" s="71">
      <c r="B5807" s="165" t="n"/>
      <c r="C5807" s="165" t="n"/>
      <c r="D5807" s="152" t="n"/>
      <c r="E5807" s="163" t="n"/>
      <c r="F5807" s="164" t="n"/>
      <c r="G5807" s="163" t="n"/>
      <c r="H5807" s="164" t="n"/>
      <c r="I5807" s="7" t="n"/>
      <c r="J5807" s="8" t="n"/>
      <c r="K5807" s="8" t="n"/>
      <c r="L5807" s="12" t="n"/>
      <c r="M5807">
        <f>VLOOKUP(J5807,P$7:Q$2767,2,0)</f>
        <v/>
      </c>
      <c r="N5807">
        <f>VLOOKUP(K5807,P$7:R$2767,2,0)</f>
        <v/>
      </c>
    </row>
    <row r="5808" hidden="1" outlineLevel="1" ht="22.45" customFormat="1" customHeight="1" s="71">
      <c r="B5808" s="166" t="n"/>
      <c r="C5808" s="166" t="n"/>
      <c r="D5808" s="153" t="n"/>
      <c r="E5808" s="10" t="n"/>
      <c r="F5808" s="11" t="n"/>
      <c r="G5808" s="10" t="n"/>
      <c r="H5808" s="11" t="n"/>
      <c r="I5808" s="12" t="n"/>
      <c r="J5808" s="13" t="n"/>
      <c r="K5808" s="13" t="n"/>
      <c r="L5808" s="12" t="n"/>
      <c r="M5808">
        <f>VLOOKUP(J5808,P$7:Q$2767,2,0)</f>
        <v/>
      </c>
      <c r="N5808">
        <f>VLOOKUP(K5808,P$7:R$2767,2,0)</f>
        <v/>
      </c>
    </row>
    <row r="5809" hidden="1" outlineLevel="1" ht="22.45" customFormat="1" customHeight="1" s="71" thickBot="1">
      <c r="B5809" s="167" t="n"/>
      <c r="C5809" s="167" t="n"/>
      <c r="D5809" s="14" t="n"/>
      <c r="E5809" s="15" t="n"/>
      <c r="F5809" s="175" t="n"/>
      <c r="G5809" s="15" t="n"/>
      <c r="H5809" s="175" t="n"/>
      <c r="I5809" s="135" t="n"/>
      <c r="J5809" s="154" t="n"/>
      <c r="K5809" s="154" t="n"/>
      <c r="L5809" s="12" t="n"/>
      <c r="M5809">
        <f>VLOOKUP(J5809,P$7:Q$2767,2,0)</f>
        <v/>
      </c>
      <c r="N5809">
        <f>VLOOKUP(K5809,P$7:R$2767,2,0)</f>
        <v/>
      </c>
    </row>
    <row r="5810" hidden="1" outlineLevel="1" ht="22.45" customFormat="1" customHeight="1" s="71">
      <c r="B5810" s="165" t="n"/>
      <c r="C5810" s="165" t="n"/>
      <c r="D5810" s="152" t="n"/>
      <c r="E5810" s="163" t="n"/>
      <c r="F5810" s="164" t="n"/>
      <c r="G5810" s="163" t="n"/>
      <c r="H5810" s="164" t="n"/>
      <c r="I5810" s="7" t="n"/>
      <c r="J5810" s="8" t="n"/>
      <c r="K5810" s="8" t="n"/>
      <c r="L5810" s="12" t="n"/>
      <c r="M5810">
        <f>VLOOKUP(J5810,P$7:Q$2767,2,0)</f>
        <v/>
      </c>
      <c r="N5810">
        <f>VLOOKUP(K5810,P$7:R$2767,2,0)</f>
        <v/>
      </c>
    </row>
    <row r="5811" hidden="1" outlineLevel="1" ht="22.45" customFormat="1" customHeight="1" s="71">
      <c r="B5811" s="166" t="n"/>
      <c r="C5811" s="166" t="n"/>
      <c r="D5811" s="153" t="n"/>
      <c r="E5811" s="10" t="n"/>
      <c r="F5811" s="11" t="n"/>
      <c r="G5811" s="10" t="n"/>
      <c r="H5811" s="11" t="n"/>
      <c r="I5811" s="12" t="n"/>
      <c r="J5811" s="13" t="n"/>
      <c r="K5811" s="13" t="n"/>
      <c r="L5811" s="12" t="n"/>
      <c r="M5811">
        <f>VLOOKUP(J5811,P$7:Q$2767,2,0)</f>
        <v/>
      </c>
      <c r="N5811">
        <f>VLOOKUP(K5811,P$7:R$2767,2,0)</f>
        <v/>
      </c>
    </row>
    <row r="5812" hidden="1" outlineLevel="1" ht="22.45" customFormat="1" customHeight="1" s="71" thickBot="1">
      <c r="B5812" s="167" t="n"/>
      <c r="C5812" s="167" t="n"/>
      <c r="D5812" s="14" t="n"/>
      <c r="E5812" s="15" t="n"/>
      <c r="F5812" s="175" t="n"/>
      <c r="G5812" s="15" t="n"/>
      <c r="H5812" s="175" t="n"/>
      <c r="I5812" s="135" t="n"/>
      <c r="J5812" s="154" t="n"/>
      <c r="K5812" s="154" t="n"/>
      <c r="L5812" s="12" t="n"/>
      <c r="M5812">
        <f>VLOOKUP(J5812,P$7:Q$2767,2,0)</f>
        <v/>
      </c>
      <c r="N5812">
        <f>VLOOKUP(K5812,P$7:R$2767,2,0)</f>
        <v/>
      </c>
    </row>
    <row r="5813" hidden="1" outlineLevel="1" ht="22.45" customFormat="1" customHeight="1" s="71">
      <c r="B5813" s="165" t="n"/>
      <c r="C5813" s="165" t="n"/>
      <c r="D5813" s="152" t="n"/>
      <c r="E5813" s="163" t="n"/>
      <c r="F5813" s="164" t="n"/>
      <c r="G5813" s="163" t="n"/>
      <c r="H5813" s="164" t="n"/>
      <c r="I5813" s="7" t="n"/>
      <c r="J5813" s="8" t="n"/>
      <c r="K5813" s="8" t="n"/>
      <c r="L5813" s="12" t="n"/>
      <c r="M5813">
        <f>VLOOKUP(J5813,P$7:Q$2767,2,0)</f>
        <v/>
      </c>
      <c r="N5813">
        <f>VLOOKUP(K5813,P$7:R$2767,2,0)</f>
        <v/>
      </c>
    </row>
    <row r="5814" hidden="1" outlineLevel="1" ht="22.45" customFormat="1" customHeight="1" s="71">
      <c r="B5814" s="166" t="n"/>
      <c r="C5814" s="166" t="n"/>
      <c r="D5814" s="153" t="n"/>
      <c r="E5814" s="10" t="n"/>
      <c r="F5814" s="11" t="n"/>
      <c r="G5814" s="10" t="n"/>
      <c r="H5814" s="11" t="n"/>
      <c r="I5814" s="12" t="n"/>
      <c r="J5814" s="13" t="n"/>
      <c r="K5814" s="13" t="n"/>
      <c r="L5814" s="12" t="n"/>
      <c r="M5814">
        <f>VLOOKUP(J5814,P$7:Q$2767,2,0)</f>
        <v/>
      </c>
      <c r="N5814">
        <f>VLOOKUP(K5814,P$7:R$2767,2,0)</f>
        <v/>
      </c>
    </row>
    <row r="5815" hidden="1" outlineLevel="1" ht="22.45" customFormat="1" customHeight="1" s="71" thickBot="1">
      <c r="B5815" s="167" t="n"/>
      <c r="C5815" s="167" t="n"/>
      <c r="D5815" s="14" t="n"/>
      <c r="E5815" s="15" t="n"/>
      <c r="F5815" s="175" t="n"/>
      <c r="G5815" s="15" t="n"/>
      <c r="H5815" s="175" t="n"/>
      <c r="I5815" s="135" t="n"/>
      <c r="J5815" s="154" t="n"/>
      <c r="K5815" s="154" t="n"/>
      <c r="L5815" s="12" t="n"/>
      <c r="M5815">
        <f>VLOOKUP(J5815,P$7:Q$2767,2,0)</f>
        <v/>
      </c>
      <c r="N5815">
        <f>VLOOKUP(K5815,P$7:R$2767,2,0)</f>
        <v/>
      </c>
    </row>
    <row r="5816" hidden="1" outlineLevel="1" ht="22.45" customFormat="1" customHeight="1" s="71">
      <c r="B5816" s="165" t="n"/>
      <c r="C5816" s="165" t="n"/>
      <c r="D5816" s="152" t="n"/>
      <c r="E5816" s="163" t="n"/>
      <c r="F5816" s="164" t="n"/>
      <c r="G5816" s="163" t="n"/>
      <c r="H5816" s="164" t="n"/>
      <c r="I5816" s="7" t="n"/>
      <c r="J5816" s="8" t="n"/>
      <c r="K5816" s="8" t="n"/>
      <c r="L5816" s="12" t="n"/>
      <c r="M5816">
        <f>VLOOKUP(J5816,P$7:Q$2767,2,0)</f>
        <v/>
      </c>
      <c r="N5816">
        <f>VLOOKUP(K5816,P$7:R$2767,2,0)</f>
        <v/>
      </c>
    </row>
    <row r="5817" hidden="1" outlineLevel="1" ht="22.45" customFormat="1" customHeight="1" s="71">
      <c r="B5817" s="166" t="n"/>
      <c r="C5817" s="166" t="n"/>
      <c r="D5817" s="153" t="n"/>
      <c r="E5817" s="10" t="n"/>
      <c r="F5817" s="11" t="n"/>
      <c r="G5817" s="10" t="n"/>
      <c r="H5817" s="11" t="n"/>
      <c r="I5817" s="12" t="n"/>
      <c r="J5817" s="13" t="n"/>
      <c r="K5817" s="13" t="n"/>
      <c r="L5817" s="12" t="n"/>
      <c r="M5817">
        <f>VLOOKUP(J5817,P$7:Q$2767,2,0)</f>
        <v/>
      </c>
      <c r="N5817">
        <f>VLOOKUP(K5817,P$7:R$2767,2,0)</f>
        <v/>
      </c>
    </row>
    <row r="5818" hidden="1" outlineLevel="1" ht="22.45" customFormat="1" customHeight="1" s="71" thickBot="1">
      <c r="B5818" s="167" t="n"/>
      <c r="C5818" s="167" t="n"/>
      <c r="D5818" s="14" t="n"/>
      <c r="E5818" s="15" t="n"/>
      <c r="F5818" s="175" t="n"/>
      <c r="G5818" s="15" t="n"/>
      <c r="H5818" s="175" t="n"/>
      <c r="I5818" s="135" t="n"/>
      <c r="J5818" s="154" t="n"/>
      <c r="K5818" s="154" t="n"/>
      <c r="L5818" s="12" t="n"/>
      <c r="M5818">
        <f>VLOOKUP(J5818,P$7:Q$2767,2,0)</f>
        <v/>
      </c>
      <c r="N5818">
        <f>VLOOKUP(K5818,P$7:R$2767,2,0)</f>
        <v/>
      </c>
    </row>
    <row r="5819" hidden="1" outlineLevel="1" ht="22.45" customFormat="1" customHeight="1" s="71">
      <c r="B5819" s="165" t="n"/>
      <c r="C5819" s="165" t="n"/>
      <c r="D5819" s="152" t="n"/>
      <c r="E5819" s="163" t="n"/>
      <c r="F5819" s="164" t="n"/>
      <c r="G5819" s="163" t="n"/>
      <c r="H5819" s="164" t="n"/>
      <c r="I5819" s="7" t="n"/>
      <c r="J5819" s="8" t="n"/>
      <c r="K5819" s="8" t="n"/>
      <c r="L5819" s="12" t="n"/>
      <c r="M5819">
        <f>VLOOKUP(J5819,P$7:Q$2767,2,0)</f>
        <v/>
      </c>
      <c r="N5819">
        <f>VLOOKUP(K5819,P$7:R$2767,2,0)</f>
        <v/>
      </c>
    </row>
    <row r="5820" hidden="1" outlineLevel="1" ht="22.45" customFormat="1" customHeight="1" s="71">
      <c r="B5820" s="166" t="n"/>
      <c r="C5820" s="166" t="n"/>
      <c r="D5820" s="153" t="n"/>
      <c r="E5820" s="10" t="n"/>
      <c r="F5820" s="11" t="n"/>
      <c r="G5820" s="10" t="n"/>
      <c r="H5820" s="11" t="n"/>
      <c r="I5820" s="12" t="n"/>
      <c r="J5820" s="13" t="n"/>
      <c r="K5820" s="13" t="n"/>
      <c r="L5820" s="12" t="n"/>
      <c r="M5820">
        <f>VLOOKUP(J5820,P$7:Q$2767,2,0)</f>
        <v/>
      </c>
      <c r="N5820">
        <f>VLOOKUP(K5820,P$7:R$2767,2,0)</f>
        <v/>
      </c>
    </row>
    <row r="5821" hidden="1" outlineLevel="1" ht="22.45" customFormat="1" customHeight="1" s="71" thickBot="1">
      <c r="B5821" s="167" t="n"/>
      <c r="C5821" s="167" t="n"/>
      <c r="D5821" s="14" t="n"/>
      <c r="E5821" s="15" t="n"/>
      <c r="F5821" s="175" t="n"/>
      <c r="G5821" s="15" t="n"/>
      <c r="H5821" s="175" t="n"/>
      <c r="I5821" s="135" t="n"/>
      <c r="J5821" s="154" t="n"/>
      <c r="K5821" s="154" t="n"/>
      <c r="L5821" s="12" t="n"/>
      <c r="M5821">
        <f>VLOOKUP(J5821,P$7:Q$2767,2,0)</f>
        <v/>
      </c>
      <c r="N5821">
        <f>VLOOKUP(K5821,P$7:R$2767,2,0)</f>
        <v/>
      </c>
    </row>
    <row r="5822" hidden="1" outlineLevel="1" ht="22.45" customFormat="1" customHeight="1" s="71">
      <c r="B5822" s="165" t="n"/>
      <c r="C5822" s="165" t="n"/>
      <c r="D5822" s="152" t="n"/>
      <c r="E5822" s="163" t="n"/>
      <c r="F5822" s="164" t="n"/>
      <c r="G5822" s="163" t="n"/>
      <c r="H5822" s="164" t="n"/>
      <c r="I5822" s="7" t="n"/>
      <c r="J5822" s="8" t="n"/>
      <c r="K5822" s="8" t="n"/>
      <c r="L5822" s="12" t="n"/>
      <c r="M5822">
        <f>VLOOKUP(J5822,P$7:Q$2767,2,0)</f>
        <v/>
      </c>
      <c r="N5822">
        <f>VLOOKUP(K5822,P$7:R$2767,2,0)</f>
        <v/>
      </c>
    </row>
    <row r="5823" hidden="1" outlineLevel="1" ht="22.45" customFormat="1" customHeight="1" s="71">
      <c r="B5823" s="166" t="n"/>
      <c r="C5823" s="166" t="n"/>
      <c r="D5823" s="153" t="n"/>
      <c r="E5823" s="10" t="n"/>
      <c r="F5823" s="11" t="n"/>
      <c r="G5823" s="10" t="n"/>
      <c r="H5823" s="11" t="n"/>
      <c r="I5823" s="12" t="n"/>
      <c r="J5823" s="13" t="n"/>
      <c r="K5823" s="13" t="n"/>
      <c r="L5823" s="12" t="n"/>
      <c r="M5823">
        <f>VLOOKUP(J5823,P$7:Q$2767,2,0)</f>
        <v/>
      </c>
      <c r="N5823">
        <f>VLOOKUP(K5823,P$7:R$2767,2,0)</f>
        <v/>
      </c>
    </row>
    <row r="5824" hidden="1" outlineLevel="1" ht="22.45" customFormat="1" customHeight="1" s="71" thickBot="1">
      <c r="B5824" s="167" t="n"/>
      <c r="C5824" s="167" t="n"/>
      <c r="D5824" s="14" t="n"/>
      <c r="E5824" s="15" t="n"/>
      <c r="F5824" s="175" t="n"/>
      <c r="G5824" s="15" t="n"/>
      <c r="H5824" s="175" t="n"/>
      <c r="I5824" s="135" t="n"/>
      <c r="J5824" s="154" t="n"/>
      <c r="K5824" s="154" t="n"/>
      <c r="L5824" s="12" t="n"/>
      <c r="M5824">
        <f>VLOOKUP(J5824,P$7:Q$2767,2,0)</f>
        <v/>
      </c>
      <c r="N5824">
        <f>VLOOKUP(K5824,P$7:R$2767,2,0)</f>
        <v/>
      </c>
    </row>
    <row r="5825" hidden="1" outlineLevel="1" ht="22.45" customFormat="1" customHeight="1" s="71">
      <c r="B5825" s="165" t="n"/>
      <c r="C5825" s="165" t="n"/>
      <c r="D5825" s="152" t="n"/>
      <c r="E5825" s="163" t="n"/>
      <c r="F5825" s="164" t="n"/>
      <c r="G5825" s="163" t="n"/>
      <c r="H5825" s="164" t="n"/>
      <c r="I5825" s="7" t="n"/>
      <c r="J5825" s="8" t="n"/>
      <c r="K5825" s="8" t="n"/>
      <c r="L5825" s="12" t="n"/>
      <c r="M5825">
        <f>VLOOKUP(J5825,P$7:Q$2767,2,0)</f>
        <v/>
      </c>
      <c r="N5825">
        <f>VLOOKUP(K5825,P$7:R$2767,2,0)</f>
        <v/>
      </c>
    </row>
    <row r="5826" hidden="1" outlineLevel="1" ht="22.45" customFormat="1" customHeight="1" s="71">
      <c r="B5826" s="166" t="n"/>
      <c r="C5826" s="166" t="n"/>
      <c r="D5826" s="153" t="n"/>
      <c r="E5826" s="10" t="n"/>
      <c r="F5826" s="11" t="n"/>
      <c r="G5826" s="10" t="n"/>
      <c r="H5826" s="11" t="n"/>
      <c r="I5826" s="12" t="n"/>
      <c r="J5826" s="13" t="n"/>
      <c r="K5826" s="13" t="n"/>
      <c r="L5826" s="12" t="n"/>
      <c r="M5826">
        <f>VLOOKUP(J5826,P$7:Q$2767,2,0)</f>
        <v/>
      </c>
      <c r="N5826">
        <f>VLOOKUP(K5826,P$7:R$2767,2,0)</f>
        <v/>
      </c>
    </row>
    <row r="5827" hidden="1" outlineLevel="1" ht="22.45" customFormat="1" customHeight="1" s="71" thickBot="1">
      <c r="B5827" s="167" t="n"/>
      <c r="C5827" s="167" t="n"/>
      <c r="D5827" s="14" t="n"/>
      <c r="E5827" s="15" t="n"/>
      <c r="F5827" s="175" t="n"/>
      <c r="G5827" s="15" t="n"/>
      <c r="H5827" s="175" t="n"/>
      <c r="I5827" s="135" t="n"/>
      <c r="J5827" s="154" t="n"/>
      <c r="K5827" s="154" t="n"/>
      <c r="L5827" s="12" t="n"/>
      <c r="M5827">
        <f>VLOOKUP(J5827,P$7:Q$2767,2,0)</f>
        <v/>
      </c>
      <c r="N5827">
        <f>VLOOKUP(K5827,P$7:R$2767,2,0)</f>
        <v/>
      </c>
    </row>
    <row r="5828" hidden="1" outlineLevel="1" ht="22.45" customFormat="1" customHeight="1" s="71">
      <c r="B5828" s="165" t="n"/>
      <c r="C5828" s="165" t="n"/>
      <c r="D5828" s="152" t="n"/>
      <c r="E5828" s="163" t="n"/>
      <c r="F5828" s="164" t="n"/>
      <c r="G5828" s="163" t="n"/>
      <c r="H5828" s="164" t="n"/>
      <c r="I5828" s="7" t="n"/>
      <c r="J5828" s="8" t="n"/>
      <c r="K5828" s="8" t="n"/>
      <c r="L5828" s="12" t="n"/>
      <c r="M5828">
        <f>VLOOKUP(J5828,P$7:Q$2767,2,0)</f>
        <v/>
      </c>
      <c r="N5828">
        <f>VLOOKUP(K5828,P$7:R$2767,2,0)</f>
        <v/>
      </c>
    </row>
    <row r="5829" hidden="1" outlineLevel="1" ht="22.45" customFormat="1" customHeight="1" s="71">
      <c r="B5829" s="166" t="n"/>
      <c r="C5829" s="166" t="n"/>
      <c r="D5829" s="153" t="n"/>
      <c r="E5829" s="10" t="n"/>
      <c r="F5829" s="11" t="n"/>
      <c r="G5829" s="10" t="n"/>
      <c r="H5829" s="11" t="n"/>
      <c r="I5829" s="12" t="n"/>
      <c r="J5829" s="13" t="n"/>
      <c r="K5829" s="13" t="n"/>
      <c r="L5829" s="12" t="n"/>
      <c r="M5829">
        <f>VLOOKUP(J5829,P$7:Q$2767,2,0)</f>
        <v/>
      </c>
      <c r="N5829">
        <f>VLOOKUP(K5829,P$7:R$2767,2,0)</f>
        <v/>
      </c>
    </row>
    <row r="5830" hidden="1" outlineLevel="1" ht="22.45" customFormat="1" customHeight="1" s="71" thickBot="1">
      <c r="B5830" s="167" t="n"/>
      <c r="C5830" s="167" t="n"/>
      <c r="D5830" s="14" t="n"/>
      <c r="E5830" s="15" t="n"/>
      <c r="F5830" s="175" t="n"/>
      <c r="G5830" s="15" t="n"/>
      <c r="H5830" s="175" t="n"/>
      <c r="I5830" s="135" t="n"/>
      <c r="J5830" s="154" t="n"/>
      <c r="K5830" s="154" t="n"/>
      <c r="L5830" s="12" t="n"/>
      <c r="M5830">
        <f>VLOOKUP(J5830,P$7:Q$2767,2,0)</f>
        <v/>
      </c>
      <c r="N5830">
        <f>VLOOKUP(K5830,P$7:R$2767,2,0)</f>
        <v/>
      </c>
    </row>
    <row r="5831" hidden="1" outlineLevel="1" ht="22.45" customFormat="1" customHeight="1" s="71">
      <c r="B5831" s="165" t="n"/>
      <c r="C5831" s="165" t="n"/>
      <c r="D5831" s="152" t="n"/>
      <c r="E5831" s="163" t="n"/>
      <c r="F5831" s="164" t="n"/>
      <c r="G5831" s="163" t="n"/>
      <c r="H5831" s="164" t="n"/>
      <c r="I5831" s="7" t="n"/>
      <c r="J5831" s="8" t="n"/>
      <c r="K5831" s="8" t="n"/>
      <c r="L5831" s="12" t="n"/>
      <c r="M5831">
        <f>VLOOKUP(J5831,P$7:Q$2767,2,0)</f>
        <v/>
      </c>
      <c r="N5831">
        <f>VLOOKUP(K5831,P$7:R$2767,2,0)</f>
        <v/>
      </c>
    </row>
    <row r="5832" hidden="1" outlineLevel="1" ht="22.45" customFormat="1" customHeight="1" s="71">
      <c r="B5832" s="166" t="n"/>
      <c r="C5832" s="166" t="n"/>
      <c r="D5832" s="153" t="n"/>
      <c r="E5832" s="10" t="n"/>
      <c r="F5832" s="11" t="n"/>
      <c r="G5832" s="10" t="n"/>
      <c r="H5832" s="11" t="n"/>
      <c r="I5832" s="12" t="n"/>
      <c r="J5832" s="13" t="n"/>
      <c r="K5832" s="13" t="n"/>
      <c r="L5832" s="12" t="n"/>
      <c r="M5832">
        <f>VLOOKUP(J5832,P$7:Q$2767,2,0)</f>
        <v/>
      </c>
      <c r="N5832">
        <f>VLOOKUP(K5832,P$7:R$2767,2,0)</f>
        <v/>
      </c>
    </row>
    <row r="5833" hidden="1" outlineLevel="1" ht="22.45" customFormat="1" customHeight="1" s="71" thickBot="1">
      <c r="B5833" s="167" t="n"/>
      <c r="C5833" s="167" t="n"/>
      <c r="D5833" s="14" t="n"/>
      <c r="E5833" s="15" t="n"/>
      <c r="F5833" s="175" t="n"/>
      <c r="G5833" s="15" t="n"/>
      <c r="H5833" s="175" t="n"/>
      <c r="I5833" s="135" t="n"/>
      <c r="J5833" s="154" t="n"/>
      <c r="K5833" s="154" t="n"/>
      <c r="L5833" s="12" t="n"/>
      <c r="M5833">
        <f>VLOOKUP(J5833,P$7:Q$2767,2,0)</f>
        <v/>
      </c>
      <c r="N5833">
        <f>VLOOKUP(K5833,P$7:R$2767,2,0)</f>
        <v/>
      </c>
    </row>
    <row r="5834" hidden="1" outlineLevel="1" ht="22.45" customFormat="1" customHeight="1" s="71">
      <c r="B5834" s="165" t="n"/>
      <c r="C5834" s="165" t="n"/>
      <c r="D5834" s="152" t="n"/>
      <c r="E5834" s="163" t="n"/>
      <c r="F5834" s="164" t="n"/>
      <c r="G5834" s="163" t="n"/>
      <c r="H5834" s="164" t="n"/>
      <c r="I5834" s="7" t="n"/>
      <c r="J5834" s="8" t="n"/>
      <c r="K5834" s="8" t="n"/>
      <c r="L5834" s="12" t="n"/>
      <c r="M5834">
        <f>VLOOKUP(J5834,P$7:Q$2767,2,0)</f>
        <v/>
      </c>
      <c r="N5834">
        <f>VLOOKUP(K5834,P$7:R$2767,2,0)</f>
        <v/>
      </c>
    </row>
    <row r="5835" hidden="1" outlineLevel="1" ht="22.45" customFormat="1" customHeight="1" s="71">
      <c r="B5835" s="166" t="n"/>
      <c r="C5835" s="166" t="n"/>
      <c r="D5835" s="153" t="n"/>
      <c r="E5835" s="10" t="n"/>
      <c r="F5835" s="11" t="n"/>
      <c r="G5835" s="10" t="n"/>
      <c r="H5835" s="11" t="n"/>
      <c r="I5835" s="12" t="n"/>
      <c r="J5835" s="13" t="n"/>
      <c r="K5835" s="13" t="n"/>
      <c r="L5835" s="12" t="n"/>
      <c r="M5835">
        <f>VLOOKUP(J5835,P$7:Q$2767,2,0)</f>
        <v/>
      </c>
      <c r="N5835">
        <f>VLOOKUP(K5835,P$7:R$2767,2,0)</f>
        <v/>
      </c>
    </row>
    <row r="5836" hidden="1" outlineLevel="1" ht="22.45" customFormat="1" customHeight="1" s="71" thickBot="1">
      <c r="B5836" s="167" t="n"/>
      <c r="C5836" s="167" t="n"/>
      <c r="D5836" s="14" t="n"/>
      <c r="E5836" s="15" t="n"/>
      <c r="F5836" s="175" t="n"/>
      <c r="G5836" s="15" t="n"/>
      <c r="H5836" s="175" t="n"/>
      <c r="I5836" s="135" t="n"/>
      <c r="J5836" s="154" t="n"/>
      <c r="K5836" s="154" t="n"/>
      <c r="L5836" s="12" t="n"/>
      <c r="M5836">
        <f>VLOOKUP(J5836,P$7:Q$2767,2,0)</f>
        <v/>
      </c>
      <c r="N5836">
        <f>VLOOKUP(K5836,P$7:R$2767,2,0)</f>
        <v/>
      </c>
    </row>
    <row r="5837" hidden="1" outlineLevel="1" ht="22.45" customFormat="1" customHeight="1" s="71">
      <c r="B5837" s="165" t="n"/>
      <c r="C5837" s="165" t="n"/>
      <c r="D5837" s="152" t="n"/>
      <c r="E5837" s="163" t="n"/>
      <c r="F5837" s="164" t="n"/>
      <c r="G5837" s="163" t="n"/>
      <c r="H5837" s="164" t="n"/>
      <c r="I5837" s="7" t="n"/>
      <c r="J5837" s="8" t="n"/>
      <c r="K5837" s="8" t="n"/>
      <c r="L5837" s="12" t="n"/>
      <c r="M5837">
        <f>VLOOKUP(J5837,P$7:Q$2767,2,0)</f>
        <v/>
      </c>
      <c r="N5837">
        <f>VLOOKUP(K5837,P$7:R$2767,2,0)</f>
        <v/>
      </c>
    </row>
    <row r="5838" hidden="1" outlineLevel="1" ht="22.45" customFormat="1" customHeight="1" s="71">
      <c r="B5838" s="166" t="n"/>
      <c r="C5838" s="166" t="n"/>
      <c r="D5838" s="153" t="n"/>
      <c r="E5838" s="10" t="n"/>
      <c r="F5838" s="11" t="n"/>
      <c r="G5838" s="10" t="n"/>
      <c r="H5838" s="11" t="n"/>
      <c r="I5838" s="12" t="n"/>
      <c r="J5838" s="13" t="n"/>
      <c r="K5838" s="13" t="n"/>
      <c r="L5838" s="12" t="n"/>
      <c r="M5838">
        <f>VLOOKUP(J5838,P$7:Q$2767,2,0)</f>
        <v/>
      </c>
      <c r="N5838">
        <f>VLOOKUP(K5838,P$7:R$2767,2,0)</f>
        <v/>
      </c>
    </row>
    <row r="5839" hidden="1" outlineLevel="1" ht="22.45" customFormat="1" customHeight="1" s="71" thickBot="1">
      <c r="B5839" s="167" t="n"/>
      <c r="C5839" s="167" t="n"/>
      <c r="D5839" s="14" t="n"/>
      <c r="E5839" s="15" t="n"/>
      <c r="F5839" s="175" t="n"/>
      <c r="G5839" s="15" t="n"/>
      <c r="H5839" s="175" t="n"/>
      <c r="I5839" s="135" t="n"/>
      <c r="J5839" s="154" t="n"/>
      <c r="K5839" s="154" t="n"/>
      <c r="L5839" s="12" t="n"/>
      <c r="M5839">
        <f>VLOOKUP(J5839,P$7:Q$2767,2,0)</f>
        <v/>
      </c>
      <c r="N5839">
        <f>VLOOKUP(K5839,P$7:R$2767,2,0)</f>
        <v/>
      </c>
    </row>
    <row r="5840" hidden="1" outlineLevel="1" ht="22.45" customFormat="1" customHeight="1" s="71">
      <c r="B5840" s="165" t="n"/>
      <c r="C5840" s="165" t="n"/>
      <c r="D5840" s="152" t="n"/>
      <c r="E5840" s="163" t="n"/>
      <c r="F5840" s="164" t="n"/>
      <c r="G5840" s="163" t="n"/>
      <c r="H5840" s="164" t="n"/>
      <c r="I5840" s="7" t="n"/>
      <c r="J5840" s="8" t="n"/>
      <c r="K5840" s="8" t="n"/>
      <c r="L5840" s="12" t="n"/>
      <c r="M5840">
        <f>VLOOKUP(J5840,P$7:Q$2767,2,0)</f>
        <v/>
      </c>
      <c r="N5840">
        <f>VLOOKUP(K5840,P$7:R$2767,2,0)</f>
        <v/>
      </c>
    </row>
    <row r="5841" hidden="1" outlineLevel="1" ht="22.45" customFormat="1" customHeight="1" s="71">
      <c r="B5841" s="166" t="n"/>
      <c r="C5841" s="166" t="n"/>
      <c r="D5841" s="153" t="n"/>
      <c r="E5841" s="10" t="n"/>
      <c r="F5841" s="11" t="n"/>
      <c r="G5841" s="10" t="n"/>
      <c r="H5841" s="11" t="n"/>
      <c r="I5841" s="12" t="n"/>
      <c r="J5841" s="13" t="n"/>
      <c r="K5841" s="13" t="n"/>
      <c r="L5841" s="12" t="n"/>
      <c r="M5841">
        <f>VLOOKUP(J5841,P$7:Q$2767,2,0)</f>
        <v/>
      </c>
      <c r="N5841">
        <f>VLOOKUP(K5841,P$7:R$2767,2,0)</f>
        <v/>
      </c>
    </row>
    <row r="5842" hidden="1" outlineLevel="1" ht="22.45" customFormat="1" customHeight="1" s="71" thickBot="1">
      <c r="B5842" s="167" t="n"/>
      <c r="C5842" s="167" t="n"/>
      <c r="D5842" s="14" t="n"/>
      <c r="E5842" s="15" t="n"/>
      <c r="F5842" s="175" t="n"/>
      <c r="G5842" s="15" t="n"/>
      <c r="H5842" s="175" t="n"/>
      <c r="I5842" s="135" t="n"/>
      <c r="J5842" s="154" t="n"/>
      <c r="K5842" s="154" t="n"/>
      <c r="L5842" s="12" t="n"/>
      <c r="M5842">
        <f>VLOOKUP(J5842,P$7:Q$2767,2,0)</f>
        <v/>
      </c>
      <c r="N5842">
        <f>VLOOKUP(K5842,P$7:R$2767,2,0)</f>
        <v/>
      </c>
    </row>
    <row r="5843" hidden="1" outlineLevel="1" ht="22.45" customFormat="1" customHeight="1" s="71">
      <c r="B5843" s="165" t="n"/>
      <c r="C5843" s="165" t="n"/>
      <c r="D5843" s="152" t="n"/>
      <c r="E5843" s="163" t="n"/>
      <c r="F5843" s="164" t="n"/>
      <c r="G5843" s="163" t="n"/>
      <c r="H5843" s="164" t="n"/>
      <c r="I5843" s="7" t="n"/>
      <c r="J5843" s="8" t="n"/>
      <c r="K5843" s="8" t="n"/>
      <c r="L5843" s="12" t="n"/>
      <c r="M5843">
        <f>VLOOKUP(J5843,P$7:Q$2767,2,0)</f>
        <v/>
      </c>
      <c r="N5843">
        <f>VLOOKUP(K5843,P$7:R$2767,2,0)</f>
        <v/>
      </c>
    </row>
    <row r="5844" hidden="1" outlineLevel="1" ht="22.45" customFormat="1" customHeight="1" s="71">
      <c r="B5844" s="166" t="n"/>
      <c r="C5844" s="166" t="n"/>
      <c r="D5844" s="153" t="n"/>
      <c r="E5844" s="10" t="n"/>
      <c r="F5844" s="11" t="n"/>
      <c r="G5844" s="10" t="n"/>
      <c r="H5844" s="11" t="n"/>
      <c r="I5844" s="12" t="n"/>
      <c r="J5844" s="13" t="n"/>
      <c r="K5844" s="13" t="n"/>
      <c r="L5844" s="12" t="n"/>
      <c r="M5844">
        <f>VLOOKUP(J5844,P$7:Q$2767,2,0)</f>
        <v/>
      </c>
      <c r="N5844">
        <f>VLOOKUP(K5844,P$7:R$2767,2,0)</f>
        <v/>
      </c>
    </row>
    <row r="5845" hidden="1" outlineLevel="1" ht="22.45" customFormat="1" customHeight="1" s="71" thickBot="1">
      <c r="B5845" s="167" t="n"/>
      <c r="C5845" s="167" t="n"/>
      <c r="D5845" s="14" t="n"/>
      <c r="E5845" s="15" t="n"/>
      <c r="F5845" s="175" t="n"/>
      <c r="G5845" s="15" t="n"/>
      <c r="H5845" s="175" t="n"/>
      <c r="I5845" s="135" t="n"/>
      <c r="J5845" s="154" t="n"/>
      <c r="K5845" s="154" t="n"/>
      <c r="L5845" s="12" t="n"/>
      <c r="M5845">
        <f>VLOOKUP(J5845,P$7:Q$2767,2,0)</f>
        <v/>
      </c>
      <c r="N5845">
        <f>VLOOKUP(K5845,P$7:R$2767,2,0)</f>
        <v/>
      </c>
    </row>
    <row r="5846" hidden="1" outlineLevel="1" ht="22.45" customFormat="1" customHeight="1" s="71">
      <c r="B5846" s="165" t="n"/>
      <c r="C5846" s="165" t="n"/>
      <c r="D5846" s="152" t="n"/>
      <c r="E5846" s="163" t="n"/>
      <c r="F5846" s="164" t="n"/>
      <c r="G5846" s="163" t="n"/>
      <c r="H5846" s="164" t="n"/>
      <c r="I5846" s="7" t="n"/>
      <c r="J5846" s="8" t="n"/>
      <c r="K5846" s="8" t="n"/>
      <c r="L5846" s="12" t="n"/>
      <c r="M5846">
        <f>VLOOKUP(J5846,P$7:Q$2767,2,0)</f>
        <v/>
      </c>
      <c r="N5846">
        <f>VLOOKUP(K5846,P$7:R$2767,2,0)</f>
        <v/>
      </c>
    </row>
    <row r="5847" hidden="1" outlineLevel="1" ht="22.45" customFormat="1" customHeight="1" s="71">
      <c r="B5847" s="166" t="n"/>
      <c r="C5847" s="166" t="n"/>
      <c r="D5847" s="153" t="n"/>
      <c r="E5847" s="10" t="n"/>
      <c r="F5847" s="11" t="n"/>
      <c r="G5847" s="10" t="n"/>
      <c r="H5847" s="11" t="n"/>
      <c r="I5847" s="12" t="n"/>
      <c r="J5847" s="13" t="n"/>
      <c r="K5847" s="13" t="n"/>
      <c r="L5847" s="12" t="n"/>
      <c r="M5847">
        <f>VLOOKUP(J5847,P$7:Q$2767,2,0)</f>
        <v/>
      </c>
      <c r="N5847">
        <f>VLOOKUP(K5847,P$7:R$2767,2,0)</f>
        <v/>
      </c>
    </row>
    <row r="5848" hidden="1" outlineLevel="1" ht="22.45" customFormat="1" customHeight="1" s="71" thickBot="1">
      <c r="B5848" s="167" t="n"/>
      <c r="C5848" s="167" t="n"/>
      <c r="D5848" s="14" t="n"/>
      <c r="E5848" s="15" t="n"/>
      <c r="F5848" s="175" t="n"/>
      <c r="G5848" s="15" t="n"/>
      <c r="H5848" s="175" t="n"/>
      <c r="I5848" s="135" t="n"/>
      <c r="J5848" s="154" t="n"/>
      <c r="K5848" s="154" t="n"/>
      <c r="L5848" s="12" t="n"/>
      <c r="M5848">
        <f>VLOOKUP(J5848,P$7:Q$2767,2,0)</f>
        <v/>
      </c>
      <c r="N5848">
        <f>VLOOKUP(K5848,P$7:R$2767,2,0)</f>
        <v/>
      </c>
    </row>
    <row r="5849" hidden="1" outlineLevel="1" ht="22.45" customFormat="1" customHeight="1" s="71">
      <c r="B5849" s="165" t="n"/>
      <c r="C5849" s="165" t="n"/>
      <c r="D5849" s="152" t="n"/>
      <c r="E5849" s="163" t="n"/>
      <c r="F5849" s="164" t="n"/>
      <c r="G5849" s="163" t="n"/>
      <c r="H5849" s="164" t="n"/>
      <c r="I5849" s="7" t="n"/>
      <c r="J5849" s="8" t="n"/>
      <c r="K5849" s="8" t="n"/>
      <c r="L5849" s="12" t="n"/>
      <c r="M5849">
        <f>VLOOKUP(J5849,P$7:Q$2767,2,0)</f>
        <v/>
      </c>
      <c r="N5849">
        <f>VLOOKUP(K5849,P$7:R$2767,2,0)</f>
        <v/>
      </c>
    </row>
    <row r="5850" hidden="1" outlineLevel="1" ht="22.45" customFormat="1" customHeight="1" s="71">
      <c r="B5850" s="166" t="n"/>
      <c r="C5850" s="166" t="n"/>
      <c r="D5850" s="153" t="n"/>
      <c r="E5850" s="10" t="n"/>
      <c r="F5850" s="11" t="n"/>
      <c r="G5850" s="10" t="n"/>
      <c r="H5850" s="11" t="n"/>
      <c r="I5850" s="12" t="n"/>
      <c r="J5850" s="13" t="n"/>
      <c r="K5850" s="13" t="n"/>
      <c r="L5850" s="12" t="n"/>
      <c r="M5850">
        <f>VLOOKUP(J5850,P$7:Q$2767,2,0)</f>
        <v/>
      </c>
      <c r="N5850">
        <f>VLOOKUP(K5850,P$7:R$2767,2,0)</f>
        <v/>
      </c>
    </row>
    <row r="5851" hidden="1" outlineLevel="1" ht="22.45" customFormat="1" customHeight="1" s="71" thickBot="1">
      <c r="B5851" s="167" t="n"/>
      <c r="C5851" s="167" t="n"/>
      <c r="D5851" s="14" t="n"/>
      <c r="E5851" s="15" t="n"/>
      <c r="F5851" s="175" t="n"/>
      <c r="G5851" s="15" t="n"/>
      <c r="H5851" s="175" t="n"/>
      <c r="I5851" s="135" t="n"/>
      <c r="J5851" s="154" t="n"/>
      <c r="K5851" s="154" t="n"/>
      <c r="L5851" s="12" t="n"/>
      <c r="M5851">
        <f>VLOOKUP(J5851,P$7:Q$2767,2,0)</f>
        <v/>
      </c>
      <c r="N5851">
        <f>VLOOKUP(K5851,P$7:R$2767,2,0)</f>
        <v/>
      </c>
    </row>
    <row r="5852" hidden="1" outlineLevel="1" ht="22.45" customFormat="1" customHeight="1" s="71">
      <c r="B5852" s="165" t="n"/>
      <c r="C5852" s="165" t="n"/>
      <c r="D5852" s="152" t="n"/>
      <c r="E5852" s="163" t="n"/>
      <c r="F5852" s="164" t="n"/>
      <c r="G5852" s="163" t="n"/>
      <c r="H5852" s="164" t="n"/>
      <c r="I5852" s="7" t="n"/>
      <c r="J5852" s="8" t="n"/>
      <c r="K5852" s="8" t="n"/>
      <c r="L5852" s="12" t="n"/>
      <c r="M5852">
        <f>VLOOKUP(J5852,P$7:Q$2767,2,0)</f>
        <v/>
      </c>
      <c r="N5852">
        <f>VLOOKUP(K5852,P$7:R$2767,2,0)</f>
        <v/>
      </c>
    </row>
    <row r="5853" hidden="1" outlineLevel="1" ht="22.45" customFormat="1" customHeight="1" s="71">
      <c r="B5853" s="166" t="n"/>
      <c r="C5853" s="166" t="n"/>
      <c r="D5853" s="153" t="n"/>
      <c r="E5853" s="10" t="n"/>
      <c r="F5853" s="11" t="n"/>
      <c r="G5853" s="10" t="n"/>
      <c r="H5853" s="11" t="n"/>
      <c r="I5853" s="12" t="n"/>
      <c r="J5853" s="13" t="n"/>
      <c r="K5853" s="13" t="n"/>
      <c r="L5853" s="12" t="n"/>
      <c r="M5853">
        <f>VLOOKUP(J5853,P$7:Q$2767,2,0)</f>
        <v/>
      </c>
      <c r="N5853">
        <f>VLOOKUP(K5853,P$7:R$2767,2,0)</f>
        <v/>
      </c>
    </row>
    <row r="5854" hidden="1" outlineLevel="1" ht="22.45" customFormat="1" customHeight="1" s="71" thickBot="1">
      <c r="B5854" s="167" t="n"/>
      <c r="C5854" s="167" t="n"/>
      <c r="D5854" s="14" t="n"/>
      <c r="E5854" s="15" t="n"/>
      <c r="F5854" s="175" t="n"/>
      <c r="G5854" s="15" t="n"/>
      <c r="H5854" s="175" t="n"/>
      <c r="I5854" s="135" t="n"/>
      <c r="J5854" s="154" t="n"/>
      <c r="K5854" s="154" t="n"/>
      <c r="L5854" s="12" t="n"/>
      <c r="M5854">
        <f>VLOOKUP(J5854,P$7:Q$2767,2,0)</f>
        <v/>
      </c>
      <c r="N5854">
        <f>VLOOKUP(K5854,P$7:R$2767,2,0)</f>
        <v/>
      </c>
    </row>
    <row r="5855" hidden="1" outlineLevel="1" ht="22.45" customFormat="1" customHeight="1" s="71">
      <c r="B5855" s="165" t="n"/>
      <c r="C5855" s="165" t="n"/>
      <c r="D5855" s="152" t="n"/>
      <c r="E5855" s="163" t="n"/>
      <c r="F5855" s="164" t="n"/>
      <c r="G5855" s="163" t="n"/>
      <c r="H5855" s="164" t="n"/>
      <c r="I5855" s="7" t="n"/>
      <c r="J5855" s="8" t="n"/>
      <c r="K5855" s="8" t="n"/>
      <c r="L5855" s="12" t="n"/>
      <c r="M5855">
        <f>VLOOKUP(J5855,P$7:Q$2767,2,0)</f>
        <v/>
      </c>
      <c r="N5855">
        <f>VLOOKUP(K5855,P$7:R$2767,2,0)</f>
        <v/>
      </c>
    </row>
    <row r="5856" hidden="1" outlineLevel="1" ht="22.45" customFormat="1" customHeight="1" s="71">
      <c r="B5856" s="166" t="n"/>
      <c r="C5856" s="166" t="n"/>
      <c r="D5856" s="153" t="n"/>
      <c r="E5856" s="10" t="n"/>
      <c r="F5856" s="11" t="n"/>
      <c r="G5856" s="10" t="n"/>
      <c r="H5856" s="11" t="n"/>
      <c r="I5856" s="12" t="n"/>
      <c r="J5856" s="13" t="n"/>
      <c r="K5856" s="13" t="n"/>
      <c r="L5856" s="12" t="n"/>
      <c r="M5856">
        <f>VLOOKUP(J5856,P$7:Q$2767,2,0)</f>
        <v/>
      </c>
      <c r="N5856">
        <f>VLOOKUP(K5856,P$7:R$2767,2,0)</f>
        <v/>
      </c>
    </row>
    <row r="5857" hidden="1" outlineLevel="1" ht="22.45" customFormat="1" customHeight="1" s="71" thickBot="1">
      <c r="B5857" s="167" t="n"/>
      <c r="C5857" s="167" t="n"/>
      <c r="D5857" s="14" t="n"/>
      <c r="E5857" s="15" t="n"/>
      <c r="F5857" s="175" t="n"/>
      <c r="G5857" s="15" t="n"/>
      <c r="H5857" s="175" t="n"/>
      <c r="I5857" s="135" t="n"/>
      <c r="J5857" s="154" t="n"/>
      <c r="K5857" s="154" t="n"/>
      <c r="L5857" s="12" t="n"/>
      <c r="M5857">
        <f>VLOOKUP(J5857,P$7:Q$2767,2,0)</f>
        <v/>
      </c>
      <c r="N5857">
        <f>VLOOKUP(K5857,P$7:R$2767,2,0)</f>
        <v/>
      </c>
    </row>
    <row r="5858" hidden="1" outlineLevel="1" ht="22.45" customFormat="1" customHeight="1" s="71">
      <c r="B5858" s="165" t="n"/>
      <c r="C5858" s="165" t="n"/>
      <c r="D5858" s="152" t="n"/>
      <c r="E5858" s="163" t="n"/>
      <c r="F5858" s="164" t="n"/>
      <c r="G5858" s="163" t="n"/>
      <c r="H5858" s="164" t="n"/>
      <c r="I5858" s="7" t="n"/>
      <c r="J5858" s="8" t="n"/>
      <c r="K5858" s="8" t="n"/>
      <c r="L5858" s="12" t="n"/>
      <c r="M5858">
        <f>VLOOKUP(J5858,P$7:Q$2767,2,0)</f>
        <v/>
      </c>
      <c r="N5858">
        <f>VLOOKUP(K5858,P$7:R$2767,2,0)</f>
        <v/>
      </c>
    </row>
    <row r="5859" hidden="1" outlineLevel="1" ht="22.45" customFormat="1" customHeight="1" s="71">
      <c r="B5859" s="166" t="n"/>
      <c r="C5859" s="166" t="n"/>
      <c r="D5859" s="153" t="n"/>
      <c r="E5859" s="10" t="n"/>
      <c r="F5859" s="11" t="n"/>
      <c r="G5859" s="10" t="n"/>
      <c r="H5859" s="11" t="n"/>
      <c r="I5859" s="12" t="n"/>
      <c r="J5859" s="13" t="n"/>
      <c r="K5859" s="13" t="n"/>
      <c r="L5859" s="12" t="n"/>
      <c r="M5859">
        <f>VLOOKUP(J5859,P$7:Q$2767,2,0)</f>
        <v/>
      </c>
      <c r="N5859">
        <f>VLOOKUP(K5859,P$7:R$2767,2,0)</f>
        <v/>
      </c>
    </row>
    <row r="5860" hidden="1" outlineLevel="1" ht="22.45" customFormat="1" customHeight="1" s="71" thickBot="1">
      <c r="B5860" s="167" t="n"/>
      <c r="C5860" s="167" t="n"/>
      <c r="D5860" s="14" t="n"/>
      <c r="E5860" s="15" t="n"/>
      <c r="F5860" s="175" t="n"/>
      <c r="G5860" s="15" t="n"/>
      <c r="H5860" s="175" t="n"/>
      <c r="I5860" s="135" t="n"/>
      <c r="J5860" s="154" t="n"/>
      <c r="K5860" s="154" t="n"/>
      <c r="L5860" s="12" t="n"/>
      <c r="M5860">
        <f>VLOOKUP(J5860,P$7:Q$2767,2,0)</f>
        <v/>
      </c>
      <c r="N5860">
        <f>VLOOKUP(K5860,P$7:R$2767,2,0)</f>
        <v/>
      </c>
    </row>
    <row r="5861" hidden="1" outlineLevel="1" ht="22.45" customFormat="1" customHeight="1" s="71">
      <c r="B5861" s="165" t="n"/>
      <c r="C5861" s="165" t="n"/>
      <c r="D5861" s="152" t="n"/>
      <c r="E5861" s="163" t="n"/>
      <c r="F5861" s="164" t="n"/>
      <c r="G5861" s="163" t="n"/>
      <c r="H5861" s="164" t="n"/>
      <c r="I5861" s="7" t="n"/>
      <c r="J5861" s="8" t="n"/>
      <c r="K5861" s="8" t="n"/>
      <c r="L5861" s="12" t="n"/>
      <c r="M5861">
        <f>VLOOKUP(J5861,P$7:Q$2767,2,0)</f>
        <v/>
      </c>
      <c r="N5861">
        <f>VLOOKUP(K5861,P$7:R$2767,2,0)</f>
        <v/>
      </c>
    </row>
    <row r="5862" hidden="1" outlineLevel="1" ht="22.45" customFormat="1" customHeight="1" s="71">
      <c r="B5862" s="166" t="n"/>
      <c r="C5862" s="166" t="n"/>
      <c r="D5862" s="153" t="n"/>
      <c r="E5862" s="10" t="n"/>
      <c r="F5862" s="11" t="n"/>
      <c r="G5862" s="10" t="n"/>
      <c r="H5862" s="11" t="n"/>
      <c r="I5862" s="12" t="n"/>
      <c r="J5862" s="13" t="n"/>
      <c r="K5862" s="13" t="n"/>
      <c r="L5862" s="12" t="n"/>
      <c r="M5862">
        <f>VLOOKUP(J5862,P$7:Q$2767,2,0)</f>
        <v/>
      </c>
      <c r="N5862">
        <f>VLOOKUP(K5862,P$7:R$2767,2,0)</f>
        <v/>
      </c>
    </row>
    <row r="5863" hidden="1" outlineLevel="1" ht="22.45" customFormat="1" customHeight="1" s="71" thickBot="1">
      <c r="B5863" s="167" t="n"/>
      <c r="C5863" s="167" t="n"/>
      <c r="D5863" s="14" t="n"/>
      <c r="E5863" s="15" t="n"/>
      <c r="F5863" s="175" t="n"/>
      <c r="G5863" s="15" t="n"/>
      <c r="H5863" s="175" t="n"/>
      <c r="I5863" s="135" t="n"/>
      <c r="J5863" s="154" t="n"/>
      <c r="K5863" s="154" t="n"/>
      <c r="L5863" s="12" t="n"/>
      <c r="M5863">
        <f>VLOOKUP(J5863,P$7:Q$2767,2,0)</f>
        <v/>
      </c>
      <c r="N5863">
        <f>VLOOKUP(K5863,P$7:R$2767,2,0)</f>
        <v/>
      </c>
    </row>
    <row r="5864" hidden="1" outlineLevel="1" ht="22.45" customFormat="1" customHeight="1" s="71">
      <c r="B5864" s="165" t="n"/>
      <c r="C5864" s="165" t="n"/>
      <c r="D5864" s="152" t="n"/>
      <c r="E5864" s="163" t="n"/>
      <c r="F5864" s="164" t="n"/>
      <c r="G5864" s="163" t="n"/>
      <c r="H5864" s="164" t="n"/>
      <c r="I5864" s="7" t="n"/>
      <c r="J5864" s="8" t="n"/>
      <c r="K5864" s="8" t="n"/>
      <c r="L5864" s="12" t="n"/>
      <c r="M5864">
        <f>VLOOKUP(J5864,P$7:Q$2767,2,0)</f>
        <v/>
      </c>
      <c r="N5864">
        <f>VLOOKUP(K5864,P$7:R$2767,2,0)</f>
        <v/>
      </c>
    </row>
    <row r="5865" hidden="1" outlineLevel="1" ht="22.45" customFormat="1" customHeight="1" s="71">
      <c r="B5865" s="166" t="n"/>
      <c r="C5865" s="166" t="n"/>
      <c r="D5865" s="153" t="n"/>
      <c r="E5865" s="10" t="n"/>
      <c r="F5865" s="11" t="n"/>
      <c r="G5865" s="10" t="n"/>
      <c r="H5865" s="11" t="n"/>
      <c r="I5865" s="12" t="n"/>
      <c r="J5865" s="13" t="n"/>
      <c r="K5865" s="13" t="n"/>
      <c r="L5865" s="12" t="n"/>
      <c r="M5865">
        <f>VLOOKUP(J5865,P$7:Q$2767,2,0)</f>
        <v/>
      </c>
      <c r="N5865">
        <f>VLOOKUP(K5865,P$7:R$2767,2,0)</f>
        <v/>
      </c>
    </row>
    <row r="5866" hidden="1" outlineLevel="1" ht="22.45" customFormat="1" customHeight="1" s="71" thickBot="1">
      <c r="B5866" s="167" t="n"/>
      <c r="C5866" s="167" t="n"/>
      <c r="D5866" s="14" t="n"/>
      <c r="E5866" s="15" t="n"/>
      <c r="F5866" s="175" t="n"/>
      <c r="G5866" s="15" t="n"/>
      <c r="H5866" s="175" t="n"/>
      <c r="I5866" s="135" t="n"/>
      <c r="J5866" s="154" t="n"/>
      <c r="K5866" s="154" t="n"/>
      <c r="L5866" s="12" t="n"/>
      <c r="M5866">
        <f>VLOOKUP(J5866,P$7:Q$2767,2,0)</f>
        <v/>
      </c>
      <c r="N5866">
        <f>VLOOKUP(K5866,P$7:R$2767,2,0)</f>
        <v/>
      </c>
    </row>
    <row r="5867" hidden="1" outlineLevel="1" ht="22.45" customFormat="1" customHeight="1" s="71">
      <c r="B5867" s="165" t="n"/>
      <c r="C5867" s="165" t="n"/>
      <c r="D5867" s="152" t="n"/>
      <c r="E5867" s="163" t="n"/>
      <c r="F5867" s="164" t="n"/>
      <c r="G5867" s="163" t="n"/>
      <c r="H5867" s="164" t="n"/>
      <c r="I5867" s="7" t="n"/>
      <c r="J5867" s="8" t="n"/>
      <c r="K5867" s="8" t="n"/>
      <c r="L5867" s="12" t="n"/>
      <c r="M5867">
        <f>VLOOKUP(J5867,P$7:Q$2767,2,0)</f>
        <v/>
      </c>
      <c r="N5867">
        <f>VLOOKUP(K5867,P$7:R$2767,2,0)</f>
        <v/>
      </c>
    </row>
    <row r="5868" hidden="1" outlineLevel="1" ht="22.45" customFormat="1" customHeight="1" s="71">
      <c r="B5868" s="166" t="n"/>
      <c r="C5868" s="166" t="n"/>
      <c r="D5868" s="153" t="n"/>
      <c r="E5868" s="10" t="n"/>
      <c r="F5868" s="11" t="n"/>
      <c r="G5868" s="10" t="n"/>
      <c r="H5868" s="11" t="n"/>
      <c r="I5868" s="12" t="n"/>
      <c r="J5868" s="13" t="n"/>
      <c r="K5868" s="13" t="n"/>
      <c r="L5868" s="12" t="n"/>
      <c r="M5868">
        <f>VLOOKUP(J5868,P$7:Q$2767,2,0)</f>
        <v/>
      </c>
      <c r="N5868">
        <f>VLOOKUP(K5868,P$7:R$2767,2,0)</f>
        <v/>
      </c>
    </row>
    <row r="5869" hidden="1" outlineLevel="1" ht="22.45" customFormat="1" customHeight="1" s="71" thickBot="1">
      <c r="B5869" s="167" t="n"/>
      <c r="C5869" s="167" t="n"/>
      <c r="D5869" s="14" t="n"/>
      <c r="E5869" s="15" t="n"/>
      <c r="F5869" s="175" t="n"/>
      <c r="G5869" s="15" t="n"/>
      <c r="H5869" s="175" t="n"/>
      <c r="I5869" s="135" t="n"/>
      <c r="J5869" s="154" t="n"/>
      <c r="K5869" s="154" t="n"/>
      <c r="L5869" s="12" t="n"/>
      <c r="M5869">
        <f>VLOOKUP(J5869,P$7:Q$2767,2,0)</f>
        <v/>
      </c>
      <c r="N5869">
        <f>VLOOKUP(K5869,P$7:R$2767,2,0)</f>
        <v/>
      </c>
    </row>
    <row r="5870" hidden="1" outlineLevel="1" ht="22.45" customFormat="1" customHeight="1" s="71">
      <c r="B5870" s="165" t="n"/>
      <c r="C5870" s="165" t="n"/>
      <c r="D5870" s="152" t="n"/>
      <c r="E5870" s="163" t="n"/>
      <c r="F5870" s="164" t="n"/>
      <c r="G5870" s="163" t="n"/>
      <c r="H5870" s="164" t="n"/>
      <c r="I5870" s="7" t="n"/>
      <c r="J5870" s="8" t="n"/>
      <c r="K5870" s="8" t="n"/>
      <c r="L5870" s="12" t="n"/>
      <c r="M5870">
        <f>VLOOKUP(J5870,P$7:Q$2767,2,0)</f>
        <v/>
      </c>
      <c r="N5870">
        <f>VLOOKUP(K5870,P$7:R$2767,2,0)</f>
        <v/>
      </c>
    </row>
    <row r="5871" hidden="1" outlineLevel="1" ht="22.45" customFormat="1" customHeight="1" s="71">
      <c r="B5871" s="166" t="n"/>
      <c r="C5871" s="166" t="n"/>
      <c r="D5871" s="153" t="n"/>
      <c r="E5871" s="10" t="n"/>
      <c r="F5871" s="11" t="n"/>
      <c r="G5871" s="10" t="n"/>
      <c r="H5871" s="11" t="n"/>
      <c r="I5871" s="12" t="n"/>
      <c r="J5871" s="13" t="n"/>
      <c r="K5871" s="13" t="n"/>
      <c r="L5871" s="12" t="n"/>
      <c r="M5871">
        <f>VLOOKUP(J5871,P$7:Q$2767,2,0)</f>
        <v/>
      </c>
      <c r="N5871">
        <f>VLOOKUP(K5871,P$7:R$2767,2,0)</f>
        <v/>
      </c>
    </row>
    <row r="5872" hidden="1" outlineLevel="1" ht="22.45" customFormat="1" customHeight="1" s="71" thickBot="1">
      <c r="B5872" s="167" t="n"/>
      <c r="C5872" s="167" t="n"/>
      <c r="D5872" s="14" t="n"/>
      <c r="E5872" s="15" t="n"/>
      <c r="F5872" s="175" t="n"/>
      <c r="G5872" s="15" t="n"/>
      <c r="H5872" s="175" t="n"/>
      <c r="I5872" s="135" t="n"/>
      <c r="J5872" s="154" t="n"/>
      <c r="K5872" s="154" t="n"/>
      <c r="L5872" s="12" t="n"/>
      <c r="M5872">
        <f>VLOOKUP(J5872,P$7:Q$2767,2,0)</f>
        <v/>
      </c>
      <c r="N5872">
        <f>VLOOKUP(K5872,P$7:R$2767,2,0)</f>
        <v/>
      </c>
    </row>
    <row r="5873" hidden="1" outlineLevel="1" ht="22.45" customFormat="1" customHeight="1" s="71">
      <c r="B5873" s="165" t="n"/>
      <c r="C5873" s="165" t="n"/>
      <c r="D5873" s="152" t="n"/>
      <c r="E5873" s="163" t="n"/>
      <c r="F5873" s="164" t="n"/>
      <c r="G5873" s="163" t="n"/>
      <c r="H5873" s="164" t="n"/>
      <c r="I5873" s="7" t="n"/>
      <c r="J5873" s="8" t="n"/>
      <c r="K5873" s="8" t="n"/>
      <c r="L5873" s="12" t="n"/>
      <c r="M5873">
        <f>VLOOKUP(J5873,P$7:Q$2767,2,0)</f>
        <v/>
      </c>
      <c r="N5873">
        <f>VLOOKUP(K5873,P$7:R$2767,2,0)</f>
        <v/>
      </c>
    </row>
    <row r="5874" hidden="1" outlineLevel="1" ht="22.45" customFormat="1" customHeight="1" s="71">
      <c r="B5874" s="166" t="n"/>
      <c r="C5874" s="166" t="n"/>
      <c r="D5874" s="153" t="n"/>
      <c r="E5874" s="10" t="n"/>
      <c r="F5874" s="11" t="n"/>
      <c r="G5874" s="10" t="n"/>
      <c r="H5874" s="11" t="n"/>
      <c r="I5874" s="12" t="n"/>
      <c r="J5874" s="13" t="n"/>
      <c r="K5874" s="13" t="n"/>
      <c r="L5874" s="12" t="n"/>
      <c r="M5874">
        <f>VLOOKUP(J5874,P$7:Q$2767,2,0)</f>
        <v/>
      </c>
      <c r="N5874">
        <f>VLOOKUP(K5874,P$7:R$2767,2,0)</f>
        <v/>
      </c>
    </row>
    <row r="5875" hidden="1" outlineLevel="1" ht="22.45" customFormat="1" customHeight="1" s="71" thickBot="1">
      <c r="B5875" s="167" t="n"/>
      <c r="C5875" s="167" t="n"/>
      <c r="D5875" s="14" t="n"/>
      <c r="E5875" s="15" t="n"/>
      <c r="F5875" s="175" t="n"/>
      <c r="G5875" s="15" t="n"/>
      <c r="H5875" s="175" t="n"/>
      <c r="I5875" s="135" t="n"/>
      <c r="J5875" s="154" t="n"/>
      <c r="K5875" s="154" t="n"/>
      <c r="L5875" s="12" t="n"/>
      <c r="M5875">
        <f>VLOOKUP(J5875,P$7:Q$2767,2,0)</f>
        <v/>
      </c>
      <c r="N5875">
        <f>VLOOKUP(K5875,P$7:R$2767,2,0)</f>
        <v/>
      </c>
    </row>
    <row r="5876" hidden="1" outlineLevel="1" ht="22.45" customFormat="1" customHeight="1" s="71">
      <c r="B5876" s="165" t="n"/>
      <c r="C5876" s="165" t="n"/>
      <c r="D5876" s="152" t="n"/>
      <c r="E5876" s="163" t="n"/>
      <c r="F5876" s="164" t="n"/>
      <c r="G5876" s="163" t="n"/>
      <c r="H5876" s="164" t="n"/>
      <c r="I5876" s="7" t="n"/>
      <c r="J5876" s="8" t="n"/>
      <c r="K5876" s="8" t="n"/>
      <c r="L5876" s="12" t="n"/>
      <c r="M5876">
        <f>VLOOKUP(J5876,P$7:Q$2767,2,0)</f>
        <v/>
      </c>
      <c r="N5876">
        <f>VLOOKUP(K5876,P$7:R$2767,2,0)</f>
        <v/>
      </c>
    </row>
    <row r="5877" hidden="1" outlineLevel="1" ht="22.45" customFormat="1" customHeight="1" s="71">
      <c r="B5877" s="166" t="n"/>
      <c r="C5877" s="166" t="n"/>
      <c r="D5877" s="153" t="n"/>
      <c r="E5877" s="10" t="n"/>
      <c r="F5877" s="11" t="n"/>
      <c r="G5877" s="10" t="n"/>
      <c r="H5877" s="11" t="n"/>
      <c r="I5877" s="12" t="n"/>
      <c r="J5877" s="13" t="n"/>
      <c r="K5877" s="13" t="n"/>
      <c r="L5877" s="12" t="n"/>
      <c r="M5877">
        <f>VLOOKUP(J5877,P$7:Q$2767,2,0)</f>
        <v/>
      </c>
      <c r="N5877">
        <f>VLOOKUP(K5877,P$7:R$2767,2,0)</f>
        <v/>
      </c>
    </row>
    <row r="5878" hidden="1" outlineLevel="1" ht="22.45" customFormat="1" customHeight="1" s="71" thickBot="1">
      <c r="B5878" s="167" t="n"/>
      <c r="C5878" s="167" t="n"/>
      <c r="D5878" s="14" t="n"/>
      <c r="E5878" s="15" t="n"/>
      <c r="F5878" s="175" t="n"/>
      <c r="G5878" s="15" t="n"/>
      <c r="H5878" s="175" t="n"/>
      <c r="I5878" s="135" t="n"/>
      <c r="J5878" s="154" t="n"/>
      <c r="K5878" s="154" t="n"/>
      <c r="L5878" s="12" t="n"/>
      <c r="M5878">
        <f>VLOOKUP(J5878,P$7:Q$2767,2,0)</f>
        <v/>
      </c>
      <c r="N5878">
        <f>VLOOKUP(K5878,P$7:R$2767,2,0)</f>
        <v/>
      </c>
    </row>
    <row r="5879" hidden="1" outlineLevel="1" ht="22.45" customFormat="1" customHeight="1" s="71">
      <c r="B5879" s="165" t="n"/>
      <c r="C5879" s="165" t="n"/>
      <c r="D5879" s="152" t="n"/>
      <c r="E5879" s="163" t="n"/>
      <c r="F5879" s="164" t="n"/>
      <c r="G5879" s="163" t="n"/>
      <c r="H5879" s="164" t="n"/>
      <c r="I5879" s="7" t="n"/>
      <c r="J5879" s="8" t="n"/>
      <c r="K5879" s="8" t="n"/>
      <c r="L5879" s="12" t="n"/>
      <c r="M5879">
        <f>VLOOKUP(J5879,P$7:Q$2767,2,0)</f>
        <v/>
      </c>
      <c r="N5879">
        <f>VLOOKUP(K5879,P$7:R$2767,2,0)</f>
        <v/>
      </c>
    </row>
    <row r="5880" hidden="1" outlineLevel="1" ht="22.45" customFormat="1" customHeight="1" s="71">
      <c r="B5880" s="166" t="n"/>
      <c r="C5880" s="166" t="n"/>
      <c r="D5880" s="153" t="n"/>
      <c r="E5880" s="10" t="n"/>
      <c r="F5880" s="11" t="n"/>
      <c r="G5880" s="10" t="n"/>
      <c r="H5880" s="11" t="n"/>
      <c r="I5880" s="12" t="n"/>
      <c r="J5880" s="13" t="n"/>
      <c r="K5880" s="13" t="n"/>
      <c r="L5880" s="12" t="n"/>
      <c r="M5880">
        <f>VLOOKUP(J5880,P$7:Q$2767,2,0)</f>
        <v/>
      </c>
      <c r="N5880">
        <f>VLOOKUP(K5880,P$7:R$2767,2,0)</f>
        <v/>
      </c>
    </row>
    <row r="5881" hidden="1" outlineLevel="1" ht="22.45" customFormat="1" customHeight="1" s="71" thickBot="1">
      <c r="B5881" s="167" t="n"/>
      <c r="C5881" s="167" t="n"/>
      <c r="D5881" s="14" t="n"/>
      <c r="E5881" s="15" t="n"/>
      <c r="F5881" s="175" t="n"/>
      <c r="G5881" s="15" t="n"/>
      <c r="H5881" s="175" t="n"/>
      <c r="I5881" s="135" t="n"/>
      <c r="J5881" s="154" t="n"/>
      <c r="K5881" s="154" t="n"/>
      <c r="L5881" s="12" t="n"/>
      <c r="M5881">
        <f>VLOOKUP(J5881,P$7:Q$2767,2,0)</f>
        <v/>
      </c>
      <c r="N5881">
        <f>VLOOKUP(K5881,P$7:R$2767,2,0)</f>
        <v/>
      </c>
    </row>
    <row r="5882" hidden="1" outlineLevel="1" ht="22.45" customFormat="1" customHeight="1" s="71">
      <c r="B5882" s="165" t="n"/>
      <c r="C5882" s="165" t="n"/>
      <c r="D5882" s="152" t="n"/>
      <c r="E5882" s="163" t="n"/>
      <c r="F5882" s="164" t="n"/>
      <c r="G5882" s="163" t="n"/>
      <c r="H5882" s="164" t="n"/>
      <c r="I5882" s="7" t="n"/>
      <c r="J5882" s="8" t="n"/>
      <c r="K5882" s="8" t="n"/>
      <c r="L5882" s="12" t="n"/>
      <c r="M5882">
        <f>VLOOKUP(J5882,P$7:Q$2767,2,0)</f>
        <v/>
      </c>
      <c r="N5882">
        <f>VLOOKUP(K5882,P$7:R$2767,2,0)</f>
        <v/>
      </c>
    </row>
    <row r="5883" hidden="1" outlineLevel="1" ht="22.45" customFormat="1" customHeight="1" s="71">
      <c r="B5883" s="166" t="n"/>
      <c r="C5883" s="166" t="n"/>
      <c r="D5883" s="153" t="n"/>
      <c r="E5883" s="10" t="n"/>
      <c r="F5883" s="11" t="n"/>
      <c r="G5883" s="10" t="n"/>
      <c r="H5883" s="11" t="n"/>
      <c r="I5883" s="12" t="n"/>
      <c r="J5883" s="13" t="n"/>
      <c r="K5883" s="13" t="n"/>
      <c r="L5883" s="12" t="n"/>
      <c r="M5883">
        <f>VLOOKUP(J5883,P$7:Q$2767,2,0)</f>
        <v/>
      </c>
      <c r="N5883">
        <f>VLOOKUP(K5883,P$7:R$2767,2,0)</f>
        <v/>
      </c>
    </row>
    <row r="5884" hidden="1" outlineLevel="1" ht="22.45" customFormat="1" customHeight="1" s="71" thickBot="1">
      <c r="B5884" s="167" t="n"/>
      <c r="C5884" s="167" t="n"/>
      <c r="D5884" s="14" t="n"/>
      <c r="E5884" s="15" t="n"/>
      <c r="F5884" s="175" t="n"/>
      <c r="G5884" s="15" t="n"/>
      <c r="H5884" s="175" t="n"/>
      <c r="I5884" s="135" t="n"/>
      <c r="J5884" s="154" t="n"/>
      <c r="K5884" s="154" t="n"/>
      <c r="L5884" s="12" t="n"/>
      <c r="M5884">
        <f>VLOOKUP(J5884,P$7:Q$2767,2,0)</f>
        <v/>
      </c>
      <c r="N5884">
        <f>VLOOKUP(K5884,P$7:R$2767,2,0)</f>
        <v/>
      </c>
    </row>
    <row r="5885" hidden="1" outlineLevel="1" ht="22.45" customFormat="1" customHeight="1" s="71">
      <c r="B5885" s="165" t="n"/>
      <c r="C5885" s="165" t="n"/>
      <c r="D5885" s="152" t="n"/>
      <c r="E5885" s="163" t="n"/>
      <c r="F5885" s="164" t="n"/>
      <c r="G5885" s="163" t="n"/>
      <c r="H5885" s="164" t="n"/>
      <c r="I5885" s="7" t="n"/>
      <c r="J5885" s="8" t="n"/>
      <c r="K5885" s="8" t="n"/>
      <c r="L5885" s="12" t="n"/>
      <c r="M5885">
        <f>VLOOKUP(J5885,P$7:Q$2767,2,0)</f>
        <v/>
      </c>
      <c r="N5885">
        <f>VLOOKUP(K5885,P$7:R$2767,2,0)</f>
        <v/>
      </c>
    </row>
    <row r="5886" hidden="1" outlineLevel="1" ht="22.45" customFormat="1" customHeight="1" s="71">
      <c r="B5886" s="166" t="n"/>
      <c r="C5886" s="166" t="n"/>
      <c r="D5886" s="153" t="n"/>
      <c r="E5886" s="10" t="n"/>
      <c r="F5886" s="11" t="n"/>
      <c r="G5886" s="10" t="n"/>
      <c r="H5886" s="11" t="n"/>
      <c r="I5886" s="12" t="n"/>
      <c r="J5886" s="13" t="n"/>
      <c r="K5886" s="13" t="n"/>
      <c r="L5886" s="12" t="n"/>
      <c r="M5886">
        <f>VLOOKUP(J5886,P$7:Q$2767,2,0)</f>
        <v/>
      </c>
      <c r="N5886">
        <f>VLOOKUP(K5886,P$7:R$2767,2,0)</f>
        <v/>
      </c>
    </row>
    <row r="5887" hidden="1" outlineLevel="1" ht="22.45" customFormat="1" customHeight="1" s="71" thickBot="1">
      <c r="B5887" s="167" t="n"/>
      <c r="C5887" s="167" t="n"/>
      <c r="D5887" s="14" t="n"/>
      <c r="E5887" s="15" t="n"/>
      <c r="F5887" s="175" t="n"/>
      <c r="G5887" s="15" t="n"/>
      <c r="H5887" s="175" t="n"/>
      <c r="I5887" s="135" t="n"/>
      <c r="J5887" s="154" t="n"/>
      <c r="K5887" s="154" t="n"/>
      <c r="L5887" s="12" t="n"/>
      <c r="M5887">
        <f>VLOOKUP(J5887,P$7:Q$2767,2,0)</f>
        <v/>
      </c>
      <c r="N5887">
        <f>VLOOKUP(K5887,P$7:R$2767,2,0)</f>
        <v/>
      </c>
    </row>
    <row r="5888" hidden="1" outlineLevel="1" ht="22.45" customFormat="1" customHeight="1" s="71">
      <c r="B5888" s="165" t="n"/>
      <c r="C5888" s="165" t="n"/>
      <c r="D5888" s="152" t="n"/>
      <c r="E5888" s="163" t="n"/>
      <c r="F5888" s="164" t="n"/>
      <c r="G5888" s="163" t="n"/>
      <c r="H5888" s="164" t="n"/>
      <c r="I5888" s="7" t="n"/>
      <c r="J5888" s="8" t="n"/>
      <c r="K5888" s="8" t="n"/>
      <c r="L5888" s="12" t="n"/>
      <c r="M5888">
        <f>VLOOKUP(J5888,P$7:Q$2767,2,0)</f>
        <v/>
      </c>
      <c r="N5888">
        <f>VLOOKUP(K5888,P$7:R$2767,2,0)</f>
        <v/>
      </c>
    </row>
    <row r="5889" hidden="1" outlineLevel="1" ht="22.45" customFormat="1" customHeight="1" s="71">
      <c r="B5889" s="166" t="n"/>
      <c r="C5889" s="166" t="n"/>
      <c r="D5889" s="153" t="n"/>
      <c r="E5889" s="10" t="n"/>
      <c r="F5889" s="11" t="n"/>
      <c r="G5889" s="10" t="n"/>
      <c r="H5889" s="11" t="n"/>
      <c r="I5889" s="12" t="n"/>
      <c r="J5889" s="13" t="n"/>
      <c r="K5889" s="13" t="n"/>
      <c r="L5889" s="12" t="n"/>
      <c r="M5889">
        <f>VLOOKUP(J5889,P$7:Q$2767,2,0)</f>
        <v/>
      </c>
      <c r="N5889">
        <f>VLOOKUP(K5889,P$7:R$2767,2,0)</f>
        <v/>
      </c>
    </row>
    <row r="5890" hidden="1" outlineLevel="1" ht="22.45" customFormat="1" customHeight="1" s="71" thickBot="1">
      <c r="B5890" s="167" t="n"/>
      <c r="C5890" s="167" t="n"/>
      <c r="D5890" s="14" t="n"/>
      <c r="E5890" s="15" t="n"/>
      <c r="F5890" s="175" t="n"/>
      <c r="G5890" s="15" t="n"/>
      <c r="H5890" s="175" t="n"/>
      <c r="I5890" s="135" t="n"/>
      <c r="J5890" s="154" t="n"/>
      <c r="K5890" s="154" t="n"/>
      <c r="L5890" s="12" t="n"/>
      <c r="M5890">
        <f>VLOOKUP(J5890,P$7:Q$2767,2,0)</f>
        <v/>
      </c>
      <c r="N5890">
        <f>VLOOKUP(K5890,P$7:R$2767,2,0)</f>
        <v/>
      </c>
    </row>
    <row r="5891" hidden="1" outlineLevel="1" ht="22.45" customFormat="1" customHeight="1" s="71">
      <c r="B5891" s="165" t="n"/>
      <c r="C5891" s="165" t="n"/>
      <c r="D5891" s="152" t="n"/>
      <c r="E5891" s="163" t="n"/>
      <c r="F5891" s="164" t="n"/>
      <c r="G5891" s="163" t="n"/>
      <c r="H5891" s="164" t="n"/>
      <c r="I5891" s="7" t="n"/>
      <c r="J5891" s="8" t="n"/>
      <c r="K5891" s="8" t="n"/>
      <c r="L5891" s="12" t="n"/>
      <c r="M5891">
        <f>VLOOKUP(J5891,P$7:Q$2767,2,0)</f>
        <v/>
      </c>
      <c r="N5891">
        <f>VLOOKUP(K5891,P$7:R$2767,2,0)</f>
        <v/>
      </c>
    </row>
    <row r="5892" hidden="1" outlineLevel="1" ht="22.45" customFormat="1" customHeight="1" s="71">
      <c r="B5892" s="166" t="n"/>
      <c r="C5892" s="166" t="n"/>
      <c r="D5892" s="153" t="n"/>
      <c r="E5892" s="10" t="n"/>
      <c r="F5892" s="11" t="n"/>
      <c r="G5892" s="10" t="n"/>
      <c r="H5892" s="11" t="n"/>
      <c r="I5892" s="12" t="n"/>
      <c r="J5892" s="13" t="n"/>
      <c r="K5892" s="13" t="n"/>
      <c r="L5892" s="12" t="n"/>
      <c r="M5892">
        <f>VLOOKUP(J5892,P$7:Q$2767,2,0)</f>
        <v/>
      </c>
      <c r="N5892">
        <f>VLOOKUP(K5892,P$7:R$2767,2,0)</f>
        <v/>
      </c>
    </row>
    <row r="5893" hidden="1" outlineLevel="1" ht="22.45" customFormat="1" customHeight="1" s="71" thickBot="1">
      <c r="B5893" s="167" t="n"/>
      <c r="C5893" s="167" t="n"/>
      <c r="D5893" s="14" t="n"/>
      <c r="E5893" s="15" t="n"/>
      <c r="F5893" s="175" t="n"/>
      <c r="G5893" s="15" t="n"/>
      <c r="H5893" s="175" t="n"/>
      <c r="I5893" s="135" t="n"/>
      <c r="J5893" s="154" t="n"/>
      <c r="K5893" s="154" t="n"/>
      <c r="L5893" s="12" t="n"/>
      <c r="M5893">
        <f>VLOOKUP(J5893,P$7:Q$2767,2,0)</f>
        <v/>
      </c>
      <c r="N5893">
        <f>VLOOKUP(K5893,P$7:R$2767,2,0)</f>
        <v/>
      </c>
    </row>
    <row r="5894" hidden="1" outlineLevel="1" ht="22.45" customFormat="1" customHeight="1" s="71">
      <c r="B5894" s="165" t="n"/>
      <c r="C5894" s="165" t="n"/>
      <c r="D5894" s="152" t="n"/>
      <c r="E5894" s="163" t="n"/>
      <c r="F5894" s="164" t="n"/>
      <c r="G5894" s="163" t="n"/>
      <c r="H5894" s="164" t="n"/>
      <c r="I5894" s="7" t="n"/>
      <c r="J5894" s="8" t="n"/>
      <c r="K5894" s="8" t="n"/>
      <c r="L5894" s="12" t="n"/>
      <c r="M5894">
        <f>VLOOKUP(J5894,P$7:Q$2767,2,0)</f>
        <v/>
      </c>
      <c r="N5894">
        <f>VLOOKUP(K5894,P$7:R$2767,2,0)</f>
        <v/>
      </c>
    </row>
    <row r="5895" hidden="1" outlineLevel="1" ht="22.45" customFormat="1" customHeight="1" s="71">
      <c r="B5895" s="166" t="n"/>
      <c r="C5895" s="166" t="n"/>
      <c r="D5895" s="153" t="n"/>
      <c r="E5895" s="10" t="n"/>
      <c r="F5895" s="11" t="n"/>
      <c r="G5895" s="10" t="n"/>
      <c r="H5895" s="11" t="n"/>
      <c r="I5895" s="12" t="n"/>
      <c r="J5895" s="13" t="n"/>
      <c r="K5895" s="13" t="n"/>
      <c r="L5895" s="12" t="n"/>
      <c r="M5895">
        <f>VLOOKUP(J5895,P$7:Q$2767,2,0)</f>
        <v/>
      </c>
      <c r="N5895">
        <f>VLOOKUP(K5895,P$7:R$2767,2,0)</f>
        <v/>
      </c>
    </row>
    <row r="5896" hidden="1" outlineLevel="1" ht="22.45" customFormat="1" customHeight="1" s="71" thickBot="1">
      <c r="B5896" s="167" t="n"/>
      <c r="C5896" s="167" t="n"/>
      <c r="D5896" s="14" t="n"/>
      <c r="E5896" s="15" t="n"/>
      <c r="F5896" s="175" t="n"/>
      <c r="G5896" s="15" t="n"/>
      <c r="H5896" s="175" t="n"/>
      <c r="I5896" s="135" t="n"/>
      <c r="J5896" s="154" t="n"/>
      <c r="K5896" s="154" t="n"/>
      <c r="L5896" s="12" t="n"/>
      <c r="M5896">
        <f>VLOOKUP(J5896,P$7:Q$2767,2,0)</f>
        <v/>
      </c>
      <c r="N5896">
        <f>VLOOKUP(K5896,P$7:R$2767,2,0)</f>
        <v/>
      </c>
    </row>
    <row r="5897" hidden="1" outlineLevel="1" ht="22.45" customFormat="1" customHeight="1" s="71">
      <c r="B5897" s="165" t="n"/>
      <c r="C5897" s="165" t="n"/>
      <c r="D5897" s="152" t="n"/>
      <c r="E5897" s="163" t="n"/>
      <c r="F5897" s="164" t="n"/>
      <c r="G5897" s="163" t="n"/>
      <c r="H5897" s="164" t="n"/>
      <c r="I5897" s="7" t="n"/>
      <c r="J5897" s="8" t="n"/>
      <c r="K5897" s="8" t="n"/>
      <c r="L5897" s="12" t="n"/>
      <c r="M5897">
        <f>VLOOKUP(J5897,P$7:Q$2767,2,0)</f>
        <v/>
      </c>
      <c r="N5897">
        <f>VLOOKUP(K5897,P$7:R$2767,2,0)</f>
        <v/>
      </c>
    </row>
    <row r="5898" hidden="1" outlineLevel="1" ht="22.45" customFormat="1" customHeight="1" s="71">
      <c r="B5898" s="166" t="n"/>
      <c r="C5898" s="166" t="n"/>
      <c r="D5898" s="153" t="n"/>
      <c r="E5898" s="10" t="n"/>
      <c r="F5898" s="11" t="n"/>
      <c r="G5898" s="10" t="n"/>
      <c r="H5898" s="11" t="n"/>
      <c r="I5898" s="12" t="n"/>
      <c r="J5898" s="13" t="n"/>
      <c r="K5898" s="13" t="n"/>
      <c r="L5898" s="12" t="n"/>
      <c r="M5898">
        <f>VLOOKUP(J5898,P$7:Q$2767,2,0)</f>
        <v/>
      </c>
      <c r="N5898">
        <f>VLOOKUP(K5898,P$7:R$2767,2,0)</f>
        <v/>
      </c>
    </row>
    <row r="5899" hidden="1" outlineLevel="1" ht="22.45" customFormat="1" customHeight="1" s="71" thickBot="1">
      <c r="B5899" s="167" t="n"/>
      <c r="C5899" s="167" t="n"/>
      <c r="D5899" s="14" t="n"/>
      <c r="E5899" s="15" t="n"/>
      <c r="F5899" s="175" t="n"/>
      <c r="G5899" s="15" t="n"/>
      <c r="H5899" s="175" t="n"/>
      <c r="I5899" s="135" t="n"/>
      <c r="J5899" s="154" t="n"/>
      <c r="K5899" s="154" t="n"/>
      <c r="L5899" s="12" t="n"/>
      <c r="M5899">
        <f>VLOOKUP(J5899,P$7:Q$2767,2,0)</f>
        <v/>
      </c>
      <c r="N5899">
        <f>VLOOKUP(K5899,P$7:R$2767,2,0)</f>
        <v/>
      </c>
    </row>
    <row r="5900" hidden="1" outlineLevel="1" ht="22.45" customFormat="1" customHeight="1" s="71">
      <c r="B5900" s="165" t="n"/>
      <c r="C5900" s="165" t="n"/>
      <c r="D5900" s="152" t="n"/>
      <c r="E5900" s="163" t="n"/>
      <c r="F5900" s="164" t="n"/>
      <c r="G5900" s="163" t="n"/>
      <c r="H5900" s="164" t="n"/>
      <c r="I5900" s="7" t="n"/>
      <c r="J5900" s="8" t="n"/>
      <c r="K5900" s="8" t="n"/>
      <c r="L5900" s="12" t="n"/>
      <c r="M5900">
        <f>VLOOKUP(J5900,P$7:Q$2767,2,0)</f>
        <v/>
      </c>
      <c r="N5900">
        <f>VLOOKUP(K5900,P$7:R$2767,2,0)</f>
        <v/>
      </c>
    </row>
    <row r="5901" hidden="1" outlineLevel="1" ht="22.45" customFormat="1" customHeight="1" s="71">
      <c r="B5901" s="166" t="n"/>
      <c r="C5901" s="166" t="n"/>
      <c r="D5901" s="153" t="n"/>
      <c r="E5901" s="10" t="n"/>
      <c r="F5901" s="11" t="n"/>
      <c r="G5901" s="10" t="n"/>
      <c r="H5901" s="11" t="n"/>
      <c r="I5901" s="12" t="n"/>
      <c r="J5901" s="13" t="n"/>
      <c r="K5901" s="13" t="n"/>
      <c r="L5901" s="12" t="n"/>
      <c r="M5901">
        <f>VLOOKUP(J5901,P$7:Q$2767,2,0)</f>
        <v/>
      </c>
      <c r="N5901">
        <f>VLOOKUP(K5901,P$7:R$2767,2,0)</f>
        <v/>
      </c>
    </row>
    <row r="5902" hidden="1" outlineLevel="1" ht="22.45" customFormat="1" customHeight="1" s="71" thickBot="1">
      <c r="B5902" s="167" t="n"/>
      <c r="C5902" s="167" t="n"/>
      <c r="D5902" s="14" t="n"/>
      <c r="E5902" s="15" t="n"/>
      <c r="F5902" s="175" t="n"/>
      <c r="G5902" s="15" t="n"/>
      <c r="H5902" s="175" t="n"/>
      <c r="I5902" s="135" t="n"/>
      <c r="J5902" s="154" t="n"/>
      <c r="K5902" s="154" t="n"/>
      <c r="L5902" s="12" t="n"/>
      <c r="M5902">
        <f>VLOOKUP(J5902,P$7:Q$2767,2,0)</f>
        <v/>
      </c>
      <c r="N5902">
        <f>VLOOKUP(K5902,P$7:R$2767,2,0)</f>
        <v/>
      </c>
    </row>
    <row r="5903" hidden="1" outlineLevel="1" ht="22.45" customFormat="1" customHeight="1" s="71">
      <c r="B5903" s="165" t="n"/>
      <c r="C5903" s="165" t="n"/>
      <c r="D5903" s="152" t="n"/>
      <c r="E5903" s="163" t="n"/>
      <c r="F5903" s="164" t="n"/>
      <c r="G5903" s="163" t="n"/>
      <c r="H5903" s="164" t="n"/>
      <c r="I5903" s="7" t="n"/>
      <c r="J5903" s="8" t="n"/>
      <c r="K5903" s="8" t="n"/>
      <c r="L5903" s="12" t="n"/>
      <c r="M5903">
        <f>VLOOKUP(J5903,P$7:Q$2767,2,0)</f>
        <v/>
      </c>
      <c r="N5903">
        <f>VLOOKUP(K5903,P$7:R$2767,2,0)</f>
        <v/>
      </c>
    </row>
    <row r="5904" hidden="1" outlineLevel="1" ht="22.45" customFormat="1" customHeight="1" s="71">
      <c r="B5904" s="166" t="n"/>
      <c r="C5904" s="166" t="n"/>
      <c r="D5904" s="153" t="n"/>
      <c r="E5904" s="10" t="n"/>
      <c r="F5904" s="11" t="n"/>
      <c r="G5904" s="10" t="n"/>
      <c r="H5904" s="11" t="n"/>
      <c r="I5904" s="12" t="n"/>
      <c r="J5904" s="13" t="n"/>
      <c r="K5904" s="13" t="n"/>
      <c r="L5904" s="12" t="n"/>
      <c r="M5904">
        <f>VLOOKUP(J5904,P$7:Q$2767,2,0)</f>
        <v/>
      </c>
      <c r="N5904">
        <f>VLOOKUP(K5904,P$7:R$2767,2,0)</f>
        <v/>
      </c>
    </row>
    <row r="5905" hidden="1" outlineLevel="1" ht="22.45" customFormat="1" customHeight="1" s="71" thickBot="1">
      <c r="B5905" s="167" t="n"/>
      <c r="C5905" s="167" t="n"/>
      <c r="D5905" s="14" t="n"/>
      <c r="E5905" s="15" t="n"/>
      <c r="F5905" s="175" t="n"/>
      <c r="G5905" s="15" t="n"/>
      <c r="H5905" s="175" t="n"/>
      <c r="I5905" s="135" t="n"/>
      <c r="J5905" s="154" t="n"/>
      <c r="K5905" s="154" t="n"/>
      <c r="L5905" s="12" t="n"/>
      <c r="M5905">
        <f>VLOOKUP(J5905,P$7:Q$2767,2,0)</f>
        <v/>
      </c>
      <c r="N5905">
        <f>VLOOKUP(K5905,P$7:R$2767,2,0)</f>
        <v/>
      </c>
    </row>
    <row r="5906" hidden="1" outlineLevel="1" ht="22.45" customFormat="1" customHeight="1" s="71">
      <c r="B5906" s="165" t="n"/>
      <c r="C5906" s="165" t="n"/>
      <c r="D5906" s="152" t="n"/>
      <c r="E5906" s="163" t="n"/>
      <c r="F5906" s="164" t="n"/>
      <c r="G5906" s="163" t="n"/>
      <c r="H5906" s="164" t="n"/>
      <c r="I5906" s="7" t="n"/>
      <c r="J5906" s="8" t="n"/>
      <c r="K5906" s="8" t="n"/>
      <c r="L5906" s="12" t="n"/>
      <c r="M5906">
        <f>VLOOKUP(J5906,P$7:Q$2767,2,0)</f>
        <v/>
      </c>
      <c r="N5906">
        <f>VLOOKUP(K5906,P$7:R$2767,2,0)</f>
        <v/>
      </c>
    </row>
    <row r="5907" hidden="1" outlineLevel="1" ht="22.45" customFormat="1" customHeight="1" s="71">
      <c r="B5907" s="166" t="n"/>
      <c r="C5907" s="166" t="n"/>
      <c r="D5907" s="153" t="n"/>
      <c r="E5907" s="10" t="n"/>
      <c r="F5907" s="11" t="n"/>
      <c r="G5907" s="10" t="n"/>
      <c r="H5907" s="11" t="n"/>
      <c r="I5907" s="12" t="n"/>
      <c r="J5907" s="13" t="n"/>
      <c r="K5907" s="13" t="n"/>
      <c r="L5907" s="12" t="n"/>
      <c r="M5907">
        <f>VLOOKUP(J5907,P$7:Q$2767,2,0)</f>
        <v/>
      </c>
      <c r="N5907">
        <f>VLOOKUP(K5907,P$7:R$2767,2,0)</f>
        <v/>
      </c>
    </row>
    <row r="5908" hidden="1" outlineLevel="1" ht="22.45" customFormat="1" customHeight="1" s="71" thickBot="1">
      <c r="B5908" s="167" t="n"/>
      <c r="C5908" s="167" t="n"/>
      <c r="D5908" s="14" t="n"/>
      <c r="E5908" s="15" t="n"/>
      <c r="F5908" s="175" t="n"/>
      <c r="G5908" s="15" t="n"/>
      <c r="H5908" s="175" t="n"/>
      <c r="I5908" s="135" t="n"/>
      <c r="J5908" s="154" t="n"/>
      <c r="K5908" s="154" t="n"/>
      <c r="L5908" s="12" t="n"/>
      <c r="M5908">
        <f>VLOOKUP(J5908,P$7:Q$2767,2,0)</f>
        <v/>
      </c>
      <c r="N5908">
        <f>VLOOKUP(K5908,P$7:R$2767,2,0)</f>
        <v/>
      </c>
    </row>
    <row r="5909" hidden="1" outlineLevel="1" ht="22.45" customFormat="1" customHeight="1" s="71">
      <c r="B5909" s="165" t="n"/>
      <c r="C5909" s="165" t="n"/>
      <c r="D5909" s="152" t="n"/>
      <c r="E5909" s="163" t="n"/>
      <c r="F5909" s="164" t="n"/>
      <c r="G5909" s="163" t="n"/>
      <c r="H5909" s="164" t="n"/>
      <c r="I5909" s="7" t="n"/>
      <c r="J5909" s="8" t="n"/>
      <c r="K5909" s="8" t="n"/>
      <c r="L5909" s="12" t="n"/>
      <c r="M5909">
        <f>VLOOKUP(J5909,P$7:Q$2767,2,0)</f>
        <v/>
      </c>
      <c r="N5909">
        <f>VLOOKUP(K5909,P$7:R$2767,2,0)</f>
        <v/>
      </c>
    </row>
    <row r="5910" hidden="1" outlineLevel="1" ht="22.45" customFormat="1" customHeight="1" s="71">
      <c r="B5910" s="166" t="n"/>
      <c r="C5910" s="166" t="n"/>
      <c r="D5910" s="153" t="n"/>
      <c r="E5910" s="10" t="n"/>
      <c r="F5910" s="11" t="n"/>
      <c r="G5910" s="10" t="n"/>
      <c r="H5910" s="11" t="n"/>
      <c r="I5910" s="12" t="n"/>
      <c r="J5910" s="13" t="n"/>
      <c r="K5910" s="13" t="n"/>
      <c r="L5910" s="12" t="n"/>
      <c r="M5910">
        <f>VLOOKUP(J5910,P$7:Q$2767,2,0)</f>
        <v/>
      </c>
      <c r="N5910">
        <f>VLOOKUP(K5910,P$7:R$2767,2,0)</f>
        <v/>
      </c>
    </row>
    <row r="5911" hidden="1" outlineLevel="1" ht="22.45" customFormat="1" customHeight="1" s="71" thickBot="1">
      <c r="B5911" s="167" t="n"/>
      <c r="C5911" s="167" t="n"/>
      <c r="D5911" s="14" t="n"/>
      <c r="E5911" s="15" t="n"/>
      <c r="F5911" s="175" t="n"/>
      <c r="G5911" s="15" t="n"/>
      <c r="H5911" s="175" t="n"/>
      <c r="I5911" s="135" t="n"/>
      <c r="J5911" s="154" t="n"/>
      <c r="K5911" s="154" t="n"/>
      <c r="L5911" s="12" t="n"/>
      <c r="M5911">
        <f>VLOOKUP(J5911,P$7:Q$2767,2,0)</f>
        <v/>
      </c>
      <c r="N5911">
        <f>VLOOKUP(K5911,P$7:R$2767,2,0)</f>
        <v/>
      </c>
    </row>
    <row r="5912" hidden="1" outlineLevel="1" ht="22.45" customFormat="1" customHeight="1" s="71">
      <c r="B5912" s="165" t="n"/>
      <c r="C5912" s="165" t="n"/>
      <c r="D5912" s="152" t="n"/>
      <c r="E5912" s="163" t="n"/>
      <c r="F5912" s="164" t="n"/>
      <c r="G5912" s="163" t="n"/>
      <c r="H5912" s="164" t="n"/>
      <c r="I5912" s="7" t="n"/>
      <c r="J5912" s="8" t="n"/>
      <c r="K5912" s="8" t="n"/>
      <c r="L5912" s="12" t="n"/>
      <c r="M5912">
        <f>VLOOKUP(J5912,P$7:Q$2767,2,0)</f>
        <v/>
      </c>
      <c r="N5912">
        <f>VLOOKUP(K5912,P$7:R$2767,2,0)</f>
        <v/>
      </c>
    </row>
    <row r="5913" hidden="1" outlineLevel="1" ht="22.45" customFormat="1" customHeight="1" s="71">
      <c r="B5913" s="166" t="n"/>
      <c r="C5913" s="166" t="n"/>
      <c r="D5913" s="153" t="n"/>
      <c r="E5913" s="10" t="n"/>
      <c r="F5913" s="11" t="n"/>
      <c r="G5913" s="10" t="n"/>
      <c r="H5913" s="11" t="n"/>
      <c r="I5913" s="12" t="n"/>
      <c r="J5913" s="13" t="n"/>
      <c r="K5913" s="13" t="n"/>
      <c r="L5913" s="12" t="n"/>
      <c r="M5913">
        <f>VLOOKUP(J5913,P$7:Q$2767,2,0)</f>
        <v/>
      </c>
      <c r="N5913">
        <f>VLOOKUP(K5913,P$7:R$2767,2,0)</f>
        <v/>
      </c>
    </row>
    <row r="5914" hidden="1" outlineLevel="1" ht="22.45" customFormat="1" customHeight="1" s="71" thickBot="1">
      <c r="B5914" s="167" t="n"/>
      <c r="C5914" s="167" t="n"/>
      <c r="D5914" s="14" t="n"/>
      <c r="E5914" s="15" t="n"/>
      <c r="F5914" s="175" t="n"/>
      <c r="G5914" s="15" t="n"/>
      <c r="H5914" s="175" t="n"/>
      <c r="I5914" s="135" t="n"/>
      <c r="J5914" s="154" t="n"/>
      <c r="K5914" s="154" t="n"/>
      <c r="L5914" s="12" t="n"/>
      <c r="M5914">
        <f>VLOOKUP(J5914,P$7:Q$2767,2,0)</f>
        <v/>
      </c>
      <c r="N5914">
        <f>VLOOKUP(K5914,P$7:R$2767,2,0)</f>
        <v/>
      </c>
    </row>
    <row r="5915" hidden="1" outlineLevel="1" ht="22.45" customFormat="1" customHeight="1" s="71">
      <c r="B5915" s="165" t="n"/>
      <c r="C5915" s="165" t="n"/>
      <c r="D5915" s="152" t="n"/>
      <c r="E5915" s="163" t="n"/>
      <c r="F5915" s="164" t="n"/>
      <c r="G5915" s="163" t="n"/>
      <c r="H5915" s="164" t="n"/>
      <c r="I5915" s="7" t="n"/>
      <c r="J5915" s="8" t="n"/>
      <c r="K5915" s="8" t="n"/>
      <c r="L5915" s="12" t="n"/>
      <c r="M5915">
        <f>VLOOKUP(J5915,P$7:Q$2767,2,0)</f>
        <v/>
      </c>
      <c r="N5915">
        <f>VLOOKUP(K5915,P$7:R$2767,2,0)</f>
        <v/>
      </c>
    </row>
    <row r="5916" hidden="1" outlineLevel="1" ht="22.45" customFormat="1" customHeight="1" s="71">
      <c r="B5916" s="166" t="n"/>
      <c r="C5916" s="166" t="n"/>
      <c r="D5916" s="153" t="n"/>
      <c r="E5916" s="10" t="n"/>
      <c r="F5916" s="11" t="n"/>
      <c r="G5916" s="10" t="n"/>
      <c r="H5916" s="11" t="n"/>
      <c r="I5916" s="12" t="n"/>
      <c r="J5916" s="13" t="n"/>
      <c r="K5916" s="13" t="n"/>
      <c r="L5916" s="12" t="n"/>
      <c r="M5916">
        <f>VLOOKUP(J5916,P$7:Q$2767,2,0)</f>
        <v/>
      </c>
      <c r="N5916">
        <f>VLOOKUP(K5916,P$7:R$2767,2,0)</f>
        <v/>
      </c>
    </row>
    <row r="5917" hidden="1" outlineLevel="1" ht="22.45" customFormat="1" customHeight="1" s="71" thickBot="1">
      <c r="B5917" s="167" t="n"/>
      <c r="C5917" s="167" t="n"/>
      <c r="D5917" s="14" t="n"/>
      <c r="E5917" s="15" t="n"/>
      <c r="F5917" s="175" t="n"/>
      <c r="G5917" s="15" t="n"/>
      <c r="H5917" s="175" t="n"/>
      <c r="I5917" s="135" t="n"/>
      <c r="J5917" s="154" t="n"/>
      <c r="K5917" s="154" t="n"/>
      <c r="L5917" s="12" t="n"/>
      <c r="M5917">
        <f>VLOOKUP(J5917,P$7:Q$2767,2,0)</f>
        <v/>
      </c>
      <c r="N5917">
        <f>VLOOKUP(K5917,P$7:R$2767,2,0)</f>
        <v/>
      </c>
    </row>
    <row r="5918" hidden="1" outlineLevel="1" ht="22.45" customFormat="1" customHeight="1" s="71">
      <c r="B5918" s="165" t="n"/>
      <c r="C5918" s="165" t="n"/>
      <c r="D5918" s="152" t="n"/>
      <c r="E5918" s="163" t="n"/>
      <c r="F5918" s="164" t="n"/>
      <c r="G5918" s="163" t="n"/>
      <c r="H5918" s="164" t="n"/>
      <c r="I5918" s="7" t="n"/>
      <c r="J5918" s="8" t="n"/>
      <c r="K5918" s="8" t="n"/>
      <c r="L5918" s="12" t="n"/>
      <c r="M5918">
        <f>VLOOKUP(J5918,P$7:Q$2767,2,0)</f>
        <v/>
      </c>
      <c r="N5918">
        <f>VLOOKUP(K5918,P$7:R$2767,2,0)</f>
        <v/>
      </c>
    </row>
    <row r="5919" hidden="1" outlineLevel="1" ht="22.45" customFormat="1" customHeight="1" s="71">
      <c r="B5919" s="166" t="n"/>
      <c r="C5919" s="166" t="n"/>
      <c r="D5919" s="153" t="n"/>
      <c r="E5919" s="10" t="n"/>
      <c r="F5919" s="11" t="n"/>
      <c r="G5919" s="10" t="n"/>
      <c r="H5919" s="11" t="n"/>
      <c r="I5919" s="12" t="n"/>
      <c r="J5919" s="13" t="n"/>
      <c r="K5919" s="13" t="n"/>
      <c r="L5919" s="12" t="n"/>
      <c r="M5919">
        <f>VLOOKUP(J5919,P$7:Q$2767,2,0)</f>
        <v/>
      </c>
      <c r="N5919">
        <f>VLOOKUP(K5919,P$7:R$2767,2,0)</f>
        <v/>
      </c>
    </row>
    <row r="5920" hidden="1" outlineLevel="1" ht="22.45" customFormat="1" customHeight="1" s="71" thickBot="1">
      <c r="B5920" s="167" t="n"/>
      <c r="C5920" s="167" t="n"/>
      <c r="D5920" s="14" t="n"/>
      <c r="E5920" s="15" t="n"/>
      <c r="F5920" s="175" t="n"/>
      <c r="G5920" s="15" t="n"/>
      <c r="H5920" s="175" t="n"/>
      <c r="I5920" s="135" t="n"/>
      <c r="J5920" s="154" t="n"/>
      <c r="K5920" s="154" t="n"/>
      <c r="L5920" s="12" t="n"/>
      <c r="M5920">
        <f>VLOOKUP(J5920,P$7:Q$2767,2,0)</f>
        <v/>
      </c>
      <c r="N5920">
        <f>VLOOKUP(K5920,P$7:R$2767,2,0)</f>
        <v/>
      </c>
    </row>
    <row r="5921" hidden="1" outlineLevel="1" ht="22.45" customFormat="1" customHeight="1" s="71">
      <c r="B5921" s="165" t="n"/>
      <c r="C5921" s="165" t="n"/>
      <c r="D5921" s="152" t="n"/>
      <c r="E5921" s="163" t="n"/>
      <c r="F5921" s="164" t="n"/>
      <c r="G5921" s="163" t="n"/>
      <c r="H5921" s="164" t="n"/>
      <c r="I5921" s="7" t="n"/>
      <c r="J5921" s="8" t="n"/>
      <c r="K5921" s="8" t="n"/>
      <c r="L5921" s="12" t="n"/>
      <c r="M5921">
        <f>VLOOKUP(J5921,P$7:Q$2767,2,0)</f>
        <v/>
      </c>
      <c r="N5921">
        <f>VLOOKUP(K5921,P$7:R$2767,2,0)</f>
        <v/>
      </c>
    </row>
    <row r="5922" hidden="1" outlineLevel="1" ht="22.45" customFormat="1" customHeight="1" s="71">
      <c r="B5922" s="166" t="n"/>
      <c r="C5922" s="166" t="n"/>
      <c r="D5922" s="153" t="n"/>
      <c r="E5922" s="10" t="n"/>
      <c r="F5922" s="11" t="n"/>
      <c r="G5922" s="10" t="n"/>
      <c r="H5922" s="11" t="n"/>
      <c r="I5922" s="12" t="n"/>
      <c r="J5922" s="13" t="n"/>
      <c r="K5922" s="13" t="n"/>
      <c r="L5922" s="12" t="n"/>
      <c r="M5922">
        <f>VLOOKUP(J5922,P$7:Q$2767,2,0)</f>
        <v/>
      </c>
      <c r="N5922">
        <f>VLOOKUP(K5922,P$7:R$2767,2,0)</f>
        <v/>
      </c>
    </row>
    <row r="5923" hidden="1" outlineLevel="1" ht="22.45" customFormat="1" customHeight="1" s="71" thickBot="1">
      <c r="B5923" s="167" t="n"/>
      <c r="C5923" s="167" t="n"/>
      <c r="D5923" s="14" t="n"/>
      <c r="E5923" s="15" t="n"/>
      <c r="F5923" s="175" t="n"/>
      <c r="G5923" s="15" t="n"/>
      <c r="H5923" s="175" t="n"/>
      <c r="I5923" s="135" t="n"/>
      <c r="J5923" s="154" t="n"/>
      <c r="K5923" s="154" t="n"/>
      <c r="L5923" s="12" t="n"/>
      <c r="M5923">
        <f>VLOOKUP(J5923,P$7:Q$2767,2,0)</f>
        <v/>
      </c>
      <c r="N5923">
        <f>VLOOKUP(K5923,P$7:R$2767,2,0)</f>
        <v/>
      </c>
    </row>
    <row r="5924" hidden="1" outlineLevel="1" ht="22.45" customFormat="1" customHeight="1" s="71">
      <c r="B5924" s="165" t="n"/>
      <c r="C5924" s="165" t="n"/>
      <c r="D5924" s="152" t="n"/>
      <c r="E5924" s="163" t="n"/>
      <c r="F5924" s="164" t="n"/>
      <c r="G5924" s="163" t="n"/>
      <c r="H5924" s="164" t="n"/>
      <c r="I5924" s="7" t="n"/>
      <c r="J5924" s="8" t="n"/>
      <c r="K5924" s="8" t="n"/>
      <c r="L5924" s="12" t="n"/>
      <c r="M5924">
        <f>VLOOKUP(J5924,P$7:Q$2767,2,0)</f>
        <v/>
      </c>
      <c r="N5924">
        <f>VLOOKUP(K5924,P$7:R$2767,2,0)</f>
        <v/>
      </c>
    </row>
    <row r="5925" hidden="1" outlineLevel="1" ht="22.45" customFormat="1" customHeight="1" s="71">
      <c r="B5925" s="166" t="n"/>
      <c r="C5925" s="166" t="n"/>
      <c r="D5925" s="153" t="n"/>
      <c r="E5925" s="10" t="n"/>
      <c r="F5925" s="11" t="n"/>
      <c r="G5925" s="10" t="n"/>
      <c r="H5925" s="11" t="n"/>
      <c r="I5925" s="12" t="n"/>
      <c r="J5925" s="13" t="n"/>
      <c r="K5925" s="13" t="n"/>
      <c r="L5925" s="12" t="n"/>
      <c r="M5925">
        <f>VLOOKUP(J5925,P$7:Q$2767,2,0)</f>
        <v/>
      </c>
      <c r="N5925">
        <f>VLOOKUP(K5925,P$7:R$2767,2,0)</f>
        <v/>
      </c>
    </row>
    <row r="5926" hidden="1" outlineLevel="1" ht="22.45" customFormat="1" customHeight="1" s="71" thickBot="1">
      <c r="B5926" s="167" t="n"/>
      <c r="C5926" s="167" t="n"/>
      <c r="D5926" s="14" t="n"/>
      <c r="E5926" s="15" t="n"/>
      <c r="F5926" s="175" t="n"/>
      <c r="G5926" s="15" t="n"/>
      <c r="H5926" s="175" t="n"/>
      <c r="I5926" s="135" t="n"/>
      <c r="J5926" s="154" t="n"/>
      <c r="K5926" s="154" t="n"/>
      <c r="L5926" s="12" t="n"/>
      <c r="M5926">
        <f>VLOOKUP(J5926,P$7:Q$2767,2,0)</f>
        <v/>
      </c>
      <c r="N5926">
        <f>VLOOKUP(K5926,P$7:R$2767,2,0)</f>
        <v/>
      </c>
    </row>
    <row r="5927" hidden="1" outlineLevel="1" ht="22.45" customFormat="1" customHeight="1" s="71">
      <c r="B5927" s="165" t="n"/>
      <c r="C5927" s="165" t="n"/>
      <c r="D5927" s="152" t="n"/>
      <c r="E5927" s="163" t="n"/>
      <c r="F5927" s="164" t="n"/>
      <c r="G5927" s="163" t="n"/>
      <c r="H5927" s="164" t="n"/>
      <c r="I5927" s="7" t="n"/>
      <c r="J5927" s="8" t="n"/>
      <c r="K5927" s="8" t="n"/>
      <c r="L5927" s="12" t="n"/>
      <c r="M5927">
        <f>VLOOKUP(J5927,P$7:Q$2767,2,0)</f>
        <v/>
      </c>
      <c r="N5927">
        <f>VLOOKUP(K5927,P$7:R$2767,2,0)</f>
        <v/>
      </c>
    </row>
    <row r="5928" hidden="1" outlineLevel="1" ht="22.45" customFormat="1" customHeight="1" s="71">
      <c r="B5928" s="166" t="n"/>
      <c r="C5928" s="166" t="n"/>
      <c r="D5928" s="153" t="n"/>
      <c r="E5928" s="10" t="n"/>
      <c r="F5928" s="11" t="n"/>
      <c r="G5928" s="10" t="n"/>
      <c r="H5928" s="11" t="n"/>
      <c r="I5928" s="12" t="n"/>
      <c r="J5928" s="13" t="n"/>
      <c r="K5928" s="13" t="n"/>
      <c r="L5928" s="12" t="n"/>
      <c r="M5928">
        <f>VLOOKUP(J5928,P$7:Q$2767,2,0)</f>
        <v/>
      </c>
      <c r="N5928">
        <f>VLOOKUP(K5928,P$7:R$2767,2,0)</f>
        <v/>
      </c>
    </row>
    <row r="5929" hidden="1" outlineLevel="1" ht="22.45" customFormat="1" customHeight="1" s="71" thickBot="1">
      <c r="B5929" s="167" t="n"/>
      <c r="C5929" s="167" t="n"/>
      <c r="D5929" s="14" t="n"/>
      <c r="E5929" s="15" t="n"/>
      <c r="F5929" s="175" t="n"/>
      <c r="G5929" s="15" t="n"/>
      <c r="H5929" s="175" t="n"/>
      <c r="I5929" s="135" t="n"/>
      <c r="J5929" s="154" t="n"/>
      <c r="K5929" s="154" t="n"/>
      <c r="L5929" s="12" t="n"/>
      <c r="M5929">
        <f>VLOOKUP(J5929,P$7:Q$2767,2,0)</f>
        <v/>
      </c>
      <c r="N5929">
        <f>VLOOKUP(K5929,P$7:R$2767,2,0)</f>
        <v/>
      </c>
    </row>
    <row r="5930" hidden="1" outlineLevel="1" ht="22.45" customFormat="1" customHeight="1" s="71">
      <c r="B5930" s="165" t="n"/>
      <c r="C5930" s="165" t="n"/>
      <c r="D5930" s="152" t="n"/>
      <c r="E5930" s="163" t="n"/>
      <c r="F5930" s="164" t="n"/>
      <c r="G5930" s="163" t="n"/>
      <c r="H5930" s="164" t="n"/>
      <c r="I5930" s="7" t="n"/>
      <c r="J5930" s="8" t="n"/>
      <c r="K5930" s="8" t="n"/>
      <c r="L5930" s="12" t="n"/>
      <c r="M5930">
        <f>VLOOKUP(J5930,P$7:Q$2767,2,0)</f>
        <v/>
      </c>
      <c r="N5930">
        <f>VLOOKUP(K5930,P$7:R$2767,2,0)</f>
        <v/>
      </c>
    </row>
    <row r="5931" hidden="1" outlineLevel="1" ht="22.45" customFormat="1" customHeight="1" s="71">
      <c r="B5931" s="166" t="n"/>
      <c r="C5931" s="166" t="n"/>
      <c r="D5931" s="153" t="n"/>
      <c r="E5931" s="10" t="n"/>
      <c r="F5931" s="11" t="n"/>
      <c r="G5931" s="10" t="n"/>
      <c r="H5931" s="11" t="n"/>
      <c r="I5931" s="12" t="n"/>
      <c r="J5931" s="13" t="n"/>
      <c r="K5931" s="13" t="n"/>
      <c r="L5931" s="12" t="n"/>
      <c r="M5931">
        <f>VLOOKUP(J5931,P$7:Q$2767,2,0)</f>
        <v/>
      </c>
      <c r="N5931">
        <f>VLOOKUP(K5931,P$7:R$2767,2,0)</f>
        <v/>
      </c>
    </row>
    <row r="5932" hidden="1" outlineLevel="1" ht="22.45" customFormat="1" customHeight="1" s="71" thickBot="1">
      <c r="B5932" s="167" t="n"/>
      <c r="C5932" s="167" t="n"/>
      <c r="D5932" s="14" t="n"/>
      <c r="E5932" s="15" t="n"/>
      <c r="F5932" s="175" t="n"/>
      <c r="G5932" s="15" t="n"/>
      <c r="H5932" s="175" t="n"/>
      <c r="I5932" s="135" t="n"/>
      <c r="J5932" s="154" t="n"/>
      <c r="K5932" s="154" t="n"/>
      <c r="L5932" s="12" t="n"/>
      <c r="M5932">
        <f>VLOOKUP(J5932,P$7:Q$2767,2,0)</f>
        <v/>
      </c>
      <c r="N5932">
        <f>VLOOKUP(K5932,P$7:R$2767,2,0)</f>
        <v/>
      </c>
    </row>
    <row r="5933" hidden="1" outlineLevel="1" ht="22.45" customFormat="1" customHeight="1" s="71">
      <c r="B5933" s="165" t="n"/>
      <c r="C5933" s="165" t="n"/>
      <c r="D5933" s="152" t="n"/>
      <c r="E5933" s="163" t="n"/>
      <c r="F5933" s="164" t="n"/>
      <c r="G5933" s="163" t="n"/>
      <c r="H5933" s="164" t="n"/>
      <c r="I5933" s="7" t="n"/>
      <c r="J5933" s="8" t="n"/>
      <c r="K5933" s="8" t="n"/>
      <c r="L5933" s="12" t="n"/>
      <c r="M5933">
        <f>VLOOKUP(J5933,P$7:Q$2767,2,0)</f>
        <v/>
      </c>
      <c r="N5933">
        <f>VLOOKUP(K5933,P$7:R$2767,2,0)</f>
        <v/>
      </c>
    </row>
    <row r="5934" hidden="1" outlineLevel="1" ht="22.45" customFormat="1" customHeight="1" s="71">
      <c r="B5934" s="166" t="n"/>
      <c r="C5934" s="166" t="n"/>
      <c r="D5934" s="153" t="n"/>
      <c r="E5934" s="10" t="n"/>
      <c r="F5934" s="11" t="n"/>
      <c r="G5934" s="10" t="n"/>
      <c r="H5934" s="11" t="n"/>
      <c r="I5934" s="12" t="n"/>
      <c r="J5934" s="13" t="n"/>
      <c r="K5934" s="13" t="n"/>
      <c r="L5934" s="12" t="n"/>
      <c r="M5934">
        <f>VLOOKUP(J5934,P$7:Q$2767,2,0)</f>
        <v/>
      </c>
      <c r="N5934">
        <f>VLOOKUP(K5934,P$7:R$2767,2,0)</f>
        <v/>
      </c>
    </row>
    <row r="5935" hidden="1" outlineLevel="1" ht="22.45" customFormat="1" customHeight="1" s="71" thickBot="1">
      <c r="B5935" s="167" t="n"/>
      <c r="C5935" s="167" t="n"/>
      <c r="D5935" s="14" t="n"/>
      <c r="E5935" s="15" t="n"/>
      <c r="F5935" s="175" t="n"/>
      <c r="G5935" s="15" t="n"/>
      <c r="H5935" s="175" t="n"/>
      <c r="I5935" s="135" t="n"/>
      <c r="J5935" s="154" t="n"/>
      <c r="K5935" s="154" t="n"/>
      <c r="L5935" s="12" t="n"/>
      <c r="M5935">
        <f>VLOOKUP(J5935,P$7:Q$2767,2,0)</f>
        <v/>
      </c>
      <c r="N5935">
        <f>VLOOKUP(K5935,P$7:R$2767,2,0)</f>
        <v/>
      </c>
    </row>
    <row r="5936" hidden="1" outlineLevel="1" ht="22.45" customFormat="1" customHeight="1" s="71">
      <c r="B5936" s="165" t="n"/>
      <c r="C5936" s="165" t="n"/>
      <c r="D5936" s="152" t="n"/>
      <c r="E5936" s="163" t="n"/>
      <c r="F5936" s="164" t="n"/>
      <c r="G5936" s="163" t="n"/>
      <c r="H5936" s="164" t="n"/>
      <c r="I5936" s="7" t="n"/>
      <c r="J5936" s="8" t="n"/>
      <c r="K5936" s="8" t="n"/>
      <c r="L5936" s="12" t="n"/>
      <c r="M5936">
        <f>VLOOKUP(J5936,P$7:Q$2767,2,0)</f>
        <v/>
      </c>
      <c r="N5936">
        <f>VLOOKUP(K5936,P$7:R$2767,2,0)</f>
        <v/>
      </c>
    </row>
    <row r="5937" hidden="1" outlineLevel="1" ht="22.45" customFormat="1" customHeight="1" s="71">
      <c r="B5937" s="166" t="n"/>
      <c r="C5937" s="166" t="n"/>
      <c r="D5937" s="153" t="n"/>
      <c r="E5937" s="10" t="n"/>
      <c r="F5937" s="11" t="n"/>
      <c r="G5937" s="10" t="n"/>
      <c r="H5937" s="11" t="n"/>
      <c r="I5937" s="12" t="n"/>
      <c r="J5937" s="13" t="n"/>
      <c r="K5937" s="13" t="n"/>
      <c r="L5937" s="12" t="n"/>
      <c r="M5937">
        <f>VLOOKUP(J5937,P$7:Q$2767,2,0)</f>
        <v/>
      </c>
      <c r="N5937">
        <f>VLOOKUP(K5937,P$7:R$2767,2,0)</f>
        <v/>
      </c>
    </row>
    <row r="5938" hidden="1" outlineLevel="1" ht="22.45" customFormat="1" customHeight="1" s="71" thickBot="1">
      <c r="B5938" s="167" t="n"/>
      <c r="C5938" s="167" t="n"/>
      <c r="D5938" s="14" t="n"/>
      <c r="E5938" s="15" t="n"/>
      <c r="F5938" s="175" t="n"/>
      <c r="G5938" s="15" t="n"/>
      <c r="H5938" s="175" t="n"/>
      <c r="I5938" s="135" t="n"/>
      <c r="J5938" s="154" t="n"/>
      <c r="K5938" s="154" t="n"/>
      <c r="L5938" s="12" t="n"/>
      <c r="M5938">
        <f>VLOOKUP(J5938,P$7:Q$2767,2,0)</f>
        <v/>
      </c>
      <c r="N5938">
        <f>VLOOKUP(K5938,P$7:R$2767,2,0)</f>
        <v/>
      </c>
    </row>
    <row r="5939" hidden="1" outlineLevel="1" ht="22.45" customFormat="1" customHeight="1" s="71">
      <c r="B5939" s="165" t="n"/>
      <c r="C5939" s="165" t="n"/>
      <c r="D5939" s="152" t="n"/>
      <c r="E5939" s="163" t="n"/>
      <c r="F5939" s="164" t="n"/>
      <c r="G5939" s="163" t="n"/>
      <c r="H5939" s="164" t="n"/>
      <c r="I5939" s="176" t="n"/>
      <c r="J5939" s="8" t="n"/>
      <c r="K5939" s="8" t="n"/>
      <c r="L5939" s="12" t="n"/>
      <c r="M5939">
        <f>VLOOKUP(J5939,P$7:Q$2767,2,0)</f>
        <v/>
      </c>
      <c r="N5939">
        <f>VLOOKUP(K5939,P$7:R$2767,2,0)</f>
        <v/>
      </c>
    </row>
    <row r="5940" hidden="1" outlineLevel="1" ht="22.45" customFormat="1" customHeight="1" s="71">
      <c r="B5940" s="166" t="n"/>
      <c r="C5940" s="166" t="n"/>
      <c r="D5940" s="153" t="n"/>
      <c r="E5940" s="10" t="n"/>
      <c r="F5940" s="11" t="n"/>
      <c r="G5940" s="10" t="n"/>
      <c r="H5940" s="11" t="n"/>
      <c r="I5940" s="12" t="n"/>
      <c r="J5940" s="13" t="n"/>
      <c r="K5940" s="13" t="n"/>
      <c r="L5940" s="12" t="n"/>
      <c r="M5940">
        <f>VLOOKUP(J5940,P$7:Q$2767,2,0)</f>
        <v/>
      </c>
      <c r="N5940">
        <f>VLOOKUP(K5940,P$7:R$2767,2,0)</f>
        <v/>
      </c>
    </row>
    <row r="5941" hidden="1" outlineLevel="1" ht="22.45" customFormat="1" customHeight="1" s="71" thickBot="1">
      <c r="B5941" s="167" t="n"/>
      <c r="C5941" s="167" t="n"/>
      <c r="D5941" s="14" t="n"/>
      <c r="E5941" s="15" t="n"/>
      <c r="F5941" s="175" t="n"/>
      <c r="G5941" s="15" t="n"/>
      <c r="H5941" s="175" t="n"/>
      <c r="I5941" s="135" t="n"/>
      <c r="J5941" s="154" t="n"/>
      <c r="K5941" s="154" t="n"/>
      <c r="L5941" s="12" t="n"/>
      <c r="M5941">
        <f>VLOOKUP(J5941,P$7:Q$2767,2,0)</f>
        <v/>
      </c>
      <c r="N5941">
        <f>VLOOKUP(K5941,P$7:R$2767,2,0)</f>
        <v/>
      </c>
    </row>
    <row r="5942" hidden="1" outlineLevel="1" ht="22.45" customFormat="1" customHeight="1" s="71">
      <c r="B5942" s="165" t="n"/>
      <c r="C5942" s="165" t="n"/>
      <c r="D5942" s="152" t="n"/>
      <c r="E5942" s="163" t="n"/>
      <c r="F5942" s="164" t="n"/>
      <c r="G5942" s="163" t="n"/>
      <c r="H5942" s="164" t="n"/>
      <c r="I5942" s="176" t="n"/>
      <c r="J5942" s="8" t="n"/>
      <c r="K5942" s="8" t="n"/>
      <c r="L5942" s="12" t="n"/>
      <c r="M5942">
        <f>VLOOKUP(J5942,P$7:Q$2767,2,0)</f>
        <v/>
      </c>
      <c r="N5942">
        <f>VLOOKUP(K5942,P$7:R$2767,2,0)</f>
        <v/>
      </c>
    </row>
    <row r="5943" hidden="1" outlineLevel="1" ht="22.45" customFormat="1" customHeight="1" s="71">
      <c r="B5943" s="166" t="n"/>
      <c r="C5943" s="166" t="n"/>
      <c r="D5943" s="153" t="n"/>
      <c r="E5943" s="10" t="n"/>
      <c r="F5943" s="11" t="n"/>
      <c r="G5943" s="10" t="n"/>
      <c r="H5943" s="11" t="n"/>
      <c r="I5943" s="12" t="n"/>
      <c r="J5943" s="13" t="n"/>
      <c r="K5943" s="13" t="n"/>
      <c r="L5943" s="12" t="n"/>
      <c r="M5943">
        <f>VLOOKUP(J5943,P$7:Q$2767,2,0)</f>
        <v/>
      </c>
      <c r="N5943">
        <f>VLOOKUP(K5943,P$7:R$2767,2,0)</f>
        <v/>
      </c>
    </row>
    <row r="5944" hidden="1" outlineLevel="1" ht="22.45" customFormat="1" customHeight="1" s="71" thickBot="1">
      <c r="B5944" s="167" t="n"/>
      <c r="C5944" s="167" t="n"/>
      <c r="D5944" s="14" t="n"/>
      <c r="E5944" s="15" t="n"/>
      <c r="F5944" s="175" t="n"/>
      <c r="G5944" s="15" t="n"/>
      <c r="H5944" s="175" t="n"/>
      <c r="I5944" s="135" t="n"/>
      <c r="J5944" s="154" t="n"/>
      <c r="K5944" s="154" t="n"/>
      <c r="L5944" s="12" t="n"/>
      <c r="M5944">
        <f>VLOOKUP(J5944,P$7:Q$2767,2,0)</f>
        <v/>
      </c>
      <c r="N5944">
        <f>VLOOKUP(K5944,P$7:R$2767,2,0)</f>
        <v/>
      </c>
    </row>
    <row r="5945" hidden="1" outlineLevel="1" ht="22.45" customFormat="1" customHeight="1" s="71">
      <c r="B5945" s="165" t="n"/>
      <c r="C5945" s="165" t="n"/>
      <c r="D5945" s="152" t="n"/>
      <c r="E5945" s="163" t="n"/>
      <c r="F5945" s="164" t="n"/>
      <c r="G5945" s="163" t="n"/>
      <c r="H5945" s="164" t="n"/>
      <c r="I5945" s="7" t="n"/>
      <c r="J5945" s="8" t="n"/>
      <c r="K5945" s="8" t="n"/>
      <c r="L5945" s="12" t="n"/>
      <c r="M5945">
        <f>VLOOKUP(J5945,P$7:Q$2767,2,0)</f>
        <v/>
      </c>
      <c r="N5945">
        <f>VLOOKUP(K5945,P$7:R$2767,2,0)</f>
        <v/>
      </c>
    </row>
    <row r="5946" hidden="1" outlineLevel="1" ht="22.45" customFormat="1" customHeight="1" s="71">
      <c r="B5946" s="166" t="n"/>
      <c r="C5946" s="166" t="n"/>
      <c r="D5946" s="153" t="n"/>
      <c r="E5946" s="10" t="n"/>
      <c r="F5946" s="11" t="n"/>
      <c r="G5946" s="10" t="n"/>
      <c r="H5946" s="11" t="n"/>
      <c r="I5946" s="12" t="n"/>
      <c r="J5946" s="13" t="n"/>
      <c r="K5946" s="13" t="n"/>
      <c r="L5946" s="12" t="n"/>
      <c r="M5946">
        <f>VLOOKUP(J5946,P$7:Q$2767,2,0)</f>
        <v/>
      </c>
      <c r="N5946">
        <f>VLOOKUP(K5946,P$7:R$2767,2,0)</f>
        <v/>
      </c>
    </row>
    <row r="5947" hidden="1" outlineLevel="1" ht="22.45" customFormat="1" customHeight="1" s="71" thickBot="1">
      <c r="B5947" s="167" t="n"/>
      <c r="C5947" s="167" t="n"/>
      <c r="D5947" s="14" t="n"/>
      <c r="E5947" s="15" t="n"/>
      <c r="F5947" s="175" t="n"/>
      <c r="G5947" s="15" t="n"/>
      <c r="H5947" s="175" t="n"/>
      <c r="I5947" s="135" t="n"/>
      <c r="J5947" s="154" t="n"/>
      <c r="K5947" s="154" t="n"/>
      <c r="L5947" s="12" t="n"/>
      <c r="M5947">
        <f>VLOOKUP(J5947,P$7:Q$2767,2,0)</f>
        <v/>
      </c>
      <c r="N5947">
        <f>VLOOKUP(K5947,P$7:R$2767,2,0)</f>
        <v/>
      </c>
    </row>
    <row r="5948" hidden="1" outlineLevel="1" ht="22.45" customFormat="1" customHeight="1" s="71">
      <c r="B5948" s="165" t="n"/>
      <c r="C5948" s="165" t="n"/>
      <c r="D5948" s="152" t="n"/>
      <c r="E5948" s="163" t="n"/>
      <c r="F5948" s="164" t="n"/>
      <c r="G5948" s="163" t="n"/>
      <c r="H5948" s="164" t="n"/>
      <c r="I5948" s="7" t="n"/>
      <c r="J5948" s="8" t="n"/>
      <c r="K5948" s="8" t="n"/>
      <c r="L5948" s="12" t="n"/>
      <c r="M5948">
        <f>VLOOKUP(J5948,P$7:Q$2767,2,0)</f>
        <v/>
      </c>
      <c r="N5948">
        <f>VLOOKUP(K5948,P$7:R$2767,2,0)</f>
        <v/>
      </c>
    </row>
    <row r="5949" hidden="1" outlineLevel="1" ht="22.45" customFormat="1" customHeight="1" s="71">
      <c r="B5949" s="166" t="n"/>
      <c r="C5949" s="166" t="n"/>
      <c r="D5949" s="153" t="n"/>
      <c r="E5949" s="10" t="n"/>
      <c r="F5949" s="11" t="n"/>
      <c r="G5949" s="10" t="n"/>
      <c r="H5949" s="11" t="n"/>
      <c r="I5949" s="12" t="n"/>
      <c r="J5949" s="13" t="n"/>
      <c r="K5949" s="13" t="n"/>
      <c r="L5949" s="12" t="n"/>
      <c r="M5949">
        <f>VLOOKUP(J5949,P$7:Q$2767,2,0)</f>
        <v/>
      </c>
      <c r="N5949">
        <f>VLOOKUP(K5949,P$7:R$2767,2,0)</f>
        <v/>
      </c>
    </row>
    <row r="5950" hidden="1" outlineLevel="1" ht="22.45" customFormat="1" customHeight="1" s="71" thickBot="1">
      <c r="B5950" s="167" t="n"/>
      <c r="C5950" s="167" t="n"/>
      <c r="D5950" s="14" t="n"/>
      <c r="E5950" s="15" t="n"/>
      <c r="F5950" s="175" t="n"/>
      <c r="G5950" s="15" t="n"/>
      <c r="H5950" s="175" t="n"/>
      <c r="I5950" s="135" t="n"/>
      <c r="J5950" s="154" t="n"/>
      <c r="K5950" s="154" t="n"/>
      <c r="L5950" s="12" t="n"/>
      <c r="M5950">
        <f>VLOOKUP(J5950,P$7:Q$2767,2,0)</f>
        <v/>
      </c>
      <c r="N5950">
        <f>VLOOKUP(K5950,P$7:R$2767,2,0)</f>
        <v/>
      </c>
    </row>
    <row r="5951" hidden="1" outlineLevel="1" ht="22.45" customFormat="1" customHeight="1" s="71">
      <c r="B5951" s="165" t="n"/>
      <c r="C5951" s="165" t="n"/>
      <c r="D5951" s="152" t="n"/>
      <c r="E5951" s="163" t="n"/>
      <c r="F5951" s="164" t="n"/>
      <c r="G5951" s="163" t="n"/>
      <c r="H5951" s="164" t="n"/>
      <c r="I5951" s="7" t="n"/>
      <c r="J5951" s="8" t="n"/>
      <c r="K5951" s="8" t="n"/>
      <c r="L5951" s="12" t="n"/>
      <c r="M5951">
        <f>VLOOKUP(J5951,P$7:Q$2767,2,0)</f>
        <v/>
      </c>
      <c r="N5951">
        <f>VLOOKUP(K5951,P$7:R$2767,2,0)</f>
        <v/>
      </c>
    </row>
    <row r="5952" hidden="1" outlineLevel="1" ht="22.45" customFormat="1" customHeight="1" s="71">
      <c r="B5952" s="166" t="n"/>
      <c r="C5952" s="166" t="n"/>
      <c r="D5952" s="153" t="n"/>
      <c r="E5952" s="10" t="n"/>
      <c r="F5952" s="11" t="n"/>
      <c r="G5952" s="10" t="n"/>
      <c r="H5952" s="11" t="n"/>
      <c r="I5952" s="12" t="n"/>
      <c r="J5952" s="13" t="n"/>
      <c r="K5952" s="13" t="n"/>
      <c r="L5952" s="12" t="n"/>
      <c r="M5952">
        <f>VLOOKUP(J5952,P$7:Q$2767,2,0)</f>
        <v/>
      </c>
      <c r="N5952">
        <f>VLOOKUP(K5952,P$7:R$2767,2,0)</f>
        <v/>
      </c>
    </row>
    <row r="5953" hidden="1" outlineLevel="1" ht="22.45" customFormat="1" customHeight="1" s="71" thickBot="1">
      <c r="B5953" s="167" t="n"/>
      <c r="C5953" s="167" t="n"/>
      <c r="D5953" s="14" t="n"/>
      <c r="E5953" s="15" t="n"/>
      <c r="F5953" s="175" t="n"/>
      <c r="G5953" s="15" t="n"/>
      <c r="H5953" s="175" t="n"/>
      <c r="I5953" s="135" t="n"/>
      <c r="J5953" s="154" t="n"/>
      <c r="K5953" s="154" t="n"/>
      <c r="L5953" s="12" t="n"/>
      <c r="M5953">
        <f>VLOOKUP(J5953,P$7:Q$2767,2,0)</f>
        <v/>
      </c>
      <c r="N5953">
        <f>VLOOKUP(K5953,P$7:R$2767,2,0)</f>
        <v/>
      </c>
    </row>
    <row r="5954" hidden="1" outlineLevel="1" ht="22.45" customFormat="1" customHeight="1" s="71">
      <c r="B5954" s="165" t="n"/>
      <c r="C5954" s="165" t="n"/>
      <c r="D5954" s="152" t="n"/>
      <c r="E5954" s="163" t="n"/>
      <c r="F5954" s="164" t="n"/>
      <c r="G5954" s="163" t="n"/>
      <c r="H5954" s="164" t="n"/>
      <c r="I5954" s="7" t="n"/>
      <c r="J5954" s="8" t="n"/>
      <c r="K5954" s="8" t="n"/>
      <c r="L5954" s="12" t="n"/>
      <c r="M5954">
        <f>VLOOKUP(J5954,P$7:Q$2767,2,0)</f>
        <v/>
      </c>
      <c r="N5954">
        <f>VLOOKUP(K5954,P$7:R$2767,2,0)</f>
        <v/>
      </c>
    </row>
    <row r="5955" hidden="1" outlineLevel="1" ht="22.45" customFormat="1" customHeight="1" s="71">
      <c r="B5955" s="166" t="n"/>
      <c r="C5955" s="166" t="n"/>
      <c r="D5955" s="153" t="n"/>
      <c r="E5955" s="10" t="n"/>
      <c r="F5955" s="11" t="n"/>
      <c r="G5955" s="10" t="n"/>
      <c r="H5955" s="11" t="n"/>
      <c r="I5955" s="12" t="n"/>
      <c r="J5955" s="13" t="n"/>
      <c r="K5955" s="13" t="n"/>
      <c r="L5955" s="12" t="n"/>
      <c r="M5955">
        <f>VLOOKUP(J5955,P$7:Q$2767,2,0)</f>
        <v/>
      </c>
      <c r="N5955">
        <f>VLOOKUP(K5955,P$7:R$2767,2,0)</f>
        <v/>
      </c>
    </row>
    <row r="5956" hidden="1" outlineLevel="1" ht="22.45" customFormat="1" customHeight="1" s="71" thickBot="1">
      <c r="B5956" s="167" t="n"/>
      <c r="C5956" s="167" t="n"/>
      <c r="D5956" s="14" t="n"/>
      <c r="E5956" s="15" t="n"/>
      <c r="F5956" s="175" t="n"/>
      <c r="G5956" s="15" t="n"/>
      <c r="H5956" s="175" t="n"/>
      <c r="I5956" s="135" t="n"/>
      <c r="J5956" s="154" t="n"/>
      <c r="K5956" s="154" t="n"/>
      <c r="L5956" s="12" t="n"/>
      <c r="M5956">
        <f>VLOOKUP(J5956,P$7:Q$2767,2,0)</f>
        <v/>
      </c>
      <c r="N5956">
        <f>VLOOKUP(K5956,P$7:R$2767,2,0)</f>
        <v/>
      </c>
    </row>
    <row r="5957" hidden="1" outlineLevel="1" ht="22.45" customFormat="1" customHeight="1" s="71">
      <c r="B5957" s="165" t="n"/>
      <c r="C5957" s="165" t="n"/>
      <c r="D5957" s="152" t="n"/>
      <c r="E5957" s="163" t="n"/>
      <c r="F5957" s="164" t="n"/>
      <c r="G5957" s="163" t="n"/>
      <c r="H5957" s="164" t="n"/>
      <c r="I5957" s="7" t="n"/>
      <c r="J5957" s="8" t="n"/>
      <c r="K5957" s="8" t="n"/>
      <c r="L5957" s="12" t="n"/>
      <c r="M5957">
        <f>VLOOKUP(J5957,P$7:Q$2767,2,0)</f>
        <v/>
      </c>
      <c r="N5957">
        <f>VLOOKUP(K5957,P$7:R$2767,2,0)</f>
        <v/>
      </c>
    </row>
    <row r="5958" hidden="1" outlineLevel="1" ht="22.45" customFormat="1" customHeight="1" s="71">
      <c r="B5958" s="166" t="n"/>
      <c r="C5958" s="166" t="n"/>
      <c r="D5958" s="153" t="n"/>
      <c r="E5958" s="10" t="n"/>
      <c r="F5958" s="11" t="n"/>
      <c r="G5958" s="10" t="n"/>
      <c r="H5958" s="11" t="n"/>
      <c r="I5958" s="12" t="n"/>
      <c r="J5958" s="13" t="n"/>
      <c r="K5958" s="13" t="n"/>
      <c r="L5958" s="12" t="n"/>
      <c r="M5958">
        <f>VLOOKUP(J5958,P$7:Q$2767,2,0)</f>
        <v/>
      </c>
      <c r="N5958">
        <f>VLOOKUP(K5958,P$7:R$2767,2,0)</f>
        <v/>
      </c>
    </row>
    <row r="5959" hidden="1" outlineLevel="1" ht="22.45" customFormat="1" customHeight="1" s="71" thickBot="1">
      <c r="B5959" s="167" t="n"/>
      <c r="C5959" s="167" t="n"/>
      <c r="D5959" s="14" t="n"/>
      <c r="E5959" s="15" t="n"/>
      <c r="F5959" s="175" t="n"/>
      <c r="G5959" s="15" t="n"/>
      <c r="H5959" s="175" t="n"/>
      <c r="I5959" s="135" t="n"/>
      <c r="J5959" s="154" t="n"/>
      <c r="K5959" s="154" t="n"/>
      <c r="L5959" s="12" t="n"/>
      <c r="M5959">
        <f>VLOOKUP(J5959,P$7:Q$2767,2,0)</f>
        <v/>
      </c>
      <c r="N5959">
        <f>VLOOKUP(K5959,P$7:R$2767,2,0)</f>
        <v/>
      </c>
    </row>
    <row r="5960" hidden="1" outlineLevel="1" ht="22.45" customFormat="1" customHeight="1" s="71">
      <c r="B5960" s="165" t="n"/>
      <c r="C5960" s="165" t="n"/>
      <c r="D5960" s="152" t="n"/>
      <c r="E5960" s="163" t="n"/>
      <c r="F5960" s="164" t="n"/>
      <c r="G5960" s="163" t="n"/>
      <c r="H5960" s="164" t="n"/>
      <c r="I5960" s="7" t="n"/>
      <c r="J5960" s="8" t="n"/>
      <c r="K5960" s="8" t="n"/>
      <c r="L5960" s="12" t="n"/>
      <c r="M5960">
        <f>VLOOKUP(J5960,P$7:Q$2767,2,0)</f>
        <v/>
      </c>
      <c r="N5960">
        <f>VLOOKUP(K5960,P$7:R$2767,2,0)</f>
        <v/>
      </c>
    </row>
    <row r="5961" hidden="1" outlineLevel="1" ht="22.45" customFormat="1" customHeight="1" s="71">
      <c r="B5961" s="166" t="n"/>
      <c r="C5961" s="166" t="n"/>
      <c r="D5961" s="153" t="n"/>
      <c r="E5961" s="10" t="n"/>
      <c r="F5961" s="11" t="n"/>
      <c r="G5961" s="10" t="n"/>
      <c r="H5961" s="11" t="n"/>
      <c r="I5961" s="12" t="n"/>
      <c r="J5961" s="13" t="n"/>
      <c r="K5961" s="13" t="n"/>
      <c r="L5961" s="12" t="n"/>
      <c r="M5961">
        <f>VLOOKUP(J5961,P$7:Q$2767,2,0)</f>
        <v/>
      </c>
      <c r="N5961">
        <f>VLOOKUP(K5961,P$7:R$2767,2,0)</f>
        <v/>
      </c>
    </row>
    <row r="5962" hidden="1" outlineLevel="1" ht="22.45" customFormat="1" customHeight="1" s="71" thickBot="1">
      <c r="B5962" s="167" t="n"/>
      <c r="C5962" s="167" t="n"/>
      <c r="D5962" s="14" t="n"/>
      <c r="E5962" s="15" t="n"/>
      <c r="F5962" s="175" t="n"/>
      <c r="G5962" s="15" t="n"/>
      <c r="H5962" s="175" t="n"/>
      <c r="I5962" s="135" t="n"/>
      <c r="J5962" s="154" t="n"/>
      <c r="K5962" s="154" t="n"/>
      <c r="L5962" s="12" t="n"/>
      <c r="M5962">
        <f>VLOOKUP(J5962,P$7:Q$2767,2,0)</f>
        <v/>
      </c>
      <c r="N5962">
        <f>VLOOKUP(K5962,P$7:R$2767,2,0)</f>
        <v/>
      </c>
    </row>
    <row r="5963" hidden="1" outlineLevel="1" ht="22.45" customFormat="1" customHeight="1" s="71">
      <c r="B5963" s="165" t="n"/>
      <c r="C5963" s="165" t="n"/>
      <c r="D5963" s="152" t="n"/>
      <c r="E5963" s="163" t="n"/>
      <c r="F5963" s="164" t="n"/>
      <c r="G5963" s="163" t="n"/>
      <c r="H5963" s="164" t="n"/>
      <c r="I5963" s="7" t="n"/>
      <c r="J5963" s="8" t="n"/>
      <c r="K5963" s="8" t="n"/>
      <c r="L5963" s="12" t="n"/>
      <c r="M5963">
        <f>VLOOKUP(J5963,P$7:Q$2767,2,0)</f>
        <v/>
      </c>
      <c r="N5963">
        <f>VLOOKUP(K5963,P$7:R$2767,2,0)</f>
        <v/>
      </c>
    </row>
    <row r="5964" hidden="1" outlineLevel="1" ht="22.45" customFormat="1" customHeight="1" s="71">
      <c r="B5964" s="166" t="n"/>
      <c r="C5964" s="166" t="n"/>
      <c r="D5964" s="153" t="n"/>
      <c r="E5964" s="10" t="n"/>
      <c r="F5964" s="11" t="n"/>
      <c r="G5964" s="10" t="n"/>
      <c r="H5964" s="11" t="n"/>
      <c r="I5964" s="12" t="n"/>
      <c r="J5964" s="13" t="n"/>
      <c r="K5964" s="13" t="n"/>
      <c r="L5964" s="12" t="n"/>
      <c r="M5964">
        <f>VLOOKUP(J5964,P$7:Q$2767,2,0)</f>
        <v/>
      </c>
      <c r="N5964">
        <f>VLOOKUP(K5964,P$7:R$2767,2,0)</f>
        <v/>
      </c>
    </row>
    <row r="5965" hidden="1" outlineLevel="1" ht="22.45" customFormat="1" customHeight="1" s="71" thickBot="1">
      <c r="B5965" s="167" t="n"/>
      <c r="C5965" s="167" t="n"/>
      <c r="D5965" s="14" t="n"/>
      <c r="E5965" s="15" t="n"/>
      <c r="F5965" s="175" t="n"/>
      <c r="G5965" s="15" t="n"/>
      <c r="H5965" s="175" t="n"/>
      <c r="I5965" s="135" t="n"/>
      <c r="J5965" s="154" t="n"/>
      <c r="K5965" s="154" t="n"/>
      <c r="L5965" s="12" t="n"/>
      <c r="M5965">
        <f>VLOOKUP(J5965,P$7:Q$2767,2,0)</f>
        <v/>
      </c>
      <c r="N5965">
        <f>VLOOKUP(K5965,P$7:R$2767,2,0)</f>
        <v/>
      </c>
    </row>
    <row r="5966" hidden="1" outlineLevel="1" ht="22.45" customFormat="1" customHeight="1" s="71">
      <c r="B5966" s="165" t="n"/>
      <c r="C5966" s="165" t="n"/>
      <c r="D5966" s="152" t="n"/>
      <c r="E5966" s="163" t="n"/>
      <c r="F5966" s="164" t="n"/>
      <c r="G5966" s="163" t="n"/>
      <c r="H5966" s="164" t="n"/>
      <c r="I5966" s="7" t="n"/>
      <c r="J5966" s="8" t="n"/>
      <c r="K5966" s="8" t="n"/>
      <c r="L5966" s="12" t="n"/>
      <c r="M5966">
        <f>VLOOKUP(J5966,P$7:Q$2767,2,0)</f>
        <v/>
      </c>
      <c r="N5966">
        <f>VLOOKUP(K5966,P$7:R$2767,2,0)</f>
        <v/>
      </c>
    </row>
    <row r="5967" hidden="1" outlineLevel="1" ht="22.45" customFormat="1" customHeight="1" s="71">
      <c r="B5967" s="166" t="n"/>
      <c r="C5967" s="166" t="n"/>
      <c r="D5967" s="153" t="n"/>
      <c r="E5967" s="10" t="n"/>
      <c r="F5967" s="11" t="n"/>
      <c r="G5967" s="10" t="n"/>
      <c r="H5967" s="11" t="n"/>
      <c r="I5967" s="12" t="n"/>
      <c r="J5967" s="13" t="n"/>
      <c r="K5967" s="13" t="n"/>
      <c r="L5967" s="12" t="n"/>
      <c r="M5967">
        <f>VLOOKUP(J5967,P$7:Q$2767,2,0)</f>
        <v/>
      </c>
      <c r="N5967">
        <f>VLOOKUP(K5967,P$7:R$2767,2,0)</f>
        <v/>
      </c>
    </row>
    <row r="5968" hidden="1" outlineLevel="1" ht="22.45" customFormat="1" customHeight="1" s="71" thickBot="1">
      <c r="B5968" s="167" t="n"/>
      <c r="C5968" s="167" t="n"/>
      <c r="D5968" s="14" t="n"/>
      <c r="E5968" s="15" t="n"/>
      <c r="F5968" s="175" t="n"/>
      <c r="G5968" s="15" t="n"/>
      <c r="H5968" s="175" t="n"/>
      <c r="I5968" s="135" t="n"/>
      <c r="J5968" s="154" t="n"/>
      <c r="K5968" s="154" t="n"/>
      <c r="L5968" s="12" t="n"/>
      <c r="M5968">
        <f>VLOOKUP(J5968,P$7:Q$2767,2,0)</f>
        <v/>
      </c>
      <c r="N5968">
        <f>VLOOKUP(K5968,P$7:R$2767,2,0)</f>
        <v/>
      </c>
    </row>
    <row r="5969" hidden="1" outlineLevel="1" ht="22.45" customFormat="1" customHeight="1" s="71">
      <c r="B5969" s="165" t="n"/>
      <c r="C5969" s="165" t="n"/>
      <c r="D5969" s="152" t="n"/>
      <c r="E5969" s="163" t="n"/>
      <c r="F5969" s="164" t="n"/>
      <c r="G5969" s="163" t="n"/>
      <c r="H5969" s="164" t="n"/>
      <c r="I5969" s="7" t="n"/>
      <c r="J5969" s="8" t="n"/>
      <c r="K5969" s="8" t="n"/>
      <c r="L5969" s="12" t="n"/>
      <c r="M5969">
        <f>VLOOKUP(J5969,P$7:Q$2767,2,0)</f>
        <v/>
      </c>
      <c r="N5969">
        <f>VLOOKUP(K5969,P$7:R$2767,2,0)</f>
        <v/>
      </c>
    </row>
    <row r="5970" hidden="1" outlineLevel="1" ht="22.45" customFormat="1" customHeight="1" s="71">
      <c r="B5970" s="166" t="n"/>
      <c r="C5970" s="166" t="n"/>
      <c r="D5970" s="153" t="n"/>
      <c r="E5970" s="10" t="n"/>
      <c r="F5970" s="11" t="n"/>
      <c r="G5970" s="10" t="n"/>
      <c r="H5970" s="11" t="n"/>
      <c r="I5970" s="12" t="n"/>
      <c r="J5970" s="13" t="n"/>
      <c r="K5970" s="13" t="n"/>
      <c r="L5970" s="12" t="n"/>
      <c r="M5970">
        <f>VLOOKUP(J5970,P$7:Q$2767,2,0)</f>
        <v/>
      </c>
      <c r="N5970">
        <f>VLOOKUP(K5970,P$7:R$2767,2,0)</f>
        <v/>
      </c>
    </row>
    <row r="5971" hidden="1" outlineLevel="1" ht="22.45" customFormat="1" customHeight="1" s="71" thickBot="1">
      <c r="B5971" s="167" t="n"/>
      <c r="C5971" s="167" t="n"/>
      <c r="D5971" s="14" t="n"/>
      <c r="E5971" s="15" t="n"/>
      <c r="F5971" s="175" t="n"/>
      <c r="G5971" s="15" t="n"/>
      <c r="H5971" s="175" t="n"/>
      <c r="I5971" s="135" t="n"/>
      <c r="J5971" s="154" t="n"/>
      <c r="K5971" s="154" t="n"/>
      <c r="L5971" s="12" t="n"/>
      <c r="M5971">
        <f>VLOOKUP(J5971,P$7:Q$2767,2,0)</f>
        <v/>
      </c>
      <c r="N5971">
        <f>VLOOKUP(K5971,P$7:R$2767,2,0)</f>
        <v/>
      </c>
    </row>
    <row r="5972" hidden="1" outlineLevel="1" ht="22.45" customFormat="1" customHeight="1" s="71">
      <c r="B5972" s="165" t="n"/>
      <c r="C5972" s="165" t="n"/>
      <c r="D5972" s="152" t="n"/>
      <c r="E5972" s="163" t="n"/>
      <c r="F5972" s="164" t="n"/>
      <c r="G5972" s="163" t="n"/>
      <c r="H5972" s="164" t="n"/>
      <c r="I5972" s="7" t="n"/>
      <c r="J5972" s="8" t="n"/>
      <c r="K5972" s="8" t="n"/>
      <c r="L5972" s="12" t="n"/>
      <c r="M5972">
        <f>VLOOKUP(J5972,P$7:Q$2767,2,0)</f>
        <v/>
      </c>
      <c r="N5972">
        <f>VLOOKUP(K5972,P$7:R$2767,2,0)</f>
        <v/>
      </c>
    </row>
    <row r="5973" hidden="1" outlineLevel="1" ht="22.45" customFormat="1" customHeight="1" s="71">
      <c r="B5973" s="166" t="n"/>
      <c r="C5973" s="166" t="n"/>
      <c r="D5973" s="153" t="n"/>
      <c r="E5973" s="10" t="n"/>
      <c r="F5973" s="11" t="n"/>
      <c r="G5973" s="10" t="n"/>
      <c r="H5973" s="11" t="n"/>
      <c r="I5973" s="12" t="n"/>
      <c r="J5973" s="13" t="n"/>
      <c r="K5973" s="13" t="n"/>
      <c r="L5973" s="12" t="n"/>
      <c r="M5973">
        <f>VLOOKUP(J5973,P$7:Q$2767,2,0)</f>
        <v/>
      </c>
      <c r="N5973">
        <f>VLOOKUP(K5973,P$7:R$2767,2,0)</f>
        <v/>
      </c>
    </row>
    <row r="5974" hidden="1" outlineLevel="1" ht="22.45" customFormat="1" customHeight="1" s="71" thickBot="1">
      <c r="B5974" s="167" t="n"/>
      <c r="C5974" s="167" t="n"/>
      <c r="D5974" s="14" t="n"/>
      <c r="E5974" s="15" t="n"/>
      <c r="F5974" s="175" t="n"/>
      <c r="G5974" s="15" t="n"/>
      <c r="H5974" s="175" t="n"/>
      <c r="I5974" s="135" t="n"/>
      <c r="J5974" s="154" t="n"/>
      <c r="K5974" s="154" t="n"/>
      <c r="L5974" s="12" t="n"/>
      <c r="M5974">
        <f>VLOOKUP(J5974,P$7:Q$2767,2,0)</f>
        <v/>
      </c>
      <c r="N5974">
        <f>VLOOKUP(K5974,P$7:R$2767,2,0)</f>
        <v/>
      </c>
    </row>
    <row r="5975" hidden="1" outlineLevel="1" ht="22.45" customFormat="1" customHeight="1" s="71">
      <c r="B5975" s="165" t="n"/>
      <c r="C5975" s="165" t="n"/>
      <c r="D5975" s="152" t="n"/>
      <c r="E5975" s="163" t="n"/>
      <c r="F5975" s="164" t="n"/>
      <c r="G5975" s="163" t="n"/>
      <c r="H5975" s="164" t="n"/>
      <c r="I5975" s="7" t="n"/>
      <c r="J5975" s="8" t="n"/>
      <c r="K5975" s="8" t="n"/>
      <c r="L5975" s="12" t="n"/>
      <c r="M5975">
        <f>VLOOKUP(J5975,P$7:Q$2767,2,0)</f>
        <v/>
      </c>
      <c r="N5975">
        <f>VLOOKUP(K5975,P$7:R$2767,2,0)</f>
        <v/>
      </c>
    </row>
    <row r="5976" hidden="1" outlineLevel="1" ht="22.45" customFormat="1" customHeight="1" s="71">
      <c r="B5976" s="166" t="n"/>
      <c r="C5976" s="166" t="n"/>
      <c r="D5976" s="153" t="n"/>
      <c r="E5976" s="10" t="n"/>
      <c r="F5976" s="11" t="n"/>
      <c r="G5976" s="10" t="n"/>
      <c r="H5976" s="11" t="n"/>
      <c r="I5976" s="12" t="n"/>
      <c r="J5976" s="13" t="n"/>
      <c r="K5976" s="13" t="n"/>
      <c r="L5976" s="12" t="n"/>
      <c r="M5976">
        <f>VLOOKUP(J5976,P$7:Q$2767,2,0)</f>
        <v/>
      </c>
      <c r="N5976">
        <f>VLOOKUP(K5976,P$7:R$2767,2,0)</f>
        <v/>
      </c>
    </row>
    <row r="5977" hidden="1" outlineLevel="1" ht="22.45" customFormat="1" customHeight="1" s="71" thickBot="1">
      <c r="B5977" s="167" t="n"/>
      <c r="C5977" s="167" t="n"/>
      <c r="D5977" s="14" t="n"/>
      <c r="E5977" s="15" t="n"/>
      <c r="F5977" s="175" t="n"/>
      <c r="G5977" s="15" t="n"/>
      <c r="H5977" s="175" t="n"/>
      <c r="I5977" s="135" t="n"/>
      <c r="J5977" s="154" t="n"/>
      <c r="K5977" s="154" t="n"/>
      <c r="L5977" s="12" t="n"/>
      <c r="M5977">
        <f>VLOOKUP(J5977,P$7:Q$2767,2,0)</f>
        <v/>
      </c>
      <c r="N5977">
        <f>VLOOKUP(K5977,P$7:R$2767,2,0)</f>
        <v/>
      </c>
    </row>
    <row r="5978" hidden="1" outlineLevel="1" ht="22.45" customFormat="1" customHeight="1" s="71">
      <c r="B5978" s="165" t="n"/>
      <c r="C5978" s="165" t="n"/>
      <c r="D5978" s="152" t="n"/>
      <c r="E5978" s="163" t="n"/>
      <c r="F5978" s="164" t="n"/>
      <c r="G5978" s="163" t="n"/>
      <c r="H5978" s="164" t="n"/>
      <c r="I5978" s="7" t="n"/>
      <c r="J5978" s="8" t="n"/>
      <c r="K5978" s="8" t="n"/>
      <c r="L5978" s="12" t="n"/>
      <c r="M5978">
        <f>VLOOKUP(J5978,P$7:Q$2767,2,0)</f>
        <v/>
      </c>
      <c r="N5978">
        <f>VLOOKUP(K5978,P$7:R$2767,2,0)</f>
        <v/>
      </c>
    </row>
    <row r="5979" hidden="1" outlineLevel="1" ht="22.45" customFormat="1" customHeight="1" s="71">
      <c r="B5979" s="166" t="n"/>
      <c r="C5979" s="166" t="n"/>
      <c r="D5979" s="153" t="n"/>
      <c r="E5979" s="10" t="n"/>
      <c r="F5979" s="11" t="n"/>
      <c r="G5979" s="10" t="n"/>
      <c r="H5979" s="11" t="n"/>
      <c r="I5979" s="12" t="n"/>
      <c r="J5979" s="13" t="n"/>
      <c r="K5979" s="13" t="n"/>
      <c r="L5979" s="12" t="n"/>
      <c r="M5979">
        <f>VLOOKUP(J5979,P$7:Q$2767,2,0)</f>
        <v/>
      </c>
      <c r="N5979">
        <f>VLOOKUP(K5979,P$7:R$2767,2,0)</f>
        <v/>
      </c>
    </row>
    <row r="5980" hidden="1" outlineLevel="1" ht="22.45" customFormat="1" customHeight="1" s="71" thickBot="1">
      <c r="B5980" s="167" t="n"/>
      <c r="C5980" s="167" t="n"/>
      <c r="D5980" s="14" t="n"/>
      <c r="E5980" s="15" t="n"/>
      <c r="F5980" s="175" t="n"/>
      <c r="G5980" s="15" t="n"/>
      <c r="H5980" s="175" t="n"/>
      <c r="I5980" s="135" t="n"/>
      <c r="J5980" s="154" t="n"/>
      <c r="K5980" s="154" t="n"/>
      <c r="L5980" s="12" t="n"/>
      <c r="M5980">
        <f>VLOOKUP(J5980,P$7:Q$2767,2,0)</f>
        <v/>
      </c>
      <c r="N5980">
        <f>VLOOKUP(K5980,P$7:R$2767,2,0)</f>
        <v/>
      </c>
    </row>
    <row r="5981" hidden="1" outlineLevel="1" ht="22.45" customFormat="1" customHeight="1" s="71">
      <c r="B5981" s="165" t="n"/>
      <c r="C5981" s="165" t="n"/>
      <c r="D5981" s="152" t="n"/>
      <c r="E5981" s="163" t="n"/>
      <c r="F5981" s="164" t="n"/>
      <c r="G5981" s="163" t="n"/>
      <c r="H5981" s="164" t="n"/>
      <c r="I5981" s="7" t="n"/>
      <c r="J5981" s="8" t="n"/>
      <c r="K5981" s="8" t="n"/>
      <c r="L5981" s="12" t="n"/>
      <c r="M5981">
        <f>VLOOKUP(J5981,P$7:Q$2767,2,0)</f>
        <v/>
      </c>
      <c r="N5981">
        <f>VLOOKUP(K5981,P$7:R$2767,2,0)</f>
        <v/>
      </c>
    </row>
    <row r="5982" hidden="1" outlineLevel="1" ht="22.45" customFormat="1" customHeight="1" s="71">
      <c r="B5982" s="166" t="n"/>
      <c r="C5982" s="166" t="n"/>
      <c r="D5982" s="153" t="n"/>
      <c r="E5982" s="10" t="n"/>
      <c r="F5982" s="11" t="n"/>
      <c r="G5982" s="10" t="n"/>
      <c r="H5982" s="11" t="n"/>
      <c r="I5982" s="12" t="n"/>
      <c r="J5982" s="13" t="n"/>
      <c r="K5982" s="13" t="n"/>
      <c r="L5982" s="12" t="n"/>
      <c r="M5982">
        <f>VLOOKUP(J5982,P$7:Q$2767,2,0)</f>
        <v/>
      </c>
      <c r="N5982">
        <f>VLOOKUP(K5982,P$7:R$2767,2,0)</f>
        <v/>
      </c>
    </row>
    <row r="5983" hidden="1" outlineLevel="1" ht="22.45" customFormat="1" customHeight="1" s="71" thickBot="1">
      <c r="B5983" s="167" t="n"/>
      <c r="C5983" s="167" t="n"/>
      <c r="D5983" s="14" t="n"/>
      <c r="E5983" s="15" t="n"/>
      <c r="F5983" s="175" t="n"/>
      <c r="G5983" s="15" t="n"/>
      <c r="H5983" s="175" t="n"/>
      <c r="I5983" s="135" t="n"/>
      <c r="J5983" s="154" t="n"/>
      <c r="K5983" s="154" t="n"/>
      <c r="L5983" s="12" t="n"/>
      <c r="M5983">
        <f>VLOOKUP(J5983,P$7:Q$2767,2,0)</f>
        <v/>
      </c>
      <c r="N5983">
        <f>VLOOKUP(K5983,P$7:R$2767,2,0)</f>
        <v/>
      </c>
    </row>
    <row r="5984" hidden="1" outlineLevel="1" ht="22.45" customFormat="1" customHeight="1" s="71">
      <c r="B5984" s="165" t="n"/>
      <c r="C5984" s="165" t="n"/>
      <c r="D5984" s="152" t="n"/>
      <c r="E5984" s="163" t="n"/>
      <c r="F5984" s="164" t="n"/>
      <c r="G5984" s="163" t="n"/>
      <c r="H5984" s="164" t="n"/>
      <c r="I5984" s="7" t="n"/>
      <c r="J5984" s="8" t="n"/>
      <c r="K5984" s="8" t="n"/>
      <c r="L5984" s="12" t="n"/>
      <c r="M5984">
        <f>VLOOKUP(J5984,P$7:Q$2767,2,0)</f>
        <v/>
      </c>
      <c r="N5984">
        <f>VLOOKUP(K5984,P$7:R$2767,2,0)</f>
        <v/>
      </c>
    </row>
    <row r="5985" hidden="1" outlineLevel="1" ht="22.45" customFormat="1" customHeight="1" s="71">
      <c r="B5985" s="166" t="n"/>
      <c r="C5985" s="166" t="n"/>
      <c r="D5985" s="153" t="n"/>
      <c r="E5985" s="10" t="n"/>
      <c r="F5985" s="11" t="n"/>
      <c r="G5985" s="10" t="n"/>
      <c r="H5985" s="11" t="n"/>
      <c r="I5985" s="12" t="n"/>
      <c r="J5985" s="13" t="n"/>
      <c r="K5985" s="13" t="n"/>
      <c r="L5985" s="12" t="n"/>
      <c r="M5985">
        <f>VLOOKUP(J5985,P$7:Q$2767,2,0)</f>
        <v/>
      </c>
      <c r="N5985">
        <f>VLOOKUP(K5985,P$7:R$2767,2,0)</f>
        <v/>
      </c>
    </row>
    <row r="5986" hidden="1" outlineLevel="1" ht="22.45" customFormat="1" customHeight="1" s="71" thickBot="1">
      <c r="B5986" s="167" t="n"/>
      <c r="C5986" s="167" t="n"/>
      <c r="D5986" s="14" t="n"/>
      <c r="E5986" s="15" t="n"/>
      <c r="F5986" s="175" t="n"/>
      <c r="G5986" s="15" t="n"/>
      <c r="H5986" s="175" t="n"/>
      <c r="I5986" s="135" t="n"/>
      <c r="J5986" s="154" t="n"/>
      <c r="K5986" s="154" t="n"/>
      <c r="L5986" s="12" t="n"/>
      <c r="M5986">
        <f>VLOOKUP(J5986,P$7:Q$2767,2,0)</f>
        <v/>
      </c>
      <c r="N5986">
        <f>VLOOKUP(K5986,P$7:R$2767,2,0)</f>
        <v/>
      </c>
    </row>
    <row r="5987" hidden="1" outlineLevel="1" ht="22.45" customFormat="1" customHeight="1" s="71">
      <c r="B5987" s="165" t="n"/>
      <c r="C5987" s="165" t="n"/>
      <c r="D5987" s="152" t="n"/>
      <c r="E5987" s="163" t="n"/>
      <c r="F5987" s="164" t="n"/>
      <c r="G5987" s="163" t="n"/>
      <c r="H5987" s="164" t="n"/>
      <c r="I5987" s="7" t="n"/>
      <c r="J5987" s="8" t="n"/>
      <c r="K5987" s="8" t="n"/>
      <c r="L5987" s="12" t="n"/>
      <c r="M5987">
        <f>VLOOKUP(J5987,P$7:Q$2767,2,0)</f>
        <v/>
      </c>
      <c r="N5987">
        <f>VLOOKUP(K5987,P$7:R$2767,2,0)</f>
        <v/>
      </c>
    </row>
    <row r="5988" hidden="1" outlineLevel="1" ht="22.45" customFormat="1" customHeight="1" s="71">
      <c r="B5988" s="166" t="n"/>
      <c r="C5988" s="166" t="n"/>
      <c r="D5988" s="153" t="n"/>
      <c r="E5988" s="10" t="n"/>
      <c r="F5988" s="11" t="n"/>
      <c r="G5988" s="10" t="n"/>
      <c r="H5988" s="11" t="n"/>
      <c r="I5988" s="12" t="n"/>
      <c r="J5988" s="13" t="n"/>
      <c r="K5988" s="13" t="n"/>
      <c r="L5988" s="12" t="n"/>
      <c r="M5988">
        <f>VLOOKUP(J5988,P$7:Q$2767,2,0)</f>
        <v/>
      </c>
      <c r="N5988">
        <f>VLOOKUP(K5988,P$7:R$2767,2,0)</f>
        <v/>
      </c>
    </row>
    <row r="5989" hidden="1" outlineLevel="1" ht="22.45" customFormat="1" customHeight="1" s="71" thickBot="1">
      <c r="B5989" s="167" t="n"/>
      <c r="C5989" s="167" t="n"/>
      <c r="D5989" s="14" t="n"/>
      <c r="E5989" s="15" t="n"/>
      <c r="F5989" s="175" t="n"/>
      <c r="G5989" s="15" t="n"/>
      <c r="H5989" s="175" t="n"/>
      <c r="I5989" s="135" t="n"/>
      <c r="J5989" s="154" t="n"/>
      <c r="K5989" s="154" t="n"/>
      <c r="L5989" s="12" t="n"/>
      <c r="M5989">
        <f>VLOOKUP(J5989,P$7:Q$2767,2,0)</f>
        <v/>
      </c>
      <c r="N5989">
        <f>VLOOKUP(K5989,P$7:R$2767,2,0)</f>
        <v/>
      </c>
    </row>
    <row r="5990" hidden="1" outlineLevel="1" ht="22.45" customFormat="1" customHeight="1" s="71">
      <c r="B5990" s="165" t="n"/>
      <c r="C5990" s="165" t="n"/>
      <c r="D5990" s="152" t="n"/>
      <c r="E5990" s="163" t="n"/>
      <c r="F5990" s="164" t="n"/>
      <c r="G5990" s="163" t="n"/>
      <c r="H5990" s="164" t="n"/>
      <c r="I5990" s="7" t="n"/>
      <c r="J5990" s="8" t="n"/>
      <c r="K5990" s="8" t="n"/>
      <c r="L5990" s="12" t="n"/>
      <c r="M5990">
        <f>VLOOKUP(J5990,P$7:Q$2767,2,0)</f>
        <v/>
      </c>
      <c r="N5990">
        <f>VLOOKUP(K5990,P$7:R$2767,2,0)</f>
        <v/>
      </c>
    </row>
    <row r="5991" hidden="1" outlineLevel="1" ht="22.45" customFormat="1" customHeight="1" s="71">
      <c r="B5991" s="166" t="n"/>
      <c r="C5991" s="166" t="n"/>
      <c r="D5991" s="153" t="n"/>
      <c r="E5991" s="10" t="n"/>
      <c r="F5991" s="11" t="n"/>
      <c r="G5991" s="10" t="n"/>
      <c r="H5991" s="11" t="n"/>
      <c r="I5991" s="12" t="n"/>
      <c r="J5991" s="13" t="n"/>
      <c r="K5991" s="13" t="n"/>
      <c r="L5991" s="12" t="n"/>
      <c r="M5991">
        <f>VLOOKUP(J5991,P$7:Q$2767,2,0)</f>
        <v/>
      </c>
      <c r="N5991">
        <f>VLOOKUP(K5991,P$7:R$2767,2,0)</f>
        <v/>
      </c>
    </row>
    <row r="5992" hidden="1" outlineLevel="1" ht="22.45" customFormat="1" customHeight="1" s="71" thickBot="1">
      <c r="B5992" s="167" t="n"/>
      <c r="C5992" s="167" t="n"/>
      <c r="D5992" s="14" t="n"/>
      <c r="E5992" s="15" t="n"/>
      <c r="F5992" s="175" t="n"/>
      <c r="G5992" s="15" t="n"/>
      <c r="H5992" s="175" t="n"/>
      <c r="I5992" s="135" t="n"/>
      <c r="J5992" s="154" t="n"/>
      <c r="K5992" s="154" t="n"/>
      <c r="L5992" s="12" t="n"/>
      <c r="M5992">
        <f>VLOOKUP(J5992,P$7:Q$2767,2,0)</f>
        <v/>
      </c>
      <c r="N5992">
        <f>VLOOKUP(K5992,P$7:R$2767,2,0)</f>
        <v/>
      </c>
    </row>
    <row r="5993" hidden="1" outlineLevel="1" ht="22.45" customFormat="1" customHeight="1" s="71">
      <c r="B5993" s="165" t="n"/>
      <c r="C5993" s="165" t="n"/>
      <c r="D5993" s="152" t="n"/>
      <c r="E5993" s="163" t="n"/>
      <c r="F5993" s="164" t="n"/>
      <c r="G5993" s="163" t="n"/>
      <c r="H5993" s="164" t="n"/>
      <c r="I5993" s="7" t="n"/>
      <c r="J5993" s="8" t="n"/>
      <c r="K5993" s="8" t="n"/>
      <c r="L5993" s="12" t="n"/>
      <c r="M5993">
        <f>VLOOKUP(J5993,P$7:Q$2767,2,0)</f>
        <v/>
      </c>
      <c r="N5993">
        <f>VLOOKUP(K5993,P$7:R$2767,2,0)</f>
        <v/>
      </c>
    </row>
    <row r="5994" hidden="1" outlineLevel="1" ht="22.45" customFormat="1" customHeight="1" s="71">
      <c r="B5994" s="166" t="n"/>
      <c r="C5994" s="166" t="n"/>
      <c r="D5994" s="153" t="n"/>
      <c r="E5994" s="10" t="n"/>
      <c r="F5994" s="11" t="n"/>
      <c r="G5994" s="10" t="n"/>
      <c r="H5994" s="11" t="n"/>
      <c r="I5994" s="12" t="n"/>
      <c r="J5994" s="13" t="n"/>
      <c r="K5994" s="13" t="n"/>
      <c r="L5994" s="12" t="n"/>
      <c r="M5994">
        <f>VLOOKUP(J5994,P$7:Q$2767,2,0)</f>
        <v/>
      </c>
      <c r="N5994">
        <f>VLOOKUP(K5994,P$7:R$2767,2,0)</f>
        <v/>
      </c>
    </row>
    <row r="5995" hidden="1" outlineLevel="1" ht="22.45" customFormat="1" customHeight="1" s="71" thickBot="1">
      <c r="B5995" s="167" t="n"/>
      <c r="C5995" s="167" t="n"/>
      <c r="D5995" s="14" t="n"/>
      <c r="E5995" s="15" t="n"/>
      <c r="F5995" s="175" t="n"/>
      <c r="G5995" s="15" t="n"/>
      <c r="H5995" s="175" t="n"/>
      <c r="I5995" s="135" t="n"/>
      <c r="J5995" s="154" t="n"/>
      <c r="K5995" s="154" t="n"/>
      <c r="L5995" s="12" t="n"/>
      <c r="M5995">
        <f>VLOOKUP(J5995,P$7:Q$2767,2,0)</f>
        <v/>
      </c>
      <c r="N5995">
        <f>VLOOKUP(K5995,P$7:R$2767,2,0)</f>
        <v/>
      </c>
    </row>
    <row r="5996" hidden="1" outlineLevel="1" ht="22.45" customFormat="1" customHeight="1" s="71">
      <c r="B5996" s="165" t="n"/>
      <c r="C5996" s="165" t="n"/>
      <c r="D5996" s="152" t="n"/>
      <c r="E5996" s="163" t="n"/>
      <c r="F5996" s="164" t="n"/>
      <c r="G5996" s="163" t="n"/>
      <c r="H5996" s="164" t="n"/>
      <c r="I5996" s="7" t="n"/>
      <c r="J5996" s="8" t="n"/>
      <c r="K5996" s="8" t="n"/>
      <c r="L5996" s="12" t="n"/>
      <c r="M5996">
        <f>VLOOKUP(J5996,P$7:Q$2767,2,0)</f>
        <v/>
      </c>
      <c r="N5996">
        <f>VLOOKUP(K5996,P$7:R$2767,2,0)</f>
        <v/>
      </c>
    </row>
    <row r="5997" hidden="1" outlineLevel="1" ht="22.45" customFormat="1" customHeight="1" s="71">
      <c r="B5997" s="166" t="n"/>
      <c r="C5997" s="166" t="n"/>
      <c r="D5997" s="153" t="n"/>
      <c r="E5997" s="10" t="n"/>
      <c r="F5997" s="11" t="n"/>
      <c r="G5997" s="10" t="n"/>
      <c r="H5997" s="11" t="n"/>
      <c r="I5997" s="12" t="n"/>
      <c r="J5997" s="13" t="n"/>
      <c r="K5997" s="13" t="n"/>
      <c r="L5997" s="12" t="n"/>
      <c r="M5997">
        <f>VLOOKUP(J5997,P$7:Q$2767,2,0)</f>
        <v/>
      </c>
      <c r="N5997">
        <f>VLOOKUP(K5997,P$7:R$2767,2,0)</f>
        <v/>
      </c>
    </row>
    <row r="5998" hidden="1" outlineLevel="1" ht="22.45" customFormat="1" customHeight="1" s="71" thickBot="1">
      <c r="B5998" s="167" t="n"/>
      <c r="C5998" s="167" t="n"/>
      <c r="D5998" s="14" t="n"/>
      <c r="E5998" s="15" t="n"/>
      <c r="F5998" s="175" t="n"/>
      <c r="G5998" s="15" t="n"/>
      <c r="H5998" s="175" t="n"/>
      <c r="I5998" s="135" t="n"/>
      <c r="J5998" s="154" t="n"/>
      <c r="K5998" s="154" t="n"/>
      <c r="L5998" s="12" t="n"/>
      <c r="M5998">
        <f>VLOOKUP(J5998,P$7:Q$2767,2,0)</f>
        <v/>
      </c>
      <c r="N5998">
        <f>VLOOKUP(K5998,P$7:R$2767,2,0)</f>
        <v/>
      </c>
    </row>
    <row r="5999" hidden="1" outlineLevel="1" ht="22.45" customFormat="1" customHeight="1" s="71">
      <c r="B5999" s="165" t="n"/>
      <c r="C5999" s="165" t="n"/>
      <c r="D5999" s="152" t="n"/>
      <c r="E5999" s="163" t="n"/>
      <c r="F5999" s="164" t="n"/>
      <c r="G5999" s="163" t="n"/>
      <c r="H5999" s="164" t="n"/>
      <c r="I5999" s="7" t="n"/>
      <c r="J5999" s="8" t="n"/>
      <c r="K5999" s="8" t="n"/>
      <c r="L5999" s="12" t="n"/>
      <c r="M5999">
        <f>VLOOKUP(J5999,P$7:Q$2767,2,0)</f>
        <v/>
      </c>
      <c r="N5999">
        <f>VLOOKUP(K5999,P$7:R$2767,2,0)</f>
        <v/>
      </c>
    </row>
    <row r="6000" hidden="1" outlineLevel="1" ht="22.45" customFormat="1" customHeight="1" s="71">
      <c r="B6000" s="166" t="n"/>
      <c r="C6000" s="166" t="n"/>
      <c r="D6000" s="153" t="n"/>
      <c r="E6000" s="10" t="n"/>
      <c r="F6000" s="11" t="n"/>
      <c r="G6000" s="10" t="n"/>
      <c r="H6000" s="11" t="n"/>
      <c r="I6000" s="12" t="n"/>
      <c r="J6000" s="13" t="n"/>
      <c r="K6000" s="13" t="n"/>
      <c r="L6000" s="12" t="n"/>
      <c r="M6000">
        <f>VLOOKUP(J6000,P$7:Q$2767,2,0)</f>
        <v/>
      </c>
      <c r="N6000">
        <f>VLOOKUP(K6000,P$7:R$2767,2,0)</f>
        <v/>
      </c>
    </row>
    <row r="6001" hidden="1" outlineLevel="1" ht="22.45" customFormat="1" customHeight="1" s="71" thickBot="1">
      <c r="B6001" s="167" t="n"/>
      <c r="C6001" s="167" t="n"/>
      <c r="D6001" s="14" t="n"/>
      <c r="E6001" s="15" t="n"/>
      <c r="F6001" s="175" t="n"/>
      <c r="G6001" s="15" t="n"/>
      <c r="H6001" s="175" t="n"/>
      <c r="I6001" s="135" t="n"/>
      <c r="J6001" s="154" t="n"/>
      <c r="K6001" s="154" t="n"/>
      <c r="L6001" s="12" t="n"/>
      <c r="M6001">
        <f>VLOOKUP(J6001,P$7:Q$2767,2,0)</f>
        <v/>
      </c>
      <c r="N6001">
        <f>VLOOKUP(K6001,P$7:R$2767,2,0)</f>
        <v/>
      </c>
    </row>
    <row r="6002" hidden="1" outlineLevel="1" ht="22.45" customFormat="1" customHeight="1" s="71">
      <c r="B6002" s="165" t="n"/>
      <c r="C6002" s="165" t="n"/>
      <c r="D6002" s="152" t="n"/>
      <c r="E6002" s="163" t="n"/>
      <c r="F6002" s="164" t="n"/>
      <c r="G6002" s="163" t="n"/>
      <c r="H6002" s="164" t="n"/>
      <c r="I6002" s="7" t="n"/>
      <c r="J6002" s="8" t="n"/>
      <c r="K6002" s="8" t="n"/>
      <c r="L6002" s="12" t="n"/>
      <c r="M6002">
        <f>VLOOKUP(J6002,P$7:Q$2767,2,0)</f>
        <v/>
      </c>
      <c r="N6002">
        <f>VLOOKUP(K6002,P$7:R$2767,2,0)</f>
        <v/>
      </c>
    </row>
    <row r="6003" hidden="1" outlineLevel="1" ht="22.45" customFormat="1" customHeight="1" s="71">
      <c r="B6003" s="166" t="n"/>
      <c r="C6003" s="166" t="n"/>
      <c r="D6003" s="153" t="n"/>
      <c r="E6003" s="10" t="n"/>
      <c r="F6003" s="11" t="n"/>
      <c r="G6003" s="10" t="n"/>
      <c r="H6003" s="11" t="n"/>
      <c r="I6003" s="12" t="n"/>
      <c r="J6003" s="13" t="n"/>
      <c r="K6003" s="13" t="n"/>
      <c r="L6003" s="12" t="n"/>
      <c r="M6003">
        <f>VLOOKUP(J6003,P$7:Q$2767,2,0)</f>
        <v/>
      </c>
      <c r="N6003">
        <f>VLOOKUP(K6003,P$7:R$2767,2,0)</f>
        <v/>
      </c>
    </row>
    <row r="6004" hidden="1" outlineLevel="1" ht="22.45" customFormat="1" customHeight="1" s="71" thickBot="1">
      <c r="B6004" s="167" t="n"/>
      <c r="C6004" s="167" t="n"/>
      <c r="D6004" s="14" t="n"/>
      <c r="E6004" s="15" t="n"/>
      <c r="F6004" s="175" t="n"/>
      <c r="G6004" s="15" t="n"/>
      <c r="H6004" s="175" t="n"/>
      <c r="I6004" s="135" t="n"/>
      <c r="J6004" s="154" t="n"/>
      <c r="K6004" s="154" t="n"/>
      <c r="L6004" s="12" t="n"/>
      <c r="M6004">
        <f>VLOOKUP(J6004,P$7:Q$2767,2,0)</f>
        <v/>
      </c>
      <c r="N6004">
        <f>VLOOKUP(K6004,P$7:R$2767,2,0)</f>
        <v/>
      </c>
    </row>
    <row r="6005" hidden="1" outlineLevel="1" ht="22.45" customFormat="1" customHeight="1" s="71">
      <c r="B6005" s="165" t="n"/>
      <c r="C6005" s="165" t="n"/>
      <c r="D6005" s="152" t="n"/>
      <c r="E6005" s="163" t="n"/>
      <c r="F6005" s="164" t="n"/>
      <c r="G6005" s="163" t="n"/>
      <c r="H6005" s="164" t="n"/>
      <c r="I6005" s="7" t="n"/>
      <c r="J6005" s="8" t="n"/>
      <c r="K6005" s="8" t="n"/>
      <c r="L6005" s="12" t="n"/>
      <c r="M6005">
        <f>VLOOKUP(J6005,P$7:Q$2767,2,0)</f>
        <v/>
      </c>
      <c r="N6005">
        <f>VLOOKUP(K6005,P$7:R$2767,2,0)</f>
        <v/>
      </c>
    </row>
    <row r="6006" hidden="1" outlineLevel="1" ht="22.45" customFormat="1" customHeight="1" s="71">
      <c r="B6006" s="166" t="n"/>
      <c r="C6006" s="166" t="n"/>
      <c r="D6006" s="153" t="n"/>
      <c r="E6006" s="10" t="n"/>
      <c r="F6006" s="11" t="n"/>
      <c r="G6006" s="10" t="n"/>
      <c r="H6006" s="11" t="n"/>
      <c r="I6006" s="12" t="n"/>
      <c r="J6006" s="13" t="n"/>
      <c r="K6006" s="13" t="n"/>
      <c r="L6006" s="12" t="n"/>
      <c r="M6006">
        <f>VLOOKUP(J6006,P$7:Q$2767,2,0)</f>
        <v/>
      </c>
      <c r="N6006">
        <f>VLOOKUP(K6006,P$7:R$2767,2,0)</f>
        <v/>
      </c>
    </row>
    <row r="6007" hidden="1" outlineLevel="1" ht="22.45" customFormat="1" customHeight="1" s="71" thickBot="1">
      <c r="B6007" s="167" t="n"/>
      <c r="C6007" s="167" t="n"/>
      <c r="D6007" s="14" t="n"/>
      <c r="E6007" s="15" t="n"/>
      <c r="F6007" s="175" t="n"/>
      <c r="G6007" s="15" t="n"/>
      <c r="H6007" s="175" t="n"/>
      <c r="I6007" s="135" t="n"/>
      <c r="J6007" s="154" t="n"/>
      <c r="K6007" s="154" t="n"/>
      <c r="L6007" s="12" t="n"/>
      <c r="M6007">
        <f>VLOOKUP(J6007,P$7:Q$2767,2,0)</f>
        <v/>
      </c>
      <c r="N6007">
        <f>VLOOKUP(K6007,P$7:R$2767,2,0)</f>
        <v/>
      </c>
    </row>
    <row r="6008" hidden="1" outlineLevel="1" ht="22.45" customFormat="1" customHeight="1" s="71">
      <c r="B6008" s="165" t="n"/>
      <c r="C6008" s="165" t="n"/>
      <c r="D6008" s="152" t="n"/>
      <c r="E6008" s="163" t="n"/>
      <c r="F6008" s="164" t="n"/>
      <c r="G6008" s="163" t="n"/>
      <c r="H6008" s="164" t="n"/>
      <c r="I6008" s="7" t="n"/>
      <c r="J6008" s="8" t="n"/>
      <c r="K6008" s="8" t="n"/>
      <c r="L6008" s="12" t="n"/>
      <c r="M6008">
        <f>VLOOKUP(J6008,P$7:Q$2767,2,0)</f>
        <v/>
      </c>
      <c r="N6008">
        <f>VLOOKUP(K6008,P$7:R$2767,2,0)</f>
        <v/>
      </c>
    </row>
    <row r="6009" hidden="1" outlineLevel="1" ht="22.45" customFormat="1" customHeight="1" s="71">
      <c r="B6009" s="166" t="n"/>
      <c r="C6009" s="166" t="n"/>
      <c r="D6009" s="153" t="n"/>
      <c r="E6009" s="10" t="n"/>
      <c r="F6009" s="11" t="n"/>
      <c r="G6009" s="10" t="n"/>
      <c r="H6009" s="11" t="n"/>
      <c r="I6009" s="12" t="n"/>
      <c r="J6009" s="13" t="n"/>
      <c r="K6009" s="13" t="n"/>
      <c r="L6009" s="12" t="n"/>
      <c r="M6009">
        <f>VLOOKUP(J6009,P$7:Q$2767,2,0)</f>
        <v/>
      </c>
      <c r="N6009">
        <f>VLOOKUP(K6009,P$7:R$2767,2,0)</f>
        <v/>
      </c>
    </row>
    <row r="6010" hidden="1" outlineLevel="1" ht="22.45" customFormat="1" customHeight="1" s="71" thickBot="1">
      <c r="B6010" s="167" t="n"/>
      <c r="C6010" s="167" t="n"/>
      <c r="D6010" s="14" t="n"/>
      <c r="E6010" s="15" t="n"/>
      <c r="F6010" s="175" t="n"/>
      <c r="G6010" s="15" t="n"/>
      <c r="H6010" s="175" t="n"/>
      <c r="I6010" s="135" t="n"/>
      <c r="J6010" s="154" t="n"/>
      <c r="K6010" s="154" t="n"/>
      <c r="L6010" s="12" t="n"/>
      <c r="M6010">
        <f>VLOOKUP(J6010,P$7:Q$2767,2,0)</f>
        <v/>
      </c>
      <c r="N6010">
        <f>VLOOKUP(K6010,P$7:R$2767,2,0)</f>
        <v/>
      </c>
    </row>
    <row r="6011" hidden="1" outlineLevel="1" ht="22.45" customFormat="1" customHeight="1" s="71">
      <c r="B6011" s="165" t="n"/>
      <c r="C6011" s="165" t="n"/>
      <c r="D6011" s="152" t="n"/>
      <c r="E6011" s="163" t="n"/>
      <c r="F6011" s="164" t="n"/>
      <c r="G6011" s="163" t="n"/>
      <c r="H6011" s="164" t="n"/>
      <c r="I6011" s="7" t="n"/>
      <c r="J6011" s="8" t="n"/>
      <c r="K6011" s="8" t="n"/>
      <c r="L6011" s="12" t="n"/>
      <c r="M6011">
        <f>VLOOKUP(J6011,P$7:Q$2767,2,0)</f>
        <v/>
      </c>
      <c r="N6011">
        <f>VLOOKUP(K6011,P$7:R$2767,2,0)</f>
        <v/>
      </c>
    </row>
    <row r="6012" hidden="1" outlineLevel="1" ht="22.45" customFormat="1" customHeight="1" s="71">
      <c r="B6012" s="166" t="n"/>
      <c r="C6012" s="166" t="n"/>
      <c r="D6012" s="153" t="n"/>
      <c r="E6012" s="10" t="n"/>
      <c r="F6012" s="11" t="n"/>
      <c r="G6012" s="10" t="n"/>
      <c r="H6012" s="11" t="n"/>
      <c r="I6012" s="12" t="n"/>
      <c r="J6012" s="13" t="n"/>
      <c r="K6012" s="13" t="n"/>
      <c r="L6012" s="12" t="n"/>
      <c r="M6012">
        <f>VLOOKUP(J6012,P$7:Q$2767,2,0)</f>
        <v/>
      </c>
      <c r="N6012">
        <f>VLOOKUP(K6012,P$7:R$2767,2,0)</f>
        <v/>
      </c>
    </row>
    <row r="6013" hidden="1" outlineLevel="1" ht="22.45" customFormat="1" customHeight="1" s="71" thickBot="1">
      <c r="B6013" s="167" t="n"/>
      <c r="C6013" s="167" t="n"/>
      <c r="D6013" s="14" t="n"/>
      <c r="E6013" s="15" t="n"/>
      <c r="F6013" s="175" t="n"/>
      <c r="G6013" s="15" t="n"/>
      <c r="H6013" s="175" t="n"/>
      <c r="I6013" s="135" t="n"/>
      <c r="J6013" s="154" t="n"/>
      <c r="K6013" s="154" t="n"/>
      <c r="L6013" s="12" t="n"/>
      <c r="M6013">
        <f>VLOOKUP(J6013,P$7:Q$2767,2,0)</f>
        <v/>
      </c>
      <c r="N6013">
        <f>VLOOKUP(K6013,P$7:R$2767,2,0)</f>
        <v/>
      </c>
    </row>
    <row r="6014" hidden="1" outlineLevel="1" ht="22.45" customFormat="1" customHeight="1" s="71">
      <c r="B6014" s="165" t="n"/>
      <c r="C6014" s="165" t="n"/>
      <c r="D6014" s="152" t="n"/>
      <c r="E6014" s="163" t="n"/>
      <c r="F6014" s="164" t="n"/>
      <c r="G6014" s="163" t="n"/>
      <c r="H6014" s="164" t="n"/>
      <c r="I6014" s="7" t="n"/>
      <c r="J6014" s="8" t="n"/>
      <c r="K6014" s="8" t="n"/>
      <c r="L6014" s="12" t="n"/>
      <c r="M6014">
        <f>VLOOKUP(J6014,P$7:Q$2767,2,0)</f>
        <v/>
      </c>
      <c r="N6014">
        <f>VLOOKUP(K6014,P$7:R$2767,2,0)</f>
        <v/>
      </c>
    </row>
    <row r="6015" hidden="1" outlineLevel="1" ht="22.45" customFormat="1" customHeight="1" s="71">
      <c r="B6015" s="166" t="n"/>
      <c r="C6015" s="166" t="n"/>
      <c r="D6015" s="153" t="n"/>
      <c r="E6015" s="10" t="n"/>
      <c r="F6015" s="11" t="n"/>
      <c r="G6015" s="10" t="n"/>
      <c r="H6015" s="11" t="n"/>
      <c r="I6015" s="12" t="n"/>
      <c r="J6015" s="13" t="n"/>
      <c r="K6015" s="13" t="n"/>
      <c r="L6015" s="12" t="n"/>
      <c r="M6015">
        <f>VLOOKUP(J6015,P$7:Q$2767,2,0)</f>
        <v/>
      </c>
      <c r="N6015">
        <f>VLOOKUP(K6015,P$7:R$2767,2,0)</f>
        <v/>
      </c>
    </row>
    <row r="6016" hidden="1" outlineLevel="1" ht="22.45" customFormat="1" customHeight="1" s="71" thickBot="1">
      <c r="B6016" s="167" t="n"/>
      <c r="C6016" s="167" t="n"/>
      <c r="D6016" s="14" t="n"/>
      <c r="E6016" s="15" t="n"/>
      <c r="F6016" s="175" t="n"/>
      <c r="G6016" s="15" t="n"/>
      <c r="H6016" s="175" t="n"/>
      <c r="I6016" s="135" t="n"/>
      <c r="J6016" s="154" t="n"/>
      <c r="K6016" s="154" t="n"/>
      <c r="L6016" s="12" t="n"/>
      <c r="M6016">
        <f>VLOOKUP(J6016,P$7:Q$2767,2,0)</f>
        <v/>
      </c>
      <c r="N6016">
        <f>VLOOKUP(K6016,P$7:R$2767,2,0)</f>
        <v/>
      </c>
    </row>
    <row r="6017" hidden="1" outlineLevel="1" ht="22.45" customFormat="1" customHeight="1" s="71">
      <c r="B6017" s="165" t="n"/>
      <c r="C6017" s="165" t="n"/>
      <c r="D6017" s="152" t="n"/>
      <c r="E6017" s="163" t="n"/>
      <c r="F6017" s="164" t="n"/>
      <c r="G6017" s="163" t="n"/>
      <c r="H6017" s="164" t="n"/>
      <c r="I6017" s="7" t="n"/>
      <c r="J6017" s="8" t="n"/>
      <c r="K6017" s="8" t="n"/>
      <c r="L6017" s="12" t="n"/>
      <c r="M6017">
        <f>VLOOKUP(J6017,P$7:Q$2767,2,0)</f>
        <v/>
      </c>
      <c r="N6017">
        <f>VLOOKUP(K6017,P$7:R$2767,2,0)</f>
        <v/>
      </c>
    </row>
    <row r="6018" hidden="1" outlineLevel="1" ht="22.45" customFormat="1" customHeight="1" s="71">
      <c r="B6018" s="166" t="n"/>
      <c r="C6018" s="166" t="n"/>
      <c r="D6018" s="153" t="n"/>
      <c r="E6018" s="10" t="n"/>
      <c r="F6018" s="11" t="n"/>
      <c r="G6018" s="10" t="n"/>
      <c r="H6018" s="11" t="n"/>
      <c r="I6018" s="12" t="n"/>
      <c r="J6018" s="13" t="n"/>
      <c r="K6018" s="13" t="n"/>
      <c r="L6018" s="12" t="n"/>
      <c r="M6018">
        <f>VLOOKUP(J6018,P$7:Q$2767,2,0)</f>
        <v/>
      </c>
      <c r="N6018">
        <f>VLOOKUP(K6018,P$7:R$2767,2,0)</f>
        <v/>
      </c>
    </row>
    <row r="6019" hidden="1" outlineLevel="1" ht="22.45" customFormat="1" customHeight="1" s="71" thickBot="1">
      <c r="B6019" s="167" t="n"/>
      <c r="C6019" s="167" t="n"/>
      <c r="D6019" s="14" t="n"/>
      <c r="E6019" s="15" t="n"/>
      <c r="F6019" s="175" t="n"/>
      <c r="G6019" s="15" t="n"/>
      <c r="H6019" s="175" t="n"/>
      <c r="I6019" s="135" t="n"/>
      <c r="J6019" s="154" t="n"/>
      <c r="K6019" s="154" t="n"/>
      <c r="L6019" s="12" t="n"/>
      <c r="M6019">
        <f>VLOOKUP(J6019,P$7:Q$2767,2,0)</f>
        <v/>
      </c>
      <c r="N6019">
        <f>VLOOKUP(K6019,P$7:R$2767,2,0)</f>
        <v/>
      </c>
    </row>
    <row r="6020" hidden="1" outlineLevel="1" ht="22.45" customFormat="1" customHeight="1" s="71">
      <c r="B6020" s="165" t="n"/>
      <c r="C6020" s="165" t="n"/>
      <c r="D6020" s="152" t="n"/>
      <c r="E6020" s="163" t="n"/>
      <c r="F6020" s="164" t="n"/>
      <c r="G6020" s="163" t="n"/>
      <c r="H6020" s="164" t="n"/>
      <c r="I6020" s="7" t="n"/>
      <c r="J6020" s="8" t="n"/>
      <c r="K6020" s="8" t="n"/>
      <c r="L6020" s="12" t="n"/>
      <c r="M6020">
        <f>VLOOKUP(J6020,P$7:Q$2767,2,0)</f>
        <v/>
      </c>
      <c r="N6020">
        <f>VLOOKUP(K6020,P$7:R$2767,2,0)</f>
        <v/>
      </c>
    </row>
    <row r="6021" hidden="1" outlineLevel="1" ht="22.45" customFormat="1" customHeight="1" s="71">
      <c r="B6021" s="166" t="n"/>
      <c r="C6021" s="166" t="n"/>
      <c r="D6021" s="153" t="n"/>
      <c r="E6021" s="10" t="n"/>
      <c r="F6021" s="11" t="n"/>
      <c r="G6021" s="10" t="n"/>
      <c r="H6021" s="11" t="n"/>
      <c r="I6021" s="12" t="n"/>
      <c r="J6021" s="13" t="n"/>
      <c r="K6021" s="13" t="n"/>
      <c r="L6021" s="12" t="n"/>
      <c r="M6021">
        <f>VLOOKUP(J6021,P$7:Q$2767,2,0)</f>
        <v/>
      </c>
      <c r="N6021">
        <f>VLOOKUP(K6021,P$7:R$2767,2,0)</f>
        <v/>
      </c>
    </row>
    <row r="6022" hidden="1" outlineLevel="1" ht="22.45" customFormat="1" customHeight="1" s="71" thickBot="1">
      <c r="B6022" s="167" t="n"/>
      <c r="C6022" s="167" t="n"/>
      <c r="D6022" s="14" t="n"/>
      <c r="E6022" s="15" t="n"/>
      <c r="F6022" s="175" t="n"/>
      <c r="G6022" s="15" t="n"/>
      <c r="H6022" s="175" t="n"/>
      <c r="I6022" s="135" t="n"/>
      <c r="J6022" s="154" t="n"/>
      <c r="K6022" s="154" t="n"/>
      <c r="L6022" s="12" t="n"/>
      <c r="M6022">
        <f>VLOOKUP(J6022,P$7:Q$2767,2,0)</f>
        <v/>
      </c>
      <c r="N6022">
        <f>VLOOKUP(K6022,P$7:R$2767,2,0)</f>
        <v/>
      </c>
    </row>
    <row r="6023" hidden="1" outlineLevel="1" ht="22.45" customFormat="1" customHeight="1" s="71">
      <c r="B6023" s="165" t="n"/>
      <c r="C6023" s="165" t="n"/>
      <c r="D6023" s="152" t="n"/>
      <c r="E6023" s="163" t="n"/>
      <c r="F6023" s="164" t="n"/>
      <c r="G6023" s="163" t="n"/>
      <c r="H6023" s="164" t="n"/>
      <c r="I6023" s="7" t="n"/>
      <c r="J6023" s="8" t="n"/>
      <c r="K6023" s="8" t="n"/>
      <c r="L6023" s="12" t="n"/>
      <c r="M6023">
        <f>VLOOKUP(J6023,P$7:Q$2767,2,0)</f>
        <v/>
      </c>
      <c r="N6023">
        <f>VLOOKUP(K6023,P$7:R$2767,2,0)</f>
        <v/>
      </c>
    </row>
    <row r="6024" hidden="1" outlineLevel="1" ht="22.45" customFormat="1" customHeight="1" s="71">
      <c r="B6024" s="166" t="n"/>
      <c r="C6024" s="166" t="n"/>
      <c r="D6024" s="153" t="n"/>
      <c r="E6024" s="10" t="n"/>
      <c r="F6024" s="11" t="n"/>
      <c r="G6024" s="10" t="n"/>
      <c r="H6024" s="11" t="n"/>
      <c r="I6024" s="12" t="n"/>
      <c r="J6024" s="13" t="n"/>
      <c r="K6024" s="13" t="n"/>
      <c r="L6024" s="12" t="n"/>
      <c r="M6024">
        <f>VLOOKUP(J6024,P$7:Q$2767,2,0)</f>
        <v/>
      </c>
      <c r="N6024">
        <f>VLOOKUP(K6024,P$7:R$2767,2,0)</f>
        <v/>
      </c>
    </row>
    <row r="6025" hidden="1" outlineLevel="1" ht="22.45" customFormat="1" customHeight="1" s="71" thickBot="1">
      <c r="B6025" s="167" t="n"/>
      <c r="C6025" s="167" t="n"/>
      <c r="D6025" s="14" t="n"/>
      <c r="E6025" s="15" t="n"/>
      <c r="F6025" s="175" t="n"/>
      <c r="G6025" s="15" t="n"/>
      <c r="H6025" s="175" t="n"/>
      <c r="I6025" s="135" t="n"/>
      <c r="J6025" s="154" t="n"/>
      <c r="K6025" s="154" t="n"/>
      <c r="L6025" s="12" t="n"/>
      <c r="M6025">
        <f>VLOOKUP(J6025,P$7:Q$2767,2,0)</f>
        <v/>
      </c>
      <c r="N6025">
        <f>VLOOKUP(K6025,P$7:R$2767,2,0)</f>
        <v/>
      </c>
    </row>
    <row r="6026" hidden="1" outlineLevel="1" ht="22.45" customFormat="1" customHeight="1" s="71">
      <c r="B6026" s="165" t="n"/>
      <c r="C6026" s="165" t="n"/>
      <c r="D6026" s="152" t="n"/>
      <c r="E6026" s="163" t="n"/>
      <c r="F6026" s="164" t="n"/>
      <c r="G6026" s="163" t="n"/>
      <c r="H6026" s="164" t="n"/>
      <c r="I6026" s="7" t="n"/>
      <c r="J6026" s="8" t="n"/>
      <c r="K6026" s="8" t="n"/>
      <c r="L6026" s="12" t="n"/>
      <c r="M6026">
        <f>VLOOKUP(J6026,P$7:Q$2767,2,0)</f>
        <v/>
      </c>
      <c r="N6026">
        <f>VLOOKUP(K6026,P$7:R$2767,2,0)</f>
        <v/>
      </c>
    </row>
    <row r="6027" hidden="1" outlineLevel="1" ht="22.45" customFormat="1" customHeight="1" s="71">
      <c r="B6027" s="166" t="n"/>
      <c r="C6027" s="166" t="n"/>
      <c r="D6027" s="153" t="n"/>
      <c r="E6027" s="10" t="n"/>
      <c r="F6027" s="11" t="n"/>
      <c r="G6027" s="10" t="n"/>
      <c r="H6027" s="11" t="n"/>
      <c r="I6027" s="12" t="n"/>
      <c r="J6027" s="13" t="n"/>
      <c r="K6027" s="13" t="n"/>
      <c r="L6027" s="12" t="n"/>
      <c r="M6027">
        <f>VLOOKUP(J6027,P$7:Q$2767,2,0)</f>
        <v/>
      </c>
      <c r="N6027">
        <f>VLOOKUP(K6027,P$7:R$2767,2,0)</f>
        <v/>
      </c>
    </row>
    <row r="6028" hidden="1" outlineLevel="1" ht="22.45" customFormat="1" customHeight="1" s="71" thickBot="1">
      <c r="B6028" s="167" t="n"/>
      <c r="C6028" s="167" t="n"/>
      <c r="D6028" s="14" t="n"/>
      <c r="E6028" s="15" t="n"/>
      <c r="F6028" s="175" t="n"/>
      <c r="G6028" s="15" t="n"/>
      <c r="H6028" s="175" t="n"/>
      <c r="I6028" s="135" t="n"/>
      <c r="J6028" s="154" t="n"/>
      <c r="K6028" s="154" t="n"/>
      <c r="L6028" s="12" t="n"/>
      <c r="M6028">
        <f>VLOOKUP(J6028,P$7:Q$2767,2,0)</f>
        <v/>
      </c>
      <c r="N6028">
        <f>VLOOKUP(K6028,P$7:R$2767,2,0)</f>
        <v/>
      </c>
    </row>
    <row r="6029" hidden="1" outlineLevel="1" ht="22.45" customFormat="1" customHeight="1" s="71">
      <c r="B6029" s="165" t="n"/>
      <c r="C6029" s="165" t="n"/>
      <c r="D6029" s="152" t="n"/>
      <c r="E6029" s="163" t="n"/>
      <c r="F6029" s="164" t="n"/>
      <c r="G6029" s="163" t="n"/>
      <c r="H6029" s="164" t="n"/>
      <c r="I6029" s="7" t="n"/>
      <c r="J6029" s="8" t="n"/>
      <c r="K6029" s="8" t="n"/>
      <c r="L6029" s="12" t="n"/>
      <c r="M6029">
        <f>VLOOKUP(J6029,P$7:Q$2767,2,0)</f>
        <v/>
      </c>
      <c r="N6029">
        <f>VLOOKUP(K6029,P$7:R$2767,2,0)</f>
        <v/>
      </c>
    </row>
    <row r="6030" hidden="1" outlineLevel="1" ht="22.45" customFormat="1" customHeight="1" s="71">
      <c r="B6030" s="166" t="n"/>
      <c r="C6030" s="166" t="n"/>
      <c r="D6030" s="153" t="n"/>
      <c r="E6030" s="10" t="n"/>
      <c r="F6030" s="11" t="n"/>
      <c r="G6030" s="10" t="n"/>
      <c r="H6030" s="11" t="n"/>
      <c r="I6030" s="12" t="n"/>
      <c r="J6030" s="13" t="n"/>
      <c r="K6030" s="13" t="n"/>
      <c r="L6030" s="12" t="n"/>
      <c r="M6030">
        <f>VLOOKUP(J6030,P$7:Q$2767,2,0)</f>
        <v/>
      </c>
      <c r="N6030">
        <f>VLOOKUP(K6030,P$7:R$2767,2,0)</f>
        <v/>
      </c>
    </row>
    <row r="6031" hidden="1" outlineLevel="1" ht="22.45" customFormat="1" customHeight="1" s="71" thickBot="1">
      <c r="B6031" s="167" t="n"/>
      <c r="C6031" s="167" t="n"/>
      <c r="D6031" s="14" t="n"/>
      <c r="E6031" s="15" t="n"/>
      <c r="F6031" s="175" t="n"/>
      <c r="G6031" s="15" t="n"/>
      <c r="H6031" s="175" t="n"/>
      <c r="I6031" s="135" t="n"/>
      <c r="J6031" s="154" t="n"/>
      <c r="K6031" s="154" t="n"/>
      <c r="L6031" s="12" t="n"/>
      <c r="M6031">
        <f>VLOOKUP(J6031,P$7:Q$2767,2,0)</f>
        <v/>
      </c>
      <c r="N6031">
        <f>VLOOKUP(K6031,P$7:R$2767,2,0)</f>
        <v/>
      </c>
    </row>
    <row r="6032" hidden="1" outlineLevel="1" ht="22.45" customFormat="1" customHeight="1" s="71">
      <c r="B6032" s="165" t="n"/>
      <c r="C6032" s="165" t="n"/>
      <c r="D6032" s="152" t="n"/>
      <c r="E6032" s="163" t="n"/>
      <c r="F6032" s="164" t="n"/>
      <c r="G6032" s="163" t="n"/>
      <c r="H6032" s="164" t="n"/>
      <c r="I6032" s="176" t="n"/>
      <c r="J6032" s="8" t="n"/>
      <c r="K6032" s="8" t="n"/>
      <c r="L6032" s="12" t="n"/>
      <c r="M6032">
        <f>VLOOKUP(J6032,P$7:Q$2767,2,0)</f>
        <v/>
      </c>
      <c r="N6032">
        <f>VLOOKUP(K6032,P$7:R$2767,2,0)</f>
        <v/>
      </c>
    </row>
    <row r="6033" hidden="1" outlineLevel="1" ht="22.45" customFormat="1" customHeight="1" s="71">
      <c r="B6033" s="166" t="n"/>
      <c r="C6033" s="166" t="n"/>
      <c r="D6033" s="153" t="n"/>
      <c r="E6033" s="10" t="n"/>
      <c r="F6033" s="11" t="n"/>
      <c r="G6033" s="10" t="n"/>
      <c r="H6033" s="11" t="n"/>
      <c r="I6033" s="12" t="n"/>
      <c r="J6033" s="13" t="n"/>
      <c r="K6033" s="13" t="n"/>
      <c r="L6033" s="12" t="n"/>
      <c r="M6033">
        <f>VLOOKUP(J6033,P$7:Q$2767,2,0)</f>
        <v/>
      </c>
      <c r="N6033">
        <f>VLOOKUP(K6033,P$7:R$2767,2,0)</f>
        <v/>
      </c>
    </row>
    <row r="6034" hidden="1" outlineLevel="1" ht="22.45" customFormat="1" customHeight="1" s="71" thickBot="1">
      <c r="B6034" s="167" t="n"/>
      <c r="C6034" s="167" t="n"/>
      <c r="D6034" s="14" t="n"/>
      <c r="E6034" s="15" t="n"/>
      <c r="F6034" s="175" t="n"/>
      <c r="G6034" s="15" t="n"/>
      <c r="H6034" s="175" t="n"/>
      <c r="I6034" s="135" t="n"/>
      <c r="J6034" s="154" t="n"/>
      <c r="K6034" s="154" t="n"/>
      <c r="L6034" s="12" t="n"/>
      <c r="M6034">
        <f>VLOOKUP(J6034,P$7:Q$2767,2,0)</f>
        <v/>
      </c>
      <c r="N6034">
        <f>VLOOKUP(K6034,P$7:R$2767,2,0)</f>
        <v/>
      </c>
    </row>
    <row r="6035" hidden="1" outlineLevel="1" ht="22.45" customFormat="1" customHeight="1" s="71">
      <c r="B6035" s="165" t="n"/>
      <c r="C6035" s="165" t="n"/>
      <c r="D6035" s="152" t="n"/>
      <c r="E6035" s="163" t="n"/>
      <c r="F6035" s="164" t="n"/>
      <c r="G6035" s="163" t="n"/>
      <c r="H6035" s="164" t="n"/>
      <c r="I6035" s="7" t="n"/>
      <c r="J6035" s="8" t="n"/>
      <c r="K6035" s="8" t="n"/>
      <c r="L6035" s="12" t="n"/>
      <c r="M6035">
        <f>VLOOKUP(J6035,P$7:Q$2767,2,0)</f>
        <v/>
      </c>
      <c r="N6035">
        <f>VLOOKUP(K6035,P$7:R$2767,2,0)</f>
        <v/>
      </c>
    </row>
    <row r="6036" hidden="1" outlineLevel="1" ht="22.45" customFormat="1" customHeight="1" s="71">
      <c r="B6036" s="166" t="n"/>
      <c r="C6036" s="166" t="n"/>
      <c r="D6036" s="153" t="n"/>
      <c r="E6036" s="10" t="n"/>
      <c r="F6036" s="11" t="n"/>
      <c r="G6036" s="10" t="n"/>
      <c r="H6036" s="11" t="n"/>
      <c r="I6036" s="12" t="n"/>
      <c r="J6036" s="13" t="n"/>
      <c r="K6036" s="13" t="n"/>
      <c r="L6036" s="12" t="n"/>
      <c r="M6036">
        <f>VLOOKUP(J6036,P$7:Q$2767,2,0)</f>
        <v/>
      </c>
      <c r="N6036">
        <f>VLOOKUP(K6036,P$7:R$2767,2,0)</f>
        <v/>
      </c>
    </row>
    <row r="6037" hidden="1" outlineLevel="1" ht="22.45" customFormat="1" customHeight="1" s="71" thickBot="1">
      <c r="B6037" s="167" t="n"/>
      <c r="C6037" s="167" t="n"/>
      <c r="D6037" s="14" t="n"/>
      <c r="E6037" s="15" t="n"/>
      <c r="F6037" s="175" t="n"/>
      <c r="G6037" s="15" t="n"/>
      <c r="H6037" s="175" t="n"/>
      <c r="I6037" s="135" t="n"/>
      <c r="J6037" s="154" t="n"/>
      <c r="K6037" s="154" t="n"/>
      <c r="L6037" s="12" t="n"/>
      <c r="M6037">
        <f>VLOOKUP(J6037,P$7:Q$2767,2,0)</f>
        <v/>
      </c>
      <c r="N6037">
        <f>VLOOKUP(K6037,P$7:R$2767,2,0)</f>
        <v/>
      </c>
    </row>
    <row r="6038" hidden="1" outlineLevel="1" ht="22.45" customFormat="1" customHeight="1" s="71">
      <c r="B6038" s="165" t="n"/>
      <c r="C6038" s="165" t="n"/>
      <c r="D6038" s="152" t="n"/>
      <c r="E6038" s="163" t="n"/>
      <c r="F6038" s="164" t="n"/>
      <c r="G6038" s="163" t="n"/>
      <c r="H6038" s="164" t="n"/>
      <c r="I6038" s="7" t="n"/>
      <c r="J6038" s="8" t="n"/>
      <c r="K6038" s="8" t="n"/>
      <c r="L6038" s="12" t="n"/>
      <c r="M6038">
        <f>VLOOKUP(J6038,P$7:Q$2767,2,0)</f>
        <v/>
      </c>
      <c r="N6038">
        <f>VLOOKUP(K6038,P$7:R$2767,2,0)</f>
        <v/>
      </c>
    </row>
    <row r="6039" hidden="1" outlineLevel="1" ht="22.45" customFormat="1" customHeight="1" s="71">
      <c r="B6039" s="166" t="n"/>
      <c r="C6039" s="166" t="n"/>
      <c r="D6039" s="153" t="n"/>
      <c r="E6039" s="10" t="n"/>
      <c r="F6039" s="11" t="n"/>
      <c r="G6039" s="10" t="n"/>
      <c r="H6039" s="11" t="n"/>
      <c r="I6039" s="12" t="n"/>
      <c r="J6039" s="13" t="n"/>
      <c r="K6039" s="13" t="n"/>
      <c r="L6039" s="12" t="n"/>
      <c r="M6039">
        <f>VLOOKUP(J6039,P$7:Q$2767,2,0)</f>
        <v/>
      </c>
      <c r="N6039">
        <f>VLOOKUP(K6039,P$7:R$2767,2,0)</f>
        <v/>
      </c>
    </row>
    <row r="6040" hidden="1" outlineLevel="1" ht="22.45" customFormat="1" customHeight="1" s="71" thickBot="1">
      <c r="B6040" s="167" t="n"/>
      <c r="C6040" s="167" t="n"/>
      <c r="D6040" s="14" t="n"/>
      <c r="E6040" s="15" t="n"/>
      <c r="F6040" s="175" t="n"/>
      <c r="G6040" s="15" t="n"/>
      <c r="H6040" s="175" t="n"/>
      <c r="I6040" s="135" t="n"/>
      <c r="J6040" s="154" t="n"/>
      <c r="K6040" s="154" t="n"/>
      <c r="L6040" s="12" t="n"/>
      <c r="M6040">
        <f>VLOOKUP(J6040,P$7:Q$2767,2,0)</f>
        <v/>
      </c>
      <c r="N6040">
        <f>VLOOKUP(K6040,P$7:R$2767,2,0)</f>
        <v/>
      </c>
    </row>
    <row r="6041" hidden="1" outlineLevel="1" ht="22.45" customFormat="1" customHeight="1" s="71">
      <c r="B6041" s="165" t="n"/>
      <c r="C6041" s="165" t="n"/>
      <c r="D6041" s="152" t="n"/>
      <c r="E6041" s="163" t="n"/>
      <c r="F6041" s="164" t="n"/>
      <c r="G6041" s="163" t="n"/>
      <c r="H6041" s="164" t="n"/>
      <c r="I6041" s="7" t="n"/>
      <c r="J6041" s="8" t="n"/>
      <c r="K6041" s="8" t="n"/>
      <c r="L6041" s="12" t="n"/>
      <c r="M6041">
        <f>VLOOKUP(J6041,P$7:Q$2767,2,0)</f>
        <v/>
      </c>
      <c r="N6041">
        <f>VLOOKUP(K6041,P$7:R$2767,2,0)</f>
        <v/>
      </c>
    </row>
    <row r="6042" hidden="1" outlineLevel="1" ht="22.45" customFormat="1" customHeight="1" s="71">
      <c r="B6042" s="166" t="n"/>
      <c r="C6042" s="166" t="n"/>
      <c r="D6042" s="153" t="n"/>
      <c r="E6042" s="10" t="n"/>
      <c r="F6042" s="11" t="n"/>
      <c r="G6042" s="10" t="n"/>
      <c r="H6042" s="11" t="n"/>
      <c r="I6042" s="12" t="n"/>
      <c r="J6042" s="13" t="n"/>
      <c r="K6042" s="13" t="n"/>
      <c r="L6042" s="12" t="n"/>
      <c r="M6042">
        <f>VLOOKUP(J6042,P$7:Q$2767,2,0)</f>
        <v/>
      </c>
      <c r="N6042">
        <f>VLOOKUP(K6042,P$7:R$2767,2,0)</f>
        <v/>
      </c>
    </row>
    <row r="6043" hidden="1" outlineLevel="1" ht="22.45" customFormat="1" customHeight="1" s="71" thickBot="1">
      <c r="B6043" s="167" t="n"/>
      <c r="C6043" s="167" t="n"/>
      <c r="D6043" s="14" t="n"/>
      <c r="E6043" s="15" t="n"/>
      <c r="F6043" s="175" t="n"/>
      <c r="G6043" s="15" t="n"/>
      <c r="H6043" s="175" t="n"/>
      <c r="I6043" s="135" t="n"/>
      <c r="J6043" s="154" t="n"/>
      <c r="K6043" s="154" t="n"/>
      <c r="L6043" s="12" t="n"/>
      <c r="M6043">
        <f>VLOOKUP(J6043,P$7:Q$2767,2,0)</f>
        <v/>
      </c>
      <c r="N6043">
        <f>VLOOKUP(K6043,P$7:R$2767,2,0)</f>
        <v/>
      </c>
    </row>
    <row r="6044" hidden="1" outlineLevel="1" ht="22.45" customFormat="1" customHeight="1" s="71">
      <c r="B6044" s="165" t="n"/>
      <c r="C6044" s="165" t="n"/>
      <c r="D6044" s="152" t="n"/>
      <c r="E6044" s="163" t="n"/>
      <c r="F6044" s="164" t="n"/>
      <c r="G6044" s="163" t="n"/>
      <c r="H6044" s="164" t="n"/>
      <c r="I6044" s="7" t="n"/>
      <c r="J6044" s="8" t="n"/>
      <c r="K6044" s="8" t="n"/>
      <c r="L6044" s="12" t="n"/>
      <c r="M6044">
        <f>VLOOKUP(J6044,P$7:Q$2767,2,0)</f>
        <v/>
      </c>
      <c r="N6044">
        <f>VLOOKUP(K6044,P$7:R$2767,2,0)</f>
        <v/>
      </c>
    </row>
    <row r="6045" hidden="1" outlineLevel="1" ht="22.45" customFormat="1" customHeight="1" s="71">
      <c r="B6045" s="166" t="n"/>
      <c r="C6045" s="166" t="n"/>
      <c r="D6045" s="153" t="n"/>
      <c r="E6045" s="10" t="n"/>
      <c r="F6045" s="11" t="n"/>
      <c r="G6045" s="10" t="n"/>
      <c r="H6045" s="11" t="n"/>
      <c r="I6045" s="12" t="n"/>
      <c r="J6045" s="13" t="n"/>
      <c r="K6045" s="13" t="n"/>
      <c r="L6045" s="12" t="n"/>
      <c r="M6045">
        <f>VLOOKUP(J6045,P$7:Q$2767,2,0)</f>
        <v/>
      </c>
      <c r="N6045">
        <f>VLOOKUP(K6045,P$7:R$2767,2,0)</f>
        <v/>
      </c>
    </row>
    <row r="6046" hidden="1" outlineLevel="1" ht="22.45" customFormat="1" customHeight="1" s="71" thickBot="1">
      <c r="B6046" s="167" t="n"/>
      <c r="C6046" s="167" t="n"/>
      <c r="D6046" s="14" t="n"/>
      <c r="E6046" s="15" t="n"/>
      <c r="F6046" s="175" t="n"/>
      <c r="G6046" s="15" t="n"/>
      <c r="H6046" s="175" t="n"/>
      <c r="I6046" s="135" t="n"/>
      <c r="J6046" s="154" t="n"/>
      <c r="K6046" s="154" t="n"/>
      <c r="L6046" s="12" t="n"/>
      <c r="M6046">
        <f>VLOOKUP(J6046,P$7:Q$2767,2,0)</f>
        <v/>
      </c>
      <c r="N6046">
        <f>VLOOKUP(K6046,P$7:R$2767,2,0)</f>
        <v/>
      </c>
    </row>
    <row r="6047" hidden="1" outlineLevel="1" ht="22.45" customFormat="1" customHeight="1" s="71">
      <c r="B6047" s="165" t="n"/>
      <c r="C6047" s="165" t="n"/>
      <c r="D6047" s="152" t="n"/>
      <c r="E6047" s="163" t="n"/>
      <c r="F6047" s="164" t="n"/>
      <c r="G6047" s="163" t="n"/>
      <c r="H6047" s="164" t="n"/>
      <c r="I6047" s="7" t="n"/>
      <c r="J6047" s="8" t="n"/>
      <c r="K6047" s="8" t="n"/>
      <c r="L6047" s="12" t="n"/>
      <c r="M6047">
        <f>VLOOKUP(J6047,P$7:Q$2767,2,0)</f>
        <v/>
      </c>
      <c r="N6047">
        <f>VLOOKUP(K6047,P$7:R$2767,2,0)</f>
        <v/>
      </c>
    </row>
    <row r="6048" hidden="1" outlineLevel="1" ht="22.45" customFormat="1" customHeight="1" s="71">
      <c r="B6048" s="166" t="n"/>
      <c r="C6048" s="166" t="n"/>
      <c r="D6048" s="153" t="n"/>
      <c r="E6048" s="10" t="n"/>
      <c r="F6048" s="11" t="n"/>
      <c r="G6048" s="10" t="n"/>
      <c r="H6048" s="11" t="n"/>
      <c r="I6048" s="12" t="n"/>
      <c r="J6048" s="13" t="n"/>
      <c r="K6048" s="13" t="n"/>
      <c r="L6048" s="12" t="n"/>
      <c r="M6048">
        <f>VLOOKUP(J6048,P$7:Q$2767,2,0)</f>
        <v/>
      </c>
      <c r="N6048">
        <f>VLOOKUP(K6048,P$7:R$2767,2,0)</f>
        <v/>
      </c>
    </row>
    <row r="6049" hidden="1" outlineLevel="1" ht="22.45" customFormat="1" customHeight="1" s="71" thickBot="1">
      <c r="B6049" s="167" t="n"/>
      <c r="C6049" s="167" t="n"/>
      <c r="D6049" s="14" t="n"/>
      <c r="E6049" s="15" t="n"/>
      <c r="F6049" s="175" t="n"/>
      <c r="G6049" s="15" t="n"/>
      <c r="H6049" s="175" t="n"/>
      <c r="I6049" s="135" t="n"/>
      <c r="J6049" s="154" t="n"/>
      <c r="K6049" s="154" t="n"/>
      <c r="L6049" s="12" t="n"/>
      <c r="M6049">
        <f>VLOOKUP(J6049,P$7:Q$2767,2,0)</f>
        <v/>
      </c>
      <c r="N6049">
        <f>VLOOKUP(K6049,P$7:R$2767,2,0)</f>
        <v/>
      </c>
    </row>
    <row r="6050" hidden="1" outlineLevel="1" ht="22.45" customFormat="1" customHeight="1" s="71">
      <c r="B6050" s="165" t="n"/>
      <c r="C6050" s="165" t="n"/>
      <c r="D6050" s="152" t="n"/>
      <c r="E6050" s="163" t="n"/>
      <c r="F6050" s="164" t="n"/>
      <c r="G6050" s="163" t="n"/>
      <c r="H6050" s="164" t="n"/>
      <c r="I6050" s="7" t="n"/>
      <c r="J6050" s="8" t="n"/>
      <c r="K6050" s="8" t="n"/>
      <c r="L6050" s="12" t="n"/>
      <c r="M6050">
        <f>VLOOKUP(J6050,P$7:Q$2767,2,0)</f>
        <v/>
      </c>
      <c r="N6050">
        <f>VLOOKUP(K6050,P$7:R$2767,2,0)</f>
        <v/>
      </c>
    </row>
    <row r="6051" hidden="1" outlineLevel="1" ht="22.45" customFormat="1" customHeight="1" s="71">
      <c r="B6051" s="166" t="n"/>
      <c r="C6051" s="166" t="n"/>
      <c r="D6051" s="153" t="n"/>
      <c r="E6051" s="10" t="n"/>
      <c r="F6051" s="11" t="n"/>
      <c r="G6051" s="10" t="n"/>
      <c r="H6051" s="11" t="n"/>
      <c r="I6051" s="12" t="n"/>
      <c r="J6051" s="13" t="n"/>
      <c r="K6051" s="13" t="n"/>
      <c r="L6051" s="12" t="n"/>
      <c r="M6051">
        <f>VLOOKUP(J6051,P$7:Q$2767,2,0)</f>
        <v/>
      </c>
      <c r="N6051">
        <f>VLOOKUP(K6051,P$7:R$2767,2,0)</f>
        <v/>
      </c>
    </row>
    <row r="6052" hidden="1" outlineLevel="1" ht="22.45" customFormat="1" customHeight="1" s="71" thickBot="1">
      <c r="B6052" s="167" t="n"/>
      <c r="C6052" s="167" t="n"/>
      <c r="D6052" s="14" t="n"/>
      <c r="E6052" s="15" t="n"/>
      <c r="F6052" s="175" t="n"/>
      <c r="G6052" s="15" t="n"/>
      <c r="H6052" s="175" t="n"/>
      <c r="I6052" s="135" t="n"/>
      <c r="J6052" s="154" t="n"/>
      <c r="K6052" s="154" t="n"/>
      <c r="L6052" s="12" t="n"/>
      <c r="M6052">
        <f>VLOOKUP(J6052,P$7:Q$2767,2,0)</f>
        <v/>
      </c>
      <c r="N6052">
        <f>VLOOKUP(K6052,P$7:R$2767,2,0)</f>
        <v/>
      </c>
    </row>
    <row r="6053" hidden="1" outlineLevel="1" ht="22.45" customFormat="1" customHeight="1" s="71">
      <c r="B6053" s="165" t="n"/>
      <c r="C6053" s="165" t="n"/>
      <c r="D6053" s="152" t="n"/>
      <c r="E6053" s="163" t="n"/>
      <c r="F6053" s="164" t="n"/>
      <c r="G6053" s="163" t="n"/>
      <c r="H6053" s="164" t="n"/>
      <c r="I6053" s="7" t="n"/>
      <c r="J6053" s="8" t="n"/>
      <c r="K6053" s="8" t="n"/>
      <c r="L6053" s="12" t="n"/>
      <c r="M6053">
        <f>VLOOKUP(J6053,P$7:Q$2767,2,0)</f>
        <v/>
      </c>
      <c r="N6053">
        <f>VLOOKUP(K6053,P$7:R$2767,2,0)</f>
        <v/>
      </c>
    </row>
    <row r="6054" hidden="1" outlineLevel="1" ht="22.45" customFormat="1" customHeight="1" s="71">
      <c r="B6054" s="166" t="n"/>
      <c r="C6054" s="166" t="n"/>
      <c r="D6054" s="153" t="n"/>
      <c r="E6054" s="10" t="n"/>
      <c r="F6054" s="11" t="n"/>
      <c r="G6054" s="10" t="n"/>
      <c r="H6054" s="11" t="n"/>
      <c r="I6054" s="12" t="n"/>
      <c r="J6054" s="13" t="n"/>
      <c r="K6054" s="13" t="n"/>
      <c r="L6054" s="12" t="n"/>
      <c r="M6054">
        <f>VLOOKUP(J6054,P$7:Q$2767,2,0)</f>
        <v/>
      </c>
      <c r="N6054">
        <f>VLOOKUP(K6054,P$7:R$2767,2,0)</f>
        <v/>
      </c>
    </row>
    <row r="6055" hidden="1" outlineLevel="1" ht="22.45" customFormat="1" customHeight="1" s="71" thickBot="1">
      <c r="B6055" s="167" t="n"/>
      <c r="C6055" s="167" t="n"/>
      <c r="D6055" s="14" t="n"/>
      <c r="E6055" s="15" t="n"/>
      <c r="F6055" s="175" t="n"/>
      <c r="G6055" s="15" t="n"/>
      <c r="H6055" s="175" t="n"/>
      <c r="I6055" s="135" t="n"/>
      <c r="J6055" s="154" t="n"/>
      <c r="K6055" s="154" t="n"/>
      <c r="L6055" s="12" t="n"/>
      <c r="M6055">
        <f>VLOOKUP(J6055,P$7:Q$2767,2,0)</f>
        <v/>
      </c>
      <c r="N6055">
        <f>VLOOKUP(K6055,P$7:R$2767,2,0)</f>
        <v/>
      </c>
    </row>
    <row r="6056" hidden="1" outlineLevel="1" ht="22.45" customFormat="1" customHeight="1" s="71">
      <c r="B6056" s="165" t="n"/>
      <c r="C6056" s="165" t="n"/>
      <c r="D6056" s="152" t="n"/>
      <c r="E6056" s="163" t="n"/>
      <c r="F6056" s="164" t="n"/>
      <c r="G6056" s="163" t="n"/>
      <c r="H6056" s="164" t="n"/>
      <c r="I6056" s="7" t="n"/>
      <c r="J6056" s="8" t="n"/>
      <c r="K6056" s="8" t="n"/>
      <c r="L6056" s="12" t="n"/>
      <c r="M6056">
        <f>VLOOKUP(J6056,P$7:Q$2767,2,0)</f>
        <v/>
      </c>
      <c r="N6056">
        <f>VLOOKUP(K6056,P$7:R$2767,2,0)</f>
        <v/>
      </c>
    </row>
    <row r="6057" hidden="1" outlineLevel="1" ht="22.45" customFormat="1" customHeight="1" s="71">
      <c r="B6057" s="166" t="n"/>
      <c r="C6057" s="166" t="n"/>
      <c r="D6057" s="153" t="n"/>
      <c r="E6057" s="10" t="n"/>
      <c r="F6057" s="11" t="n"/>
      <c r="G6057" s="10" t="n"/>
      <c r="H6057" s="11" t="n"/>
      <c r="I6057" s="12" t="n"/>
      <c r="J6057" s="13" t="n"/>
      <c r="K6057" s="13" t="n"/>
      <c r="L6057" s="12" t="n"/>
      <c r="M6057">
        <f>VLOOKUP(J6057,P$7:Q$2767,2,0)</f>
        <v/>
      </c>
      <c r="N6057">
        <f>VLOOKUP(K6057,P$7:R$2767,2,0)</f>
        <v/>
      </c>
    </row>
    <row r="6058" hidden="1" outlineLevel="1" ht="22.45" customFormat="1" customHeight="1" s="71" thickBot="1">
      <c r="B6058" s="167" t="n"/>
      <c r="C6058" s="167" t="n"/>
      <c r="D6058" s="14" t="n"/>
      <c r="E6058" s="15" t="n"/>
      <c r="F6058" s="175" t="n"/>
      <c r="G6058" s="15" t="n"/>
      <c r="H6058" s="175" t="n"/>
      <c r="I6058" s="135" t="n"/>
      <c r="J6058" s="154" t="n"/>
      <c r="K6058" s="154" t="n"/>
      <c r="L6058" s="12" t="n"/>
      <c r="M6058">
        <f>VLOOKUP(J6058,P$7:Q$2767,2,0)</f>
        <v/>
      </c>
      <c r="N6058">
        <f>VLOOKUP(K6058,P$7:R$2767,2,0)</f>
        <v/>
      </c>
    </row>
    <row r="6059" hidden="1" outlineLevel="1" ht="22.45" customFormat="1" customHeight="1" s="71">
      <c r="B6059" s="165" t="n"/>
      <c r="C6059" s="165" t="n"/>
      <c r="D6059" s="152" t="n"/>
      <c r="E6059" s="163" t="n"/>
      <c r="F6059" s="164" t="n"/>
      <c r="G6059" s="163" t="n"/>
      <c r="H6059" s="164" t="n"/>
      <c r="I6059" s="7" t="n"/>
      <c r="J6059" s="8" t="n"/>
      <c r="K6059" s="8" t="n"/>
      <c r="L6059" s="12" t="n"/>
      <c r="M6059">
        <f>VLOOKUP(J6059,P$7:Q$2767,2,0)</f>
        <v/>
      </c>
      <c r="N6059">
        <f>VLOOKUP(K6059,P$7:R$2767,2,0)</f>
        <v/>
      </c>
    </row>
    <row r="6060" hidden="1" outlineLevel="1" ht="22.45" customFormat="1" customHeight="1" s="71">
      <c r="B6060" s="166" t="n"/>
      <c r="C6060" s="166" t="n"/>
      <c r="D6060" s="153" t="n"/>
      <c r="E6060" s="10" t="n"/>
      <c r="F6060" s="11" t="n"/>
      <c r="G6060" s="10" t="n"/>
      <c r="H6060" s="11" t="n"/>
      <c r="I6060" s="12" t="n"/>
      <c r="J6060" s="13" t="n"/>
      <c r="K6060" s="13" t="n"/>
      <c r="L6060" s="12" t="n"/>
      <c r="M6060">
        <f>VLOOKUP(J6060,P$7:Q$2767,2,0)</f>
        <v/>
      </c>
      <c r="N6060">
        <f>VLOOKUP(K6060,P$7:R$2767,2,0)</f>
        <v/>
      </c>
    </row>
    <row r="6061" hidden="1" outlineLevel="1" ht="22.45" customFormat="1" customHeight="1" s="71" thickBot="1">
      <c r="B6061" s="167" t="n"/>
      <c r="C6061" s="167" t="n"/>
      <c r="D6061" s="14" t="n"/>
      <c r="E6061" s="15" t="n"/>
      <c r="F6061" s="175" t="n"/>
      <c r="G6061" s="15" t="n"/>
      <c r="H6061" s="175" t="n"/>
      <c r="I6061" s="135" t="n"/>
      <c r="J6061" s="154" t="n"/>
      <c r="K6061" s="154" t="n"/>
      <c r="L6061" s="12" t="n"/>
      <c r="M6061">
        <f>VLOOKUP(J6061,P$7:Q$2767,2,0)</f>
        <v/>
      </c>
      <c r="N6061">
        <f>VLOOKUP(K6061,P$7:R$2767,2,0)</f>
        <v/>
      </c>
    </row>
    <row r="6062" hidden="1" outlineLevel="1" ht="22.45" customFormat="1" customHeight="1" s="71">
      <c r="B6062" s="165" t="n"/>
      <c r="C6062" s="165" t="n"/>
      <c r="D6062" s="152" t="n"/>
      <c r="E6062" s="163" t="n"/>
      <c r="F6062" s="164" t="n"/>
      <c r="G6062" s="163" t="n"/>
      <c r="H6062" s="164" t="n"/>
      <c r="I6062" s="7" t="n"/>
      <c r="J6062" s="8" t="n"/>
      <c r="K6062" s="8" t="n"/>
      <c r="L6062" s="12" t="n"/>
      <c r="M6062">
        <f>VLOOKUP(J6062,P$7:Q$2767,2,0)</f>
        <v/>
      </c>
      <c r="N6062">
        <f>VLOOKUP(K6062,P$7:R$2767,2,0)</f>
        <v/>
      </c>
    </row>
    <row r="6063" hidden="1" outlineLevel="1" ht="22.45" customFormat="1" customHeight="1" s="71">
      <c r="B6063" s="166" t="n"/>
      <c r="C6063" s="166" t="n"/>
      <c r="D6063" s="153" t="n"/>
      <c r="E6063" s="10" t="n"/>
      <c r="F6063" s="11" t="n"/>
      <c r="G6063" s="10" t="n"/>
      <c r="H6063" s="11" t="n"/>
      <c r="I6063" s="12" t="n"/>
      <c r="J6063" s="13" t="n"/>
      <c r="K6063" s="13" t="n"/>
      <c r="L6063" s="12" t="n"/>
      <c r="M6063">
        <f>VLOOKUP(J6063,P$7:Q$2767,2,0)</f>
        <v/>
      </c>
      <c r="N6063">
        <f>VLOOKUP(K6063,P$7:R$2767,2,0)</f>
        <v/>
      </c>
    </row>
    <row r="6064" hidden="1" outlineLevel="1" ht="22.45" customFormat="1" customHeight="1" s="71" thickBot="1">
      <c r="B6064" s="167" t="n"/>
      <c r="C6064" s="167" t="n"/>
      <c r="D6064" s="14" t="n"/>
      <c r="E6064" s="15" t="n"/>
      <c r="F6064" s="175" t="n"/>
      <c r="G6064" s="15" t="n"/>
      <c r="H6064" s="175" t="n"/>
      <c r="I6064" s="135" t="n"/>
      <c r="J6064" s="154" t="n"/>
      <c r="K6064" s="154" t="n"/>
      <c r="L6064" s="12" t="n"/>
      <c r="M6064">
        <f>VLOOKUP(J6064,P$7:Q$2767,2,0)</f>
        <v/>
      </c>
      <c r="N6064">
        <f>VLOOKUP(K6064,P$7:R$2767,2,0)</f>
        <v/>
      </c>
    </row>
    <row r="6065" hidden="1" outlineLevel="1" ht="22.45" customFormat="1" customHeight="1" s="71">
      <c r="B6065" s="165" t="n"/>
      <c r="C6065" s="165" t="n"/>
      <c r="D6065" s="152" t="n"/>
      <c r="E6065" s="163" t="n"/>
      <c r="F6065" s="164" t="n"/>
      <c r="G6065" s="163" t="n"/>
      <c r="H6065" s="164" t="n"/>
      <c r="I6065" s="7" t="n"/>
      <c r="J6065" s="8" t="n"/>
      <c r="K6065" s="8" t="n"/>
      <c r="L6065" s="12" t="n"/>
      <c r="M6065">
        <f>VLOOKUP(J6065,P$7:Q$2767,2,0)</f>
        <v/>
      </c>
      <c r="N6065">
        <f>VLOOKUP(K6065,P$7:R$2767,2,0)</f>
        <v/>
      </c>
    </row>
    <row r="6066" hidden="1" outlineLevel="1" ht="22.45" customFormat="1" customHeight="1" s="71">
      <c r="B6066" s="166" t="n"/>
      <c r="C6066" s="166" t="n"/>
      <c r="D6066" s="153" t="n"/>
      <c r="E6066" s="10" t="n"/>
      <c r="F6066" s="11" t="n"/>
      <c r="G6066" s="10" t="n"/>
      <c r="H6066" s="11" t="n"/>
      <c r="I6066" s="12" t="n"/>
      <c r="J6066" s="13" t="n"/>
      <c r="K6066" s="13" t="n"/>
      <c r="L6066" s="12" t="n"/>
      <c r="M6066">
        <f>VLOOKUP(J6066,P$7:Q$2767,2,0)</f>
        <v/>
      </c>
      <c r="N6066">
        <f>VLOOKUP(K6066,P$7:R$2767,2,0)</f>
        <v/>
      </c>
    </row>
    <row r="6067" hidden="1" outlineLevel="1" ht="22.45" customFormat="1" customHeight="1" s="71" thickBot="1">
      <c r="B6067" s="167" t="n"/>
      <c r="C6067" s="167" t="n"/>
      <c r="D6067" s="14" t="n"/>
      <c r="E6067" s="15" t="n"/>
      <c r="F6067" s="175" t="n"/>
      <c r="G6067" s="15" t="n"/>
      <c r="H6067" s="175" t="n"/>
      <c r="I6067" s="135" t="n"/>
      <c r="J6067" s="154" t="n"/>
      <c r="K6067" s="154" t="n"/>
      <c r="L6067" s="12" t="n"/>
      <c r="M6067">
        <f>VLOOKUP(J6067,P$7:Q$2767,2,0)</f>
        <v/>
      </c>
      <c r="N6067">
        <f>VLOOKUP(K6067,P$7:R$2767,2,0)</f>
        <v/>
      </c>
    </row>
    <row r="6068" hidden="1" outlineLevel="1" ht="22.45" customFormat="1" customHeight="1" s="71">
      <c r="B6068" s="165" t="n"/>
      <c r="C6068" s="165" t="n"/>
      <c r="D6068" s="152" t="n"/>
      <c r="E6068" s="163" t="n"/>
      <c r="F6068" s="164" t="n"/>
      <c r="G6068" s="163" t="n"/>
      <c r="H6068" s="164" t="n"/>
      <c r="I6068" s="7" t="n"/>
      <c r="J6068" s="8" t="n"/>
      <c r="K6068" s="8" t="n"/>
      <c r="L6068" s="12" t="n"/>
      <c r="M6068">
        <f>VLOOKUP(J6068,P$7:Q$2767,2,0)</f>
        <v/>
      </c>
      <c r="N6068">
        <f>VLOOKUP(K6068,P$7:R$2767,2,0)</f>
        <v/>
      </c>
    </row>
    <row r="6069" hidden="1" outlineLevel="1" ht="22.45" customFormat="1" customHeight="1" s="71">
      <c r="B6069" s="166" t="n"/>
      <c r="C6069" s="166" t="n"/>
      <c r="D6069" s="153" t="n"/>
      <c r="E6069" s="10" t="n"/>
      <c r="F6069" s="11" t="n"/>
      <c r="G6069" s="10" t="n"/>
      <c r="H6069" s="11" t="n"/>
      <c r="I6069" s="12" t="n"/>
      <c r="J6069" s="13" t="n"/>
      <c r="K6069" s="13" t="n"/>
      <c r="L6069" s="12" t="n"/>
      <c r="M6069">
        <f>VLOOKUP(J6069,P$7:Q$2767,2,0)</f>
        <v/>
      </c>
      <c r="N6069">
        <f>VLOOKUP(K6069,P$7:R$2767,2,0)</f>
        <v/>
      </c>
    </row>
    <row r="6070" hidden="1" outlineLevel="1" ht="22.45" customFormat="1" customHeight="1" s="71" thickBot="1">
      <c r="B6070" s="167" t="n"/>
      <c r="C6070" s="167" t="n"/>
      <c r="D6070" s="14" t="n"/>
      <c r="E6070" s="15" t="n"/>
      <c r="F6070" s="175" t="n"/>
      <c r="G6070" s="15" t="n"/>
      <c r="H6070" s="175" t="n"/>
      <c r="I6070" s="135" t="n"/>
      <c r="J6070" s="154" t="n"/>
      <c r="K6070" s="154" t="n"/>
      <c r="L6070" s="12" t="n"/>
      <c r="M6070">
        <f>VLOOKUP(J6070,P$7:Q$2767,2,0)</f>
        <v/>
      </c>
      <c r="N6070">
        <f>VLOOKUP(K6070,P$7:R$2767,2,0)</f>
        <v/>
      </c>
    </row>
    <row r="6071" hidden="1" outlineLevel="1" ht="22.45" customFormat="1" customHeight="1" s="71">
      <c r="B6071" s="165" t="n"/>
      <c r="C6071" s="165" t="n"/>
      <c r="D6071" s="152" t="n"/>
      <c r="E6071" s="163" t="n"/>
      <c r="F6071" s="164" t="n"/>
      <c r="G6071" s="163" t="n"/>
      <c r="H6071" s="164" t="n"/>
      <c r="I6071" s="7" t="n"/>
      <c r="J6071" s="8" t="n"/>
      <c r="K6071" s="8" t="n"/>
      <c r="L6071" s="12" t="n"/>
      <c r="M6071">
        <f>VLOOKUP(J6071,P$7:Q$2767,2,0)</f>
        <v/>
      </c>
      <c r="N6071">
        <f>VLOOKUP(K6071,P$7:R$2767,2,0)</f>
        <v/>
      </c>
    </row>
    <row r="6072" hidden="1" outlineLevel="1" ht="22.45" customFormat="1" customHeight="1" s="71">
      <c r="B6072" s="166" t="n"/>
      <c r="C6072" s="166" t="n"/>
      <c r="D6072" s="153" t="n"/>
      <c r="E6072" s="10" t="n"/>
      <c r="F6072" s="11" t="n"/>
      <c r="G6072" s="10" t="n"/>
      <c r="H6072" s="11" t="n"/>
      <c r="I6072" s="12" t="n"/>
      <c r="J6072" s="13" t="n"/>
      <c r="K6072" s="13" t="n"/>
      <c r="L6072" s="12" t="n"/>
      <c r="M6072">
        <f>VLOOKUP(J6072,P$7:Q$2767,2,0)</f>
        <v/>
      </c>
      <c r="N6072">
        <f>VLOOKUP(K6072,P$7:R$2767,2,0)</f>
        <v/>
      </c>
    </row>
    <row r="6073" hidden="1" outlineLevel="1" ht="22.45" customFormat="1" customHeight="1" s="71" thickBot="1">
      <c r="B6073" s="167" t="n"/>
      <c r="C6073" s="167" t="n"/>
      <c r="D6073" s="14" t="n"/>
      <c r="E6073" s="15" t="n"/>
      <c r="F6073" s="175" t="n"/>
      <c r="G6073" s="15" t="n"/>
      <c r="H6073" s="175" t="n"/>
      <c r="I6073" s="135" t="n"/>
      <c r="J6073" s="154" t="n"/>
      <c r="K6073" s="154" t="n"/>
      <c r="L6073" s="12" t="n"/>
      <c r="M6073">
        <f>VLOOKUP(J6073,P$7:Q$2767,2,0)</f>
        <v/>
      </c>
      <c r="N6073">
        <f>VLOOKUP(K6073,P$7:R$2767,2,0)</f>
        <v/>
      </c>
    </row>
    <row r="6074" hidden="1" outlineLevel="1" ht="22.45" customFormat="1" customHeight="1" s="71">
      <c r="B6074" s="165" t="n"/>
      <c r="C6074" s="165" t="n"/>
      <c r="D6074" s="152" t="n"/>
      <c r="E6074" s="163" t="n"/>
      <c r="F6074" s="164" t="n"/>
      <c r="G6074" s="163" t="n"/>
      <c r="H6074" s="164" t="n"/>
      <c r="I6074" s="7" t="n"/>
      <c r="J6074" s="8" t="n"/>
      <c r="K6074" s="8" t="n"/>
      <c r="L6074" s="12" t="n"/>
      <c r="M6074">
        <f>VLOOKUP(J6074,P$7:Q$2767,2,0)</f>
        <v/>
      </c>
      <c r="N6074">
        <f>VLOOKUP(K6074,P$7:R$2767,2,0)</f>
        <v/>
      </c>
    </row>
    <row r="6075" hidden="1" outlineLevel="1" ht="22.45" customFormat="1" customHeight="1" s="71">
      <c r="B6075" s="166" t="n"/>
      <c r="C6075" s="166" t="n"/>
      <c r="D6075" s="153" t="n"/>
      <c r="E6075" s="10" t="n"/>
      <c r="F6075" s="11" t="n"/>
      <c r="G6075" s="10" t="n"/>
      <c r="H6075" s="11" t="n"/>
      <c r="I6075" s="12" t="n"/>
      <c r="J6075" s="13" t="n"/>
      <c r="K6075" s="13" t="n"/>
      <c r="L6075" s="12" t="n"/>
      <c r="M6075">
        <f>VLOOKUP(J6075,P$7:Q$2767,2,0)</f>
        <v/>
      </c>
      <c r="N6075">
        <f>VLOOKUP(K6075,P$7:R$2767,2,0)</f>
        <v/>
      </c>
    </row>
    <row r="6076" hidden="1" outlineLevel="1" ht="22.45" customFormat="1" customHeight="1" s="71" thickBot="1">
      <c r="B6076" s="167" t="n"/>
      <c r="C6076" s="167" t="n"/>
      <c r="D6076" s="14" t="n"/>
      <c r="E6076" s="15" t="n"/>
      <c r="F6076" s="175" t="n"/>
      <c r="G6076" s="15" t="n"/>
      <c r="H6076" s="175" t="n"/>
      <c r="I6076" s="135" t="n"/>
      <c r="J6076" s="154" t="n"/>
      <c r="K6076" s="154" t="n"/>
      <c r="L6076" s="12" t="n"/>
      <c r="M6076">
        <f>VLOOKUP(J6076,P$7:Q$2767,2,0)</f>
        <v/>
      </c>
      <c r="N6076">
        <f>VLOOKUP(K6076,P$7:R$2767,2,0)</f>
        <v/>
      </c>
    </row>
    <row r="6077" hidden="1" outlineLevel="1" ht="22.45" customFormat="1" customHeight="1" s="71">
      <c r="B6077" s="165" t="n"/>
      <c r="C6077" s="165" t="n"/>
      <c r="D6077" s="152" t="n"/>
      <c r="E6077" s="163" t="n"/>
      <c r="F6077" s="164" t="n"/>
      <c r="G6077" s="163" t="n"/>
      <c r="H6077" s="164" t="n"/>
      <c r="I6077" s="7" t="n"/>
      <c r="J6077" s="8" t="n"/>
      <c r="K6077" s="8" t="n"/>
      <c r="L6077" s="12" t="n"/>
      <c r="M6077">
        <f>VLOOKUP(J6077,P$7:Q$2767,2,0)</f>
        <v/>
      </c>
      <c r="N6077">
        <f>VLOOKUP(K6077,P$7:R$2767,2,0)</f>
        <v/>
      </c>
    </row>
    <row r="6078" hidden="1" outlineLevel="1" ht="22.45" customFormat="1" customHeight="1" s="71">
      <c r="B6078" s="166" t="n"/>
      <c r="C6078" s="166" t="n"/>
      <c r="D6078" s="153" t="n"/>
      <c r="E6078" s="10" t="n"/>
      <c r="F6078" s="11" t="n"/>
      <c r="G6078" s="10" t="n"/>
      <c r="H6078" s="11" t="n"/>
      <c r="I6078" s="12" t="n"/>
      <c r="J6078" s="13" t="n"/>
      <c r="K6078" s="13" t="n"/>
      <c r="L6078" s="12" t="n"/>
      <c r="M6078">
        <f>VLOOKUP(J6078,P$7:Q$2767,2,0)</f>
        <v/>
      </c>
      <c r="N6078">
        <f>VLOOKUP(K6078,P$7:R$2767,2,0)</f>
        <v/>
      </c>
    </row>
    <row r="6079" hidden="1" outlineLevel="1" ht="22.45" customFormat="1" customHeight="1" s="71" thickBot="1">
      <c r="B6079" s="167" t="n"/>
      <c r="C6079" s="167" t="n"/>
      <c r="D6079" s="14" t="n"/>
      <c r="E6079" s="15" t="n"/>
      <c r="F6079" s="175" t="n"/>
      <c r="G6079" s="15" t="n"/>
      <c r="H6079" s="175" t="n"/>
      <c r="I6079" s="135" t="n"/>
      <c r="J6079" s="154" t="n"/>
      <c r="K6079" s="154" t="n"/>
      <c r="L6079" s="12" t="n"/>
      <c r="M6079">
        <f>VLOOKUP(J6079,P$7:Q$2767,2,0)</f>
        <v/>
      </c>
      <c r="N6079">
        <f>VLOOKUP(K6079,P$7:R$2767,2,0)</f>
        <v/>
      </c>
    </row>
    <row r="6080" hidden="1" outlineLevel="1" ht="22.45" customFormat="1" customHeight="1" s="71">
      <c r="B6080" s="165" t="n"/>
      <c r="C6080" s="165" t="n"/>
      <c r="D6080" s="152" t="n"/>
      <c r="E6080" s="163" t="n"/>
      <c r="F6080" s="164" t="n"/>
      <c r="G6080" s="163" t="n"/>
      <c r="H6080" s="164" t="n"/>
      <c r="I6080" s="7" t="n"/>
      <c r="J6080" s="8" t="n"/>
      <c r="K6080" s="8" t="n"/>
      <c r="L6080" s="12" t="n"/>
      <c r="M6080">
        <f>VLOOKUP(J6080,P$7:Q$2767,2,0)</f>
        <v/>
      </c>
      <c r="N6080">
        <f>VLOOKUP(K6080,P$7:R$2767,2,0)</f>
        <v/>
      </c>
    </row>
    <row r="6081" hidden="1" outlineLevel="1" ht="22.45" customFormat="1" customHeight="1" s="71">
      <c r="B6081" s="166" t="n"/>
      <c r="C6081" s="166" t="n"/>
      <c r="D6081" s="153" t="n"/>
      <c r="E6081" s="10" t="n"/>
      <c r="F6081" s="11" t="n"/>
      <c r="G6081" s="10" t="n"/>
      <c r="H6081" s="11" t="n"/>
      <c r="I6081" s="12" t="n"/>
      <c r="J6081" s="13" t="n"/>
      <c r="K6081" s="13" t="n"/>
      <c r="L6081" s="12" t="n"/>
      <c r="M6081">
        <f>VLOOKUP(J6081,P$7:Q$2767,2,0)</f>
        <v/>
      </c>
      <c r="N6081">
        <f>VLOOKUP(K6081,P$7:R$2767,2,0)</f>
        <v/>
      </c>
    </row>
    <row r="6082" hidden="1" outlineLevel="1" ht="22.45" customFormat="1" customHeight="1" s="71" thickBot="1">
      <c r="B6082" s="167" t="n"/>
      <c r="C6082" s="167" t="n"/>
      <c r="D6082" s="14" t="n"/>
      <c r="E6082" s="15" t="n"/>
      <c r="F6082" s="175" t="n"/>
      <c r="G6082" s="15" t="n"/>
      <c r="H6082" s="175" t="n"/>
      <c r="I6082" s="135" t="n"/>
      <c r="J6082" s="154" t="n"/>
      <c r="K6082" s="154" t="n"/>
      <c r="L6082" s="12" t="n"/>
      <c r="M6082">
        <f>VLOOKUP(J6082,P$7:Q$2767,2,0)</f>
        <v/>
      </c>
      <c r="N6082">
        <f>VLOOKUP(K6082,P$7:R$2767,2,0)</f>
        <v/>
      </c>
    </row>
    <row r="6083" hidden="1" outlineLevel="1" ht="22.45" customFormat="1" customHeight="1" s="71">
      <c r="B6083" s="165" t="n"/>
      <c r="C6083" s="165" t="n"/>
      <c r="D6083" s="152" t="n"/>
      <c r="E6083" s="163" t="n"/>
      <c r="F6083" s="164" t="n"/>
      <c r="G6083" s="163" t="n"/>
      <c r="H6083" s="164" t="n"/>
      <c r="I6083" s="7" t="n"/>
      <c r="J6083" s="8" t="n"/>
      <c r="K6083" s="8" t="n"/>
      <c r="L6083" s="12" t="n"/>
      <c r="M6083">
        <f>VLOOKUP(J6083,P$7:Q$2767,2,0)</f>
        <v/>
      </c>
      <c r="N6083">
        <f>VLOOKUP(K6083,P$7:R$2767,2,0)</f>
        <v/>
      </c>
    </row>
    <row r="6084" hidden="1" outlineLevel="1" ht="22.45" customFormat="1" customHeight="1" s="71">
      <c r="B6084" s="166" t="n"/>
      <c r="C6084" s="166" t="n"/>
      <c r="D6084" s="153" t="n"/>
      <c r="E6084" s="10" t="n"/>
      <c r="F6084" s="11" t="n"/>
      <c r="G6084" s="10" t="n"/>
      <c r="H6084" s="11" t="n"/>
      <c r="I6084" s="12" t="n"/>
      <c r="J6084" s="13" t="n"/>
      <c r="K6084" s="13" t="n"/>
      <c r="L6084" s="12" t="n"/>
      <c r="M6084">
        <f>VLOOKUP(J6084,P$7:Q$2767,2,0)</f>
        <v/>
      </c>
      <c r="N6084">
        <f>VLOOKUP(K6084,P$7:R$2767,2,0)</f>
        <v/>
      </c>
    </row>
    <row r="6085" hidden="1" outlineLevel="1" ht="22.45" customFormat="1" customHeight="1" s="71" thickBot="1">
      <c r="B6085" s="167" t="n"/>
      <c r="C6085" s="167" t="n"/>
      <c r="D6085" s="14" t="n"/>
      <c r="E6085" s="15" t="n"/>
      <c r="F6085" s="175" t="n"/>
      <c r="G6085" s="15" t="n"/>
      <c r="H6085" s="175" t="n"/>
      <c r="I6085" s="135" t="n"/>
      <c r="J6085" s="154" t="n"/>
      <c r="K6085" s="154" t="n"/>
      <c r="L6085" s="12" t="n"/>
      <c r="M6085">
        <f>VLOOKUP(J6085,P$7:Q$2767,2,0)</f>
        <v/>
      </c>
      <c r="N6085">
        <f>VLOOKUP(K6085,P$7:R$2767,2,0)</f>
        <v/>
      </c>
    </row>
    <row r="6086" hidden="1" outlineLevel="1" ht="22.45" customFormat="1" customHeight="1" s="71">
      <c r="B6086" s="165" t="n"/>
      <c r="C6086" s="165" t="n"/>
      <c r="D6086" s="152" t="n"/>
      <c r="E6086" s="163" t="n"/>
      <c r="F6086" s="164" t="n"/>
      <c r="G6086" s="163" t="n"/>
      <c r="H6086" s="164" t="n"/>
      <c r="I6086" s="7" t="n"/>
      <c r="J6086" s="8" t="n"/>
      <c r="K6086" s="8" t="n"/>
      <c r="L6086" s="12" t="n"/>
      <c r="M6086">
        <f>VLOOKUP(J6086,P$7:Q$2767,2,0)</f>
        <v/>
      </c>
      <c r="N6086">
        <f>VLOOKUP(K6086,P$7:R$2767,2,0)</f>
        <v/>
      </c>
    </row>
    <row r="6087" hidden="1" outlineLevel="1" ht="22.45" customFormat="1" customHeight="1" s="71">
      <c r="B6087" s="166" t="n"/>
      <c r="C6087" s="166" t="n"/>
      <c r="D6087" s="153" t="n"/>
      <c r="E6087" s="10" t="n"/>
      <c r="F6087" s="11" t="n"/>
      <c r="G6087" s="10" t="n"/>
      <c r="H6087" s="11" t="n"/>
      <c r="I6087" s="12" t="n"/>
      <c r="J6087" s="13" t="n"/>
      <c r="K6087" s="13" t="n"/>
      <c r="L6087" s="12" t="n"/>
      <c r="M6087">
        <f>VLOOKUP(J6087,P$7:Q$2767,2,0)</f>
        <v/>
      </c>
      <c r="N6087">
        <f>VLOOKUP(K6087,P$7:R$2767,2,0)</f>
        <v/>
      </c>
    </row>
    <row r="6088" hidden="1" outlineLevel="1" ht="22.45" customFormat="1" customHeight="1" s="71" thickBot="1">
      <c r="B6088" s="167" t="n"/>
      <c r="C6088" s="167" t="n"/>
      <c r="D6088" s="14" t="n"/>
      <c r="E6088" s="15" t="n"/>
      <c r="F6088" s="175" t="n"/>
      <c r="G6088" s="15" t="n"/>
      <c r="H6088" s="175" t="n"/>
      <c r="I6088" s="135" t="n"/>
      <c r="J6088" s="154" t="n"/>
      <c r="K6088" s="154" t="n"/>
      <c r="L6088" s="12" t="n"/>
      <c r="M6088">
        <f>VLOOKUP(J6088,P$7:Q$2767,2,0)</f>
        <v/>
      </c>
      <c r="N6088">
        <f>VLOOKUP(K6088,P$7:R$2767,2,0)</f>
        <v/>
      </c>
    </row>
    <row r="6089" hidden="1" outlineLevel="1" ht="22.45" customFormat="1" customHeight="1" s="71">
      <c r="B6089" s="165" t="n"/>
      <c r="C6089" s="165" t="n"/>
      <c r="D6089" s="152" t="n"/>
      <c r="E6089" s="163" t="n"/>
      <c r="F6089" s="164" t="n"/>
      <c r="G6089" s="163" t="n"/>
      <c r="H6089" s="164" t="n"/>
      <c r="I6089" s="7" t="n"/>
      <c r="J6089" s="8" t="n"/>
      <c r="K6089" s="8" t="n"/>
      <c r="L6089" s="12" t="n"/>
      <c r="M6089">
        <f>VLOOKUP(J6089,P$7:Q$2767,2,0)</f>
        <v/>
      </c>
      <c r="N6089">
        <f>VLOOKUP(K6089,P$7:R$2767,2,0)</f>
        <v/>
      </c>
    </row>
    <row r="6090" hidden="1" outlineLevel="1" ht="22.45" customFormat="1" customHeight="1" s="71">
      <c r="B6090" s="166" t="n"/>
      <c r="C6090" s="166" t="n"/>
      <c r="D6090" s="153" t="n"/>
      <c r="E6090" s="10" t="n"/>
      <c r="F6090" s="11" t="n"/>
      <c r="G6090" s="10" t="n"/>
      <c r="H6090" s="11" t="n"/>
      <c r="I6090" s="12" t="n"/>
      <c r="J6090" s="13" t="n"/>
      <c r="K6090" s="13" t="n"/>
      <c r="L6090" s="12" t="n"/>
      <c r="M6090">
        <f>VLOOKUP(J6090,P$7:Q$2767,2,0)</f>
        <v/>
      </c>
      <c r="N6090">
        <f>VLOOKUP(K6090,P$7:R$2767,2,0)</f>
        <v/>
      </c>
    </row>
    <row r="6091" hidden="1" outlineLevel="1" ht="22.45" customFormat="1" customHeight="1" s="71" thickBot="1">
      <c r="B6091" s="167" t="n"/>
      <c r="C6091" s="167" t="n"/>
      <c r="D6091" s="14" t="n"/>
      <c r="E6091" s="15" t="n"/>
      <c r="F6091" s="175" t="n"/>
      <c r="G6091" s="15" t="n"/>
      <c r="H6091" s="175" t="n"/>
      <c r="I6091" s="135" t="n"/>
      <c r="J6091" s="154" t="n"/>
      <c r="K6091" s="154" t="n"/>
      <c r="L6091" s="12" t="n"/>
      <c r="M6091">
        <f>VLOOKUP(J6091,P$7:Q$2767,2,0)</f>
        <v/>
      </c>
      <c r="N6091">
        <f>VLOOKUP(K6091,P$7:R$2767,2,0)</f>
        <v/>
      </c>
    </row>
    <row r="6092" hidden="1" outlineLevel="1" ht="22.45" customFormat="1" customHeight="1" s="71">
      <c r="B6092" s="165" t="n"/>
      <c r="C6092" s="165" t="n"/>
      <c r="D6092" s="152" t="n"/>
      <c r="E6092" s="163" t="n"/>
      <c r="F6092" s="164" t="n"/>
      <c r="G6092" s="163" t="n"/>
      <c r="H6092" s="164" t="n"/>
      <c r="I6092" s="7" t="n"/>
      <c r="J6092" s="8" t="n"/>
      <c r="K6092" s="8" t="n"/>
      <c r="L6092" s="12" t="n"/>
      <c r="M6092">
        <f>VLOOKUP(J6092,P$7:Q$2767,2,0)</f>
        <v/>
      </c>
      <c r="N6092">
        <f>VLOOKUP(K6092,P$7:R$2767,2,0)</f>
        <v/>
      </c>
    </row>
    <row r="6093" hidden="1" outlineLevel="1" ht="22.45" customFormat="1" customHeight="1" s="71">
      <c r="B6093" s="166" t="n"/>
      <c r="C6093" s="166" t="n"/>
      <c r="D6093" s="153" t="n"/>
      <c r="E6093" s="10" t="n"/>
      <c r="F6093" s="11" t="n"/>
      <c r="G6093" s="10" t="n"/>
      <c r="H6093" s="11" t="n"/>
      <c r="I6093" s="12" t="n"/>
      <c r="J6093" s="13" t="n"/>
      <c r="K6093" s="13" t="n"/>
      <c r="L6093" s="12" t="n"/>
      <c r="M6093">
        <f>VLOOKUP(J6093,P$7:Q$2767,2,0)</f>
        <v/>
      </c>
      <c r="N6093">
        <f>VLOOKUP(K6093,P$7:R$2767,2,0)</f>
        <v/>
      </c>
    </row>
    <row r="6094" hidden="1" outlineLevel="1" ht="22.45" customFormat="1" customHeight="1" s="71" thickBot="1">
      <c r="B6094" s="167" t="n"/>
      <c r="C6094" s="167" t="n"/>
      <c r="D6094" s="14" t="n"/>
      <c r="E6094" s="15" t="n"/>
      <c r="F6094" s="175" t="n"/>
      <c r="G6094" s="15" t="n"/>
      <c r="H6094" s="175" t="n"/>
      <c r="I6094" s="135" t="n"/>
      <c r="J6094" s="154" t="n"/>
      <c r="K6094" s="154" t="n"/>
      <c r="L6094" s="12" t="n"/>
      <c r="M6094">
        <f>VLOOKUP(J6094,P$7:Q$2767,2,0)</f>
        <v/>
      </c>
      <c r="N6094">
        <f>VLOOKUP(K6094,P$7:R$2767,2,0)</f>
        <v/>
      </c>
    </row>
    <row r="6095" hidden="1" outlineLevel="1" ht="22.45" customFormat="1" customHeight="1" s="71">
      <c r="B6095" s="165" t="n"/>
      <c r="C6095" s="165" t="n"/>
      <c r="D6095" s="152" t="n"/>
      <c r="E6095" s="163" t="n"/>
      <c r="F6095" s="164" t="n"/>
      <c r="G6095" s="163" t="n"/>
      <c r="H6095" s="164" t="n"/>
      <c r="I6095" s="7" t="n"/>
      <c r="J6095" s="8" t="n"/>
      <c r="K6095" s="8" t="n"/>
      <c r="L6095" s="12" t="n"/>
      <c r="M6095">
        <f>VLOOKUP(J6095,P$7:Q$2767,2,0)</f>
        <v/>
      </c>
      <c r="N6095">
        <f>VLOOKUP(K6095,P$7:R$2767,2,0)</f>
        <v/>
      </c>
    </row>
    <row r="6096" hidden="1" outlineLevel="1" ht="22.45" customFormat="1" customHeight="1" s="71">
      <c r="B6096" s="166" t="n"/>
      <c r="C6096" s="166" t="n"/>
      <c r="D6096" s="153" t="n"/>
      <c r="E6096" s="10" t="n"/>
      <c r="F6096" s="11" t="n"/>
      <c r="G6096" s="10" t="n"/>
      <c r="H6096" s="11" t="n"/>
      <c r="I6096" s="12" t="n"/>
      <c r="J6096" s="13" t="n"/>
      <c r="K6096" s="13" t="n"/>
      <c r="L6096" s="12" t="n"/>
      <c r="M6096">
        <f>VLOOKUP(J6096,P$7:Q$2767,2,0)</f>
        <v/>
      </c>
      <c r="N6096">
        <f>VLOOKUP(K6096,P$7:R$2767,2,0)</f>
        <v/>
      </c>
    </row>
    <row r="6097" hidden="1" outlineLevel="1" ht="22.45" customFormat="1" customHeight="1" s="71" thickBot="1">
      <c r="B6097" s="167" t="n"/>
      <c r="C6097" s="167" t="n"/>
      <c r="D6097" s="14" t="n"/>
      <c r="E6097" s="15" t="n"/>
      <c r="F6097" s="175" t="n"/>
      <c r="G6097" s="15" t="n"/>
      <c r="H6097" s="175" t="n"/>
      <c r="I6097" s="135" t="n"/>
      <c r="J6097" s="154" t="n"/>
      <c r="K6097" s="154" t="n"/>
      <c r="L6097" s="12" t="n"/>
      <c r="M6097">
        <f>VLOOKUP(J6097,P$7:Q$2767,2,0)</f>
        <v/>
      </c>
      <c r="N6097">
        <f>VLOOKUP(K6097,P$7:R$2767,2,0)</f>
        <v/>
      </c>
    </row>
    <row r="6098" hidden="1" outlineLevel="1" ht="22.45" customFormat="1" customHeight="1" s="71">
      <c r="B6098" s="165" t="n"/>
      <c r="C6098" s="165" t="n"/>
      <c r="D6098" s="152" t="n"/>
      <c r="E6098" s="163" t="n"/>
      <c r="F6098" s="164" t="n"/>
      <c r="G6098" s="163" t="n"/>
      <c r="H6098" s="164" t="n"/>
      <c r="I6098" s="7" t="n"/>
      <c r="J6098" s="8" t="n"/>
      <c r="K6098" s="8" t="n"/>
      <c r="L6098" s="12" t="n"/>
      <c r="M6098">
        <f>VLOOKUP(J6098,P$7:Q$2767,2,0)</f>
        <v/>
      </c>
      <c r="N6098">
        <f>VLOOKUP(K6098,P$7:R$2767,2,0)</f>
        <v/>
      </c>
    </row>
    <row r="6099" hidden="1" outlineLevel="1" ht="22.45" customFormat="1" customHeight="1" s="71">
      <c r="B6099" s="166" t="n"/>
      <c r="C6099" s="166" t="n"/>
      <c r="D6099" s="153" t="n"/>
      <c r="E6099" s="10" t="n"/>
      <c r="F6099" s="11" t="n"/>
      <c r="G6099" s="10" t="n"/>
      <c r="H6099" s="11" t="n"/>
      <c r="I6099" s="12" t="n"/>
      <c r="J6099" s="13" t="n"/>
      <c r="K6099" s="13" t="n"/>
      <c r="L6099" s="12" t="n"/>
      <c r="M6099">
        <f>VLOOKUP(J6099,P$7:Q$2767,2,0)</f>
        <v/>
      </c>
      <c r="N6099">
        <f>VLOOKUP(K6099,P$7:R$2767,2,0)</f>
        <v/>
      </c>
    </row>
    <row r="6100" hidden="1" outlineLevel="1" ht="22.45" customFormat="1" customHeight="1" s="71" thickBot="1">
      <c r="B6100" s="167" t="n"/>
      <c r="C6100" s="167" t="n"/>
      <c r="D6100" s="14" t="n"/>
      <c r="E6100" s="15" t="n"/>
      <c r="F6100" s="175" t="n"/>
      <c r="G6100" s="15" t="n"/>
      <c r="H6100" s="175" t="n"/>
      <c r="I6100" s="135" t="n"/>
      <c r="J6100" s="154" t="n"/>
      <c r="K6100" s="154" t="n"/>
      <c r="L6100" s="12" t="n"/>
      <c r="M6100">
        <f>VLOOKUP(J6100,P$7:Q$2767,2,0)</f>
        <v/>
      </c>
      <c r="N6100">
        <f>VLOOKUP(K6100,P$7:R$2767,2,0)</f>
        <v/>
      </c>
    </row>
    <row r="6101" hidden="1" outlineLevel="1" ht="22.45" customFormat="1" customHeight="1" s="71">
      <c r="B6101" s="165" t="n"/>
      <c r="C6101" s="165" t="n"/>
      <c r="D6101" s="152" t="n"/>
      <c r="E6101" s="163" t="n"/>
      <c r="F6101" s="164" t="n"/>
      <c r="G6101" s="163" t="n"/>
      <c r="H6101" s="164" t="n"/>
      <c r="I6101" s="7" t="n"/>
      <c r="J6101" s="8" t="n"/>
      <c r="K6101" s="8" t="n"/>
      <c r="L6101" s="12" t="n"/>
      <c r="M6101">
        <f>VLOOKUP(J6101,P$7:Q$2767,2,0)</f>
        <v/>
      </c>
      <c r="N6101">
        <f>VLOOKUP(K6101,P$7:R$2767,2,0)</f>
        <v/>
      </c>
    </row>
    <row r="6102" hidden="1" outlineLevel="1" ht="22.45" customFormat="1" customHeight="1" s="71">
      <c r="B6102" s="166" t="n"/>
      <c r="C6102" s="166" t="n"/>
      <c r="D6102" s="153" t="n"/>
      <c r="E6102" s="10" t="n"/>
      <c r="F6102" s="11" t="n"/>
      <c r="G6102" s="10" t="n"/>
      <c r="H6102" s="11" t="n"/>
      <c r="I6102" s="12" t="n"/>
      <c r="J6102" s="13" t="n"/>
      <c r="K6102" s="13" t="n"/>
      <c r="L6102" s="12" t="n"/>
      <c r="M6102">
        <f>VLOOKUP(J6102,P$7:Q$2767,2,0)</f>
        <v/>
      </c>
      <c r="N6102">
        <f>VLOOKUP(K6102,P$7:R$2767,2,0)</f>
        <v/>
      </c>
    </row>
    <row r="6103" hidden="1" outlineLevel="1" ht="22.45" customFormat="1" customHeight="1" s="71" thickBot="1">
      <c r="B6103" s="167" t="n"/>
      <c r="C6103" s="167" t="n"/>
      <c r="D6103" s="14" t="n"/>
      <c r="E6103" s="15" t="n"/>
      <c r="F6103" s="175" t="n"/>
      <c r="G6103" s="15" t="n"/>
      <c r="H6103" s="175" t="n"/>
      <c r="I6103" s="135" t="n"/>
      <c r="J6103" s="154" t="n"/>
      <c r="K6103" s="154" t="n"/>
      <c r="L6103" s="12" t="n"/>
      <c r="M6103">
        <f>VLOOKUP(J6103,P$7:Q$2767,2,0)</f>
        <v/>
      </c>
      <c r="N6103">
        <f>VLOOKUP(K6103,P$7:R$2767,2,0)</f>
        <v/>
      </c>
    </row>
    <row r="6104" hidden="1" outlineLevel="1" ht="22.45" customFormat="1" customHeight="1" s="71">
      <c r="B6104" s="165" t="n"/>
      <c r="C6104" s="165" t="n"/>
      <c r="D6104" s="152" t="n"/>
      <c r="E6104" s="163" t="n"/>
      <c r="F6104" s="164" t="n"/>
      <c r="G6104" s="163" t="n"/>
      <c r="H6104" s="164" t="n"/>
      <c r="I6104" s="7" t="n"/>
      <c r="J6104" s="8" t="n"/>
      <c r="K6104" s="8" t="n"/>
      <c r="L6104" s="12" t="n"/>
      <c r="M6104">
        <f>VLOOKUP(J6104,P$7:Q$2767,2,0)</f>
        <v/>
      </c>
      <c r="N6104">
        <f>VLOOKUP(K6104,P$7:R$2767,2,0)</f>
        <v/>
      </c>
    </row>
    <row r="6105" hidden="1" outlineLevel="1" ht="22.45" customFormat="1" customHeight="1" s="71">
      <c r="B6105" s="166" t="n"/>
      <c r="C6105" s="166" t="n"/>
      <c r="D6105" s="153" t="n"/>
      <c r="E6105" s="10" t="n"/>
      <c r="F6105" s="11" t="n"/>
      <c r="G6105" s="10" t="n"/>
      <c r="H6105" s="11" t="n"/>
      <c r="I6105" s="12" t="n"/>
      <c r="J6105" s="13" t="n"/>
      <c r="K6105" s="13" t="n"/>
      <c r="L6105" s="12" t="n"/>
      <c r="M6105">
        <f>VLOOKUP(J6105,P$7:Q$2767,2,0)</f>
        <v/>
      </c>
      <c r="N6105">
        <f>VLOOKUP(K6105,P$7:R$2767,2,0)</f>
        <v/>
      </c>
    </row>
    <row r="6106" hidden="1" outlineLevel="1" ht="22.45" customFormat="1" customHeight="1" s="71" thickBot="1">
      <c r="B6106" s="167" t="n"/>
      <c r="C6106" s="167" t="n"/>
      <c r="D6106" s="14" t="n"/>
      <c r="E6106" s="15" t="n"/>
      <c r="F6106" s="175" t="n"/>
      <c r="G6106" s="15" t="n"/>
      <c r="H6106" s="175" t="n"/>
      <c r="I6106" s="135" t="n"/>
      <c r="J6106" s="154" t="n"/>
      <c r="K6106" s="154" t="n"/>
      <c r="L6106" s="12" t="n"/>
      <c r="M6106">
        <f>VLOOKUP(J6106,P$7:Q$2767,2,0)</f>
        <v/>
      </c>
      <c r="N6106">
        <f>VLOOKUP(K6106,P$7:R$2767,2,0)</f>
        <v/>
      </c>
    </row>
    <row r="6107" hidden="1" outlineLevel="1" ht="22.45" customFormat="1" customHeight="1" s="71">
      <c r="B6107" s="165" t="n"/>
      <c r="C6107" s="165" t="n"/>
      <c r="D6107" s="152" t="n"/>
      <c r="E6107" s="163" t="n"/>
      <c r="F6107" s="164" t="n"/>
      <c r="G6107" s="163" t="n"/>
      <c r="H6107" s="164" t="n"/>
      <c r="I6107" s="7" t="n"/>
      <c r="J6107" s="8" t="n"/>
      <c r="K6107" s="8" t="n"/>
      <c r="L6107" s="12" t="n"/>
      <c r="M6107">
        <f>VLOOKUP(J6107,P$7:Q$2767,2,0)</f>
        <v/>
      </c>
      <c r="N6107">
        <f>VLOOKUP(K6107,P$7:R$2767,2,0)</f>
        <v/>
      </c>
    </row>
    <row r="6108" hidden="1" outlineLevel="1" ht="22.45" customFormat="1" customHeight="1" s="71">
      <c r="B6108" s="166" t="n"/>
      <c r="C6108" s="166" t="n"/>
      <c r="D6108" s="153" t="n"/>
      <c r="E6108" s="10" t="n"/>
      <c r="F6108" s="11" t="n"/>
      <c r="G6108" s="10" t="n"/>
      <c r="H6108" s="11" t="n"/>
      <c r="I6108" s="12" t="n"/>
      <c r="J6108" s="13" t="n"/>
      <c r="K6108" s="13" t="n"/>
      <c r="L6108" s="12" t="n"/>
      <c r="M6108">
        <f>VLOOKUP(J6108,P$7:Q$2767,2,0)</f>
        <v/>
      </c>
      <c r="N6108">
        <f>VLOOKUP(K6108,P$7:R$2767,2,0)</f>
        <v/>
      </c>
    </row>
    <row r="6109" hidden="1" outlineLevel="1" ht="22.45" customFormat="1" customHeight="1" s="71" thickBot="1">
      <c r="B6109" s="167" t="n"/>
      <c r="C6109" s="167" t="n"/>
      <c r="D6109" s="14" t="n"/>
      <c r="E6109" s="15" t="n"/>
      <c r="F6109" s="175" t="n"/>
      <c r="G6109" s="15" t="n"/>
      <c r="H6109" s="175" t="n"/>
      <c r="I6109" s="135" t="n"/>
      <c r="J6109" s="154" t="n"/>
      <c r="K6109" s="154" t="n"/>
      <c r="L6109" s="12" t="n"/>
      <c r="M6109">
        <f>VLOOKUP(J6109,P$7:Q$2767,2,0)</f>
        <v/>
      </c>
      <c r="N6109">
        <f>VLOOKUP(K6109,P$7:R$2767,2,0)</f>
        <v/>
      </c>
    </row>
    <row r="6110" hidden="1" outlineLevel="1" ht="22.45" customFormat="1" customHeight="1" s="71">
      <c r="B6110" s="165" t="n"/>
      <c r="C6110" s="165" t="n"/>
      <c r="D6110" s="152" t="n"/>
      <c r="E6110" s="163" t="n"/>
      <c r="F6110" s="164" t="n"/>
      <c r="G6110" s="163" t="n"/>
      <c r="H6110" s="164" t="n"/>
      <c r="I6110" s="176" t="n"/>
      <c r="J6110" s="8" t="n"/>
      <c r="K6110" s="8" t="n"/>
      <c r="L6110" s="12" t="n"/>
      <c r="M6110">
        <f>VLOOKUP(J6110,P$7:Q$2767,2,0)</f>
        <v/>
      </c>
      <c r="N6110">
        <f>VLOOKUP(K6110,P$7:R$2767,2,0)</f>
        <v/>
      </c>
    </row>
    <row r="6111" hidden="1" outlineLevel="1" ht="22.45" customFormat="1" customHeight="1" s="71">
      <c r="B6111" s="166" t="n"/>
      <c r="C6111" s="166" t="n"/>
      <c r="D6111" s="153" t="n"/>
      <c r="E6111" s="10" t="n"/>
      <c r="F6111" s="11" t="n"/>
      <c r="G6111" s="10" t="n"/>
      <c r="H6111" s="11" t="n"/>
      <c r="I6111" s="12" t="n"/>
      <c r="J6111" s="13" t="n"/>
      <c r="K6111" s="13" t="n"/>
      <c r="L6111" s="12" t="n"/>
      <c r="M6111">
        <f>VLOOKUP(J6111,P$7:Q$2767,2,0)</f>
        <v/>
      </c>
      <c r="N6111">
        <f>VLOOKUP(K6111,P$7:R$2767,2,0)</f>
        <v/>
      </c>
    </row>
    <row r="6112" hidden="1" outlineLevel="1" ht="22.45" customFormat="1" customHeight="1" s="71" thickBot="1">
      <c r="B6112" s="167" t="n"/>
      <c r="C6112" s="167" t="n"/>
      <c r="D6112" s="14" t="n"/>
      <c r="E6112" s="15" t="n"/>
      <c r="F6112" s="175" t="n"/>
      <c r="G6112" s="15" t="n"/>
      <c r="H6112" s="175" t="n"/>
      <c r="I6112" s="135" t="n"/>
      <c r="J6112" s="154" t="n"/>
      <c r="K6112" s="154" t="n"/>
      <c r="L6112" s="12" t="n"/>
      <c r="M6112">
        <f>VLOOKUP(J6112,P$7:Q$2767,2,0)</f>
        <v/>
      </c>
      <c r="N6112">
        <f>VLOOKUP(K6112,P$7:R$2767,2,0)</f>
        <v/>
      </c>
    </row>
    <row r="6113" hidden="1" outlineLevel="1" ht="22.45" customFormat="1" customHeight="1" s="71">
      <c r="B6113" s="165" t="n"/>
      <c r="C6113" s="165" t="n"/>
      <c r="D6113" s="152" t="n"/>
      <c r="E6113" s="163" t="n"/>
      <c r="F6113" s="164" t="n"/>
      <c r="G6113" s="163" t="n"/>
      <c r="H6113" s="164" t="n"/>
      <c r="I6113" s="7" t="n"/>
      <c r="J6113" s="8" t="n"/>
      <c r="K6113" s="8" t="n"/>
      <c r="L6113" s="12" t="n"/>
      <c r="M6113">
        <f>VLOOKUP(J6113,P$7:Q$2767,2,0)</f>
        <v/>
      </c>
      <c r="N6113">
        <f>VLOOKUP(K6113,P$7:R$2767,2,0)</f>
        <v/>
      </c>
    </row>
    <row r="6114" hidden="1" outlineLevel="1" ht="22.45" customFormat="1" customHeight="1" s="71">
      <c r="B6114" s="166" t="n"/>
      <c r="C6114" s="166" t="n"/>
      <c r="D6114" s="153" t="n"/>
      <c r="E6114" s="10" t="n"/>
      <c r="F6114" s="11" t="n"/>
      <c r="G6114" s="10" t="n"/>
      <c r="H6114" s="11" t="n"/>
      <c r="I6114" s="12" t="n"/>
      <c r="J6114" s="13" t="n"/>
      <c r="K6114" s="13" t="n"/>
      <c r="L6114" s="12" t="n"/>
      <c r="M6114">
        <f>VLOOKUP(J6114,P$7:Q$2767,2,0)</f>
        <v/>
      </c>
      <c r="N6114">
        <f>VLOOKUP(K6114,P$7:R$2767,2,0)</f>
        <v/>
      </c>
    </row>
    <row r="6115" hidden="1" outlineLevel="1" ht="22.45" customFormat="1" customHeight="1" s="71" thickBot="1">
      <c r="B6115" s="167" t="n"/>
      <c r="C6115" s="167" t="n"/>
      <c r="D6115" s="14" t="n"/>
      <c r="E6115" s="15" t="n"/>
      <c r="F6115" s="175" t="n"/>
      <c r="G6115" s="15" t="n"/>
      <c r="H6115" s="175" t="n"/>
      <c r="I6115" s="135" t="n"/>
      <c r="J6115" s="154" t="n"/>
      <c r="K6115" s="154" t="n"/>
      <c r="L6115" s="12" t="n"/>
      <c r="M6115">
        <f>VLOOKUP(J6115,P$7:Q$2767,2,0)</f>
        <v/>
      </c>
      <c r="N6115">
        <f>VLOOKUP(K6115,P$7:R$2767,2,0)</f>
        <v/>
      </c>
    </row>
    <row r="6116" hidden="1" outlineLevel="1" ht="22.45" customFormat="1" customHeight="1" s="71">
      <c r="B6116" s="165" t="n"/>
      <c r="C6116" s="165" t="n"/>
      <c r="D6116" s="152" t="n"/>
      <c r="E6116" s="163" t="n"/>
      <c r="F6116" s="164" t="n"/>
      <c r="G6116" s="163" t="n"/>
      <c r="H6116" s="164" t="n"/>
      <c r="I6116" s="7" t="n"/>
      <c r="J6116" s="8" t="n"/>
      <c r="K6116" s="8" t="n"/>
      <c r="L6116" s="12" t="n"/>
      <c r="M6116">
        <f>VLOOKUP(J6116,P$7:Q$2767,2,0)</f>
        <v/>
      </c>
      <c r="N6116">
        <f>VLOOKUP(K6116,P$7:R$2767,2,0)</f>
        <v/>
      </c>
    </row>
    <row r="6117" hidden="1" outlineLevel="1" ht="22.45" customFormat="1" customHeight="1" s="71">
      <c r="B6117" s="166" t="n"/>
      <c r="C6117" s="166" t="n"/>
      <c r="D6117" s="153" t="n"/>
      <c r="E6117" s="10" t="n"/>
      <c r="F6117" s="11" t="n"/>
      <c r="G6117" s="10" t="n"/>
      <c r="H6117" s="11" t="n"/>
      <c r="I6117" s="12" t="n"/>
      <c r="J6117" s="13" t="n"/>
      <c r="K6117" s="13" t="n"/>
      <c r="L6117" s="12" t="n"/>
      <c r="M6117">
        <f>VLOOKUP(J6117,P$7:Q$2767,2,0)</f>
        <v/>
      </c>
      <c r="N6117">
        <f>VLOOKUP(K6117,P$7:R$2767,2,0)</f>
        <v/>
      </c>
    </row>
    <row r="6118" hidden="1" outlineLevel="1" ht="22.45" customFormat="1" customHeight="1" s="71" thickBot="1">
      <c r="B6118" s="167" t="n"/>
      <c r="C6118" s="167" t="n"/>
      <c r="D6118" s="14" t="n"/>
      <c r="E6118" s="15" t="n"/>
      <c r="F6118" s="175" t="n"/>
      <c r="G6118" s="15" t="n"/>
      <c r="H6118" s="175" t="n"/>
      <c r="I6118" s="135" t="n"/>
      <c r="J6118" s="154" t="n"/>
      <c r="K6118" s="154" t="n"/>
      <c r="L6118" s="12" t="n"/>
      <c r="M6118">
        <f>VLOOKUP(J6118,P$7:Q$2767,2,0)</f>
        <v/>
      </c>
      <c r="N6118">
        <f>VLOOKUP(K6118,P$7:R$2767,2,0)</f>
        <v/>
      </c>
    </row>
    <row r="6119" hidden="1" outlineLevel="1" ht="22.45" customFormat="1" customHeight="1" s="71">
      <c r="B6119" s="165" t="n"/>
      <c r="C6119" s="165" t="n"/>
      <c r="D6119" s="152" t="n"/>
      <c r="E6119" s="163" t="n"/>
      <c r="F6119" s="164" t="n"/>
      <c r="G6119" s="163" t="n"/>
      <c r="H6119" s="164" t="n"/>
      <c r="I6119" s="7" t="n"/>
      <c r="J6119" s="8" t="n"/>
      <c r="K6119" s="8" t="n"/>
      <c r="L6119" s="12" t="n"/>
      <c r="M6119">
        <f>VLOOKUP(J6119,P$7:Q$2767,2,0)</f>
        <v/>
      </c>
      <c r="N6119">
        <f>VLOOKUP(K6119,P$7:R$2767,2,0)</f>
        <v/>
      </c>
    </row>
    <row r="6120" hidden="1" outlineLevel="1" ht="22.45" customFormat="1" customHeight="1" s="71">
      <c r="B6120" s="166" t="n"/>
      <c r="C6120" s="166" t="n"/>
      <c r="D6120" s="153" t="n"/>
      <c r="E6120" s="10" t="n"/>
      <c r="F6120" s="11" t="n"/>
      <c r="G6120" s="10" t="n"/>
      <c r="H6120" s="11" t="n"/>
      <c r="I6120" s="12" t="n"/>
      <c r="J6120" s="13" t="n"/>
      <c r="K6120" s="13" t="n"/>
      <c r="L6120" s="12" t="n"/>
      <c r="M6120">
        <f>VLOOKUP(J6120,P$7:Q$2767,2,0)</f>
        <v/>
      </c>
      <c r="N6120">
        <f>VLOOKUP(K6120,P$7:R$2767,2,0)</f>
        <v/>
      </c>
    </row>
    <row r="6121" hidden="1" outlineLevel="1" ht="22.45" customFormat="1" customHeight="1" s="71" thickBot="1">
      <c r="B6121" s="167" t="n"/>
      <c r="C6121" s="167" t="n"/>
      <c r="D6121" s="14" t="n"/>
      <c r="E6121" s="15" t="n"/>
      <c r="F6121" s="175" t="n"/>
      <c r="G6121" s="15" t="n"/>
      <c r="H6121" s="175" t="n"/>
      <c r="I6121" s="135" t="n"/>
      <c r="J6121" s="154" t="n"/>
      <c r="K6121" s="154" t="n"/>
      <c r="L6121" s="12" t="n"/>
      <c r="M6121">
        <f>VLOOKUP(J6121,P$7:Q$2767,2,0)</f>
        <v/>
      </c>
      <c r="N6121">
        <f>VLOOKUP(K6121,P$7:R$2767,2,0)</f>
        <v/>
      </c>
    </row>
    <row r="6122" hidden="1" outlineLevel="1" ht="22.45" customFormat="1" customHeight="1" s="71">
      <c r="B6122" s="165" t="n"/>
      <c r="C6122" s="165" t="n"/>
      <c r="D6122" s="152" t="n"/>
      <c r="E6122" s="163" t="n"/>
      <c r="F6122" s="164" t="n"/>
      <c r="G6122" s="163" t="n"/>
      <c r="H6122" s="164" t="n"/>
      <c r="I6122" s="7" t="n"/>
      <c r="J6122" s="8" t="n"/>
      <c r="K6122" s="8" t="n"/>
      <c r="L6122" s="12" t="n"/>
      <c r="M6122">
        <f>VLOOKUP(J6122,P$7:Q$2767,2,0)</f>
        <v/>
      </c>
      <c r="N6122">
        <f>VLOOKUP(K6122,P$7:R$2767,2,0)</f>
        <v/>
      </c>
    </row>
    <row r="6123" hidden="1" outlineLevel="1" ht="22.45" customFormat="1" customHeight="1" s="71">
      <c r="B6123" s="166" t="n"/>
      <c r="C6123" s="166" t="n"/>
      <c r="D6123" s="153" t="n"/>
      <c r="E6123" s="10" t="n"/>
      <c r="F6123" s="11" t="n"/>
      <c r="G6123" s="10" t="n"/>
      <c r="H6123" s="11" t="n"/>
      <c r="I6123" s="12" t="n"/>
      <c r="J6123" s="13" t="n"/>
      <c r="K6123" s="13" t="n"/>
      <c r="L6123" s="12" t="n"/>
      <c r="M6123">
        <f>VLOOKUP(J6123,P$7:Q$2767,2,0)</f>
        <v/>
      </c>
      <c r="N6123">
        <f>VLOOKUP(K6123,P$7:R$2767,2,0)</f>
        <v/>
      </c>
    </row>
    <row r="6124" hidden="1" outlineLevel="1" ht="22.45" customFormat="1" customHeight="1" s="71" thickBot="1">
      <c r="B6124" s="167" t="n"/>
      <c r="C6124" s="167" t="n"/>
      <c r="D6124" s="14" t="n"/>
      <c r="E6124" s="15" t="n"/>
      <c r="F6124" s="175" t="n"/>
      <c r="G6124" s="15" t="n"/>
      <c r="H6124" s="175" t="n"/>
      <c r="I6124" s="135" t="n"/>
      <c r="J6124" s="154" t="n"/>
      <c r="K6124" s="154" t="n"/>
      <c r="L6124" s="12" t="n"/>
      <c r="M6124">
        <f>VLOOKUP(J6124,P$7:Q$2767,2,0)</f>
        <v/>
      </c>
      <c r="N6124">
        <f>VLOOKUP(K6124,P$7:R$2767,2,0)</f>
        <v/>
      </c>
    </row>
    <row r="6125" hidden="1" outlineLevel="1" ht="22.45" customFormat="1" customHeight="1" s="71">
      <c r="B6125" s="165" t="n"/>
      <c r="C6125" s="165" t="n"/>
      <c r="D6125" s="152" t="n"/>
      <c r="E6125" s="163" t="n"/>
      <c r="F6125" s="164" t="n"/>
      <c r="G6125" s="163" t="n"/>
      <c r="H6125" s="164" t="n"/>
      <c r="I6125" s="176" t="n"/>
      <c r="J6125" s="8" t="n"/>
      <c r="K6125" s="8" t="n"/>
      <c r="L6125" s="12" t="n"/>
      <c r="M6125">
        <f>VLOOKUP(J6125,P$7:Q$2767,2,0)</f>
        <v/>
      </c>
      <c r="N6125">
        <f>VLOOKUP(K6125,P$7:R$2767,2,0)</f>
        <v/>
      </c>
    </row>
    <row r="6126" hidden="1" outlineLevel="1" ht="22.45" customFormat="1" customHeight="1" s="71">
      <c r="B6126" s="166" t="n"/>
      <c r="C6126" s="166" t="n"/>
      <c r="D6126" s="153" t="n"/>
      <c r="E6126" s="10" t="n"/>
      <c r="F6126" s="11" t="n"/>
      <c r="G6126" s="10" t="n"/>
      <c r="H6126" s="11" t="n"/>
      <c r="I6126" s="12" t="n"/>
      <c r="J6126" s="13" t="n"/>
      <c r="K6126" s="13" t="n"/>
      <c r="L6126" s="12" t="n"/>
      <c r="M6126">
        <f>VLOOKUP(J6126,P$7:Q$2767,2,0)</f>
        <v/>
      </c>
      <c r="N6126">
        <f>VLOOKUP(K6126,P$7:R$2767,2,0)</f>
        <v/>
      </c>
    </row>
    <row r="6127" hidden="1" outlineLevel="1" ht="22.45" customFormat="1" customHeight="1" s="71" thickBot="1">
      <c r="B6127" s="167" t="n"/>
      <c r="C6127" s="167" t="n"/>
      <c r="D6127" s="14" t="n"/>
      <c r="E6127" s="15" t="n"/>
      <c r="F6127" s="175" t="n"/>
      <c r="G6127" s="15" t="n"/>
      <c r="H6127" s="175" t="n"/>
      <c r="I6127" s="135" t="n"/>
      <c r="J6127" s="154" t="n"/>
      <c r="K6127" s="154" t="n"/>
      <c r="L6127" s="12" t="n"/>
      <c r="M6127">
        <f>VLOOKUP(J6127,P$7:Q$2767,2,0)</f>
        <v/>
      </c>
      <c r="N6127">
        <f>VLOOKUP(K6127,P$7:R$2767,2,0)</f>
        <v/>
      </c>
    </row>
    <row r="6128" hidden="1" outlineLevel="1" ht="22.45" customFormat="1" customHeight="1" s="71">
      <c r="B6128" s="165" t="n"/>
      <c r="C6128" s="165" t="n"/>
      <c r="D6128" s="152" t="n"/>
      <c r="E6128" s="163" t="n"/>
      <c r="F6128" s="164" t="n"/>
      <c r="G6128" s="163" t="n"/>
      <c r="H6128" s="164" t="n"/>
      <c r="I6128" s="7" t="n"/>
      <c r="J6128" s="8" t="n"/>
      <c r="K6128" s="8" t="n"/>
      <c r="L6128" s="12" t="n"/>
      <c r="M6128">
        <f>VLOOKUP(J6128,P$7:Q$2767,2,0)</f>
        <v/>
      </c>
      <c r="N6128">
        <f>VLOOKUP(K6128,P$7:R$2767,2,0)</f>
        <v/>
      </c>
    </row>
    <row r="6129" hidden="1" outlineLevel="1" ht="22.45" customFormat="1" customHeight="1" s="71">
      <c r="B6129" s="166" t="n"/>
      <c r="C6129" s="166" t="n"/>
      <c r="D6129" s="153" t="n"/>
      <c r="E6129" s="10" t="n"/>
      <c r="F6129" s="11" t="n"/>
      <c r="G6129" s="10" t="n"/>
      <c r="H6129" s="11" t="n"/>
      <c r="I6129" s="12" t="n"/>
      <c r="J6129" s="13" t="n"/>
      <c r="K6129" s="13" t="n"/>
      <c r="L6129" s="12" t="n"/>
      <c r="M6129">
        <f>VLOOKUP(J6129,P$7:Q$2767,2,0)</f>
        <v/>
      </c>
      <c r="N6129">
        <f>VLOOKUP(K6129,P$7:R$2767,2,0)</f>
        <v/>
      </c>
    </row>
    <row r="6130" hidden="1" outlineLevel="1" ht="22.45" customFormat="1" customHeight="1" s="71" thickBot="1">
      <c r="B6130" s="167" t="n"/>
      <c r="C6130" s="167" t="n"/>
      <c r="D6130" s="14" t="n"/>
      <c r="E6130" s="15" t="n"/>
      <c r="F6130" s="175" t="n"/>
      <c r="G6130" s="15" t="n"/>
      <c r="H6130" s="175" t="n"/>
      <c r="I6130" s="135" t="n"/>
      <c r="J6130" s="154" t="n"/>
      <c r="K6130" s="154" t="n"/>
      <c r="L6130" s="12" t="n"/>
      <c r="M6130">
        <f>VLOOKUP(J6130,P$7:Q$2767,2,0)</f>
        <v/>
      </c>
      <c r="N6130">
        <f>VLOOKUP(K6130,P$7:R$2767,2,0)</f>
        <v/>
      </c>
    </row>
    <row r="6131" hidden="1" outlineLevel="1" ht="22.45" customFormat="1" customHeight="1" s="71">
      <c r="B6131" s="165" t="n"/>
      <c r="C6131" s="165" t="n"/>
      <c r="D6131" s="152" t="n"/>
      <c r="E6131" s="163" t="n"/>
      <c r="F6131" s="164" t="n"/>
      <c r="G6131" s="163" t="n"/>
      <c r="H6131" s="164" t="n"/>
      <c r="I6131" s="176" t="n"/>
      <c r="J6131" s="8" t="n"/>
      <c r="K6131" s="8" t="n"/>
      <c r="L6131" s="12" t="n"/>
      <c r="M6131">
        <f>VLOOKUP(J6131,P$7:Q$2767,2,0)</f>
        <v/>
      </c>
      <c r="N6131">
        <f>VLOOKUP(K6131,P$7:R$2767,2,0)</f>
        <v/>
      </c>
    </row>
    <row r="6132" hidden="1" outlineLevel="1" ht="22.45" customFormat="1" customHeight="1" s="71">
      <c r="B6132" s="166" t="n"/>
      <c r="C6132" s="166" t="n"/>
      <c r="D6132" s="153" t="n"/>
      <c r="E6132" s="10" t="n"/>
      <c r="F6132" s="11" t="n"/>
      <c r="G6132" s="10" t="n"/>
      <c r="H6132" s="11" t="n"/>
      <c r="I6132" s="12" t="n"/>
      <c r="J6132" s="13" t="n"/>
      <c r="K6132" s="13" t="n"/>
      <c r="L6132" s="12" t="n"/>
      <c r="M6132">
        <f>VLOOKUP(J6132,P$7:Q$2767,2,0)</f>
        <v/>
      </c>
      <c r="N6132">
        <f>VLOOKUP(K6132,P$7:R$2767,2,0)</f>
        <v/>
      </c>
    </row>
    <row r="6133" hidden="1" outlineLevel="1" ht="22.45" customFormat="1" customHeight="1" s="71" thickBot="1">
      <c r="B6133" s="167" t="n"/>
      <c r="C6133" s="167" t="n"/>
      <c r="D6133" s="14" t="n"/>
      <c r="E6133" s="15" t="n"/>
      <c r="F6133" s="175" t="n"/>
      <c r="G6133" s="15" t="n"/>
      <c r="H6133" s="175" t="n"/>
      <c r="I6133" s="135" t="n"/>
      <c r="J6133" s="154" t="n"/>
      <c r="K6133" s="154" t="n"/>
      <c r="L6133" s="12" t="n"/>
      <c r="M6133">
        <f>VLOOKUP(J6133,P$7:Q$2767,2,0)</f>
        <v/>
      </c>
      <c r="N6133">
        <f>VLOOKUP(K6133,P$7:R$2767,2,0)</f>
        <v/>
      </c>
    </row>
    <row r="6134" hidden="1" outlineLevel="1" ht="22.45" customFormat="1" customHeight="1" s="71">
      <c r="B6134" s="165" t="n"/>
      <c r="C6134" s="165" t="n"/>
      <c r="D6134" s="152" t="n"/>
      <c r="E6134" s="163" t="n"/>
      <c r="F6134" s="164" t="n"/>
      <c r="G6134" s="163" t="n"/>
      <c r="H6134" s="164" t="n"/>
      <c r="I6134" s="7" t="n"/>
      <c r="J6134" s="8" t="n"/>
      <c r="K6134" s="8" t="n"/>
      <c r="L6134" s="12" t="n"/>
      <c r="M6134">
        <f>VLOOKUP(J6134,P$7:Q$2767,2,0)</f>
        <v/>
      </c>
      <c r="N6134">
        <f>VLOOKUP(K6134,P$7:R$2767,2,0)</f>
        <v/>
      </c>
    </row>
    <row r="6135" hidden="1" outlineLevel="1" ht="22.45" customFormat="1" customHeight="1" s="71">
      <c r="B6135" s="166" t="n"/>
      <c r="C6135" s="166" t="n"/>
      <c r="D6135" s="153" t="n"/>
      <c r="E6135" s="10" t="n"/>
      <c r="F6135" s="11" t="n"/>
      <c r="G6135" s="10" t="n"/>
      <c r="H6135" s="11" t="n"/>
      <c r="I6135" s="12" t="n"/>
      <c r="J6135" s="13" t="n"/>
      <c r="K6135" s="13" t="n"/>
      <c r="L6135" s="12" t="n"/>
      <c r="M6135">
        <f>VLOOKUP(J6135,P$7:Q$2767,2,0)</f>
        <v/>
      </c>
      <c r="N6135">
        <f>VLOOKUP(K6135,P$7:R$2767,2,0)</f>
        <v/>
      </c>
    </row>
    <row r="6136" hidden="1" outlineLevel="1" ht="22.45" customFormat="1" customHeight="1" s="71" thickBot="1">
      <c r="B6136" s="167" t="n"/>
      <c r="C6136" s="167" t="n"/>
      <c r="D6136" s="14" t="n"/>
      <c r="E6136" s="15" t="n"/>
      <c r="F6136" s="175" t="n"/>
      <c r="G6136" s="15" t="n"/>
      <c r="H6136" s="175" t="n"/>
      <c r="I6136" s="135" t="n"/>
      <c r="J6136" s="154" t="n"/>
      <c r="K6136" s="154" t="n"/>
      <c r="L6136" s="12" t="n"/>
      <c r="M6136">
        <f>VLOOKUP(J6136,P$7:Q$2767,2,0)</f>
        <v/>
      </c>
      <c r="N6136">
        <f>VLOOKUP(K6136,P$7:R$2767,2,0)</f>
        <v/>
      </c>
    </row>
    <row r="6137" hidden="1" outlineLevel="1" ht="22.45" customFormat="1" customHeight="1" s="71">
      <c r="B6137" s="165" t="n"/>
      <c r="C6137" s="165" t="n"/>
      <c r="D6137" s="152" t="n"/>
      <c r="E6137" s="163" t="n"/>
      <c r="F6137" s="164" t="n"/>
      <c r="G6137" s="163" t="n"/>
      <c r="H6137" s="164" t="n"/>
      <c r="I6137" s="7" t="n"/>
      <c r="J6137" s="8" t="n"/>
      <c r="K6137" s="8" t="n"/>
      <c r="L6137" s="12" t="n"/>
      <c r="M6137">
        <f>VLOOKUP(J6137,P$7:Q$2767,2,0)</f>
        <v/>
      </c>
      <c r="N6137">
        <f>VLOOKUP(K6137,P$7:R$2767,2,0)</f>
        <v/>
      </c>
    </row>
    <row r="6138" hidden="1" outlineLevel="1" ht="22.45" customFormat="1" customHeight="1" s="71">
      <c r="B6138" s="166" t="n"/>
      <c r="C6138" s="166" t="n"/>
      <c r="D6138" s="153" t="n"/>
      <c r="E6138" s="10" t="n"/>
      <c r="F6138" s="11" t="n"/>
      <c r="G6138" s="10" t="n"/>
      <c r="H6138" s="11" t="n"/>
      <c r="I6138" s="12" t="n"/>
      <c r="J6138" s="13" t="n"/>
      <c r="K6138" s="13" t="n"/>
      <c r="L6138" s="12" t="n"/>
      <c r="M6138">
        <f>VLOOKUP(J6138,P$7:Q$2767,2,0)</f>
        <v/>
      </c>
      <c r="N6138">
        <f>VLOOKUP(K6138,P$7:R$2767,2,0)</f>
        <v/>
      </c>
    </row>
    <row r="6139" hidden="1" outlineLevel="1" ht="22.45" customFormat="1" customHeight="1" s="71" thickBot="1">
      <c r="B6139" s="167" t="n"/>
      <c r="C6139" s="167" t="n"/>
      <c r="D6139" s="14" t="n"/>
      <c r="E6139" s="15" t="n"/>
      <c r="F6139" s="175" t="n"/>
      <c r="G6139" s="15" t="n"/>
      <c r="H6139" s="175" t="n"/>
      <c r="I6139" s="135" t="n"/>
      <c r="J6139" s="154" t="n"/>
      <c r="K6139" s="154" t="n"/>
      <c r="L6139" s="12" t="n"/>
      <c r="M6139">
        <f>VLOOKUP(J6139,P$7:Q$2767,2,0)</f>
        <v/>
      </c>
      <c r="N6139">
        <f>VLOOKUP(K6139,P$7:R$2767,2,0)</f>
        <v/>
      </c>
    </row>
    <row r="6140" hidden="1" outlineLevel="1" ht="22.45" customFormat="1" customHeight="1" s="71">
      <c r="B6140" s="165" t="n"/>
      <c r="C6140" s="165" t="n"/>
      <c r="D6140" s="152" t="n"/>
      <c r="E6140" s="163" t="n"/>
      <c r="F6140" s="164" t="n"/>
      <c r="G6140" s="163" t="n"/>
      <c r="H6140" s="164" t="n"/>
      <c r="I6140" s="7" t="n"/>
      <c r="J6140" s="8" t="n"/>
      <c r="K6140" s="8" t="n"/>
      <c r="L6140" s="12" t="n"/>
      <c r="M6140">
        <f>VLOOKUP(J6140,P$7:Q$2767,2,0)</f>
        <v/>
      </c>
      <c r="N6140">
        <f>VLOOKUP(K6140,P$7:R$2767,2,0)</f>
        <v/>
      </c>
    </row>
    <row r="6141" hidden="1" outlineLevel="1" ht="22.45" customFormat="1" customHeight="1" s="71">
      <c r="B6141" s="166" t="n"/>
      <c r="C6141" s="166" t="n"/>
      <c r="D6141" s="153" t="n"/>
      <c r="E6141" s="10" t="n"/>
      <c r="F6141" s="11" t="n"/>
      <c r="G6141" s="10" t="n"/>
      <c r="H6141" s="11" t="n"/>
      <c r="I6141" s="12" t="n"/>
      <c r="J6141" s="13" t="n"/>
      <c r="K6141" s="13" t="n"/>
      <c r="L6141" s="12" t="n"/>
      <c r="M6141">
        <f>VLOOKUP(J6141,P$7:Q$2767,2,0)</f>
        <v/>
      </c>
      <c r="N6141">
        <f>VLOOKUP(K6141,P$7:R$2767,2,0)</f>
        <v/>
      </c>
    </row>
    <row r="6142" hidden="1" outlineLevel="1" ht="22.45" customFormat="1" customHeight="1" s="71" thickBot="1">
      <c r="B6142" s="167" t="n"/>
      <c r="C6142" s="167" t="n"/>
      <c r="D6142" s="14" t="n"/>
      <c r="E6142" s="15" t="n"/>
      <c r="F6142" s="175" t="n"/>
      <c r="G6142" s="15" t="n"/>
      <c r="H6142" s="175" t="n"/>
      <c r="I6142" s="135" t="n"/>
      <c r="J6142" s="154" t="n"/>
      <c r="K6142" s="154" t="n"/>
      <c r="L6142" s="12" t="n"/>
      <c r="M6142">
        <f>VLOOKUP(J6142,P$7:Q$2767,2,0)</f>
        <v/>
      </c>
      <c r="N6142">
        <f>VLOOKUP(K6142,P$7:R$2767,2,0)</f>
        <v/>
      </c>
    </row>
    <row r="6143" hidden="1" outlineLevel="1" ht="22.45" customFormat="1" customHeight="1" s="71">
      <c r="B6143" s="165" t="n"/>
      <c r="C6143" s="165" t="n"/>
      <c r="D6143" s="152" t="n"/>
      <c r="E6143" s="163" t="n"/>
      <c r="F6143" s="164" t="n"/>
      <c r="G6143" s="163" t="n"/>
      <c r="H6143" s="164" t="n"/>
      <c r="I6143" s="7" t="n"/>
      <c r="J6143" s="8" t="n"/>
      <c r="K6143" s="8" t="n"/>
      <c r="L6143" s="12" t="n"/>
      <c r="M6143">
        <f>VLOOKUP(J6143,P$7:Q$2767,2,0)</f>
        <v/>
      </c>
      <c r="N6143">
        <f>VLOOKUP(K6143,P$7:R$2767,2,0)</f>
        <v/>
      </c>
    </row>
    <row r="6144" hidden="1" outlineLevel="1" ht="22.45" customFormat="1" customHeight="1" s="71">
      <c r="B6144" s="166" t="n"/>
      <c r="C6144" s="166" t="n"/>
      <c r="D6144" s="153" t="n"/>
      <c r="E6144" s="10" t="n"/>
      <c r="F6144" s="11" t="n"/>
      <c r="G6144" s="10" t="n"/>
      <c r="H6144" s="11" t="n"/>
      <c r="I6144" s="12" t="n"/>
      <c r="J6144" s="13" t="n"/>
      <c r="K6144" s="13" t="n"/>
      <c r="L6144" s="12" t="n"/>
      <c r="M6144">
        <f>VLOOKUP(J6144,P$7:Q$2767,2,0)</f>
        <v/>
      </c>
      <c r="N6144">
        <f>VLOOKUP(K6144,P$7:R$2767,2,0)</f>
        <v/>
      </c>
    </row>
    <row r="6145" hidden="1" outlineLevel="1" ht="22.45" customFormat="1" customHeight="1" s="71" thickBot="1">
      <c r="B6145" s="167" t="n"/>
      <c r="C6145" s="167" t="n"/>
      <c r="D6145" s="14" t="n"/>
      <c r="E6145" s="15" t="n"/>
      <c r="F6145" s="175" t="n"/>
      <c r="G6145" s="15" t="n"/>
      <c r="H6145" s="175" t="n"/>
      <c r="I6145" s="135" t="n"/>
      <c r="J6145" s="154" t="n"/>
      <c r="K6145" s="154" t="n"/>
      <c r="L6145" s="12" t="n"/>
      <c r="M6145">
        <f>VLOOKUP(J6145,P$7:Q$2767,2,0)</f>
        <v/>
      </c>
      <c r="N6145">
        <f>VLOOKUP(K6145,P$7:R$2767,2,0)</f>
        <v/>
      </c>
    </row>
    <row r="6146" hidden="1" outlineLevel="1" ht="22.45" customFormat="1" customHeight="1" s="71">
      <c r="B6146" s="165" t="n"/>
      <c r="C6146" s="165" t="n"/>
      <c r="D6146" s="152" t="n"/>
      <c r="E6146" s="163" t="n"/>
      <c r="F6146" s="164" t="n"/>
      <c r="G6146" s="163" t="n"/>
      <c r="H6146" s="164" t="n"/>
      <c r="I6146" s="7" t="n"/>
      <c r="J6146" s="8" t="n"/>
      <c r="K6146" s="8" t="n"/>
      <c r="L6146" s="12" t="n"/>
      <c r="M6146">
        <f>VLOOKUP(J6146,P$7:Q$2767,2,0)</f>
        <v/>
      </c>
      <c r="N6146">
        <f>VLOOKUP(K6146,P$7:R$2767,2,0)</f>
        <v/>
      </c>
    </row>
    <row r="6147" hidden="1" outlineLevel="1" ht="22.45" customFormat="1" customHeight="1" s="71">
      <c r="B6147" s="166" t="n"/>
      <c r="C6147" s="166" t="n"/>
      <c r="D6147" s="153" t="n"/>
      <c r="E6147" s="10" t="n"/>
      <c r="F6147" s="11" t="n"/>
      <c r="G6147" s="10" t="n"/>
      <c r="H6147" s="11" t="n"/>
      <c r="I6147" s="12" t="n"/>
      <c r="J6147" s="13" t="n"/>
      <c r="K6147" s="13" t="n"/>
      <c r="L6147" s="12" t="n"/>
      <c r="M6147">
        <f>VLOOKUP(J6147,P$7:Q$2767,2,0)</f>
        <v/>
      </c>
      <c r="N6147">
        <f>VLOOKUP(K6147,P$7:R$2767,2,0)</f>
        <v/>
      </c>
    </row>
    <row r="6148" hidden="1" outlineLevel="1" ht="22.45" customFormat="1" customHeight="1" s="71" thickBot="1">
      <c r="B6148" s="167" t="n"/>
      <c r="C6148" s="167" t="n"/>
      <c r="D6148" s="14" t="n"/>
      <c r="E6148" s="15" t="n"/>
      <c r="F6148" s="175" t="n"/>
      <c r="G6148" s="15" t="n"/>
      <c r="H6148" s="175" t="n"/>
      <c r="I6148" s="135" t="n"/>
      <c r="J6148" s="154" t="n"/>
      <c r="K6148" s="154" t="n"/>
      <c r="L6148" s="12" t="n"/>
      <c r="M6148">
        <f>VLOOKUP(J6148,P$7:Q$2767,2,0)</f>
        <v/>
      </c>
      <c r="N6148">
        <f>VLOOKUP(K6148,P$7:R$2767,2,0)</f>
        <v/>
      </c>
    </row>
    <row r="6149" hidden="1" outlineLevel="1" ht="22.45" customFormat="1" customHeight="1" s="71">
      <c r="B6149" s="165" t="n"/>
      <c r="C6149" s="165" t="n"/>
      <c r="D6149" s="152" t="n"/>
      <c r="E6149" s="163" t="n"/>
      <c r="F6149" s="164" t="n"/>
      <c r="G6149" s="163" t="n"/>
      <c r="H6149" s="164" t="n"/>
      <c r="I6149" s="7" t="n"/>
      <c r="J6149" s="8" t="n"/>
      <c r="K6149" s="8" t="n"/>
      <c r="L6149" s="12" t="n"/>
      <c r="M6149">
        <f>VLOOKUP(J6149,P$7:Q$2767,2,0)</f>
        <v/>
      </c>
      <c r="N6149">
        <f>VLOOKUP(K6149,P$7:R$2767,2,0)</f>
        <v/>
      </c>
    </row>
    <row r="6150" hidden="1" outlineLevel="1" ht="22.45" customFormat="1" customHeight="1" s="71">
      <c r="B6150" s="166" t="n"/>
      <c r="C6150" s="166" t="n"/>
      <c r="D6150" s="153" t="n"/>
      <c r="E6150" s="10" t="n"/>
      <c r="F6150" s="11" t="n"/>
      <c r="G6150" s="10" t="n"/>
      <c r="H6150" s="11" t="n"/>
      <c r="I6150" s="12" t="n"/>
      <c r="J6150" s="13" t="n"/>
      <c r="K6150" s="13" t="n"/>
      <c r="L6150" s="12" t="n"/>
      <c r="M6150">
        <f>VLOOKUP(J6150,P$7:Q$2767,2,0)</f>
        <v/>
      </c>
      <c r="N6150">
        <f>VLOOKUP(K6150,P$7:R$2767,2,0)</f>
        <v/>
      </c>
    </row>
    <row r="6151" hidden="1" outlineLevel="1" ht="22.45" customFormat="1" customHeight="1" s="71" thickBot="1">
      <c r="B6151" s="167" t="n"/>
      <c r="C6151" s="167" t="n"/>
      <c r="D6151" s="14" t="n"/>
      <c r="E6151" s="15" t="n"/>
      <c r="F6151" s="175" t="n"/>
      <c r="G6151" s="15" t="n"/>
      <c r="H6151" s="175" t="n"/>
      <c r="I6151" s="135" t="n"/>
      <c r="J6151" s="154" t="n"/>
      <c r="K6151" s="154" t="n"/>
      <c r="L6151" s="12" t="n"/>
      <c r="M6151">
        <f>VLOOKUP(J6151,P$7:Q$2767,2,0)</f>
        <v/>
      </c>
      <c r="N6151">
        <f>VLOOKUP(K6151,P$7:R$2767,2,0)</f>
        <v/>
      </c>
    </row>
    <row r="6152" hidden="1" outlineLevel="1" ht="22.45" customFormat="1" customHeight="1" s="71">
      <c r="B6152" s="165" t="n"/>
      <c r="C6152" s="165" t="n"/>
      <c r="D6152" s="152" t="n"/>
      <c r="E6152" s="163" t="n"/>
      <c r="F6152" s="164" t="n"/>
      <c r="G6152" s="163" t="n"/>
      <c r="H6152" s="164" t="n"/>
      <c r="I6152" s="7" t="n"/>
      <c r="J6152" s="8" t="n"/>
      <c r="K6152" s="8" t="n"/>
      <c r="L6152" s="12" t="n"/>
      <c r="M6152">
        <f>VLOOKUP(J6152,P$7:Q$2767,2,0)</f>
        <v/>
      </c>
      <c r="N6152">
        <f>VLOOKUP(K6152,P$7:R$2767,2,0)</f>
        <v/>
      </c>
    </row>
    <row r="6153" hidden="1" outlineLevel="1" ht="22.45" customFormat="1" customHeight="1" s="71">
      <c r="B6153" s="166" t="n"/>
      <c r="C6153" s="166" t="n"/>
      <c r="D6153" s="153" t="n"/>
      <c r="E6153" s="10" t="n"/>
      <c r="F6153" s="11" t="n"/>
      <c r="G6153" s="10" t="n"/>
      <c r="H6153" s="11" t="n"/>
      <c r="I6153" s="12" t="n"/>
      <c r="J6153" s="13" t="n"/>
      <c r="K6153" s="13" t="n"/>
      <c r="L6153" s="12" t="n"/>
      <c r="M6153">
        <f>VLOOKUP(J6153,P$7:Q$2767,2,0)</f>
        <v/>
      </c>
      <c r="N6153">
        <f>VLOOKUP(K6153,P$7:R$2767,2,0)</f>
        <v/>
      </c>
    </row>
    <row r="6154" hidden="1" outlineLevel="1" ht="22.45" customFormat="1" customHeight="1" s="71" thickBot="1">
      <c r="B6154" s="167" t="n"/>
      <c r="C6154" s="167" t="n"/>
      <c r="D6154" s="14" t="n"/>
      <c r="E6154" s="15" t="n"/>
      <c r="F6154" s="175" t="n"/>
      <c r="G6154" s="15" t="n"/>
      <c r="H6154" s="175" t="n"/>
      <c r="I6154" s="135" t="n"/>
      <c r="J6154" s="154" t="n"/>
      <c r="K6154" s="154" t="n"/>
      <c r="L6154" s="12" t="n"/>
      <c r="M6154">
        <f>VLOOKUP(J6154,P$7:Q$2767,2,0)</f>
        <v/>
      </c>
      <c r="N6154">
        <f>VLOOKUP(K6154,P$7:R$2767,2,0)</f>
        <v/>
      </c>
    </row>
    <row r="6155" hidden="1" outlineLevel="1" ht="22.45" customFormat="1" customHeight="1" s="71">
      <c r="B6155" s="165" t="n"/>
      <c r="C6155" s="165" t="n"/>
      <c r="D6155" s="152" t="n"/>
      <c r="E6155" s="163" t="n"/>
      <c r="F6155" s="164" t="n"/>
      <c r="G6155" s="163" t="n"/>
      <c r="H6155" s="164" t="n"/>
      <c r="I6155" s="7" t="n"/>
      <c r="J6155" s="8" t="n"/>
      <c r="K6155" s="8" t="n"/>
      <c r="L6155" s="12" t="n"/>
      <c r="M6155">
        <f>VLOOKUP(J6155,P$7:Q$2767,2,0)</f>
        <v/>
      </c>
      <c r="N6155">
        <f>VLOOKUP(K6155,P$7:R$2767,2,0)</f>
        <v/>
      </c>
    </row>
    <row r="6156" hidden="1" outlineLevel="1" ht="22.45" customFormat="1" customHeight="1" s="71">
      <c r="B6156" s="166" t="n"/>
      <c r="C6156" s="166" t="n"/>
      <c r="D6156" s="153" t="n"/>
      <c r="E6156" s="10" t="n"/>
      <c r="F6156" s="11" t="n"/>
      <c r="G6156" s="10" t="n"/>
      <c r="H6156" s="11" t="n"/>
      <c r="I6156" s="12" t="n"/>
      <c r="J6156" s="13" t="n"/>
      <c r="K6156" s="13" t="n"/>
      <c r="L6156" s="12" t="n"/>
      <c r="M6156">
        <f>VLOOKUP(J6156,P$7:Q$2767,2,0)</f>
        <v/>
      </c>
      <c r="N6156">
        <f>VLOOKUP(K6156,P$7:R$2767,2,0)</f>
        <v/>
      </c>
    </row>
    <row r="6157" hidden="1" outlineLevel="1" ht="22.45" customFormat="1" customHeight="1" s="71" thickBot="1">
      <c r="B6157" s="167" t="n"/>
      <c r="C6157" s="167" t="n"/>
      <c r="D6157" s="14" t="n"/>
      <c r="E6157" s="15" t="n"/>
      <c r="F6157" s="175" t="n"/>
      <c r="G6157" s="15" t="n"/>
      <c r="H6157" s="175" t="n"/>
      <c r="I6157" s="135" t="n"/>
      <c r="J6157" s="154" t="n"/>
      <c r="K6157" s="154" t="n"/>
      <c r="L6157" s="12" t="n"/>
      <c r="M6157">
        <f>VLOOKUP(J6157,P$7:Q$2767,2,0)</f>
        <v/>
      </c>
      <c r="N6157">
        <f>VLOOKUP(K6157,P$7:R$2767,2,0)</f>
        <v/>
      </c>
    </row>
    <row r="6158" hidden="1" outlineLevel="1" ht="22.45" customFormat="1" customHeight="1" s="71">
      <c r="B6158" s="165" t="n"/>
      <c r="C6158" s="165" t="n"/>
      <c r="D6158" s="152" t="n"/>
      <c r="E6158" s="163" t="n"/>
      <c r="F6158" s="164" t="n"/>
      <c r="G6158" s="163" t="n"/>
      <c r="H6158" s="164" t="n"/>
      <c r="I6158" s="7" t="n"/>
      <c r="J6158" s="8" t="n"/>
      <c r="K6158" s="8" t="n"/>
      <c r="L6158" s="12" t="n"/>
      <c r="M6158">
        <f>VLOOKUP(J6158,P$7:Q$2767,2,0)</f>
        <v/>
      </c>
      <c r="N6158">
        <f>VLOOKUP(K6158,P$7:R$2767,2,0)</f>
        <v/>
      </c>
    </row>
    <row r="6159" hidden="1" outlineLevel="1" ht="22.45" customFormat="1" customHeight="1" s="71">
      <c r="B6159" s="166" t="n"/>
      <c r="C6159" s="166" t="n"/>
      <c r="D6159" s="153" t="n"/>
      <c r="E6159" s="10" t="n"/>
      <c r="F6159" s="11" t="n"/>
      <c r="G6159" s="10" t="n"/>
      <c r="H6159" s="11" t="n"/>
      <c r="I6159" s="12" t="n"/>
      <c r="J6159" s="13" t="n"/>
      <c r="K6159" s="13" t="n"/>
      <c r="L6159" s="12" t="n"/>
      <c r="M6159">
        <f>VLOOKUP(J6159,P$7:Q$2767,2,0)</f>
        <v/>
      </c>
      <c r="N6159">
        <f>VLOOKUP(K6159,P$7:R$2767,2,0)</f>
        <v/>
      </c>
    </row>
    <row r="6160" hidden="1" outlineLevel="1" ht="22.45" customFormat="1" customHeight="1" s="71" thickBot="1">
      <c r="B6160" s="167" t="n"/>
      <c r="C6160" s="167" t="n"/>
      <c r="D6160" s="14" t="n"/>
      <c r="E6160" s="15" t="n"/>
      <c r="F6160" s="175" t="n"/>
      <c r="G6160" s="15" t="n"/>
      <c r="H6160" s="175" t="n"/>
      <c r="I6160" s="135" t="n"/>
      <c r="J6160" s="154" t="n"/>
      <c r="K6160" s="154" t="n"/>
      <c r="L6160" s="12" t="n"/>
      <c r="M6160">
        <f>VLOOKUP(J6160,P$7:Q$2767,2,0)</f>
        <v/>
      </c>
      <c r="N6160">
        <f>VLOOKUP(K6160,P$7:R$2767,2,0)</f>
        <v/>
      </c>
    </row>
    <row r="6161" hidden="1" outlineLevel="1" ht="22.45" customFormat="1" customHeight="1" s="71">
      <c r="B6161" s="165" t="n"/>
      <c r="C6161" s="165" t="n"/>
      <c r="D6161" s="152" t="n"/>
      <c r="E6161" s="163" t="n"/>
      <c r="F6161" s="164" t="n"/>
      <c r="G6161" s="163" t="n"/>
      <c r="H6161" s="164" t="n"/>
      <c r="I6161" s="7" t="n"/>
      <c r="J6161" s="8" t="n"/>
      <c r="K6161" s="8" t="n"/>
      <c r="L6161" s="12" t="n"/>
      <c r="M6161">
        <f>VLOOKUP(J6161,P$7:Q$2767,2,0)</f>
        <v/>
      </c>
      <c r="N6161">
        <f>VLOOKUP(K6161,P$7:R$2767,2,0)</f>
        <v/>
      </c>
    </row>
    <row r="6162" hidden="1" outlineLevel="1" ht="22.45" customFormat="1" customHeight="1" s="71">
      <c r="B6162" s="166" t="n"/>
      <c r="C6162" s="166" t="n"/>
      <c r="D6162" s="153" t="n"/>
      <c r="E6162" s="10" t="n"/>
      <c r="F6162" s="11" t="n"/>
      <c r="G6162" s="10" t="n"/>
      <c r="H6162" s="11" t="n"/>
      <c r="I6162" s="12" t="n"/>
      <c r="J6162" s="13" t="n"/>
      <c r="K6162" s="13" t="n"/>
      <c r="L6162" s="12" t="n"/>
      <c r="M6162">
        <f>VLOOKUP(J6162,P$7:Q$2767,2,0)</f>
        <v/>
      </c>
      <c r="N6162">
        <f>VLOOKUP(K6162,P$7:R$2767,2,0)</f>
        <v/>
      </c>
    </row>
    <row r="6163" hidden="1" outlineLevel="1" ht="22.45" customFormat="1" customHeight="1" s="71" thickBot="1">
      <c r="B6163" s="167" t="n"/>
      <c r="C6163" s="167" t="n"/>
      <c r="D6163" s="14" t="n"/>
      <c r="E6163" s="15" t="n"/>
      <c r="F6163" s="175" t="n"/>
      <c r="G6163" s="15" t="n"/>
      <c r="H6163" s="175" t="n"/>
      <c r="I6163" s="135" t="n"/>
      <c r="J6163" s="154" t="n"/>
      <c r="K6163" s="154" t="n"/>
      <c r="L6163" s="12" t="n"/>
      <c r="M6163">
        <f>VLOOKUP(J6163,P$7:Q$2767,2,0)</f>
        <v/>
      </c>
      <c r="N6163">
        <f>VLOOKUP(K6163,P$7:R$2767,2,0)</f>
        <v/>
      </c>
    </row>
    <row r="6164" hidden="1" outlineLevel="1" ht="22.45" customFormat="1" customHeight="1" s="71">
      <c r="B6164" s="165" t="n"/>
      <c r="C6164" s="165" t="n"/>
      <c r="D6164" s="152" t="n"/>
      <c r="E6164" s="163" t="n"/>
      <c r="F6164" s="164" t="n"/>
      <c r="G6164" s="163" t="n"/>
      <c r="H6164" s="164" t="n"/>
      <c r="I6164" s="7" t="n"/>
      <c r="J6164" s="8" t="n"/>
      <c r="K6164" s="8" t="n"/>
      <c r="L6164" s="12" t="n"/>
      <c r="M6164">
        <f>VLOOKUP(J6164,P$7:Q$2767,2,0)</f>
        <v/>
      </c>
      <c r="N6164">
        <f>VLOOKUP(K6164,P$7:R$2767,2,0)</f>
        <v/>
      </c>
    </row>
    <row r="6165" hidden="1" outlineLevel="1" ht="22.45" customFormat="1" customHeight="1" s="71">
      <c r="B6165" s="166" t="n"/>
      <c r="C6165" s="166" t="n"/>
      <c r="D6165" s="153" t="n"/>
      <c r="E6165" s="10" t="n"/>
      <c r="F6165" s="11" t="n"/>
      <c r="G6165" s="10" t="n"/>
      <c r="H6165" s="11" t="n"/>
      <c r="I6165" s="12" t="n"/>
      <c r="J6165" s="13" t="n"/>
      <c r="K6165" s="13" t="n"/>
      <c r="L6165" s="12" t="n"/>
      <c r="M6165">
        <f>VLOOKUP(J6165,P$7:Q$2767,2,0)</f>
        <v/>
      </c>
      <c r="N6165">
        <f>VLOOKUP(K6165,P$7:R$2767,2,0)</f>
        <v/>
      </c>
    </row>
    <row r="6166" hidden="1" outlineLevel="1" ht="22.45" customFormat="1" customHeight="1" s="71" thickBot="1">
      <c r="B6166" s="167" t="n"/>
      <c r="C6166" s="167" t="n"/>
      <c r="D6166" s="14" t="n"/>
      <c r="E6166" s="15" t="n"/>
      <c r="F6166" s="175" t="n"/>
      <c r="G6166" s="15" t="n"/>
      <c r="H6166" s="175" t="n"/>
      <c r="I6166" s="135" t="n"/>
      <c r="J6166" s="154" t="n"/>
      <c r="K6166" s="154" t="n"/>
      <c r="L6166" s="12" t="n"/>
      <c r="M6166">
        <f>VLOOKUP(J6166,P$7:Q$2767,2,0)</f>
        <v/>
      </c>
      <c r="N6166">
        <f>VLOOKUP(K6166,P$7:R$2767,2,0)</f>
        <v/>
      </c>
    </row>
    <row r="6167" hidden="1" outlineLevel="1" ht="22.45" customFormat="1" customHeight="1" s="71">
      <c r="B6167" s="165" t="n"/>
      <c r="C6167" s="165" t="n"/>
      <c r="D6167" s="152" t="n"/>
      <c r="E6167" s="163" t="n"/>
      <c r="F6167" s="164" t="n"/>
      <c r="G6167" s="163" t="n"/>
      <c r="H6167" s="164" t="n"/>
      <c r="I6167" s="7" t="n"/>
      <c r="J6167" s="8" t="n"/>
      <c r="K6167" s="8" t="n"/>
      <c r="L6167" s="12" t="n"/>
      <c r="M6167">
        <f>VLOOKUP(J6167,P$7:Q$2767,2,0)</f>
        <v/>
      </c>
      <c r="N6167">
        <f>VLOOKUP(K6167,P$7:R$2767,2,0)</f>
        <v/>
      </c>
    </row>
    <row r="6168" hidden="1" outlineLevel="1" ht="22.45" customFormat="1" customHeight="1" s="71">
      <c r="B6168" s="166" t="n"/>
      <c r="C6168" s="166" t="n"/>
      <c r="D6168" s="153" t="n"/>
      <c r="E6168" s="10" t="n"/>
      <c r="F6168" s="11" t="n"/>
      <c r="G6168" s="10" t="n"/>
      <c r="H6168" s="11" t="n"/>
      <c r="I6168" s="12" t="n"/>
      <c r="J6168" s="13" t="n"/>
      <c r="K6168" s="13" t="n"/>
      <c r="L6168" s="12" t="n"/>
      <c r="M6168">
        <f>VLOOKUP(J6168,P$7:Q$2767,2,0)</f>
        <v/>
      </c>
      <c r="N6168">
        <f>VLOOKUP(K6168,P$7:R$2767,2,0)</f>
        <v/>
      </c>
    </row>
    <row r="6169" hidden="1" outlineLevel="1" ht="22.45" customFormat="1" customHeight="1" s="71" thickBot="1">
      <c r="B6169" s="167" t="n"/>
      <c r="C6169" s="167" t="n"/>
      <c r="D6169" s="14" t="n"/>
      <c r="E6169" s="15" t="n"/>
      <c r="F6169" s="175" t="n"/>
      <c r="G6169" s="15" t="n"/>
      <c r="H6169" s="175" t="n"/>
      <c r="I6169" s="135" t="n"/>
      <c r="J6169" s="154" t="n"/>
      <c r="K6169" s="154" t="n"/>
      <c r="L6169" s="12" t="n"/>
      <c r="M6169">
        <f>VLOOKUP(J6169,P$7:Q$2767,2,0)</f>
        <v/>
      </c>
      <c r="N6169">
        <f>VLOOKUP(K6169,P$7:R$2767,2,0)</f>
        <v/>
      </c>
    </row>
    <row r="6170" hidden="1" outlineLevel="1" ht="22.45" customFormat="1" customHeight="1" s="71">
      <c r="B6170" s="165" t="n"/>
      <c r="C6170" s="165" t="n"/>
      <c r="D6170" s="152" t="n"/>
      <c r="E6170" s="163" t="n"/>
      <c r="F6170" s="164" t="n"/>
      <c r="G6170" s="163" t="n"/>
      <c r="H6170" s="164" t="n"/>
      <c r="I6170" s="7" t="n"/>
      <c r="J6170" s="8" t="n"/>
      <c r="K6170" s="8" t="n"/>
      <c r="L6170" s="12" t="n"/>
      <c r="M6170">
        <f>VLOOKUP(J6170,P$7:Q$2767,2,0)</f>
        <v/>
      </c>
      <c r="N6170">
        <f>VLOOKUP(K6170,P$7:R$2767,2,0)</f>
        <v/>
      </c>
    </row>
    <row r="6171" hidden="1" outlineLevel="1" ht="22.45" customFormat="1" customHeight="1" s="71">
      <c r="B6171" s="166" t="n"/>
      <c r="C6171" s="166" t="n"/>
      <c r="D6171" s="153" t="n"/>
      <c r="E6171" s="10" t="n"/>
      <c r="F6171" s="11" t="n"/>
      <c r="G6171" s="10" t="n"/>
      <c r="H6171" s="11" t="n"/>
      <c r="I6171" s="12" t="n"/>
      <c r="J6171" s="13" t="n"/>
      <c r="K6171" s="13" t="n"/>
      <c r="L6171" s="12" t="n"/>
      <c r="M6171">
        <f>VLOOKUP(J6171,P$7:Q$2767,2,0)</f>
        <v/>
      </c>
      <c r="N6171">
        <f>VLOOKUP(K6171,P$7:R$2767,2,0)</f>
        <v/>
      </c>
    </row>
    <row r="6172" hidden="1" outlineLevel="1" ht="22.45" customFormat="1" customHeight="1" s="71" thickBot="1">
      <c r="B6172" s="167" t="n"/>
      <c r="C6172" s="167" t="n"/>
      <c r="D6172" s="14" t="n"/>
      <c r="E6172" s="15" t="n"/>
      <c r="F6172" s="175" t="n"/>
      <c r="G6172" s="15" t="n"/>
      <c r="H6172" s="175" t="n"/>
      <c r="I6172" s="135" t="n"/>
      <c r="J6172" s="154" t="n"/>
      <c r="K6172" s="154" t="n"/>
      <c r="L6172" s="12" t="n"/>
      <c r="M6172">
        <f>VLOOKUP(J6172,P$7:Q$2767,2,0)</f>
        <v/>
      </c>
      <c r="N6172">
        <f>VLOOKUP(K6172,P$7:R$2767,2,0)</f>
        <v/>
      </c>
    </row>
    <row r="6173" hidden="1" outlineLevel="1" ht="22.45" customFormat="1" customHeight="1" s="71">
      <c r="B6173" s="165" t="n"/>
      <c r="C6173" s="165" t="n"/>
      <c r="D6173" s="152" t="n"/>
      <c r="E6173" s="163" t="n"/>
      <c r="F6173" s="164" t="n"/>
      <c r="G6173" s="163" t="n"/>
      <c r="H6173" s="164" t="n"/>
      <c r="I6173" s="7" t="n"/>
      <c r="J6173" s="8" t="n"/>
      <c r="K6173" s="8" t="n"/>
      <c r="L6173" s="12" t="n"/>
      <c r="M6173">
        <f>VLOOKUP(J6173,P$7:Q$2767,2,0)</f>
        <v/>
      </c>
      <c r="N6173">
        <f>VLOOKUP(K6173,P$7:R$2767,2,0)</f>
        <v/>
      </c>
    </row>
    <row r="6174" hidden="1" outlineLevel="1" ht="22.45" customFormat="1" customHeight="1" s="71">
      <c r="B6174" s="166" t="n"/>
      <c r="C6174" s="166" t="n"/>
      <c r="D6174" s="153" t="n"/>
      <c r="E6174" s="10" t="n"/>
      <c r="F6174" s="11" t="n"/>
      <c r="G6174" s="10" t="n"/>
      <c r="H6174" s="11" t="n"/>
      <c r="I6174" s="12" t="n"/>
      <c r="J6174" s="13" t="n"/>
      <c r="K6174" s="13" t="n"/>
      <c r="L6174" s="12" t="n"/>
      <c r="M6174">
        <f>VLOOKUP(J6174,P$7:Q$2767,2,0)</f>
        <v/>
      </c>
      <c r="N6174">
        <f>VLOOKUP(K6174,P$7:R$2767,2,0)</f>
        <v/>
      </c>
    </row>
    <row r="6175" hidden="1" outlineLevel="1" ht="22.45" customFormat="1" customHeight="1" s="71" thickBot="1">
      <c r="B6175" s="167" t="n"/>
      <c r="C6175" s="167" t="n"/>
      <c r="D6175" s="14" t="n"/>
      <c r="E6175" s="15" t="n"/>
      <c r="F6175" s="175" t="n"/>
      <c r="G6175" s="15" t="n"/>
      <c r="H6175" s="175" t="n"/>
      <c r="I6175" s="135" t="n"/>
      <c r="J6175" s="154" t="n"/>
      <c r="K6175" s="154" t="n"/>
      <c r="L6175" s="12" t="n"/>
      <c r="M6175">
        <f>VLOOKUP(J6175,P$7:Q$2767,2,0)</f>
        <v/>
      </c>
      <c r="N6175">
        <f>VLOOKUP(K6175,P$7:R$2767,2,0)</f>
        <v/>
      </c>
    </row>
    <row r="6176" hidden="1" outlineLevel="1" ht="22.45" customFormat="1" customHeight="1" s="71">
      <c r="B6176" s="165" t="n"/>
      <c r="C6176" s="165" t="n"/>
      <c r="D6176" s="152" t="n"/>
      <c r="E6176" s="163" t="n"/>
      <c r="F6176" s="164" t="n"/>
      <c r="G6176" s="163" t="n"/>
      <c r="H6176" s="164" t="n"/>
      <c r="I6176" s="7" t="n"/>
      <c r="J6176" s="8" t="n"/>
      <c r="K6176" s="8" t="n"/>
      <c r="L6176" s="12" t="n"/>
      <c r="M6176">
        <f>VLOOKUP(J6176,P$7:Q$2767,2,0)</f>
        <v/>
      </c>
      <c r="N6176">
        <f>VLOOKUP(K6176,P$7:R$2767,2,0)</f>
        <v/>
      </c>
    </row>
    <row r="6177" hidden="1" outlineLevel="1" ht="22.45" customFormat="1" customHeight="1" s="71">
      <c r="B6177" s="166" t="n"/>
      <c r="C6177" s="166" t="n"/>
      <c r="D6177" s="153" t="n"/>
      <c r="E6177" s="10" t="n"/>
      <c r="F6177" s="11" t="n"/>
      <c r="G6177" s="10" t="n"/>
      <c r="H6177" s="11" t="n"/>
      <c r="I6177" s="12" t="n"/>
      <c r="J6177" s="13" t="n"/>
      <c r="K6177" s="13" t="n"/>
      <c r="L6177" s="12" t="n"/>
      <c r="M6177">
        <f>VLOOKUP(J6177,P$7:Q$2767,2,0)</f>
        <v/>
      </c>
      <c r="N6177">
        <f>VLOOKUP(K6177,P$7:R$2767,2,0)</f>
        <v/>
      </c>
    </row>
    <row r="6178" hidden="1" outlineLevel="1" ht="22.45" customFormat="1" customHeight="1" s="71" thickBot="1">
      <c r="B6178" s="167" t="n"/>
      <c r="C6178" s="167" t="n"/>
      <c r="D6178" s="14" t="n"/>
      <c r="E6178" s="15" t="n"/>
      <c r="F6178" s="175" t="n"/>
      <c r="G6178" s="15" t="n"/>
      <c r="H6178" s="175" t="n"/>
      <c r="I6178" s="135" t="n"/>
      <c r="J6178" s="154" t="n"/>
      <c r="K6178" s="154" t="n"/>
      <c r="L6178" s="12" t="n"/>
      <c r="M6178">
        <f>VLOOKUP(J6178,P$7:Q$2767,2,0)</f>
        <v/>
      </c>
      <c r="N6178">
        <f>VLOOKUP(K6178,P$7:R$2767,2,0)</f>
        <v/>
      </c>
    </row>
    <row r="6179" hidden="1" outlineLevel="1" ht="22.45" customFormat="1" customHeight="1" s="71">
      <c r="B6179" s="165" t="n"/>
      <c r="C6179" s="165" t="n"/>
      <c r="D6179" s="152" t="n"/>
      <c r="E6179" s="163" t="n"/>
      <c r="F6179" s="164" t="n"/>
      <c r="G6179" s="163" t="n"/>
      <c r="H6179" s="164" t="n"/>
      <c r="I6179" s="7" t="n"/>
      <c r="J6179" s="8" t="n"/>
      <c r="K6179" s="8" t="n"/>
      <c r="L6179" s="12" t="n"/>
      <c r="M6179">
        <f>VLOOKUP(J6179,P$7:Q$2767,2,0)</f>
        <v/>
      </c>
      <c r="N6179">
        <f>VLOOKUP(K6179,P$7:R$2767,2,0)</f>
        <v/>
      </c>
    </row>
    <row r="6180" hidden="1" outlineLevel="1" ht="22.45" customFormat="1" customHeight="1" s="71">
      <c r="B6180" s="166" t="n"/>
      <c r="C6180" s="166" t="n"/>
      <c r="D6180" s="153" t="n"/>
      <c r="E6180" s="10" t="n"/>
      <c r="F6180" s="11" t="n"/>
      <c r="G6180" s="10" t="n"/>
      <c r="H6180" s="11" t="n"/>
      <c r="I6180" s="12" t="n"/>
      <c r="J6180" s="13" t="n"/>
      <c r="K6180" s="13" t="n"/>
      <c r="L6180" s="12" t="n"/>
      <c r="M6180">
        <f>VLOOKUP(J6180,P$7:Q$2767,2,0)</f>
        <v/>
      </c>
      <c r="N6180">
        <f>VLOOKUP(K6180,P$7:R$2767,2,0)</f>
        <v/>
      </c>
    </row>
    <row r="6181" hidden="1" outlineLevel="1" ht="22.45" customFormat="1" customHeight="1" s="71" thickBot="1">
      <c r="B6181" s="167" t="n"/>
      <c r="C6181" s="167" t="n"/>
      <c r="D6181" s="14" t="n"/>
      <c r="E6181" s="15" t="n"/>
      <c r="F6181" s="175" t="n"/>
      <c r="G6181" s="15" t="n"/>
      <c r="H6181" s="175" t="n"/>
      <c r="I6181" s="135" t="n"/>
      <c r="J6181" s="154" t="n"/>
      <c r="K6181" s="154" t="n"/>
      <c r="L6181" s="12" t="n"/>
      <c r="M6181">
        <f>VLOOKUP(J6181,P$7:Q$2767,2,0)</f>
        <v/>
      </c>
      <c r="N6181">
        <f>VLOOKUP(K6181,P$7:R$2767,2,0)</f>
        <v/>
      </c>
    </row>
    <row r="6182" hidden="1" outlineLevel="1" ht="22.45" customFormat="1" customHeight="1" s="71">
      <c r="B6182" s="165" t="n"/>
      <c r="C6182" s="165" t="n"/>
      <c r="D6182" s="152" t="n"/>
      <c r="E6182" s="163" t="n"/>
      <c r="F6182" s="164" t="n"/>
      <c r="G6182" s="163" t="n"/>
      <c r="H6182" s="164" t="n"/>
      <c r="I6182" s="7" t="n"/>
      <c r="J6182" s="8" t="n"/>
      <c r="K6182" s="8" t="n"/>
      <c r="L6182" s="12" t="n"/>
      <c r="M6182">
        <f>VLOOKUP(J6182,P$7:Q$2767,2,0)</f>
        <v/>
      </c>
      <c r="N6182">
        <f>VLOOKUP(K6182,P$7:R$2767,2,0)</f>
        <v/>
      </c>
    </row>
    <row r="6183" hidden="1" outlineLevel="1" ht="22.45" customFormat="1" customHeight="1" s="71">
      <c r="B6183" s="166" t="n"/>
      <c r="C6183" s="166" t="n"/>
      <c r="D6183" s="153" t="n"/>
      <c r="E6183" s="10" t="n"/>
      <c r="F6183" s="11" t="n"/>
      <c r="G6183" s="10" t="n"/>
      <c r="H6183" s="11" t="n"/>
      <c r="I6183" s="12" t="n"/>
      <c r="J6183" s="13" t="n"/>
      <c r="K6183" s="13" t="n"/>
      <c r="L6183" s="12" t="n"/>
      <c r="M6183">
        <f>VLOOKUP(J6183,P$7:Q$2767,2,0)</f>
        <v/>
      </c>
      <c r="N6183">
        <f>VLOOKUP(K6183,P$7:R$2767,2,0)</f>
        <v/>
      </c>
    </row>
    <row r="6184" hidden="1" outlineLevel="1" ht="22.45" customFormat="1" customHeight="1" s="71" thickBot="1">
      <c r="B6184" s="167" t="n"/>
      <c r="C6184" s="167" t="n"/>
      <c r="D6184" s="14" t="n"/>
      <c r="E6184" s="15" t="n"/>
      <c r="F6184" s="175" t="n"/>
      <c r="G6184" s="15" t="n"/>
      <c r="H6184" s="175" t="n"/>
      <c r="I6184" s="135" t="n"/>
      <c r="J6184" s="154" t="n"/>
      <c r="K6184" s="154" t="n"/>
      <c r="L6184" s="12" t="n"/>
      <c r="M6184">
        <f>VLOOKUP(J6184,P$7:Q$2767,2,0)</f>
        <v/>
      </c>
      <c r="N6184">
        <f>VLOOKUP(K6184,P$7:R$2767,2,0)</f>
        <v/>
      </c>
    </row>
    <row r="6185" hidden="1" outlineLevel="1" ht="22.45" customFormat="1" customHeight="1" s="71">
      <c r="B6185" s="165" t="n"/>
      <c r="C6185" s="165" t="n"/>
      <c r="D6185" s="152" t="n"/>
      <c r="E6185" s="163" t="n"/>
      <c r="F6185" s="164" t="n"/>
      <c r="G6185" s="163" t="n"/>
      <c r="H6185" s="164" t="n"/>
      <c r="I6185" s="7" t="n"/>
      <c r="J6185" s="8" t="n"/>
      <c r="K6185" s="8" t="n"/>
      <c r="L6185" s="12" t="n"/>
      <c r="M6185">
        <f>VLOOKUP(J6185,P$7:Q$2767,2,0)</f>
        <v/>
      </c>
      <c r="N6185">
        <f>VLOOKUP(K6185,P$7:R$2767,2,0)</f>
        <v/>
      </c>
    </row>
    <row r="6186" hidden="1" outlineLevel="1" ht="22.45" customFormat="1" customHeight="1" s="71">
      <c r="B6186" s="166" t="n"/>
      <c r="C6186" s="166" t="n"/>
      <c r="D6186" s="153" t="n"/>
      <c r="E6186" s="10" t="n"/>
      <c r="F6186" s="11" t="n"/>
      <c r="G6186" s="10" t="n"/>
      <c r="H6186" s="11" t="n"/>
      <c r="I6186" s="12" t="n"/>
      <c r="J6186" s="13" t="n"/>
      <c r="K6186" s="13" t="n"/>
      <c r="L6186" s="12" t="n"/>
      <c r="M6186">
        <f>VLOOKUP(J6186,P$7:Q$2767,2,0)</f>
        <v/>
      </c>
      <c r="N6186">
        <f>VLOOKUP(K6186,P$7:R$2767,2,0)</f>
        <v/>
      </c>
    </row>
    <row r="6187" hidden="1" outlineLevel="1" ht="22.45" customFormat="1" customHeight="1" s="71" thickBot="1">
      <c r="B6187" s="167" t="n"/>
      <c r="C6187" s="167" t="n"/>
      <c r="D6187" s="14" t="n"/>
      <c r="E6187" s="15" t="n"/>
      <c r="F6187" s="175" t="n"/>
      <c r="G6187" s="15" t="n"/>
      <c r="H6187" s="175" t="n"/>
      <c r="I6187" s="135" t="n"/>
      <c r="J6187" s="154" t="n"/>
      <c r="K6187" s="154" t="n"/>
      <c r="L6187" s="12" t="n"/>
      <c r="M6187">
        <f>VLOOKUP(J6187,P$7:Q$2767,2,0)</f>
        <v/>
      </c>
      <c r="N6187">
        <f>VLOOKUP(K6187,P$7:R$2767,2,0)</f>
        <v/>
      </c>
    </row>
    <row r="6188" hidden="1" outlineLevel="1" ht="22.45" customFormat="1" customHeight="1" s="71">
      <c r="B6188" s="165" t="n"/>
      <c r="C6188" s="165" t="n"/>
      <c r="D6188" s="152" t="n"/>
      <c r="E6188" s="163" t="n"/>
      <c r="F6188" s="164" t="n"/>
      <c r="G6188" s="163" t="n"/>
      <c r="H6188" s="164" t="n"/>
      <c r="I6188" s="7" t="n"/>
      <c r="J6188" s="8" t="n"/>
      <c r="K6188" s="8" t="n"/>
      <c r="L6188" s="12" t="n"/>
      <c r="M6188">
        <f>VLOOKUP(J6188,P$7:Q$2767,2,0)</f>
        <v/>
      </c>
      <c r="N6188">
        <f>VLOOKUP(K6188,P$7:R$2767,2,0)</f>
        <v/>
      </c>
    </row>
    <row r="6189" hidden="1" outlineLevel="1" ht="22.45" customFormat="1" customHeight="1" s="71">
      <c r="B6189" s="166" t="n"/>
      <c r="C6189" s="166" t="n"/>
      <c r="D6189" s="153" t="n"/>
      <c r="E6189" s="10" t="n"/>
      <c r="F6189" s="11" t="n"/>
      <c r="G6189" s="10" t="n"/>
      <c r="H6189" s="11" t="n"/>
      <c r="I6189" s="12" t="n"/>
      <c r="J6189" s="13" t="n"/>
      <c r="K6189" s="13" t="n"/>
      <c r="L6189" s="12" t="n"/>
      <c r="M6189">
        <f>VLOOKUP(J6189,P$7:Q$2767,2,0)</f>
        <v/>
      </c>
      <c r="N6189">
        <f>VLOOKUP(K6189,P$7:R$2767,2,0)</f>
        <v/>
      </c>
    </row>
    <row r="6190" hidden="1" outlineLevel="1" ht="22.45" customFormat="1" customHeight="1" s="71" thickBot="1">
      <c r="B6190" s="167" t="n"/>
      <c r="C6190" s="167" t="n"/>
      <c r="D6190" s="14" t="n"/>
      <c r="E6190" s="15" t="n"/>
      <c r="F6190" s="175" t="n"/>
      <c r="G6190" s="15" t="n"/>
      <c r="H6190" s="175" t="n"/>
      <c r="I6190" s="135" t="n"/>
      <c r="J6190" s="154" t="n"/>
      <c r="K6190" s="154" t="n"/>
      <c r="L6190" s="12" t="n"/>
      <c r="M6190">
        <f>VLOOKUP(J6190,P$7:Q$2767,2,0)</f>
        <v/>
      </c>
      <c r="N6190">
        <f>VLOOKUP(K6190,P$7:R$2767,2,0)</f>
        <v/>
      </c>
    </row>
    <row r="6191" hidden="1" outlineLevel="1" ht="22.45" customFormat="1" customHeight="1" s="71">
      <c r="B6191" s="165" t="n"/>
      <c r="C6191" s="165" t="n"/>
      <c r="D6191" s="152" t="n"/>
      <c r="E6191" s="163" t="n"/>
      <c r="F6191" s="164" t="n"/>
      <c r="G6191" s="163" t="n"/>
      <c r="H6191" s="164" t="n"/>
      <c r="I6191" s="7" t="n"/>
      <c r="J6191" s="8" t="n"/>
      <c r="K6191" s="8" t="n"/>
      <c r="L6191" s="12" t="n"/>
      <c r="M6191">
        <f>VLOOKUP(J6191,P$7:Q$2767,2,0)</f>
        <v/>
      </c>
      <c r="N6191">
        <f>VLOOKUP(K6191,P$7:R$2767,2,0)</f>
        <v/>
      </c>
    </row>
    <row r="6192" hidden="1" outlineLevel="1" ht="22.45" customFormat="1" customHeight="1" s="71">
      <c r="B6192" s="166" t="n"/>
      <c r="C6192" s="166" t="n"/>
      <c r="D6192" s="153" t="n"/>
      <c r="E6192" s="10" t="n"/>
      <c r="F6192" s="11" t="n"/>
      <c r="G6192" s="10" t="n"/>
      <c r="H6192" s="11" t="n"/>
      <c r="I6192" s="12" t="n"/>
      <c r="J6192" s="13" t="n"/>
      <c r="K6192" s="13" t="n"/>
      <c r="L6192" s="12" t="n"/>
      <c r="M6192">
        <f>VLOOKUP(J6192,P$7:Q$2767,2,0)</f>
        <v/>
      </c>
      <c r="N6192">
        <f>VLOOKUP(K6192,P$7:R$2767,2,0)</f>
        <v/>
      </c>
    </row>
    <row r="6193" hidden="1" outlineLevel="1" ht="22.45" customFormat="1" customHeight="1" s="71" thickBot="1">
      <c r="B6193" s="167" t="n"/>
      <c r="C6193" s="167" t="n"/>
      <c r="D6193" s="14" t="n"/>
      <c r="E6193" s="15" t="n"/>
      <c r="F6193" s="175" t="n"/>
      <c r="G6193" s="15" t="n"/>
      <c r="H6193" s="175" t="n"/>
      <c r="I6193" s="135" t="n"/>
      <c r="J6193" s="154" t="n"/>
      <c r="K6193" s="154" t="n"/>
      <c r="L6193" s="12" t="n"/>
      <c r="M6193">
        <f>VLOOKUP(J6193,P$7:Q$2767,2,0)</f>
        <v/>
      </c>
      <c r="N6193">
        <f>VLOOKUP(K6193,P$7:R$2767,2,0)</f>
        <v/>
      </c>
    </row>
    <row r="6194" hidden="1" outlineLevel="1" ht="22.45" customFormat="1" customHeight="1" s="71">
      <c r="B6194" s="165" t="n"/>
      <c r="C6194" s="165" t="n"/>
      <c r="D6194" s="152" t="n"/>
      <c r="E6194" s="163" t="n"/>
      <c r="F6194" s="164" t="n"/>
      <c r="G6194" s="163" t="n"/>
      <c r="H6194" s="164" t="n"/>
      <c r="I6194" s="7" t="n"/>
      <c r="J6194" s="8" t="n"/>
      <c r="K6194" s="8" t="n"/>
      <c r="L6194" s="12" t="n"/>
      <c r="M6194">
        <f>VLOOKUP(J6194,P$7:Q$2767,2,0)</f>
        <v/>
      </c>
      <c r="N6194">
        <f>VLOOKUP(K6194,P$7:R$2767,2,0)</f>
        <v/>
      </c>
    </row>
    <row r="6195" hidden="1" outlineLevel="1" ht="22.45" customFormat="1" customHeight="1" s="71">
      <c r="B6195" s="166" t="n"/>
      <c r="C6195" s="166" t="n"/>
      <c r="D6195" s="153" t="n"/>
      <c r="E6195" s="10" t="n"/>
      <c r="F6195" s="11" t="n"/>
      <c r="G6195" s="10" t="n"/>
      <c r="H6195" s="11" t="n"/>
      <c r="I6195" s="12" t="n"/>
      <c r="J6195" s="13" t="n"/>
      <c r="K6195" s="13" t="n"/>
      <c r="L6195" s="12" t="n"/>
      <c r="M6195">
        <f>VLOOKUP(J6195,P$7:Q$2767,2,0)</f>
        <v/>
      </c>
      <c r="N6195">
        <f>VLOOKUP(K6195,P$7:R$2767,2,0)</f>
        <v/>
      </c>
    </row>
    <row r="6196" hidden="1" outlineLevel="1" ht="22.45" customFormat="1" customHeight="1" s="71" thickBot="1">
      <c r="B6196" s="167" t="n"/>
      <c r="C6196" s="167" t="n"/>
      <c r="D6196" s="14" t="n"/>
      <c r="E6196" s="15" t="n"/>
      <c r="F6196" s="175" t="n"/>
      <c r="G6196" s="15" t="n"/>
      <c r="H6196" s="175" t="n"/>
      <c r="I6196" s="135" t="n"/>
      <c r="J6196" s="154" t="n"/>
      <c r="K6196" s="154" t="n"/>
      <c r="L6196" s="12" t="n"/>
      <c r="M6196">
        <f>VLOOKUP(J6196,P$7:Q$2767,2,0)</f>
        <v/>
      </c>
      <c r="N6196">
        <f>VLOOKUP(K6196,P$7:R$2767,2,0)</f>
        <v/>
      </c>
    </row>
    <row r="6197" hidden="1" outlineLevel="1" ht="22.45" customFormat="1" customHeight="1" s="71">
      <c r="B6197" s="165" t="n"/>
      <c r="C6197" s="165" t="n"/>
      <c r="D6197" s="152" t="n"/>
      <c r="E6197" s="163" t="n"/>
      <c r="F6197" s="164" t="n"/>
      <c r="G6197" s="163" t="n"/>
      <c r="H6197" s="164" t="n"/>
      <c r="I6197" s="7" t="n"/>
      <c r="J6197" s="8" t="n"/>
      <c r="K6197" s="8" t="n"/>
      <c r="L6197" s="12" t="n"/>
      <c r="M6197">
        <f>VLOOKUP(J6197,P$7:Q$2767,2,0)</f>
        <v/>
      </c>
      <c r="N6197">
        <f>VLOOKUP(K6197,P$7:R$2767,2,0)</f>
        <v/>
      </c>
    </row>
    <row r="6198" hidden="1" outlineLevel="1" ht="22.45" customFormat="1" customHeight="1" s="71">
      <c r="B6198" s="166" t="n"/>
      <c r="C6198" s="166" t="n"/>
      <c r="D6198" s="153" t="n"/>
      <c r="E6198" s="10" t="n"/>
      <c r="F6198" s="11" t="n"/>
      <c r="G6198" s="10" t="n"/>
      <c r="H6198" s="11" t="n"/>
      <c r="I6198" s="12" t="n"/>
      <c r="J6198" s="13" t="n"/>
      <c r="K6198" s="13" t="n"/>
      <c r="L6198" s="12" t="n"/>
      <c r="M6198">
        <f>VLOOKUP(J6198,P$7:Q$2767,2,0)</f>
        <v/>
      </c>
      <c r="N6198">
        <f>VLOOKUP(K6198,P$7:R$2767,2,0)</f>
        <v/>
      </c>
    </row>
    <row r="6199" hidden="1" outlineLevel="1" ht="22.45" customFormat="1" customHeight="1" s="71" thickBot="1">
      <c r="B6199" s="167" t="n"/>
      <c r="C6199" s="167" t="n"/>
      <c r="D6199" s="14" t="n"/>
      <c r="E6199" s="15" t="n"/>
      <c r="F6199" s="175" t="n"/>
      <c r="G6199" s="15" t="n"/>
      <c r="H6199" s="175" t="n"/>
      <c r="I6199" s="135" t="n"/>
      <c r="J6199" s="154" t="n"/>
      <c r="K6199" s="154" t="n"/>
      <c r="L6199" s="12" t="n"/>
      <c r="M6199">
        <f>VLOOKUP(J6199,P$7:Q$2767,2,0)</f>
        <v/>
      </c>
      <c r="N6199">
        <f>VLOOKUP(K6199,P$7:R$2767,2,0)</f>
        <v/>
      </c>
    </row>
    <row r="6200" hidden="1" outlineLevel="1" ht="22.45" customFormat="1" customHeight="1" s="71">
      <c r="B6200" s="165" t="n"/>
      <c r="C6200" s="165" t="n"/>
      <c r="D6200" s="152" t="n"/>
      <c r="E6200" s="163" t="n"/>
      <c r="F6200" s="164" t="n"/>
      <c r="G6200" s="163" t="n"/>
      <c r="H6200" s="164" t="n"/>
      <c r="I6200" s="176" t="n"/>
      <c r="J6200" s="8" t="n"/>
      <c r="K6200" s="8" t="n"/>
      <c r="L6200" s="12" t="n"/>
      <c r="M6200">
        <f>VLOOKUP(J6200,P$7:Q$2767,2,0)</f>
        <v/>
      </c>
      <c r="N6200">
        <f>VLOOKUP(K6200,P$7:R$2767,2,0)</f>
        <v/>
      </c>
    </row>
    <row r="6201" hidden="1" outlineLevel="1" ht="22.45" customFormat="1" customHeight="1" s="71">
      <c r="B6201" s="166" t="n"/>
      <c r="C6201" s="166" t="n"/>
      <c r="D6201" s="153" t="n"/>
      <c r="E6201" s="10" t="n"/>
      <c r="F6201" s="11" t="n"/>
      <c r="G6201" s="10" t="n"/>
      <c r="H6201" s="11" t="n"/>
      <c r="I6201" s="12" t="n"/>
      <c r="J6201" s="13" t="n"/>
      <c r="K6201" s="13" t="n"/>
      <c r="L6201" s="12" t="n"/>
      <c r="M6201">
        <f>VLOOKUP(J6201,P$7:Q$2767,2,0)</f>
        <v/>
      </c>
      <c r="N6201">
        <f>VLOOKUP(K6201,P$7:R$2767,2,0)</f>
        <v/>
      </c>
    </row>
    <row r="6202" hidden="1" outlineLevel="1" ht="22.45" customFormat="1" customHeight="1" s="71" thickBot="1">
      <c r="B6202" s="167" t="n"/>
      <c r="C6202" s="167" t="n"/>
      <c r="D6202" s="14" t="n"/>
      <c r="E6202" s="15" t="n"/>
      <c r="F6202" s="175" t="n"/>
      <c r="G6202" s="15" t="n"/>
      <c r="H6202" s="175" t="n"/>
      <c r="I6202" s="135" t="n"/>
      <c r="J6202" s="154" t="n"/>
      <c r="K6202" s="154" t="n"/>
      <c r="L6202" s="12" t="n"/>
      <c r="M6202">
        <f>VLOOKUP(J6202,P$7:Q$2767,2,0)</f>
        <v/>
      </c>
      <c r="N6202">
        <f>VLOOKUP(K6202,P$7:R$2767,2,0)</f>
        <v/>
      </c>
    </row>
    <row r="6203" hidden="1" outlineLevel="1" ht="22.45" customFormat="1" customHeight="1" s="71">
      <c r="B6203" s="165" t="n"/>
      <c r="C6203" s="165" t="n"/>
      <c r="D6203" s="152" t="n"/>
      <c r="E6203" s="163" t="n"/>
      <c r="F6203" s="164" t="n"/>
      <c r="G6203" s="163" t="n"/>
      <c r="H6203" s="164" t="n"/>
      <c r="I6203" s="7" t="n"/>
      <c r="J6203" s="8" t="n"/>
      <c r="K6203" s="8" t="n"/>
      <c r="L6203" s="12" t="n"/>
      <c r="M6203">
        <f>VLOOKUP(J6203,P$7:Q$2767,2,0)</f>
        <v/>
      </c>
      <c r="N6203">
        <f>VLOOKUP(K6203,P$7:R$2767,2,0)</f>
        <v/>
      </c>
    </row>
    <row r="6204" hidden="1" outlineLevel="1" ht="22.45" customFormat="1" customHeight="1" s="71">
      <c r="B6204" s="166" t="n"/>
      <c r="C6204" s="166" t="n"/>
      <c r="D6204" s="153" t="n"/>
      <c r="E6204" s="10" t="n"/>
      <c r="F6204" s="11" t="n"/>
      <c r="G6204" s="10" t="n"/>
      <c r="H6204" s="11" t="n"/>
      <c r="I6204" s="12" t="n"/>
      <c r="J6204" s="13" t="n"/>
      <c r="K6204" s="13" t="n"/>
      <c r="L6204" s="12" t="n"/>
      <c r="M6204">
        <f>VLOOKUP(J6204,P$7:Q$2767,2,0)</f>
        <v/>
      </c>
      <c r="N6204">
        <f>VLOOKUP(K6204,P$7:R$2767,2,0)</f>
        <v/>
      </c>
    </row>
    <row r="6205" hidden="1" outlineLevel="1" ht="22.45" customFormat="1" customHeight="1" s="71" thickBot="1">
      <c r="B6205" s="167" t="n"/>
      <c r="C6205" s="167" t="n"/>
      <c r="D6205" s="14" t="n"/>
      <c r="E6205" s="15" t="n"/>
      <c r="F6205" s="175" t="n"/>
      <c r="G6205" s="15" t="n"/>
      <c r="H6205" s="175" t="n"/>
      <c r="I6205" s="135" t="n"/>
      <c r="J6205" s="154" t="n"/>
      <c r="K6205" s="154" t="n"/>
      <c r="L6205" s="12" t="n"/>
      <c r="M6205">
        <f>VLOOKUP(J6205,P$7:Q$2767,2,0)</f>
        <v/>
      </c>
      <c r="N6205">
        <f>VLOOKUP(K6205,P$7:R$2767,2,0)</f>
        <v/>
      </c>
    </row>
    <row r="6206" hidden="1" outlineLevel="1" ht="22.45" customFormat="1" customHeight="1" s="71">
      <c r="B6206" s="165" t="n"/>
      <c r="C6206" s="165" t="n"/>
      <c r="D6206" s="152" t="n"/>
      <c r="E6206" s="163" t="n"/>
      <c r="F6206" s="164" t="n"/>
      <c r="G6206" s="163" t="n"/>
      <c r="H6206" s="164" t="n"/>
      <c r="I6206" s="7" t="n"/>
      <c r="J6206" s="8" t="n"/>
      <c r="K6206" s="8" t="n"/>
      <c r="L6206" s="12" t="n"/>
      <c r="M6206">
        <f>VLOOKUP(J6206,P$7:Q$2767,2,0)</f>
        <v/>
      </c>
      <c r="N6206">
        <f>VLOOKUP(K6206,P$7:R$2767,2,0)</f>
        <v/>
      </c>
    </row>
    <row r="6207" hidden="1" outlineLevel="1" ht="22.45" customFormat="1" customHeight="1" s="71">
      <c r="B6207" s="166" t="n"/>
      <c r="C6207" s="166" t="n"/>
      <c r="D6207" s="153" t="n"/>
      <c r="E6207" s="10" t="n"/>
      <c r="F6207" s="11" t="n"/>
      <c r="G6207" s="10" t="n"/>
      <c r="H6207" s="11" t="n"/>
      <c r="I6207" s="12" t="n"/>
      <c r="J6207" s="13" t="n"/>
      <c r="K6207" s="13" t="n"/>
      <c r="L6207" s="12" t="n"/>
      <c r="M6207">
        <f>VLOOKUP(J6207,P$7:Q$2767,2,0)</f>
        <v/>
      </c>
      <c r="N6207">
        <f>VLOOKUP(K6207,P$7:R$2767,2,0)</f>
        <v/>
      </c>
    </row>
    <row r="6208" hidden="1" outlineLevel="1" ht="22.45" customFormat="1" customHeight="1" s="71" thickBot="1">
      <c r="B6208" s="167" t="n"/>
      <c r="C6208" s="167" t="n"/>
      <c r="D6208" s="14" t="n"/>
      <c r="E6208" s="15" t="n"/>
      <c r="F6208" s="175" t="n"/>
      <c r="G6208" s="15" t="n"/>
      <c r="H6208" s="175" t="n"/>
      <c r="I6208" s="135" t="n"/>
      <c r="J6208" s="154" t="n"/>
      <c r="K6208" s="154" t="n"/>
      <c r="L6208" s="12" t="n"/>
      <c r="M6208">
        <f>VLOOKUP(J6208,P$7:Q$2767,2,0)</f>
        <v/>
      </c>
      <c r="N6208">
        <f>VLOOKUP(K6208,P$7:R$2767,2,0)</f>
        <v/>
      </c>
    </row>
    <row r="6209" hidden="1" outlineLevel="1" ht="22.45" customFormat="1" customHeight="1" s="71">
      <c r="B6209" s="165" t="n"/>
      <c r="C6209" s="165" t="n"/>
      <c r="D6209" s="152" t="n"/>
      <c r="E6209" s="163" t="n"/>
      <c r="F6209" s="164" t="n"/>
      <c r="G6209" s="163" t="n"/>
      <c r="H6209" s="164" t="n"/>
      <c r="I6209" s="7" t="n"/>
      <c r="J6209" s="8" t="n"/>
      <c r="K6209" s="8" t="n"/>
      <c r="L6209" s="12" t="n"/>
      <c r="M6209">
        <f>VLOOKUP(J6209,P$7:Q$2767,2,0)</f>
        <v/>
      </c>
      <c r="N6209">
        <f>VLOOKUP(K6209,P$7:R$2767,2,0)</f>
        <v/>
      </c>
    </row>
    <row r="6210" hidden="1" outlineLevel="1" ht="22.45" customFormat="1" customHeight="1" s="71">
      <c r="B6210" s="166" t="n"/>
      <c r="C6210" s="166" t="n"/>
      <c r="D6210" s="153" t="n"/>
      <c r="E6210" s="10" t="n"/>
      <c r="F6210" s="11" t="n"/>
      <c r="G6210" s="10" t="n"/>
      <c r="H6210" s="11" t="n"/>
      <c r="I6210" s="12" t="n"/>
      <c r="J6210" s="13" t="n"/>
      <c r="K6210" s="13" t="n"/>
      <c r="L6210" s="12" t="n"/>
      <c r="M6210">
        <f>VLOOKUP(J6210,P$7:Q$2767,2,0)</f>
        <v/>
      </c>
      <c r="N6210">
        <f>VLOOKUP(K6210,P$7:R$2767,2,0)</f>
        <v/>
      </c>
    </row>
    <row r="6211" hidden="1" outlineLevel="1" ht="22.45" customFormat="1" customHeight="1" s="71" thickBot="1">
      <c r="B6211" s="167" t="n"/>
      <c r="C6211" s="167" t="n"/>
      <c r="D6211" s="14" t="n"/>
      <c r="E6211" s="15" t="n"/>
      <c r="F6211" s="175" t="n"/>
      <c r="G6211" s="15" t="n"/>
      <c r="H6211" s="175" t="n"/>
      <c r="I6211" s="135" t="n"/>
      <c r="J6211" s="154" t="n"/>
      <c r="K6211" s="154" t="n"/>
      <c r="L6211" s="12" t="n"/>
      <c r="M6211">
        <f>VLOOKUP(J6211,P$7:Q$2767,2,0)</f>
        <v/>
      </c>
      <c r="N6211">
        <f>VLOOKUP(K6211,P$7:R$2767,2,0)</f>
        <v/>
      </c>
    </row>
    <row r="6212" hidden="1" outlineLevel="1" ht="22.45" customFormat="1" customHeight="1" s="71">
      <c r="B6212" s="165" t="n"/>
      <c r="C6212" s="165" t="n"/>
      <c r="D6212" s="152" t="n"/>
      <c r="E6212" s="163" t="n"/>
      <c r="F6212" s="164" t="n"/>
      <c r="G6212" s="163" t="n"/>
      <c r="H6212" s="164" t="n"/>
      <c r="I6212" s="7" t="n"/>
      <c r="J6212" s="8" t="n"/>
      <c r="K6212" s="8" t="n"/>
      <c r="L6212" s="12" t="n"/>
      <c r="M6212">
        <f>VLOOKUP(J6212,P$7:Q$2767,2,0)</f>
        <v/>
      </c>
      <c r="N6212">
        <f>VLOOKUP(K6212,P$7:R$2767,2,0)</f>
        <v/>
      </c>
    </row>
    <row r="6213" hidden="1" outlineLevel="1" ht="22.45" customFormat="1" customHeight="1" s="71">
      <c r="B6213" s="166" t="n"/>
      <c r="C6213" s="166" t="n"/>
      <c r="D6213" s="153" t="n"/>
      <c r="E6213" s="10" t="n"/>
      <c r="F6213" s="11" t="n"/>
      <c r="G6213" s="10" t="n"/>
      <c r="H6213" s="11" t="n"/>
      <c r="I6213" s="12" t="n"/>
      <c r="J6213" s="13" t="n"/>
      <c r="K6213" s="13" t="n"/>
      <c r="L6213" s="12" t="n"/>
      <c r="M6213">
        <f>VLOOKUP(J6213,P$7:Q$2767,2,0)</f>
        <v/>
      </c>
      <c r="N6213">
        <f>VLOOKUP(K6213,P$7:R$2767,2,0)</f>
        <v/>
      </c>
    </row>
    <row r="6214" hidden="1" outlineLevel="1" ht="22.45" customFormat="1" customHeight="1" s="71" thickBot="1">
      <c r="B6214" s="167" t="n"/>
      <c r="C6214" s="167" t="n"/>
      <c r="D6214" s="14" t="n"/>
      <c r="E6214" s="15" t="n"/>
      <c r="F6214" s="175" t="n"/>
      <c r="G6214" s="15" t="n"/>
      <c r="H6214" s="175" t="n"/>
      <c r="I6214" s="135" t="n"/>
      <c r="J6214" s="154" t="n"/>
      <c r="K6214" s="154" t="n"/>
      <c r="L6214" s="12" t="n"/>
      <c r="M6214">
        <f>VLOOKUP(J6214,P$7:Q$2767,2,0)</f>
        <v/>
      </c>
      <c r="N6214">
        <f>VLOOKUP(K6214,P$7:R$2767,2,0)</f>
        <v/>
      </c>
    </row>
    <row r="6215" hidden="1" outlineLevel="1" ht="22.45" customFormat="1" customHeight="1" s="71">
      <c r="B6215" s="165" t="n"/>
      <c r="C6215" s="165" t="n"/>
      <c r="D6215" s="152" t="n"/>
      <c r="E6215" s="163" t="n"/>
      <c r="F6215" s="164" t="n"/>
      <c r="G6215" s="163" t="n"/>
      <c r="H6215" s="164" t="n"/>
      <c r="I6215" s="7" t="n"/>
      <c r="J6215" s="8" t="n"/>
      <c r="K6215" s="8" t="n"/>
      <c r="L6215" s="12" t="n"/>
      <c r="M6215">
        <f>VLOOKUP(J6215,P$7:Q$2767,2,0)</f>
        <v/>
      </c>
      <c r="N6215">
        <f>VLOOKUP(K6215,P$7:R$2767,2,0)</f>
        <v/>
      </c>
    </row>
    <row r="6216" hidden="1" outlineLevel="1" ht="22.45" customFormat="1" customHeight="1" s="71">
      <c r="B6216" s="166" t="n"/>
      <c r="C6216" s="166" t="n"/>
      <c r="D6216" s="153" t="n"/>
      <c r="E6216" s="10" t="n"/>
      <c r="F6216" s="11" t="n"/>
      <c r="G6216" s="10" t="n"/>
      <c r="H6216" s="11" t="n"/>
      <c r="I6216" s="12" t="n"/>
      <c r="J6216" s="13" t="n"/>
      <c r="K6216" s="13" t="n"/>
      <c r="L6216" s="12" t="n"/>
      <c r="M6216">
        <f>VLOOKUP(J6216,P$7:Q$2767,2,0)</f>
        <v/>
      </c>
      <c r="N6216">
        <f>VLOOKUP(K6216,P$7:R$2767,2,0)</f>
        <v/>
      </c>
    </row>
    <row r="6217" hidden="1" outlineLevel="1" ht="22.45" customFormat="1" customHeight="1" s="71" thickBot="1">
      <c r="B6217" s="167" t="n"/>
      <c r="C6217" s="167" t="n"/>
      <c r="D6217" s="14" t="n"/>
      <c r="E6217" s="15" t="n"/>
      <c r="F6217" s="175" t="n"/>
      <c r="G6217" s="15" t="n"/>
      <c r="H6217" s="175" t="n"/>
      <c r="I6217" s="135" t="n"/>
      <c r="J6217" s="154" t="n"/>
      <c r="K6217" s="154" t="n"/>
      <c r="L6217" s="12" t="n"/>
      <c r="M6217">
        <f>VLOOKUP(J6217,P$7:Q$2767,2,0)</f>
        <v/>
      </c>
      <c r="N6217">
        <f>VLOOKUP(K6217,P$7:R$2767,2,0)</f>
        <v/>
      </c>
    </row>
    <row r="6218" hidden="1" outlineLevel="1" ht="22.45" customFormat="1" customHeight="1" s="71">
      <c r="B6218" s="165" t="n"/>
      <c r="C6218" s="165" t="n"/>
      <c r="D6218" s="152" t="n"/>
      <c r="E6218" s="163" t="n"/>
      <c r="F6218" s="164" t="n"/>
      <c r="G6218" s="163" t="n"/>
      <c r="H6218" s="164" t="n"/>
      <c r="I6218" s="7" t="n"/>
      <c r="J6218" s="8" t="n"/>
      <c r="K6218" s="8" t="n"/>
      <c r="L6218" s="12" t="n"/>
      <c r="M6218">
        <f>VLOOKUP(J6218,P$7:Q$2767,2,0)</f>
        <v/>
      </c>
      <c r="N6218">
        <f>VLOOKUP(K6218,P$7:R$2767,2,0)</f>
        <v/>
      </c>
    </row>
    <row r="6219" hidden="1" outlineLevel="1" ht="22.45" customFormat="1" customHeight="1" s="71">
      <c r="B6219" s="166" t="n"/>
      <c r="C6219" s="166" t="n"/>
      <c r="D6219" s="153" t="n"/>
      <c r="E6219" s="10" t="n"/>
      <c r="F6219" s="11" t="n"/>
      <c r="G6219" s="10" t="n"/>
      <c r="H6219" s="11" t="n"/>
      <c r="I6219" s="12" t="n"/>
      <c r="J6219" s="13" t="n"/>
      <c r="K6219" s="13" t="n"/>
      <c r="L6219" s="12" t="n"/>
      <c r="M6219">
        <f>VLOOKUP(J6219,P$7:Q$2767,2,0)</f>
        <v/>
      </c>
      <c r="N6219">
        <f>VLOOKUP(K6219,P$7:R$2767,2,0)</f>
        <v/>
      </c>
    </row>
    <row r="6220" hidden="1" outlineLevel="1" ht="22.45" customFormat="1" customHeight="1" s="71" thickBot="1">
      <c r="B6220" s="167" t="n"/>
      <c r="C6220" s="167" t="n"/>
      <c r="D6220" s="14" t="n"/>
      <c r="E6220" s="15" t="n"/>
      <c r="F6220" s="175" t="n"/>
      <c r="G6220" s="15" t="n"/>
      <c r="H6220" s="175" t="n"/>
      <c r="I6220" s="135" t="n"/>
      <c r="J6220" s="154" t="n"/>
      <c r="K6220" s="154" t="n"/>
      <c r="L6220" s="12" t="n"/>
      <c r="M6220">
        <f>VLOOKUP(J6220,P$7:Q$2767,2,0)</f>
        <v/>
      </c>
      <c r="N6220">
        <f>VLOOKUP(K6220,P$7:R$2767,2,0)</f>
        <v/>
      </c>
    </row>
    <row r="6221" hidden="1" outlineLevel="1" ht="22.45" customFormat="1" customHeight="1" s="71">
      <c r="B6221" s="165" t="n"/>
      <c r="C6221" s="165" t="n"/>
      <c r="D6221" s="152" t="n"/>
      <c r="E6221" s="163" t="n"/>
      <c r="F6221" s="164" t="n"/>
      <c r="G6221" s="163" t="n"/>
      <c r="H6221" s="164" t="n"/>
      <c r="I6221" s="176" t="n"/>
      <c r="J6221" s="8" t="n"/>
      <c r="K6221" s="8" t="n"/>
      <c r="L6221" s="12" t="n"/>
      <c r="M6221">
        <f>VLOOKUP(J6221,P$7:Q$2767,2,0)</f>
        <v/>
      </c>
      <c r="N6221">
        <f>VLOOKUP(K6221,P$7:R$2767,2,0)</f>
        <v/>
      </c>
    </row>
    <row r="6222" hidden="1" outlineLevel="1" ht="22.45" customFormat="1" customHeight="1" s="71">
      <c r="B6222" s="166" t="n"/>
      <c r="C6222" s="166" t="n"/>
      <c r="D6222" s="153" t="n"/>
      <c r="E6222" s="10" t="n"/>
      <c r="F6222" s="11" t="n"/>
      <c r="G6222" s="10" t="n"/>
      <c r="H6222" s="11" t="n"/>
      <c r="I6222" s="12" t="n"/>
      <c r="J6222" s="13" t="n"/>
      <c r="K6222" s="13" t="n"/>
      <c r="L6222" s="12" t="n"/>
      <c r="M6222">
        <f>VLOOKUP(J6222,P$7:Q$2767,2,0)</f>
        <v/>
      </c>
      <c r="N6222">
        <f>VLOOKUP(K6222,P$7:R$2767,2,0)</f>
        <v/>
      </c>
    </row>
    <row r="6223" hidden="1" outlineLevel="1" ht="22.45" customFormat="1" customHeight="1" s="71" thickBot="1">
      <c r="B6223" s="167" t="n"/>
      <c r="C6223" s="167" t="n"/>
      <c r="D6223" s="14" t="n"/>
      <c r="E6223" s="15" t="n"/>
      <c r="F6223" s="175" t="n"/>
      <c r="G6223" s="15" t="n"/>
      <c r="H6223" s="175" t="n"/>
      <c r="I6223" s="135" t="n"/>
      <c r="J6223" s="154" t="n"/>
      <c r="K6223" s="154" t="n"/>
      <c r="L6223" s="12" t="n"/>
      <c r="M6223">
        <f>VLOOKUP(J6223,P$7:Q$2767,2,0)</f>
        <v/>
      </c>
      <c r="N6223">
        <f>VLOOKUP(K6223,P$7:R$2767,2,0)</f>
        <v/>
      </c>
    </row>
    <row r="6224" hidden="1" outlineLevel="1" ht="22.45" customFormat="1" customHeight="1" s="71">
      <c r="B6224" s="165" t="n"/>
      <c r="C6224" s="165" t="n"/>
      <c r="D6224" s="152" t="n"/>
      <c r="E6224" s="163" t="n"/>
      <c r="F6224" s="164" t="n"/>
      <c r="G6224" s="163" t="n"/>
      <c r="H6224" s="164" t="n"/>
      <c r="I6224" s="176" t="n"/>
      <c r="J6224" s="8" t="n"/>
      <c r="K6224" s="8" t="n"/>
      <c r="L6224" s="12" t="n"/>
      <c r="M6224">
        <f>VLOOKUP(J6224,P$7:Q$2767,2,0)</f>
        <v/>
      </c>
      <c r="N6224">
        <f>VLOOKUP(K6224,P$7:R$2767,2,0)</f>
        <v/>
      </c>
    </row>
    <row r="6225" hidden="1" outlineLevel="1" ht="22.45" customFormat="1" customHeight="1" s="71">
      <c r="B6225" s="166" t="n"/>
      <c r="C6225" s="166" t="n"/>
      <c r="D6225" s="153" t="n"/>
      <c r="E6225" s="10" t="n"/>
      <c r="F6225" s="11" t="n"/>
      <c r="G6225" s="10" t="n"/>
      <c r="H6225" s="11" t="n"/>
      <c r="I6225" s="12" t="n"/>
      <c r="J6225" s="13" t="n"/>
      <c r="K6225" s="13" t="n"/>
      <c r="L6225" s="12" t="n"/>
      <c r="M6225">
        <f>VLOOKUP(J6225,P$7:Q$2767,2,0)</f>
        <v/>
      </c>
      <c r="N6225">
        <f>VLOOKUP(K6225,P$7:R$2767,2,0)</f>
        <v/>
      </c>
    </row>
    <row r="6226" hidden="1" outlineLevel="1" ht="22.45" customFormat="1" customHeight="1" s="71" thickBot="1">
      <c r="B6226" s="167" t="n"/>
      <c r="C6226" s="167" t="n"/>
      <c r="D6226" s="14" t="n"/>
      <c r="E6226" s="15" t="n"/>
      <c r="F6226" s="175" t="n"/>
      <c r="G6226" s="15" t="n"/>
      <c r="H6226" s="175" t="n"/>
      <c r="I6226" s="135" t="n"/>
      <c r="J6226" s="154" t="n"/>
      <c r="K6226" s="154" t="n"/>
      <c r="L6226" s="12" t="n"/>
      <c r="M6226">
        <f>VLOOKUP(J6226,P$7:Q$2767,2,0)</f>
        <v/>
      </c>
      <c r="N6226">
        <f>VLOOKUP(K6226,P$7:R$2767,2,0)</f>
        <v/>
      </c>
    </row>
    <row r="6227" hidden="1" outlineLevel="1" ht="22.45" customFormat="1" customHeight="1" s="71">
      <c r="B6227" s="165" t="n"/>
      <c r="C6227" s="165" t="n"/>
      <c r="D6227" s="152" t="n"/>
      <c r="E6227" s="163" t="n"/>
      <c r="F6227" s="164" t="n"/>
      <c r="G6227" s="163" t="n"/>
      <c r="H6227" s="164" t="n"/>
      <c r="I6227" s="176" t="n"/>
      <c r="J6227" s="8" t="n"/>
      <c r="K6227" s="8" t="n"/>
      <c r="L6227" s="12" t="n"/>
      <c r="M6227">
        <f>VLOOKUP(J6227,P$7:Q$2767,2,0)</f>
        <v/>
      </c>
      <c r="N6227">
        <f>VLOOKUP(K6227,P$7:R$2767,2,0)</f>
        <v/>
      </c>
    </row>
    <row r="6228" hidden="1" outlineLevel="1" ht="22.45" customFormat="1" customHeight="1" s="71">
      <c r="B6228" s="166" t="n"/>
      <c r="C6228" s="166" t="n"/>
      <c r="D6228" s="153" t="n"/>
      <c r="E6228" s="10" t="n"/>
      <c r="F6228" s="11" t="n"/>
      <c r="G6228" s="10" t="n"/>
      <c r="H6228" s="11" t="n"/>
      <c r="I6228" s="12" t="n"/>
      <c r="J6228" s="13" t="n"/>
      <c r="K6228" s="13" t="n"/>
      <c r="L6228" s="12" t="n"/>
      <c r="M6228">
        <f>VLOOKUP(J6228,P$7:Q$2767,2,0)</f>
        <v/>
      </c>
      <c r="N6228">
        <f>VLOOKUP(K6228,P$7:R$2767,2,0)</f>
        <v/>
      </c>
    </row>
    <row r="6229" hidden="1" outlineLevel="1" ht="22.45" customFormat="1" customHeight="1" s="71" thickBot="1">
      <c r="B6229" s="167" t="n"/>
      <c r="C6229" s="167" t="n"/>
      <c r="D6229" s="14" t="n"/>
      <c r="E6229" s="15" t="n"/>
      <c r="F6229" s="175" t="n"/>
      <c r="G6229" s="15" t="n"/>
      <c r="H6229" s="175" t="n"/>
      <c r="I6229" s="135" t="n"/>
      <c r="J6229" s="154" t="n"/>
      <c r="K6229" s="154" t="n"/>
      <c r="L6229" s="12" t="n"/>
      <c r="M6229">
        <f>VLOOKUP(J6229,P$7:Q$2767,2,0)</f>
        <v/>
      </c>
      <c r="N6229">
        <f>VLOOKUP(K6229,P$7:R$2767,2,0)</f>
        <v/>
      </c>
    </row>
    <row r="6230" hidden="1" outlineLevel="1" ht="22.45" customFormat="1" customHeight="1" s="71">
      <c r="B6230" s="165" t="n"/>
      <c r="C6230" s="165" t="n"/>
      <c r="D6230" s="152" t="n"/>
      <c r="E6230" s="163" t="n"/>
      <c r="F6230" s="164" t="n"/>
      <c r="G6230" s="163" t="n"/>
      <c r="H6230" s="164" t="n"/>
      <c r="I6230" s="7" t="n"/>
      <c r="J6230" s="8" t="n"/>
      <c r="K6230" s="8" t="n"/>
      <c r="L6230" s="12" t="n"/>
      <c r="M6230">
        <f>VLOOKUP(J6230,P$7:Q$2767,2,0)</f>
        <v/>
      </c>
      <c r="N6230">
        <f>VLOOKUP(K6230,P$7:R$2767,2,0)</f>
        <v/>
      </c>
    </row>
    <row r="6231" hidden="1" outlineLevel="1" ht="22.45" customFormat="1" customHeight="1" s="71">
      <c r="B6231" s="166" t="n"/>
      <c r="C6231" s="166" t="n"/>
      <c r="D6231" s="153" t="n"/>
      <c r="E6231" s="10" t="n"/>
      <c r="F6231" s="11" t="n"/>
      <c r="G6231" s="10" t="n"/>
      <c r="H6231" s="11" t="n"/>
      <c r="I6231" s="12" t="n"/>
      <c r="J6231" s="13" t="n"/>
      <c r="K6231" s="13" t="n"/>
      <c r="L6231" s="12" t="n"/>
      <c r="M6231">
        <f>VLOOKUP(J6231,P$7:Q$2767,2,0)</f>
        <v/>
      </c>
      <c r="N6231">
        <f>VLOOKUP(K6231,P$7:R$2767,2,0)</f>
        <v/>
      </c>
    </row>
    <row r="6232" hidden="1" outlineLevel="1" ht="22.45" customFormat="1" customHeight="1" s="71" thickBot="1">
      <c r="B6232" s="167" t="n"/>
      <c r="C6232" s="167" t="n"/>
      <c r="D6232" s="14" t="n"/>
      <c r="E6232" s="15" t="n"/>
      <c r="F6232" s="175" t="n"/>
      <c r="G6232" s="15" t="n"/>
      <c r="H6232" s="175" t="n"/>
      <c r="I6232" s="135" t="n"/>
      <c r="J6232" s="154" t="n"/>
      <c r="K6232" s="154" t="n"/>
      <c r="L6232" s="12" t="n"/>
      <c r="M6232">
        <f>VLOOKUP(J6232,P$7:Q$2767,2,0)</f>
        <v/>
      </c>
      <c r="N6232">
        <f>VLOOKUP(K6232,P$7:R$2767,2,0)</f>
        <v/>
      </c>
    </row>
    <row r="6233" hidden="1" outlineLevel="1" ht="22.45" customFormat="1" customHeight="1" s="71">
      <c r="B6233" s="165" t="n"/>
      <c r="C6233" s="165" t="n"/>
      <c r="D6233" s="152" t="n"/>
      <c r="E6233" s="163" t="n"/>
      <c r="F6233" s="164" t="n"/>
      <c r="G6233" s="163" t="n"/>
      <c r="H6233" s="164" t="n"/>
      <c r="I6233" s="7" t="n"/>
      <c r="J6233" s="8" t="n"/>
      <c r="K6233" s="8" t="n"/>
      <c r="L6233" s="12" t="n"/>
      <c r="M6233">
        <f>VLOOKUP(J6233,P$7:Q$2767,2,0)</f>
        <v/>
      </c>
      <c r="N6233">
        <f>VLOOKUP(K6233,P$7:R$2767,2,0)</f>
        <v/>
      </c>
    </row>
    <row r="6234" hidden="1" outlineLevel="1" ht="22.45" customFormat="1" customHeight="1" s="71">
      <c r="B6234" s="166" t="n"/>
      <c r="C6234" s="166" t="n"/>
      <c r="D6234" s="153" t="n"/>
      <c r="E6234" s="10" t="n"/>
      <c r="F6234" s="11" t="n"/>
      <c r="G6234" s="10" t="n"/>
      <c r="H6234" s="11" t="n"/>
      <c r="I6234" s="12" t="n"/>
      <c r="J6234" s="13" t="n"/>
      <c r="K6234" s="13" t="n"/>
      <c r="L6234" s="12" t="n"/>
      <c r="M6234">
        <f>VLOOKUP(J6234,P$7:Q$2767,2,0)</f>
        <v/>
      </c>
      <c r="N6234">
        <f>VLOOKUP(K6234,P$7:R$2767,2,0)</f>
        <v/>
      </c>
    </row>
    <row r="6235" hidden="1" outlineLevel="1" ht="22.45" customFormat="1" customHeight="1" s="71" thickBot="1">
      <c r="B6235" s="167" t="n"/>
      <c r="C6235" s="167" t="n"/>
      <c r="D6235" s="14" t="n"/>
      <c r="E6235" s="15" t="n"/>
      <c r="F6235" s="175" t="n"/>
      <c r="G6235" s="15" t="n"/>
      <c r="H6235" s="175" t="n"/>
      <c r="I6235" s="135" t="n"/>
      <c r="J6235" s="154" t="n"/>
      <c r="K6235" s="154" t="n"/>
      <c r="L6235" s="12" t="n"/>
      <c r="M6235">
        <f>VLOOKUP(J6235,P$7:Q$2767,2,0)</f>
        <v/>
      </c>
      <c r="N6235">
        <f>VLOOKUP(K6235,P$7:R$2767,2,0)</f>
        <v/>
      </c>
    </row>
    <row r="6236" hidden="1" outlineLevel="1" ht="22.45" customFormat="1" customHeight="1" s="71">
      <c r="B6236" s="165" t="n"/>
      <c r="C6236" s="165" t="n"/>
      <c r="D6236" s="152" t="n"/>
      <c r="E6236" s="163" t="n"/>
      <c r="F6236" s="164" t="n"/>
      <c r="G6236" s="163" t="n"/>
      <c r="H6236" s="164" t="n"/>
      <c r="I6236" s="7" t="n"/>
      <c r="J6236" s="8" t="n"/>
      <c r="K6236" s="8" t="n"/>
      <c r="L6236" s="12" t="n"/>
      <c r="M6236">
        <f>VLOOKUP(J6236,P$7:Q$2767,2,0)</f>
        <v/>
      </c>
      <c r="N6236">
        <f>VLOOKUP(K6236,P$7:R$2767,2,0)</f>
        <v/>
      </c>
    </row>
    <row r="6237" hidden="1" outlineLevel="1" ht="22.45" customFormat="1" customHeight="1" s="71">
      <c r="B6237" s="166" t="n"/>
      <c r="C6237" s="166" t="n"/>
      <c r="D6237" s="153" t="n"/>
      <c r="E6237" s="10" t="n"/>
      <c r="F6237" s="11" t="n"/>
      <c r="G6237" s="10" t="n"/>
      <c r="H6237" s="11" t="n"/>
      <c r="I6237" s="12" t="n"/>
      <c r="J6237" s="13" t="n"/>
      <c r="K6237" s="13" t="n"/>
      <c r="L6237" s="12" t="n"/>
      <c r="M6237">
        <f>VLOOKUP(J6237,P$7:Q$2767,2,0)</f>
        <v/>
      </c>
      <c r="N6237">
        <f>VLOOKUP(K6237,P$7:R$2767,2,0)</f>
        <v/>
      </c>
    </row>
    <row r="6238" hidden="1" outlineLevel="1" ht="22.45" customFormat="1" customHeight="1" s="71" thickBot="1">
      <c r="B6238" s="167" t="n"/>
      <c r="C6238" s="167" t="n"/>
      <c r="D6238" s="14" t="n"/>
      <c r="E6238" s="15" t="n"/>
      <c r="F6238" s="175" t="n"/>
      <c r="G6238" s="15" t="n"/>
      <c r="H6238" s="175" t="n"/>
      <c r="I6238" s="135" t="n"/>
      <c r="J6238" s="154" t="n"/>
      <c r="K6238" s="154" t="n"/>
      <c r="L6238" s="12" t="n"/>
      <c r="M6238">
        <f>VLOOKUP(J6238,P$7:Q$2767,2,0)</f>
        <v/>
      </c>
      <c r="N6238">
        <f>VLOOKUP(K6238,P$7:R$2767,2,0)</f>
        <v/>
      </c>
    </row>
    <row r="6239" hidden="1" outlineLevel="1" ht="22.45" customFormat="1" customHeight="1" s="71">
      <c r="B6239" s="165" t="n"/>
      <c r="C6239" s="165" t="n"/>
      <c r="D6239" s="152" t="n"/>
      <c r="E6239" s="163" t="n"/>
      <c r="F6239" s="164" t="n"/>
      <c r="G6239" s="163" t="n"/>
      <c r="H6239" s="164" t="n"/>
      <c r="I6239" s="7" t="n"/>
      <c r="J6239" s="8" t="n"/>
      <c r="K6239" s="8" t="n"/>
      <c r="L6239" s="12" t="n"/>
      <c r="M6239">
        <f>VLOOKUP(J6239,P$7:Q$2767,2,0)</f>
        <v/>
      </c>
      <c r="N6239">
        <f>VLOOKUP(K6239,P$7:R$2767,2,0)</f>
        <v/>
      </c>
    </row>
    <row r="6240" hidden="1" outlineLevel="1" ht="22.45" customFormat="1" customHeight="1" s="71">
      <c r="B6240" s="166" t="n"/>
      <c r="C6240" s="166" t="n"/>
      <c r="D6240" s="153" t="n"/>
      <c r="E6240" s="10" t="n"/>
      <c r="F6240" s="11" t="n"/>
      <c r="G6240" s="10" t="n"/>
      <c r="H6240" s="11" t="n"/>
      <c r="I6240" s="12" t="n"/>
      <c r="J6240" s="13" t="n"/>
      <c r="K6240" s="13" t="n"/>
      <c r="L6240" s="12" t="n"/>
      <c r="M6240">
        <f>VLOOKUP(J6240,P$7:Q$2767,2,0)</f>
        <v/>
      </c>
      <c r="N6240">
        <f>VLOOKUP(K6240,P$7:R$2767,2,0)</f>
        <v/>
      </c>
    </row>
    <row r="6241" hidden="1" outlineLevel="1" ht="22.45" customFormat="1" customHeight="1" s="71" thickBot="1">
      <c r="B6241" s="167" t="n"/>
      <c r="C6241" s="167" t="n"/>
      <c r="D6241" s="14" t="n"/>
      <c r="E6241" s="15" t="n"/>
      <c r="F6241" s="175" t="n"/>
      <c r="G6241" s="15" t="n"/>
      <c r="H6241" s="175" t="n"/>
      <c r="I6241" s="135" t="n"/>
      <c r="J6241" s="154" t="n"/>
      <c r="K6241" s="154" t="n"/>
      <c r="L6241" s="12" t="n"/>
      <c r="M6241">
        <f>VLOOKUP(J6241,P$7:Q$2767,2,0)</f>
        <v/>
      </c>
      <c r="N6241">
        <f>VLOOKUP(K6241,P$7:R$2767,2,0)</f>
        <v/>
      </c>
    </row>
    <row r="6242" hidden="1" outlineLevel="1" ht="22.45" customFormat="1" customHeight="1" s="71">
      <c r="B6242" s="165" t="n"/>
      <c r="C6242" s="165" t="n"/>
      <c r="D6242" s="152" t="n"/>
      <c r="E6242" s="163" t="n"/>
      <c r="F6242" s="164" t="n"/>
      <c r="G6242" s="163" t="n"/>
      <c r="H6242" s="164" t="n"/>
      <c r="I6242" s="7" t="n"/>
      <c r="J6242" s="8" t="n"/>
      <c r="K6242" s="8" t="n"/>
      <c r="L6242" s="12" t="n"/>
      <c r="M6242">
        <f>VLOOKUP(J6242,P$7:Q$2767,2,0)</f>
        <v/>
      </c>
      <c r="N6242">
        <f>VLOOKUP(K6242,P$7:R$2767,2,0)</f>
        <v/>
      </c>
    </row>
    <row r="6243" hidden="1" outlineLevel="1" ht="22.45" customFormat="1" customHeight="1" s="71">
      <c r="B6243" s="166" t="n"/>
      <c r="C6243" s="166" t="n"/>
      <c r="D6243" s="153" t="n"/>
      <c r="E6243" s="10" t="n"/>
      <c r="F6243" s="11" t="n"/>
      <c r="G6243" s="10" t="n"/>
      <c r="H6243" s="11" t="n"/>
      <c r="I6243" s="12" t="n"/>
      <c r="J6243" s="13" t="n"/>
      <c r="K6243" s="13" t="n"/>
      <c r="L6243" s="12" t="n"/>
      <c r="M6243">
        <f>VLOOKUP(J6243,P$7:Q$2767,2,0)</f>
        <v/>
      </c>
      <c r="N6243">
        <f>VLOOKUP(K6243,P$7:R$2767,2,0)</f>
        <v/>
      </c>
    </row>
    <row r="6244" hidden="1" outlineLevel="1" ht="22.45" customFormat="1" customHeight="1" s="71" thickBot="1">
      <c r="B6244" s="167" t="n"/>
      <c r="C6244" s="167" t="n"/>
      <c r="D6244" s="14" t="n"/>
      <c r="E6244" s="15" t="n"/>
      <c r="F6244" s="175" t="n"/>
      <c r="G6244" s="15" t="n"/>
      <c r="H6244" s="175" t="n"/>
      <c r="I6244" s="135" t="n"/>
      <c r="J6244" s="154" t="n"/>
      <c r="K6244" s="154" t="n"/>
      <c r="L6244" s="12" t="n"/>
      <c r="M6244">
        <f>VLOOKUP(J6244,P$7:Q$2767,2,0)</f>
        <v/>
      </c>
      <c r="N6244">
        <f>VLOOKUP(K6244,P$7:R$2767,2,0)</f>
        <v/>
      </c>
    </row>
    <row r="6245" hidden="1" outlineLevel="1" ht="22.45" customFormat="1" customHeight="1" s="71">
      <c r="B6245" s="165" t="n"/>
      <c r="C6245" s="165" t="n"/>
      <c r="D6245" s="152" t="n"/>
      <c r="E6245" s="163" t="n"/>
      <c r="F6245" s="164" t="n"/>
      <c r="G6245" s="163" t="n"/>
      <c r="H6245" s="164" t="n"/>
      <c r="I6245" s="176" t="n"/>
      <c r="J6245" s="8" t="n"/>
      <c r="K6245" s="8" t="n"/>
      <c r="L6245" s="12" t="n"/>
      <c r="M6245">
        <f>VLOOKUP(J6245,P$7:Q$2767,2,0)</f>
        <v/>
      </c>
      <c r="N6245">
        <f>VLOOKUP(K6245,P$7:R$2767,2,0)</f>
        <v/>
      </c>
    </row>
    <row r="6246" hidden="1" outlineLevel="1" ht="22.45" customFormat="1" customHeight="1" s="71">
      <c r="B6246" s="166" t="n"/>
      <c r="C6246" s="166" t="n"/>
      <c r="D6246" s="153" t="n"/>
      <c r="E6246" s="10" t="n"/>
      <c r="F6246" s="11" t="n"/>
      <c r="G6246" s="10" t="n"/>
      <c r="H6246" s="11" t="n"/>
      <c r="I6246" s="12" t="n"/>
      <c r="J6246" s="13" t="n"/>
      <c r="K6246" s="13" t="n"/>
      <c r="L6246" s="12" t="n"/>
      <c r="M6246">
        <f>VLOOKUP(J6246,P$7:Q$2767,2,0)</f>
        <v/>
      </c>
      <c r="N6246">
        <f>VLOOKUP(K6246,P$7:R$2767,2,0)</f>
        <v/>
      </c>
    </row>
    <row r="6247" hidden="1" outlineLevel="1" ht="22.45" customFormat="1" customHeight="1" s="71" thickBot="1">
      <c r="B6247" s="167" t="n"/>
      <c r="C6247" s="167" t="n"/>
      <c r="D6247" s="14" t="n"/>
      <c r="E6247" s="15" t="n"/>
      <c r="F6247" s="175" t="n"/>
      <c r="G6247" s="15" t="n"/>
      <c r="H6247" s="175" t="n"/>
      <c r="I6247" s="135" t="n"/>
      <c r="J6247" s="154" t="n"/>
      <c r="K6247" s="154" t="n"/>
      <c r="L6247" s="12" t="n"/>
      <c r="M6247">
        <f>VLOOKUP(J6247,P$7:Q$2767,2,0)</f>
        <v/>
      </c>
      <c r="N6247">
        <f>VLOOKUP(K6247,P$7:R$2767,2,0)</f>
        <v/>
      </c>
    </row>
    <row r="6248" hidden="1" outlineLevel="1" ht="22.45" customFormat="1" customHeight="1" s="71">
      <c r="B6248" s="165" t="n"/>
      <c r="C6248" s="165" t="n"/>
      <c r="D6248" s="152" t="n"/>
      <c r="E6248" s="163" t="n"/>
      <c r="F6248" s="164" t="n"/>
      <c r="G6248" s="163" t="n"/>
      <c r="H6248" s="164" t="n"/>
      <c r="I6248" s="7" t="n"/>
      <c r="J6248" s="8" t="n"/>
      <c r="K6248" s="8" t="n"/>
      <c r="L6248" s="12" t="n"/>
      <c r="M6248">
        <f>VLOOKUP(J6248,P$7:Q$2767,2,0)</f>
        <v/>
      </c>
      <c r="N6248">
        <f>VLOOKUP(K6248,P$7:R$2767,2,0)</f>
        <v/>
      </c>
    </row>
    <row r="6249" hidden="1" outlineLevel="1" ht="22.45" customFormat="1" customHeight="1" s="71">
      <c r="B6249" s="166" t="n"/>
      <c r="C6249" s="166" t="n"/>
      <c r="D6249" s="153" t="n"/>
      <c r="E6249" s="10" t="n"/>
      <c r="F6249" s="11" t="n"/>
      <c r="G6249" s="10" t="n"/>
      <c r="H6249" s="11" t="n"/>
      <c r="I6249" s="12" t="n"/>
      <c r="J6249" s="13" t="n"/>
      <c r="K6249" s="13" t="n"/>
      <c r="L6249" s="12" t="n"/>
      <c r="M6249">
        <f>VLOOKUP(J6249,P$7:Q$2767,2,0)</f>
        <v/>
      </c>
      <c r="N6249">
        <f>VLOOKUP(K6249,P$7:R$2767,2,0)</f>
        <v/>
      </c>
    </row>
    <row r="6250" hidden="1" outlineLevel="1" ht="22.45" customFormat="1" customHeight="1" s="71" thickBot="1">
      <c r="B6250" s="167" t="n"/>
      <c r="C6250" s="167" t="n"/>
      <c r="D6250" s="14" t="n"/>
      <c r="E6250" s="15" t="n"/>
      <c r="F6250" s="175" t="n"/>
      <c r="G6250" s="15" t="n"/>
      <c r="H6250" s="175" t="n"/>
      <c r="I6250" s="135" t="n"/>
      <c r="J6250" s="154" t="n"/>
      <c r="K6250" s="154" t="n"/>
      <c r="L6250" s="12" t="n"/>
      <c r="M6250">
        <f>VLOOKUP(J6250,P$7:Q$2767,2,0)</f>
        <v/>
      </c>
      <c r="N6250">
        <f>VLOOKUP(K6250,P$7:R$2767,2,0)</f>
        <v/>
      </c>
    </row>
    <row r="6251" hidden="1" outlineLevel="1" ht="22.45" customFormat="1" customHeight="1" s="71">
      <c r="B6251" s="165" t="n"/>
      <c r="C6251" s="165" t="n"/>
      <c r="D6251" s="152" t="n"/>
      <c r="E6251" s="163" t="n"/>
      <c r="F6251" s="164" t="n"/>
      <c r="G6251" s="163" t="n"/>
      <c r="H6251" s="164" t="n"/>
      <c r="I6251" s="7" t="n"/>
      <c r="J6251" s="8" t="n"/>
      <c r="K6251" s="8" t="n"/>
      <c r="L6251" s="12" t="n"/>
      <c r="M6251">
        <f>VLOOKUP(J6251,P$7:Q$2767,2,0)</f>
        <v/>
      </c>
      <c r="N6251">
        <f>VLOOKUP(K6251,P$7:R$2767,2,0)</f>
        <v/>
      </c>
    </row>
    <row r="6252" hidden="1" outlineLevel="1" ht="22.45" customFormat="1" customHeight="1" s="71">
      <c r="B6252" s="166" t="n"/>
      <c r="C6252" s="166" t="n"/>
      <c r="D6252" s="153" t="n"/>
      <c r="E6252" s="10" t="n"/>
      <c r="F6252" s="11" t="n"/>
      <c r="G6252" s="10" t="n"/>
      <c r="H6252" s="11" t="n"/>
      <c r="I6252" s="12" t="n"/>
      <c r="J6252" s="13" t="n"/>
      <c r="K6252" s="13" t="n"/>
      <c r="L6252" s="12" t="n"/>
      <c r="M6252">
        <f>VLOOKUP(J6252,P$7:Q$2767,2,0)</f>
        <v/>
      </c>
      <c r="N6252">
        <f>VLOOKUP(K6252,P$7:R$2767,2,0)</f>
        <v/>
      </c>
    </row>
    <row r="6253" hidden="1" outlineLevel="1" ht="22.45" customFormat="1" customHeight="1" s="71" thickBot="1">
      <c r="B6253" s="167" t="n"/>
      <c r="C6253" s="167" t="n"/>
      <c r="D6253" s="14" t="n"/>
      <c r="E6253" s="15" t="n"/>
      <c r="F6253" s="175" t="n"/>
      <c r="G6253" s="15" t="n"/>
      <c r="H6253" s="175" t="n"/>
      <c r="I6253" s="135" t="n"/>
      <c r="J6253" s="154" t="n"/>
      <c r="K6253" s="154" t="n"/>
      <c r="L6253" s="12" t="n"/>
      <c r="M6253">
        <f>VLOOKUP(J6253,P$7:Q$2767,2,0)</f>
        <v/>
      </c>
      <c r="N6253">
        <f>VLOOKUP(K6253,P$7:R$2767,2,0)</f>
        <v/>
      </c>
    </row>
    <row r="6254" hidden="1" outlineLevel="1" ht="22.45" customFormat="1" customHeight="1" s="71">
      <c r="B6254" s="165" t="n"/>
      <c r="C6254" s="165" t="n"/>
      <c r="D6254" s="152" t="n"/>
      <c r="E6254" s="163" t="n"/>
      <c r="F6254" s="164" t="n"/>
      <c r="G6254" s="163" t="n"/>
      <c r="H6254" s="164" t="n"/>
      <c r="I6254" s="7" t="n"/>
      <c r="J6254" s="8" t="n"/>
      <c r="K6254" s="8" t="n"/>
      <c r="L6254" s="12" t="n"/>
      <c r="M6254">
        <f>VLOOKUP(J6254,P$7:Q$2767,2,0)</f>
        <v/>
      </c>
      <c r="N6254">
        <f>VLOOKUP(K6254,P$7:R$2767,2,0)</f>
        <v/>
      </c>
    </row>
    <row r="6255" hidden="1" outlineLevel="1" ht="22.45" customFormat="1" customHeight="1" s="71">
      <c r="B6255" s="166" t="n"/>
      <c r="C6255" s="166" t="n"/>
      <c r="D6255" s="153" t="n"/>
      <c r="E6255" s="10" t="n"/>
      <c r="F6255" s="11" t="n"/>
      <c r="G6255" s="10" t="n"/>
      <c r="H6255" s="11" t="n"/>
      <c r="I6255" s="12" t="n"/>
      <c r="J6255" s="13" t="n"/>
      <c r="K6255" s="13" t="n"/>
      <c r="L6255" s="12" t="n"/>
      <c r="M6255">
        <f>VLOOKUP(J6255,P$7:Q$2767,2,0)</f>
        <v/>
      </c>
      <c r="N6255">
        <f>VLOOKUP(K6255,P$7:R$2767,2,0)</f>
        <v/>
      </c>
    </row>
    <row r="6256" hidden="1" outlineLevel="1" ht="22.45" customFormat="1" customHeight="1" s="71" thickBot="1">
      <c r="B6256" s="167" t="n"/>
      <c r="C6256" s="167" t="n"/>
      <c r="D6256" s="14" t="n"/>
      <c r="E6256" s="15" t="n"/>
      <c r="F6256" s="175" t="n"/>
      <c r="G6256" s="15" t="n"/>
      <c r="H6256" s="175" t="n"/>
      <c r="I6256" s="135" t="n"/>
      <c r="J6256" s="154" t="n"/>
      <c r="K6256" s="154" t="n"/>
      <c r="L6256" s="12" t="n"/>
      <c r="M6256">
        <f>VLOOKUP(J6256,P$7:Q$2767,2,0)</f>
        <v/>
      </c>
      <c r="N6256">
        <f>VLOOKUP(K6256,P$7:R$2767,2,0)</f>
        <v/>
      </c>
    </row>
    <row r="6257" hidden="1" outlineLevel="1" ht="22.45" customFormat="1" customHeight="1" s="71">
      <c r="B6257" s="165" t="n"/>
      <c r="C6257" s="165" t="n"/>
      <c r="D6257" s="152" t="n"/>
      <c r="E6257" s="163" t="n"/>
      <c r="F6257" s="164" t="n"/>
      <c r="G6257" s="163" t="n"/>
      <c r="H6257" s="164" t="n"/>
      <c r="I6257" s="7" t="n"/>
      <c r="J6257" s="8" t="n"/>
      <c r="K6257" s="8" t="n"/>
      <c r="L6257" s="12" t="n"/>
      <c r="M6257">
        <f>VLOOKUP(J6257,P$7:Q$2767,2,0)</f>
        <v/>
      </c>
      <c r="N6257">
        <f>VLOOKUP(K6257,P$7:R$2767,2,0)</f>
        <v/>
      </c>
    </row>
    <row r="6258" hidden="1" outlineLevel="1" ht="22.45" customFormat="1" customHeight="1" s="71">
      <c r="B6258" s="166" t="n"/>
      <c r="C6258" s="166" t="n"/>
      <c r="D6258" s="153" t="n"/>
      <c r="E6258" s="10" t="n"/>
      <c r="F6258" s="11" t="n"/>
      <c r="G6258" s="10" t="n"/>
      <c r="H6258" s="11" t="n"/>
      <c r="I6258" s="12" t="n"/>
      <c r="J6258" s="13" t="n"/>
      <c r="K6258" s="13" t="n"/>
      <c r="L6258" s="12" t="n"/>
      <c r="M6258">
        <f>VLOOKUP(J6258,P$7:Q$2767,2,0)</f>
        <v/>
      </c>
      <c r="N6258">
        <f>VLOOKUP(K6258,P$7:R$2767,2,0)</f>
        <v/>
      </c>
    </row>
    <row r="6259" hidden="1" outlineLevel="1" ht="22.45" customFormat="1" customHeight="1" s="71" thickBot="1">
      <c r="B6259" s="167" t="n"/>
      <c r="C6259" s="167" t="n"/>
      <c r="D6259" s="14" t="n"/>
      <c r="E6259" s="15" t="n"/>
      <c r="F6259" s="175" t="n"/>
      <c r="G6259" s="15" t="n"/>
      <c r="H6259" s="175" t="n"/>
      <c r="I6259" s="135" t="n"/>
      <c r="J6259" s="154" t="n"/>
      <c r="K6259" s="154" t="n"/>
      <c r="L6259" s="12" t="n"/>
      <c r="M6259">
        <f>VLOOKUP(J6259,P$7:Q$2767,2,0)</f>
        <v/>
      </c>
      <c r="N6259">
        <f>VLOOKUP(K6259,P$7:R$2767,2,0)</f>
        <v/>
      </c>
    </row>
    <row r="6260" hidden="1" outlineLevel="1" ht="22.45" customFormat="1" customHeight="1" s="71">
      <c r="B6260" s="165" t="n"/>
      <c r="C6260" s="165" t="n"/>
      <c r="D6260" s="152" t="n"/>
      <c r="E6260" s="163" t="n"/>
      <c r="F6260" s="164" t="n"/>
      <c r="G6260" s="163" t="n"/>
      <c r="H6260" s="164" t="n"/>
      <c r="I6260" s="7" t="n"/>
      <c r="J6260" s="8" t="n"/>
      <c r="K6260" s="8" t="n"/>
      <c r="L6260" s="12" t="n"/>
      <c r="M6260">
        <f>VLOOKUP(J6260,P$7:Q$2767,2,0)</f>
        <v/>
      </c>
      <c r="N6260">
        <f>VLOOKUP(K6260,P$7:R$2767,2,0)</f>
        <v/>
      </c>
    </row>
    <row r="6261" hidden="1" outlineLevel="1" ht="22.45" customFormat="1" customHeight="1" s="71">
      <c r="B6261" s="166" t="n"/>
      <c r="C6261" s="166" t="n"/>
      <c r="D6261" s="153" t="n"/>
      <c r="E6261" s="10" t="n"/>
      <c r="F6261" s="11" t="n"/>
      <c r="G6261" s="10" t="n"/>
      <c r="H6261" s="11" t="n"/>
      <c r="I6261" s="12" t="n"/>
      <c r="J6261" s="13" t="n"/>
      <c r="K6261" s="13" t="n"/>
      <c r="L6261" s="12" t="n"/>
      <c r="M6261">
        <f>VLOOKUP(J6261,P$7:Q$2767,2,0)</f>
        <v/>
      </c>
      <c r="N6261">
        <f>VLOOKUP(K6261,P$7:R$2767,2,0)</f>
        <v/>
      </c>
    </row>
    <row r="6262" hidden="1" outlineLevel="1" ht="22.45" customFormat="1" customHeight="1" s="71" thickBot="1">
      <c r="B6262" s="167" t="n"/>
      <c r="C6262" s="167" t="n"/>
      <c r="D6262" s="14" t="n"/>
      <c r="E6262" s="15" t="n"/>
      <c r="F6262" s="175" t="n"/>
      <c r="G6262" s="15" t="n"/>
      <c r="H6262" s="175" t="n"/>
      <c r="I6262" s="135" t="n"/>
      <c r="J6262" s="154" t="n"/>
      <c r="K6262" s="154" t="n"/>
      <c r="L6262" s="12" t="n"/>
      <c r="M6262">
        <f>VLOOKUP(J6262,P$7:Q$2767,2,0)</f>
        <v/>
      </c>
      <c r="N6262">
        <f>VLOOKUP(K6262,P$7:R$2767,2,0)</f>
        <v/>
      </c>
    </row>
    <row r="6263" hidden="1" outlineLevel="1" ht="22.45" customFormat="1" customHeight="1" s="71">
      <c r="B6263" s="165" t="n"/>
      <c r="C6263" s="165" t="n"/>
      <c r="D6263" s="152" t="n"/>
      <c r="E6263" s="163" t="n"/>
      <c r="F6263" s="164" t="n"/>
      <c r="G6263" s="163" t="n"/>
      <c r="H6263" s="164" t="n"/>
      <c r="I6263" s="7" t="n"/>
      <c r="J6263" s="8" t="n"/>
      <c r="K6263" s="8" t="n"/>
      <c r="L6263" s="12" t="n"/>
      <c r="M6263">
        <f>VLOOKUP(J6263,P$7:Q$2767,2,0)</f>
        <v/>
      </c>
      <c r="N6263">
        <f>VLOOKUP(K6263,P$7:R$2767,2,0)</f>
        <v/>
      </c>
    </row>
    <row r="6264" hidden="1" outlineLevel="1" ht="22.45" customFormat="1" customHeight="1" s="71">
      <c r="B6264" s="166" t="n"/>
      <c r="C6264" s="166" t="n"/>
      <c r="D6264" s="153" t="n"/>
      <c r="E6264" s="10" t="n"/>
      <c r="F6264" s="11" t="n"/>
      <c r="G6264" s="10" t="n"/>
      <c r="H6264" s="11" t="n"/>
      <c r="I6264" s="12" t="n"/>
      <c r="J6264" s="13" t="n"/>
      <c r="K6264" s="13" t="n"/>
      <c r="L6264" s="12" t="n"/>
      <c r="M6264">
        <f>VLOOKUP(J6264,P$7:Q$2767,2,0)</f>
        <v/>
      </c>
      <c r="N6264">
        <f>VLOOKUP(K6264,P$7:R$2767,2,0)</f>
        <v/>
      </c>
    </row>
    <row r="6265" hidden="1" outlineLevel="1" ht="22.45" customFormat="1" customHeight="1" s="71" thickBot="1">
      <c r="B6265" s="167" t="n"/>
      <c r="C6265" s="167" t="n"/>
      <c r="D6265" s="14" t="n"/>
      <c r="E6265" s="15" t="n"/>
      <c r="F6265" s="175" t="n"/>
      <c r="G6265" s="15" t="n"/>
      <c r="H6265" s="175" t="n"/>
      <c r="I6265" s="135" t="n"/>
      <c r="J6265" s="154" t="n"/>
      <c r="K6265" s="154" t="n"/>
      <c r="L6265" s="12" t="n"/>
      <c r="M6265">
        <f>VLOOKUP(J6265,P$7:Q$2767,2,0)</f>
        <v/>
      </c>
      <c r="N6265">
        <f>VLOOKUP(K6265,P$7:R$2767,2,0)</f>
        <v/>
      </c>
    </row>
    <row r="6266" hidden="1" outlineLevel="1" ht="22.45" customFormat="1" customHeight="1" s="71">
      <c r="B6266" s="165" t="n"/>
      <c r="C6266" s="165" t="n"/>
      <c r="D6266" s="152" t="n"/>
      <c r="E6266" s="163" t="n"/>
      <c r="F6266" s="164" t="n"/>
      <c r="G6266" s="163" t="n"/>
      <c r="H6266" s="164" t="n"/>
      <c r="I6266" s="7" t="n"/>
      <c r="J6266" s="8" t="n"/>
      <c r="K6266" s="8" t="n"/>
      <c r="L6266" s="12" t="n"/>
      <c r="M6266">
        <f>VLOOKUP(J6266,P$7:Q$2767,2,0)</f>
        <v/>
      </c>
      <c r="N6266">
        <f>VLOOKUP(K6266,P$7:R$2767,2,0)</f>
        <v/>
      </c>
    </row>
    <row r="6267" hidden="1" outlineLevel="1" ht="22.45" customFormat="1" customHeight="1" s="71">
      <c r="B6267" s="166" t="n"/>
      <c r="C6267" s="166" t="n"/>
      <c r="D6267" s="153" t="n"/>
      <c r="E6267" s="10" t="n"/>
      <c r="F6267" s="11" t="n"/>
      <c r="G6267" s="10" t="n"/>
      <c r="H6267" s="11" t="n"/>
      <c r="I6267" s="12" t="n"/>
      <c r="J6267" s="13" t="n"/>
      <c r="K6267" s="13" t="n"/>
      <c r="L6267" s="12" t="n"/>
      <c r="M6267">
        <f>VLOOKUP(J6267,P$7:Q$2767,2,0)</f>
        <v/>
      </c>
      <c r="N6267">
        <f>VLOOKUP(K6267,P$7:R$2767,2,0)</f>
        <v/>
      </c>
    </row>
    <row r="6268" hidden="1" outlineLevel="1" ht="22.45" customFormat="1" customHeight="1" s="71" thickBot="1">
      <c r="B6268" s="167" t="n"/>
      <c r="C6268" s="167" t="n"/>
      <c r="D6268" s="14" t="n"/>
      <c r="E6268" s="15" t="n"/>
      <c r="F6268" s="175" t="n"/>
      <c r="G6268" s="15" t="n"/>
      <c r="H6268" s="175" t="n"/>
      <c r="I6268" s="135" t="n"/>
      <c r="J6268" s="154" t="n"/>
      <c r="K6268" s="154" t="n"/>
      <c r="L6268" s="12" t="n"/>
      <c r="M6268">
        <f>VLOOKUP(J6268,P$7:Q$2767,2,0)</f>
        <v/>
      </c>
      <c r="N6268">
        <f>VLOOKUP(K6268,P$7:R$2767,2,0)</f>
        <v/>
      </c>
    </row>
    <row r="6269" hidden="1" outlineLevel="1" ht="22.45" customFormat="1" customHeight="1" s="71">
      <c r="B6269" s="165" t="n"/>
      <c r="C6269" s="165" t="n"/>
      <c r="D6269" s="152" t="n"/>
      <c r="E6269" s="163" t="n"/>
      <c r="F6269" s="164" t="n"/>
      <c r="G6269" s="163" t="n"/>
      <c r="H6269" s="164" t="n"/>
      <c r="I6269" s="7" t="n"/>
      <c r="J6269" s="8" t="n"/>
      <c r="K6269" s="8" t="n"/>
      <c r="L6269" s="12" t="n"/>
      <c r="M6269">
        <f>VLOOKUP(J6269,P$7:Q$2767,2,0)</f>
        <v/>
      </c>
      <c r="N6269">
        <f>VLOOKUP(K6269,P$7:R$2767,2,0)</f>
        <v/>
      </c>
    </row>
    <row r="6270" hidden="1" outlineLevel="1" ht="22.45" customFormat="1" customHeight="1" s="71">
      <c r="B6270" s="166" t="n"/>
      <c r="C6270" s="166" t="n"/>
      <c r="D6270" s="153" t="n"/>
      <c r="E6270" s="10" t="n"/>
      <c r="F6270" s="11" t="n"/>
      <c r="G6270" s="10" t="n"/>
      <c r="H6270" s="11" t="n"/>
      <c r="I6270" s="12" t="n"/>
      <c r="J6270" s="13" t="n"/>
      <c r="K6270" s="13" t="n"/>
      <c r="L6270" s="12" t="n"/>
      <c r="M6270">
        <f>VLOOKUP(J6270,P$7:Q$2767,2,0)</f>
        <v/>
      </c>
      <c r="N6270">
        <f>VLOOKUP(K6270,P$7:R$2767,2,0)</f>
        <v/>
      </c>
    </row>
    <row r="6271" hidden="1" outlineLevel="1" ht="22.45" customFormat="1" customHeight="1" s="71" thickBot="1">
      <c r="B6271" s="167" t="n"/>
      <c r="C6271" s="167" t="n"/>
      <c r="D6271" s="14" t="n"/>
      <c r="E6271" s="15" t="n"/>
      <c r="F6271" s="175" t="n"/>
      <c r="G6271" s="15" t="n"/>
      <c r="H6271" s="175" t="n"/>
      <c r="I6271" s="135" t="n"/>
      <c r="J6271" s="154" t="n"/>
      <c r="K6271" s="154" t="n"/>
      <c r="L6271" s="12" t="n"/>
      <c r="M6271">
        <f>VLOOKUP(J6271,P$7:Q$2767,2,0)</f>
        <v/>
      </c>
      <c r="N6271">
        <f>VLOOKUP(K6271,P$7:R$2767,2,0)</f>
        <v/>
      </c>
    </row>
    <row r="6272" hidden="1" outlineLevel="1" ht="22.45" customFormat="1" customHeight="1" s="71">
      <c r="B6272" s="165" t="n"/>
      <c r="C6272" s="165" t="n"/>
      <c r="D6272" s="152" t="n"/>
      <c r="E6272" s="163" t="n"/>
      <c r="F6272" s="164" t="n"/>
      <c r="G6272" s="163" t="n"/>
      <c r="H6272" s="164" t="n"/>
      <c r="I6272" s="7" t="n"/>
      <c r="J6272" s="8" t="n"/>
      <c r="K6272" s="8" t="n"/>
      <c r="L6272" s="12" t="n"/>
      <c r="M6272">
        <f>VLOOKUP(J6272,P$7:Q$2767,2,0)</f>
        <v/>
      </c>
      <c r="N6272">
        <f>VLOOKUP(K6272,P$7:R$2767,2,0)</f>
        <v/>
      </c>
    </row>
    <row r="6273" hidden="1" outlineLevel="1" ht="22.45" customFormat="1" customHeight="1" s="71">
      <c r="B6273" s="166" t="n"/>
      <c r="C6273" s="166" t="n"/>
      <c r="D6273" s="153" t="n"/>
      <c r="E6273" s="10" t="n"/>
      <c r="F6273" s="11" t="n"/>
      <c r="G6273" s="10" t="n"/>
      <c r="H6273" s="11" t="n"/>
      <c r="I6273" s="12" t="n"/>
      <c r="J6273" s="13" t="n"/>
      <c r="K6273" s="13" t="n"/>
      <c r="L6273" s="12" t="n"/>
      <c r="M6273">
        <f>VLOOKUP(J6273,P$7:Q$2767,2,0)</f>
        <v/>
      </c>
      <c r="N6273">
        <f>VLOOKUP(K6273,P$7:R$2767,2,0)</f>
        <v/>
      </c>
    </row>
    <row r="6274" hidden="1" outlineLevel="1" ht="22.45" customFormat="1" customHeight="1" s="71" thickBot="1">
      <c r="B6274" s="167" t="n"/>
      <c r="C6274" s="167" t="n"/>
      <c r="D6274" s="14" t="n"/>
      <c r="E6274" s="15" t="n"/>
      <c r="F6274" s="175" t="n"/>
      <c r="G6274" s="15" t="n"/>
      <c r="H6274" s="175" t="n"/>
      <c r="I6274" s="135" t="n"/>
      <c r="J6274" s="154" t="n"/>
      <c r="K6274" s="154" t="n"/>
      <c r="L6274" s="12" t="n"/>
      <c r="M6274">
        <f>VLOOKUP(J6274,P$7:Q$2767,2,0)</f>
        <v/>
      </c>
      <c r="N6274">
        <f>VLOOKUP(K6274,P$7:R$2767,2,0)</f>
        <v/>
      </c>
    </row>
    <row r="6275" hidden="1" outlineLevel="1" ht="22.45" customFormat="1" customHeight="1" s="71">
      <c r="B6275" s="165" t="n"/>
      <c r="C6275" s="165" t="n"/>
      <c r="D6275" s="152" t="n"/>
      <c r="E6275" s="163" t="n"/>
      <c r="F6275" s="164" t="n"/>
      <c r="G6275" s="163" t="n"/>
      <c r="H6275" s="164" t="n"/>
      <c r="I6275" s="7" t="n"/>
      <c r="J6275" s="8" t="n"/>
      <c r="K6275" s="8" t="n"/>
      <c r="L6275" s="12" t="n"/>
      <c r="M6275">
        <f>VLOOKUP(J6275,P$7:Q$2767,2,0)</f>
        <v/>
      </c>
      <c r="N6275">
        <f>VLOOKUP(K6275,P$7:R$2767,2,0)</f>
        <v/>
      </c>
    </row>
    <row r="6276" hidden="1" outlineLevel="1" ht="22.45" customFormat="1" customHeight="1" s="71">
      <c r="B6276" s="166" t="n"/>
      <c r="C6276" s="166" t="n"/>
      <c r="D6276" s="153" t="n"/>
      <c r="E6276" s="10" t="n"/>
      <c r="F6276" s="11" t="n"/>
      <c r="G6276" s="10" t="n"/>
      <c r="H6276" s="11" t="n"/>
      <c r="I6276" s="12" t="n"/>
      <c r="J6276" s="13" t="n"/>
      <c r="K6276" s="13" t="n"/>
      <c r="L6276" s="12" t="n"/>
      <c r="M6276">
        <f>VLOOKUP(J6276,P$7:Q$2767,2,0)</f>
        <v/>
      </c>
      <c r="N6276">
        <f>VLOOKUP(K6276,P$7:R$2767,2,0)</f>
        <v/>
      </c>
    </row>
    <row r="6277" hidden="1" outlineLevel="1" ht="22.45" customFormat="1" customHeight="1" s="71" thickBot="1">
      <c r="B6277" s="167" t="n"/>
      <c r="C6277" s="167" t="n"/>
      <c r="D6277" s="14" t="n"/>
      <c r="E6277" s="15" t="n"/>
      <c r="F6277" s="175" t="n"/>
      <c r="G6277" s="15" t="n"/>
      <c r="H6277" s="175" t="n"/>
      <c r="I6277" s="135" t="n"/>
      <c r="J6277" s="154" t="n"/>
      <c r="K6277" s="154" t="n"/>
      <c r="L6277" s="12" t="n"/>
      <c r="M6277">
        <f>VLOOKUP(J6277,P$7:Q$2767,2,0)</f>
        <v/>
      </c>
      <c r="N6277">
        <f>VLOOKUP(K6277,P$7:R$2767,2,0)</f>
        <v/>
      </c>
    </row>
    <row r="6278" hidden="1" outlineLevel="1" ht="22.45" customFormat="1" customHeight="1" s="71">
      <c r="B6278" s="165" t="n"/>
      <c r="C6278" s="165" t="n"/>
      <c r="D6278" s="152" t="n"/>
      <c r="E6278" s="163" t="n"/>
      <c r="F6278" s="164" t="n"/>
      <c r="G6278" s="163" t="n"/>
      <c r="H6278" s="164" t="n"/>
      <c r="I6278" s="7" t="n"/>
      <c r="J6278" s="8" t="n"/>
      <c r="K6278" s="8" t="n"/>
      <c r="L6278" s="12" t="n"/>
      <c r="M6278">
        <f>VLOOKUP(J6278,P$7:Q$2767,2,0)</f>
        <v/>
      </c>
      <c r="N6278">
        <f>VLOOKUP(K6278,P$7:R$2767,2,0)</f>
        <v/>
      </c>
    </row>
    <row r="6279" hidden="1" outlineLevel="1" ht="22.45" customFormat="1" customHeight="1" s="71">
      <c r="B6279" s="166" t="n"/>
      <c r="C6279" s="166" t="n"/>
      <c r="D6279" s="153" t="n"/>
      <c r="E6279" s="10" t="n"/>
      <c r="F6279" s="11" t="n"/>
      <c r="G6279" s="10" t="n"/>
      <c r="H6279" s="11" t="n"/>
      <c r="I6279" s="12" t="n"/>
      <c r="J6279" s="13" t="n"/>
      <c r="K6279" s="13" t="n"/>
      <c r="L6279" s="12" t="n"/>
      <c r="M6279">
        <f>VLOOKUP(J6279,P$7:Q$2767,2,0)</f>
        <v/>
      </c>
      <c r="N6279">
        <f>VLOOKUP(K6279,P$7:R$2767,2,0)</f>
        <v/>
      </c>
    </row>
    <row r="6280" hidden="1" outlineLevel="1" ht="22.45" customFormat="1" customHeight="1" s="71" thickBot="1">
      <c r="B6280" s="167" t="n"/>
      <c r="C6280" s="167" t="n"/>
      <c r="D6280" s="14" t="n"/>
      <c r="E6280" s="15" t="n"/>
      <c r="F6280" s="175" t="n"/>
      <c r="G6280" s="15" t="n"/>
      <c r="H6280" s="175" t="n"/>
      <c r="I6280" s="135" t="n"/>
      <c r="J6280" s="154" t="n"/>
      <c r="K6280" s="154" t="n"/>
      <c r="L6280" s="12" t="n"/>
      <c r="M6280">
        <f>VLOOKUP(J6280,P$7:Q$2767,2,0)</f>
        <v/>
      </c>
      <c r="N6280">
        <f>VLOOKUP(K6280,P$7:R$2767,2,0)</f>
        <v/>
      </c>
    </row>
    <row r="6281" hidden="1" outlineLevel="1" ht="22.45" customFormat="1" customHeight="1" s="71">
      <c r="B6281" s="165" t="n"/>
      <c r="C6281" s="165" t="n"/>
      <c r="D6281" s="152" t="n"/>
      <c r="E6281" s="163" t="n"/>
      <c r="F6281" s="164" t="n"/>
      <c r="G6281" s="163" t="n"/>
      <c r="H6281" s="164" t="n"/>
      <c r="I6281" s="7" t="n"/>
      <c r="J6281" s="8" t="n"/>
      <c r="K6281" s="8" t="n"/>
      <c r="L6281" s="12" t="n"/>
      <c r="M6281">
        <f>VLOOKUP(J6281,P$7:Q$2767,2,0)</f>
        <v/>
      </c>
      <c r="N6281">
        <f>VLOOKUP(K6281,P$7:R$2767,2,0)</f>
        <v/>
      </c>
    </row>
    <row r="6282" hidden="1" outlineLevel="1" ht="22.45" customFormat="1" customHeight="1" s="71">
      <c r="B6282" s="166" t="n"/>
      <c r="C6282" s="166" t="n"/>
      <c r="D6282" s="153" t="n"/>
      <c r="E6282" s="10" t="n"/>
      <c r="F6282" s="11" t="n"/>
      <c r="G6282" s="10" t="n"/>
      <c r="H6282" s="11" t="n"/>
      <c r="I6282" s="12" t="n"/>
      <c r="J6282" s="13" t="n"/>
      <c r="K6282" s="13" t="n"/>
      <c r="L6282" s="12" t="n"/>
      <c r="M6282">
        <f>VLOOKUP(J6282,P$7:Q$2767,2,0)</f>
        <v/>
      </c>
      <c r="N6282">
        <f>VLOOKUP(K6282,P$7:R$2767,2,0)</f>
        <v/>
      </c>
    </row>
    <row r="6283" hidden="1" outlineLevel="1" ht="22.45" customFormat="1" customHeight="1" s="71" thickBot="1">
      <c r="B6283" s="167" t="n"/>
      <c r="C6283" s="167" t="n"/>
      <c r="D6283" s="14" t="n"/>
      <c r="E6283" s="15" t="n"/>
      <c r="F6283" s="175" t="n"/>
      <c r="G6283" s="15" t="n"/>
      <c r="H6283" s="175" t="n"/>
      <c r="I6283" s="135" t="n"/>
      <c r="J6283" s="154" t="n"/>
      <c r="K6283" s="154" t="n"/>
      <c r="L6283" s="12" t="n"/>
      <c r="M6283">
        <f>VLOOKUP(J6283,P$7:Q$2767,2,0)</f>
        <v/>
      </c>
      <c r="N6283">
        <f>VLOOKUP(K6283,P$7:R$2767,2,0)</f>
        <v/>
      </c>
    </row>
    <row r="6284" hidden="1" outlineLevel="1" ht="22.45" customFormat="1" customHeight="1" s="71">
      <c r="B6284" s="165" t="n"/>
      <c r="C6284" s="165" t="n"/>
      <c r="D6284" s="152" t="n"/>
      <c r="E6284" s="163" t="n"/>
      <c r="F6284" s="164" t="n"/>
      <c r="G6284" s="163" t="n"/>
      <c r="H6284" s="164" t="n"/>
      <c r="I6284" s="7" t="n"/>
      <c r="J6284" s="8" t="n"/>
      <c r="K6284" s="8" t="n"/>
      <c r="L6284" s="12" t="n"/>
      <c r="M6284">
        <f>VLOOKUP(J6284,P$7:Q$2767,2,0)</f>
        <v/>
      </c>
      <c r="N6284">
        <f>VLOOKUP(K6284,P$7:R$2767,2,0)</f>
        <v/>
      </c>
    </row>
    <row r="6285" hidden="1" outlineLevel="1" ht="22.45" customFormat="1" customHeight="1" s="71">
      <c r="B6285" s="166" t="n"/>
      <c r="C6285" s="166" t="n"/>
      <c r="D6285" s="153" t="n"/>
      <c r="E6285" s="10" t="n"/>
      <c r="F6285" s="11" t="n"/>
      <c r="G6285" s="10" t="n"/>
      <c r="H6285" s="11" t="n"/>
      <c r="I6285" s="12" t="n"/>
      <c r="J6285" s="13" t="n"/>
      <c r="K6285" s="13" t="n"/>
      <c r="L6285" s="12" t="n"/>
      <c r="M6285">
        <f>VLOOKUP(J6285,P$7:Q$2767,2,0)</f>
        <v/>
      </c>
      <c r="N6285">
        <f>VLOOKUP(K6285,P$7:R$2767,2,0)</f>
        <v/>
      </c>
    </row>
    <row r="6286" hidden="1" outlineLevel="1" ht="22.45" customFormat="1" customHeight="1" s="71" thickBot="1">
      <c r="B6286" s="167" t="n"/>
      <c r="C6286" s="167" t="n"/>
      <c r="D6286" s="14" t="n"/>
      <c r="E6286" s="15" t="n"/>
      <c r="F6286" s="175" t="n"/>
      <c r="G6286" s="15" t="n"/>
      <c r="H6286" s="175" t="n"/>
      <c r="I6286" s="135" t="n"/>
      <c r="J6286" s="154" t="n"/>
      <c r="K6286" s="154" t="n"/>
      <c r="L6286" s="12" t="n"/>
      <c r="M6286">
        <f>VLOOKUP(J6286,P$7:Q$2767,2,0)</f>
        <v/>
      </c>
      <c r="N6286">
        <f>VLOOKUP(K6286,P$7:R$2767,2,0)</f>
        <v/>
      </c>
    </row>
    <row r="6287" hidden="1" outlineLevel="1" ht="22.45" customFormat="1" customHeight="1" s="71">
      <c r="B6287" s="165" t="n"/>
      <c r="C6287" s="165" t="n"/>
      <c r="D6287" s="152" t="n"/>
      <c r="E6287" s="163" t="n"/>
      <c r="F6287" s="164" t="n"/>
      <c r="G6287" s="163" t="n"/>
      <c r="H6287" s="164" t="n"/>
      <c r="I6287" s="7" t="n"/>
      <c r="J6287" s="8" t="n"/>
      <c r="K6287" s="8" t="n"/>
      <c r="L6287" s="12" t="n"/>
      <c r="M6287">
        <f>VLOOKUP(J6287,P$7:Q$2767,2,0)</f>
        <v/>
      </c>
      <c r="N6287">
        <f>VLOOKUP(K6287,P$7:R$2767,2,0)</f>
        <v/>
      </c>
    </row>
    <row r="6288" hidden="1" outlineLevel="1" ht="22.45" customFormat="1" customHeight="1" s="71">
      <c r="B6288" s="166" t="n"/>
      <c r="C6288" s="166" t="n"/>
      <c r="D6288" s="153" t="n"/>
      <c r="E6288" s="10" t="n"/>
      <c r="F6288" s="11" t="n"/>
      <c r="G6288" s="10" t="n"/>
      <c r="H6288" s="11" t="n"/>
      <c r="I6288" s="12" t="n"/>
      <c r="J6288" s="13" t="n"/>
      <c r="K6288" s="13" t="n"/>
      <c r="L6288" s="12" t="n"/>
      <c r="M6288">
        <f>VLOOKUP(J6288,P$7:Q$2767,2,0)</f>
        <v/>
      </c>
      <c r="N6288">
        <f>VLOOKUP(K6288,P$7:R$2767,2,0)</f>
        <v/>
      </c>
    </row>
    <row r="6289" hidden="1" outlineLevel="1" ht="22.45" customFormat="1" customHeight="1" s="71" thickBot="1">
      <c r="B6289" s="167" t="n"/>
      <c r="C6289" s="167" t="n"/>
      <c r="D6289" s="14" t="n"/>
      <c r="E6289" s="15" t="n"/>
      <c r="F6289" s="175" t="n"/>
      <c r="G6289" s="15" t="n"/>
      <c r="H6289" s="175" t="n"/>
      <c r="I6289" s="135" t="n"/>
      <c r="J6289" s="154" t="n"/>
      <c r="K6289" s="154" t="n"/>
      <c r="L6289" s="12" t="n"/>
      <c r="M6289">
        <f>VLOOKUP(J6289,P$7:Q$2767,2,0)</f>
        <v/>
      </c>
      <c r="N6289">
        <f>VLOOKUP(K6289,P$7:R$2767,2,0)</f>
        <v/>
      </c>
    </row>
    <row r="6290" hidden="1" outlineLevel="1" ht="22.45" customFormat="1" customHeight="1" s="71">
      <c r="B6290" s="165" t="n"/>
      <c r="C6290" s="165" t="n"/>
      <c r="D6290" s="152" t="n"/>
      <c r="E6290" s="163" t="n"/>
      <c r="F6290" s="164" t="n"/>
      <c r="G6290" s="163" t="n"/>
      <c r="H6290" s="164" t="n"/>
      <c r="I6290" s="7" t="n"/>
      <c r="J6290" s="8" t="n"/>
      <c r="K6290" s="8" t="n"/>
      <c r="L6290" s="12" t="n"/>
      <c r="M6290">
        <f>VLOOKUP(J6290,P$7:Q$2767,2,0)</f>
        <v/>
      </c>
      <c r="N6290">
        <f>VLOOKUP(K6290,P$7:R$2767,2,0)</f>
        <v/>
      </c>
    </row>
    <row r="6291" hidden="1" outlineLevel="1" ht="22.45" customFormat="1" customHeight="1" s="71">
      <c r="B6291" s="166" t="n"/>
      <c r="C6291" s="166" t="n"/>
      <c r="D6291" s="153" t="n"/>
      <c r="E6291" s="10" t="n"/>
      <c r="F6291" s="11" t="n"/>
      <c r="G6291" s="10" t="n"/>
      <c r="H6291" s="11" t="n"/>
      <c r="I6291" s="12" t="n"/>
      <c r="J6291" s="13" t="n"/>
      <c r="K6291" s="13" t="n"/>
      <c r="L6291" s="12" t="n"/>
      <c r="M6291">
        <f>VLOOKUP(J6291,P$7:Q$2767,2,0)</f>
        <v/>
      </c>
      <c r="N6291">
        <f>VLOOKUP(K6291,P$7:R$2767,2,0)</f>
        <v/>
      </c>
    </row>
    <row r="6292" hidden="1" outlineLevel="1" ht="22.45" customFormat="1" customHeight="1" s="71" thickBot="1">
      <c r="B6292" s="167" t="n"/>
      <c r="C6292" s="167" t="n"/>
      <c r="D6292" s="14" t="n"/>
      <c r="E6292" s="15" t="n"/>
      <c r="F6292" s="175" t="n"/>
      <c r="G6292" s="15" t="n"/>
      <c r="H6292" s="175" t="n"/>
      <c r="I6292" s="135" t="n"/>
      <c r="J6292" s="154" t="n"/>
      <c r="K6292" s="154" t="n"/>
      <c r="L6292" s="12" t="n"/>
      <c r="M6292">
        <f>VLOOKUP(J6292,P$7:Q$2767,2,0)</f>
        <v/>
      </c>
      <c r="N6292">
        <f>VLOOKUP(K6292,P$7:R$2767,2,0)</f>
        <v/>
      </c>
    </row>
    <row r="6293" hidden="1" outlineLevel="1" ht="22.45" customFormat="1" customHeight="1" s="71">
      <c r="B6293" s="165" t="n"/>
      <c r="C6293" s="165" t="n"/>
      <c r="D6293" s="152" t="n"/>
      <c r="E6293" s="163" t="n"/>
      <c r="F6293" s="164" t="n"/>
      <c r="G6293" s="163" t="n"/>
      <c r="H6293" s="164" t="n"/>
      <c r="I6293" s="7" t="n"/>
      <c r="J6293" s="8" t="n"/>
      <c r="K6293" s="8" t="n"/>
      <c r="L6293" s="12" t="n"/>
      <c r="M6293">
        <f>VLOOKUP(J6293,P$7:Q$2767,2,0)</f>
        <v/>
      </c>
      <c r="N6293">
        <f>VLOOKUP(K6293,P$7:R$2767,2,0)</f>
        <v/>
      </c>
    </row>
    <row r="6294" hidden="1" outlineLevel="1" ht="22.45" customFormat="1" customHeight="1" s="71">
      <c r="B6294" s="166" t="n"/>
      <c r="C6294" s="166" t="n"/>
      <c r="D6294" s="153" t="n"/>
      <c r="E6294" s="10" t="n"/>
      <c r="F6294" s="11" t="n"/>
      <c r="G6294" s="10" t="n"/>
      <c r="H6294" s="11" t="n"/>
      <c r="I6294" s="12" t="n"/>
      <c r="J6294" s="13" t="n"/>
      <c r="K6294" s="13" t="n"/>
      <c r="L6294" s="12" t="n"/>
      <c r="M6294">
        <f>VLOOKUP(J6294,P$7:Q$2767,2,0)</f>
        <v/>
      </c>
      <c r="N6294">
        <f>VLOOKUP(K6294,P$7:R$2767,2,0)</f>
        <v/>
      </c>
    </row>
    <row r="6295" hidden="1" outlineLevel="1" ht="22.45" customFormat="1" customHeight="1" s="71" thickBot="1">
      <c r="B6295" s="167" t="n"/>
      <c r="C6295" s="167" t="n"/>
      <c r="D6295" s="14" t="n"/>
      <c r="E6295" s="15" t="n"/>
      <c r="F6295" s="175" t="n"/>
      <c r="G6295" s="15" t="n"/>
      <c r="H6295" s="175" t="n"/>
      <c r="I6295" s="135" t="n"/>
      <c r="J6295" s="154" t="n"/>
      <c r="K6295" s="154" t="n"/>
      <c r="L6295" s="12" t="n"/>
      <c r="M6295">
        <f>VLOOKUP(J6295,P$7:Q$2767,2,0)</f>
        <v/>
      </c>
      <c r="N6295">
        <f>VLOOKUP(K6295,P$7:R$2767,2,0)</f>
        <v/>
      </c>
    </row>
    <row r="6296" hidden="1" outlineLevel="1" ht="22.45" customFormat="1" customHeight="1" s="71">
      <c r="B6296" s="165" t="n"/>
      <c r="C6296" s="165" t="n"/>
      <c r="D6296" s="152" t="n"/>
      <c r="E6296" s="163" t="n"/>
      <c r="F6296" s="164" t="n"/>
      <c r="G6296" s="163" t="n"/>
      <c r="H6296" s="164" t="n"/>
      <c r="I6296" s="7" t="n"/>
      <c r="J6296" s="8" t="n"/>
      <c r="K6296" s="8" t="n"/>
      <c r="L6296" s="12" t="n"/>
      <c r="M6296">
        <f>VLOOKUP(J6296,P$7:Q$2767,2,0)</f>
        <v/>
      </c>
      <c r="N6296">
        <f>VLOOKUP(K6296,P$7:R$2767,2,0)</f>
        <v/>
      </c>
    </row>
    <row r="6297" hidden="1" outlineLevel="1" ht="22.45" customFormat="1" customHeight="1" s="71">
      <c r="B6297" s="166" t="n"/>
      <c r="C6297" s="166" t="n"/>
      <c r="D6297" s="153" t="n"/>
      <c r="E6297" s="10" t="n"/>
      <c r="F6297" s="11" t="n"/>
      <c r="G6297" s="10" t="n"/>
      <c r="H6297" s="11" t="n"/>
      <c r="I6297" s="12" t="n"/>
      <c r="J6297" s="13" t="n"/>
      <c r="K6297" s="13" t="n"/>
      <c r="L6297" s="12" t="n"/>
      <c r="M6297">
        <f>VLOOKUP(J6297,P$7:Q$2767,2,0)</f>
        <v/>
      </c>
      <c r="N6297">
        <f>VLOOKUP(K6297,P$7:R$2767,2,0)</f>
        <v/>
      </c>
    </row>
    <row r="6298" hidden="1" outlineLevel="1" ht="22.45" customFormat="1" customHeight="1" s="71" thickBot="1">
      <c r="B6298" s="167" t="n"/>
      <c r="C6298" s="167" t="n"/>
      <c r="D6298" s="14" t="n"/>
      <c r="E6298" s="15" t="n"/>
      <c r="F6298" s="175" t="n"/>
      <c r="G6298" s="15" t="n"/>
      <c r="H6298" s="175" t="n"/>
      <c r="I6298" s="135" t="n"/>
      <c r="J6298" s="154" t="n"/>
      <c r="K6298" s="154" t="n"/>
      <c r="L6298" s="12" t="n"/>
      <c r="M6298">
        <f>VLOOKUP(J6298,P$7:Q$2767,2,0)</f>
        <v/>
      </c>
      <c r="N6298">
        <f>VLOOKUP(K6298,P$7:R$2767,2,0)</f>
        <v/>
      </c>
    </row>
    <row r="6299" hidden="1" outlineLevel="1" ht="22.45" customFormat="1" customHeight="1" s="71">
      <c r="B6299" s="165" t="n"/>
      <c r="C6299" s="165" t="n"/>
      <c r="D6299" s="152" t="n"/>
      <c r="E6299" s="163" t="n"/>
      <c r="F6299" s="164" t="n"/>
      <c r="G6299" s="163" t="n"/>
      <c r="H6299" s="164" t="n"/>
      <c r="I6299" s="7" t="n"/>
      <c r="J6299" s="8" t="n"/>
      <c r="K6299" s="8" t="n"/>
      <c r="L6299" s="12" t="n"/>
      <c r="M6299">
        <f>VLOOKUP(J6299,P$7:Q$2767,2,0)</f>
        <v/>
      </c>
      <c r="N6299">
        <f>VLOOKUP(K6299,P$7:R$2767,2,0)</f>
        <v/>
      </c>
    </row>
    <row r="6300" hidden="1" outlineLevel="1" ht="22.45" customFormat="1" customHeight="1" s="71">
      <c r="B6300" s="166" t="n"/>
      <c r="C6300" s="166" t="n"/>
      <c r="D6300" s="153" t="n"/>
      <c r="E6300" s="10" t="n"/>
      <c r="F6300" s="11" t="n"/>
      <c r="G6300" s="10" t="n"/>
      <c r="H6300" s="11" t="n"/>
      <c r="I6300" s="12" t="n"/>
      <c r="J6300" s="13" t="n"/>
      <c r="K6300" s="13" t="n"/>
      <c r="L6300" s="12" t="n"/>
      <c r="M6300">
        <f>VLOOKUP(J6300,P$7:Q$2767,2,0)</f>
        <v/>
      </c>
      <c r="N6300">
        <f>VLOOKUP(K6300,P$7:R$2767,2,0)</f>
        <v/>
      </c>
    </row>
    <row r="6301" hidden="1" outlineLevel="1" ht="22.45" customFormat="1" customHeight="1" s="71" thickBot="1">
      <c r="B6301" s="167" t="n"/>
      <c r="C6301" s="167" t="n"/>
      <c r="D6301" s="14" t="n"/>
      <c r="E6301" s="15" t="n"/>
      <c r="F6301" s="175" t="n"/>
      <c r="G6301" s="15" t="n"/>
      <c r="H6301" s="175" t="n"/>
      <c r="I6301" s="135" t="n"/>
      <c r="J6301" s="154" t="n"/>
      <c r="K6301" s="154" t="n"/>
      <c r="L6301" s="12" t="n"/>
      <c r="M6301">
        <f>VLOOKUP(J6301,P$7:Q$2767,2,0)</f>
        <v/>
      </c>
      <c r="N6301">
        <f>VLOOKUP(K6301,P$7:R$2767,2,0)</f>
        <v/>
      </c>
    </row>
    <row r="6302" hidden="1" outlineLevel="1" ht="22.45" customFormat="1" customHeight="1" s="71">
      <c r="B6302" s="165" t="n"/>
      <c r="C6302" s="165" t="n"/>
      <c r="D6302" s="152" t="n"/>
      <c r="E6302" s="163" t="n"/>
      <c r="F6302" s="164" t="n"/>
      <c r="G6302" s="163" t="n"/>
      <c r="H6302" s="164" t="n"/>
      <c r="I6302" s="7" t="n"/>
      <c r="J6302" s="8" t="n"/>
      <c r="K6302" s="8" t="n"/>
      <c r="L6302" s="12" t="n"/>
      <c r="M6302">
        <f>VLOOKUP(J6302,P$7:Q$2767,2,0)</f>
        <v/>
      </c>
      <c r="N6302">
        <f>VLOOKUP(K6302,P$7:R$2767,2,0)</f>
        <v/>
      </c>
    </row>
    <row r="6303" hidden="1" outlineLevel="1" ht="22.45" customFormat="1" customHeight="1" s="71">
      <c r="B6303" s="166" t="n"/>
      <c r="C6303" s="166" t="n"/>
      <c r="D6303" s="153" t="n"/>
      <c r="E6303" s="10" t="n"/>
      <c r="F6303" s="11" t="n"/>
      <c r="G6303" s="10" t="n"/>
      <c r="H6303" s="11" t="n"/>
      <c r="I6303" s="12" t="n"/>
      <c r="J6303" s="13" t="n"/>
      <c r="K6303" s="13" t="n"/>
      <c r="L6303" s="12" t="n"/>
      <c r="M6303">
        <f>VLOOKUP(J6303,P$7:Q$2767,2,0)</f>
        <v/>
      </c>
      <c r="N6303">
        <f>VLOOKUP(K6303,P$7:R$2767,2,0)</f>
        <v/>
      </c>
    </row>
    <row r="6304" hidden="1" outlineLevel="1" ht="22.45" customFormat="1" customHeight="1" s="71" thickBot="1">
      <c r="B6304" s="167" t="n"/>
      <c r="C6304" s="167" t="n"/>
      <c r="D6304" s="14" t="n"/>
      <c r="E6304" s="15" t="n"/>
      <c r="F6304" s="175" t="n"/>
      <c r="G6304" s="15" t="n"/>
      <c r="H6304" s="175" t="n"/>
      <c r="I6304" s="135" t="n"/>
      <c r="J6304" s="154" t="n"/>
      <c r="K6304" s="154" t="n"/>
      <c r="L6304" s="12" t="n"/>
      <c r="M6304">
        <f>VLOOKUP(J6304,P$7:Q$2767,2,0)</f>
        <v/>
      </c>
      <c r="N6304">
        <f>VLOOKUP(K6304,P$7:R$2767,2,0)</f>
        <v/>
      </c>
    </row>
    <row r="6305" hidden="1" outlineLevel="1" ht="22.45" customFormat="1" customHeight="1" s="71">
      <c r="B6305" s="165" t="n"/>
      <c r="C6305" s="165" t="n"/>
      <c r="D6305" s="152" t="n"/>
      <c r="E6305" s="163" t="n"/>
      <c r="F6305" s="164" t="n"/>
      <c r="G6305" s="163" t="n"/>
      <c r="H6305" s="164" t="n"/>
      <c r="I6305" s="7" t="n"/>
      <c r="J6305" s="8" t="n"/>
      <c r="K6305" s="8" t="n"/>
      <c r="L6305" s="12" t="n"/>
      <c r="M6305">
        <f>VLOOKUP(J6305,P$7:Q$2767,2,0)</f>
        <v/>
      </c>
      <c r="N6305">
        <f>VLOOKUP(K6305,P$7:R$2767,2,0)</f>
        <v/>
      </c>
    </row>
    <row r="6306" hidden="1" outlineLevel="1" ht="22.45" customFormat="1" customHeight="1" s="71">
      <c r="B6306" s="166" t="n"/>
      <c r="C6306" s="166" t="n"/>
      <c r="D6306" s="153" t="n"/>
      <c r="E6306" s="10" t="n"/>
      <c r="F6306" s="11" t="n"/>
      <c r="G6306" s="10" t="n"/>
      <c r="H6306" s="11" t="n"/>
      <c r="I6306" s="12" t="n"/>
      <c r="J6306" s="13" t="n"/>
      <c r="K6306" s="13" t="n"/>
      <c r="L6306" s="12" t="n"/>
      <c r="M6306">
        <f>VLOOKUP(J6306,P$7:Q$2767,2,0)</f>
        <v/>
      </c>
      <c r="N6306">
        <f>VLOOKUP(K6306,P$7:R$2767,2,0)</f>
        <v/>
      </c>
    </row>
    <row r="6307" hidden="1" outlineLevel="1" ht="22.45" customFormat="1" customHeight="1" s="71" thickBot="1">
      <c r="B6307" s="167" t="n"/>
      <c r="C6307" s="167" t="n"/>
      <c r="D6307" s="14" t="n"/>
      <c r="E6307" s="15" t="n"/>
      <c r="F6307" s="175" t="n"/>
      <c r="G6307" s="15" t="n"/>
      <c r="H6307" s="175" t="n"/>
      <c r="I6307" s="135" t="n"/>
      <c r="J6307" s="154" t="n"/>
      <c r="K6307" s="154" t="n"/>
      <c r="L6307" s="12" t="n"/>
      <c r="M6307">
        <f>VLOOKUP(J6307,P$7:Q$2767,2,0)</f>
        <v/>
      </c>
      <c r="N6307">
        <f>VLOOKUP(K6307,P$7:R$2767,2,0)</f>
        <v/>
      </c>
    </row>
    <row r="6308" hidden="1" outlineLevel="1" ht="22.45" customFormat="1" customHeight="1" s="71">
      <c r="B6308" s="165" t="n"/>
      <c r="C6308" s="165" t="n"/>
      <c r="D6308" s="152" t="n"/>
      <c r="E6308" s="163" t="n"/>
      <c r="F6308" s="164" t="n"/>
      <c r="G6308" s="163" t="n"/>
      <c r="H6308" s="164" t="n"/>
      <c r="I6308" s="7" t="n"/>
      <c r="J6308" s="8" t="n"/>
      <c r="K6308" s="8" t="n"/>
      <c r="L6308" s="12" t="n"/>
      <c r="M6308">
        <f>VLOOKUP(J6308,P$7:Q$2767,2,0)</f>
        <v/>
      </c>
      <c r="N6308">
        <f>VLOOKUP(K6308,P$7:R$2767,2,0)</f>
        <v/>
      </c>
    </row>
    <row r="6309" hidden="1" outlineLevel="1" ht="22.45" customFormat="1" customHeight="1" s="71">
      <c r="B6309" s="166" t="n"/>
      <c r="C6309" s="166" t="n"/>
      <c r="D6309" s="153" t="n"/>
      <c r="E6309" s="10" t="n"/>
      <c r="F6309" s="11" t="n"/>
      <c r="G6309" s="10" t="n"/>
      <c r="H6309" s="11" t="n"/>
      <c r="I6309" s="12" t="n"/>
      <c r="J6309" s="13" t="n"/>
      <c r="K6309" s="13" t="n"/>
      <c r="L6309" s="12" t="n"/>
      <c r="M6309">
        <f>VLOOKUP(J6309,P$7:Q$2767,2,0)</f>
        <v/>
      </c>
      <c r="N6309">
        <f>VLOOKUP(K6309,P$7:R$2767,2,0)</f>
        <v/>
      </c>
    </row>
    <row r="6310" hidden="1" outlineLevel="1" ht="22.45" customFormat="1" customHeight="1" s="71" thickBot="1">
      <c r="B6310" s="167" t="n"/>
      <c r="C6310" s="167" t="n"/>
      <c r="D6310" s="14" t="n"/>
      <c r="E6310" s="15" t="n"/>
      <c r="F6310" s="175" t="n"/>
      <c r="G6310" s="15" t="n"/>
      <c r="H6310" s="175" t="n"/>
      <c r="I6310" s="135" t="n"/>
      <c r="J6310" s="154" t="n"/>
      <c r="K6310" s="154" t="n"/>
      <c r="L6310" s="12" t="n"/>
      <c r="M6310">
        <f>VLOOKUP(J6310,P$7:Q$2767,2,0)</f>
        <v/>
      </c>
      <c r="N6310">
        <f>VLOOKUP(K6310,P$7:R$2767,2,0)</f>
        <v/>
      </c>
    </row>
    <row r="6311" hidden="1" outlineLevel="1" ht="22.45" customFormat="1" customHeight="1" s="71">
      <c r="B6311" s="165" t="n"/>
      <c r="C6311" s="165" t="n"/>
      <c r="D6311" s="152" t="n"/>
      <c r="E6311" s="163" t="n"/>
      <c r="F6311" s="164" t="n"/>
      <c r="G6311" s="163" t="n"/>
      <c r="H6311" s="164" t="n"/>
      <c r="I6311" s="7" t="n"/>
      <c r="J6311" s="8" t="n"/>
      <c r="K6311" s="8" t="n"/>
      <c r="L6311" s="12" t="n"/>
      <c r="M6311">
        <f>VLOOKUP(J6311,P$7:Q$2767,2,0)</f>
        <v/>
      </c>
      <c r="N6311">
        <f>VLOOKUP(K6311,P$7:R$2767,2,0)</f>
        <v/>
      </c>
    </row>
    <row r="6312" hidden="1" outlineLevel="1" ht="22.45" customFormat="1" customHeight="1" s="71">
      <c r="B6312" s="166" t="n"/>
      <c r="C6312" s="166" t="n"/>
      <c r="D6312" s="153" t="n"/>
      <c r="E6312" s="10" t="n"/>
      <c r="F6312" s="11" t="n"/>
      <c r="G6312" s="10" t="n"/>
      <c r="H6312" s="11" t="n"/>
      <c r="I6312" s="12" t="n"/>
      <c r="J6312" s="13" t="n"/>
      <c r="K6312" s="13" t="n"/>
      <c r="L6312" s="12" t="n"/>
      <c r="M6312">
        <f>VLOOKUP(J6312,P$7:Q$2767,2,0)</f>
        <v/>
      </c>
      <c r="N6312">
        <f>VLOOKUP(K6312,P$7:R$2767,2,0)</f>
        <v/>
      </c>
    </row>
    <row r="6313" hidden="1" outlineLevel="1" ht="22.45" customFormat="1" customHeight="1" s="71" thickBot="1">
      <c r="B6313" s="167" t="n"/>
      <c r="C6313" s="167" t="n"/>
      <c r="D6313" s="14" t="n"/>
      <c r="E6313" s="15" t="n"/>
      <c r="F6313" s="175" t="n"/>
      <c r="G6313" s="15" t="n"/>
      <c r="H6313" s="175" t="n"/>
      <c r="I6313" s="135" t="n"/>
      <c r="J6313" s="154" t="n"/>
      <c r="K6313" s="154" t="n"/>
      <c r="L6313" s="12" t="n"/>
      <c r="M6313">
        <f>VLOOKUP(J6313,P$7:Q$2767,2,0)</f>
        <v/>
      </c>
      <c r="N6313">
        <f>VLOOKUP(K6313,P$7:R$2767,2,0)</f>
        <v/>
      </c>
    </row>
    <row r="6314" hidden="1" outlineLevel="1" ht="22.45" customFormat="1" customHeight="1" s="71">
      <c r="B6314" s="165" t="n"/>
      <c r="C6314" s="165" t="n"/>
      <c r="D6314" s="152" t="n"/>
      <c r="E6314" s="163" t="n"/>
      <c r="F6314" s="164" t="n"/>
      <c r="G6314" s="163" t="n"/>
      <c r="H6314" s="164" t="n"/>
      <c r="I6314" s="7" t="n"/>
      <c r="J6314" s="8" t="n"/>
      <c r="K6314" s="8" t="n"/>
      <c r="L6314" s="12" t="n"/>
      <c r="M6314">
        <f>VLOOKUP(J6314,P$7:Q$2767,2,0)</f>
        <v/>
      </c>
      <c r="N6314">
        <f>VLOOKUP(K6314,P$7:R$2767,2,0)</f>
        <v/>
      </c>
    </row>
    <row r="6315" hidden="1" outlineLevel="1" ht="22.45" customFormat="1" customHeight="1" s="71">
      <c r="B6315" s="166" t="n"/>
      <c r="C6315" s="166" t="n"/>
      <c r="D6315" s="153" t="n"/>
      <c r="E6315" s="10" t="n"/>
      <c r="F6315" s="11" t="n"/>
      <c r="G6315" s="10" t="n"/>
      <c r="H6315" s="11" t="n"/>
      <c r="I6315" s="12" t="n"/>
      <c r="J6315" s="13" t="n"/>
      <c r="K6315" s="13" t="n"/>
      <c r="L6315" s="12" t="n"/>
      <c r="M6315">
        <f>VLOOKUP(J6315,P$7:Q$2767,2,0)</f>
        <v/>
      </c>
      <c r="N6315">
        <f>VLOOKUP(K6315,P$7:R$2767,2,0)</f>
        <v/>
      </c>
    </row>
    <row r="6316" hidden="1" outlineLevel="1" ht="22.45" customFormat="1" customHeight="1" s="71" thickBot="1">
      <c r="B6316" s="167" t="n"/>
      <c r="C6316" s="167" t="n"/>
      <c r="D6316" s="14" t="n"/>
      <c r="E6316" s="15" t="n"/>
      <c r="F6316" s="175" t="n"/>
      <c r="G6316" s="15" t="n"/>
      <c r="H6316" s="175" t="n"/>
      <c r="I6316" s="135" t="n"/>
      <c r="J6316" s="154" t="n"/>
      <c r="K6316" s="154" t="n"/>
      <c r="L6316" s="12" t="n"/>
      <c r="M6316">
        <f>VLOOKUP(J6316,P$7:Q$2767,2,0)</f>
        <v/>
      </c>
      <c r="N6316">
        <f>VLOOKUP(K6316,P$7:R$2767,2,0)</f>
        <v/>
      </c>
    </row>
    <row r="6317" hidden="1" outlineLevel="1" ht="22.45" customFormat="1" customHeight="1" s="71">
      <c r="B6317" s="165" t="n"/>
      <c r="C6317" s="165" t="n"/>
      <c r="D6317" s="152" t="n"/>
      <c r="E6317" s="163" t="n"/>
      <c r="F6317" s="164" t="n"/>
      <c r="G6317" s="163" t="n"/>
      <c r="H6317" s="164" t="n"/>
      <c r="I6317" s="7" t="n"/>
      <c r="J6317" s="8" t="n"/>
      <c r="K6317" s="8" t="n"/>
      <c r="L6317" s="12" t="n"/>
      <c r="M6317">
        <f>VLOOKUP(J6317,P$7:Q$2767,2,0)</f>
        <v/>
      </c>
      <c r="N6317">
        <f>VLOOKUP(K6317,P$7:R$2767,2,0)</f>
        <v/>
      </c>
    </row>
    <row r="6318" hidden="1" outlineLevel="1" ht="22.45" customFormat="1" customHeight="1" s="71">
      <c r="B6318" s="166" t="n"/>
      <c r="C6318" s="166" t="n"/>
      <c r="D6318" s="153" t="n"/>
      <c r="E6318" s="10" t="n"/>
      <c r="F6318" s="11" t="n"/>
      <c r="G6318" s="10" t="n"/>
      <c r="H6318" s="11" t="n"/>
      <c r="I6318" s="12" t="n"/>
      <c r="J6318" s="13" t="n"/>
      <c r="K6318" s="13" t="n"/>
      <c r="L6318" s="12" t="n"/>
      <c r="M6318">
        <f>VLOOKUP(J6318,P$7:Q$2767,2,0)</f>
        <v/>
      </c>
      <c r="N6318">
        <f>VLOOKUP(K6318,P$7:R$2767,2,0)</f>
        <v/>
      </c>
    </row>
    <row r="6319" hidden="1" outlineLevel="1" ht="22.45" customFormat="1" customHeight="1" s="71" thickBot="1">
      <c r="B6319" s="167" t="n"/>
      <c r="C6319" s="167" t="n"/>
      <c r="D6319" s="14" t="n"/>
      <c r="E6319" s="15" t="n"/>
      <c r="F6319" s="175" t="n"/>
      <c r="G6319" s="15" t="n"/>
      <c r="H6319" s="175" t="n"/>
      <c r="I6319" s="135" t="n"/>
      <c r="J6319" s="154" t="n"/>
      <c r="K6319" s="154" t="n"/>
      <c r="L6319" s="12" t="n"/>
      <c r="M6319">
        <f>VLOOKUP(J6319,P$7:Q$2767,2,0)</f>
        <v/>
      </c>
      <c r="N6319">
        <f>VLOOKUP(K6319,P$7:R$2767,2,0)</f>
        <v/>
      </c>
    </row>
    <row r="6320" hidden="1" outlineLevel="1" ht="22.45" customFormat="1" customHeight="1" s="71">
      <c r="B6320" s="165" t="n"/>
      <c r="C6320" s="165" t="n"/>
      <c r="D6320" s="152" t="n"/>
      <c r="E6320" s="163" t="n"/>
      <c r="F6320" s="164" t="n"/>
      <c r="G6320" s="163" t="n"/>
      <c r="H6320" s="164" t="n"/>
      <c r="I6320" s="7" t="n"/>
      <c r="J6320" s="8" t="n"/>
      <c r="K6320" s="8" t="n"/>
      <c r="L6320" s="12" t="n"/>
      <c r="M6320">
        <f>VLOOKUP(J6320,P$7:Q$2767,2,0)</f>
        <v/>
      </c>
      <c r="N6320">
        <f>VLOOKUP(K6320,P$7:R$2767,2,0)</f>
        <v/>
      </c>
    </row>
    <row r="6321" hidden="1" outlineLevel="1" ht="22.45" customFormat="1" customHeight="1" s="71">
      <c r="B6321" s="166" t="n"/>
      <c r="C6321" s="166" t="n"/>
      <c r="D6321" s="153" t="n"/>
      <c r="E6321" s="10" t="n"/>
      <c r="F6321" s="11" t="n"/>
      <c r="G6321" s="10" t="n"/>
      <c r="H6321" s="11" t="n"/>
      <c r="I6321" s="12" t="n"/>
      <c r="J6321" s="13" t="n"/>
      <c r="K6321" s="13" t="n"/>
      <c r="L6321" s="12" t="n"/>
      <c r="M6321">
        <f>VLOOKUP(J6321,P$7:Q$2767,2,0)</f>
        <v/>
      </c>
      <c r="N6321">
        <f>VLOOKUP(K6321,P$7:R$2767,2,0)</f>
        <v/>
      </c>
    </row>
    <row r="6322" hidden="1" outlineLevel="1" ht="22.45" customFormat="1" customHeight="1" s="71" thickBot="1">
      <c r="B6322" s="167" t="n"/>
      <c r="C6322" s="167" t="n"/>
      <c r="D6322" s="14" t="n"/>
      <c r="E6322" s="15" t="n"/>
      <c r="F6322" s="175" t="n"/>
      <c r="G6322" s="15" t="n"/>
      <c r="H6322" s="175" t="n"/>
      <c r="I6322" s="135" t="n"/>
      <c r="J6322" s="154" t="n"/>
      <c r="K6322" s="154" t="n"/>
      <c r="L6322" s="12" t="n"/>
      <c r="M6322">
        <f>VLOOKUP(J6322,P$7:Q$2767,2,0)</f>
        <v/>
      </c>
      <c r="N6322">
        <f>VLOOKUP(K6322,P$7:R$2767,2,0)</f>
        <v/>
      </c>
    </row>
    <row r="6323" hidden="1" outlineLevel="1" ht="22.45" customFormat="1" customHeight="1" s="71">
      <c r="B6323" s="165" t="n"/>
      <c r="C6323" s="165" t="n"/>
      <c r="D6323" s="152" t="n"/>
      <c r="E6323" s="163" t="n"/>
      <c r="F6323" s="164" t="n"/>
      <c r="G6323" s="163" t="n"/>
      <c r="H6323" s="164" t="n"/>
      <c r="I6323" s="7" t="n"/>
      <c r="J6323" s="8" t="n"/>
      <c r="K6323" s="8" t="n"/>
      <c r="L6323" s="12" t="n"/>
      <c r="M6323">
        <f>VLOOKUP(J6323,P$7:Q$2767,2,0)</f>
        <v/>
      </c>
      <c r="N6323">
        <f>VLOOKUP(K6323,P$7:R$2767,2,0)</f>
        <v/>
      </c>
    </row>
    <row r="6324" hidden="1" outlineLevel="1" ht="22.45" customFormat="1" customHeight="1" s="71">
      <c r="B6324" s="166" t="n"/>
      <c r="C6324" s="166" t="n"/>
      <c r="D6324" s="153" t="n"/>
      <c r="E6324" s="10" t="n"/>
      <c r="F6324" s="11" t="n"/>
      <c r="G6324" s="10" t="n"/>
      <c r="H6324" s="11" t="n"/>
      <c r="I6324" s="12" t="n"/>
      <c r="J6324" s="13" t="n"/>
      <c r="K6324" s="13" t="n"/>
      <c r="L6324" s="12" t="n"/>
      <c r="M6324">
        <f>VLOOKUP(J6324,P$7:Q$2767,2,0)</f>
        <v/>
      </c>
      <c r="N6324">
        <f>VLOOKUP(K6324,P$7:R$2767,2,0)</f>
        <v/>
      </c>
    </row>
    <row r="6325" hidden="1" outlineLevel="1" ht="22.45" customFormat="1" customHeight="1" s="71" thickBot="1">
      <c r="B6325" s="167" t="n"/>
      <c r="C6325" s="167" t="n"/>
      <c r="D6325" s="14" t="n"/>
      <c r="E6325" s="15" t="n"/>
      <c r="F6325" s="175" t="n"/>
      <c r="G6325" s="15" t="n"/>
      <c r="H6325" s="175" t="n"/>
      <c r="I6325" s="135" t="n"/>
      <c r="J6325" s="154" t="n"/>
      <c r="K6325" s="154" t="n"/>
      <c r="L6325" s="12" t="n"/>
      <c r="M6325">
        <f>VLOOKUP(J6325,P$7:Q$2767,2,0)</f>
        <v/>
      </c>
      <c r="N6325">
        <f>VLOOKUP(K6325,P$7:R$2767,2,0)</f>
        <v/>
      </c>
    </row>
    <row r="6326" hidden="1" outlineLevel="1" ht="22.45" customFormat="1" customHeight="1" s="71">
      <c r="B6326" s="165" t="n"/>
      <c r="C6326" s="165" t="n"/>
      <c r="D6326" s="152" t="n"/>
      <c r="E6326" s="163" t="n"/>
      <c r="F6326" s="164" t="n"/>
      <c r="G6326" s="163" t="n"/>
      <c r="H6326" s="164" t="n"/>
      <c r="I6326" s="176" t="n"/>
      <c r="J6326" s="8" t="n"/>
      <c r="K6326" s="8" t="n"/>
      <c r="L6326" s="12" t="n"/>
      <c r="M6326">
        <f>VLOOKUP(J6326,P$7:Q$2767,2,0)</f>
        <v/>
      </c>
      <c r="N6326">
        <f>VLOOKUP(K6326,P$7:R$2767,2,0)</f>
        <v/>
      </c>
    </row>
    <row r="6327" hidden="1" outlineLevel="1" ht="22.45" customFormat="1" customHeight="1" s="71">
      <c r="B6327" s="166" t="n"/>
      <c r="C6327" s="166" t="n"/>
      <c r="D6327" s="153" t="n"/>
      <c r="E6327" s="10" t="n"/>
      <c r="F6327" s="11" t="n"/>
      <c r="G6327" s="10" t="n"/>
      <c r="H6327" s="11" t="n"/>
      <c r="I6327" s="12" t="n"/>
      <c r="J6327" s="13" t="n"/>
      <c r="K6327" s="13" t="n"/>
      <c r="L6327" s="12" t="n"/>
      <c r="M6327">
        <f>VLOOKUP(J6327,P$7:Q$2767,2,0)</f>
        <v/>
      </c>
      <c r="N6327">
        <f>VLOOKUP(K6327,P$7:R$2767,2,0)</f>
        <v/>
      </c>
    </row>
    <row r="6328" hidden="1" outlineLevel="1" ht="22.45" customFormat="1" customHeight="1" s="71" thickBot="1">
      <c r="B6328" s="167" t="n"/>
      <c r="C6328" s="167" t="n"/>
      <c r="D6328" s="14" t="n"/>
      <c r="E6328" s="15" t="n"/>
      <c r="F6328" s="175" t="n"/>
      <c r="G6328" s="15" t="n"/>
      <c r="H6328" s="175" t="n"/>
      <c r="I6328" s="135" t="n"/>
      <c r="J6328" s="154" t="n"/>
      <c r="K6328" s="154" t="n"/>
      <c r="L6328" s="12" t="n"/>
      <c r="M6328">
        <f>VLOOKUP(J6328,P$7:Q$2767,2,0)</f>
        <v/>
      </c>
      <c r="N6328">
        <f>VLOOKUP(K6328,P$7:R$2767,2,0)</f>
        <v/>
      </c>
    </row>
    <row r="6329" hidden="1" outlineLevel="1" ht="22.45" customFormat="1" customHeight="1" s="71">
      <c r="B6329" s="165" t="n"/>
      <c r="C6329" s="165" t="n"/>
      <c r="D6329" s="152" t="n"/>
      <c r="E6329" s="163" t="n"/>
      <c r="F6329" s="164" t="n"/>
      <c r="G6329" s="163" t="n"/>
      <c r="H6329" s="164" t="n"/>
      <c r="I6329" s="7" t="n"/>
      <c r="J6329" s="8" t="n"/>
      <c r="K6329" s="8" t="n"/>
      <c r="L6329" s="12" t="n"/>
      <c r="M6329">
        <f>VLOOKUP(J6329,P$7:Q$2767,2,0)</f>
        <v/>
      </c>
      <c r="N6329">
        <f>VLOOKUP(K6329,P$7:R$2767,2,0)</f>
        <v/>
      </c>
    </row>
    <row r="6330" hidden="1" outlineLevel="1" ht="22.45" customFormat="1" customHeight="1" s="71">
      <c r="B6330" s="166" t="n"/>
      <c r="C6330" s="166" t="n"/>
      <c r="D6330" s="153" t="n"/>
      <c r="E6330" s="10" t="n"/>
      <c r="F6330" s="11" t="n"/>
      <c r="G6330" s="10" t="n"/>
      <c r="H6330" s="11" t="n"/>
      <c r="I6330" s="12" t="n"/>
      <c r="J6330" s="13" t="n"/>
      <c r="K6330" s="13" t="n"/>
      <c r="L6330" s="12" t="n"/>
      <c r="M6330">
        <f>VLOOKUP(J6330,P$7:Q$2767,2,0)</f>
        <v/>
      </c>
      <c r="N6330">
        <f>VLOOKUP(K6330,P$7:R$2767,2,0)</f>
        <v/>
      </c>
    </row>
    <row r="6331" hidden="1" outlineLevel="1" ht="22.45" customFormat="1" customHeight="1" s="71" thickBot="1">
      <c r="B6331" s="167" t="n"/>
      <c r="C6331" s="167" t="n"/>
      <c r="D6331" s="14" t="n"/>
      <c r="E6331" s="15" t="n"/>
      <c r="F6331" s="175" t="n"/>
      <c r="G6331" s="15" t="n"/>
      <c r="H6331" s="175" t="n"/>
      <c r="I6331" s="135" t="n"/>
      <c r="J6331" s="154" t="n"/>
      <c r="K6331" s="154" t="n"/>
      <c r="L6331" s="12" t="n"/>
      <c r="M6331">
        <f>VLOOKUP(J6331,P$7:Q$2767,2,0)</f>
        <v/>
      </c>
      <c r="N6331">
        <f>VLOOKUP(K6331,P$7:R$2767,2,0)</f>
        <v/>
      </c>
    </row>
    <row r="6332" hidden="1" outlineLevel="1" ht="22.45" customFormat="1" customHeight="1" s="71">
      <c r="B6332" s="165" t="n"/>
      <c r="C6332" s="165" t="n"/>
      <c r="D6332" s="152" t="n"/>
      <c r="E6332" s="163" t="n"/>
      <c r="F6332" s="164" t="n"/>
      <c r="G6332" s="163" t="n"/>
      <c r="H6332" s="164" t="n"/>
      <c r="I6332" s="7" t="n"/>
      <c r="J6332" s="8" t="n"/>
      <c r="K6332" s="8" t="n"/>
      <c r="L6332" s="12" t="n"/>
      <c r="M6332">
        <f>VLOOKUP(J6332,P$7:Q$2767,2,0)</f>
        <v/>
      </c>
      <c r="N6332">
        <f>VLOOKUP(K6332,P$7:R$2767,2,0)</f>
        <v/>
      </c>
    </row>
    <row r="6333" hidden="1" outlineLevel="1" ht="22.45" customFormat="1" customHeight="1" s="71">
      <c r="B6333" s="166" t="n"/>
      <c r="C6333" s="166" t="n"/>
      <c r="D6333" s="153" t="n"/>
      <c r="E6333" s="10" t="n"/>
      <c r="F6333" s="11" t="n"/>
      <c r="G6333" s="10" t="n"/>
      <c r="H6333" s="11" t="n"/>
      <c r="I6333" s="12" t="n"/>
      <c r="J6333" s="13" t="n"/>
      <c r="K6333" s="13" t="n"/>
      <c r="L6333" s="12" t="n"/>
      <c r="M6333">
        <f>VLOOKUP(J6333,P$7:Q$2767,2,0)</f>
        <v/>
      </c>
      <c r="N6333">
        <f>VLOOKUP(K6333,P$7:R$2767,2,0)</f>
        <v/>
      </c>
    </row>
    <row r="6334" hidden="1" outlineLevel="1" ht="22.45" customFormat="1" customHeight="1" s="71" thickBot="1">
      <c r="B6334" s="167" t="n"/>
      <c r="C6334" s="167" t="n"/>
      <c r="D6334" s="14" t="n"/>
      <c r="E6334" s="15" t="n"/>
      <c r="F6334" s="175" t="n"/>
      <c r="G6334" s="15" t="n"/>
      <c r="H6334" s="175" t="n"/>
      <c r="I6334" s="135" t="n"/>
      <c r="J6334" s="154" t="n"/>
      <c r="K6334" s="154" t="n"/>
      <c r="L6334" s="12" t="n"/>
      <c r="M6334">
        <f>VLOOKUP(J6334,P$7:Q$2767,2,0)</f>
        <v/>
      </c>
      <c r="N6334">
        <f>VLOOKUP(K6334,P$7:R$2767,2,0)</f>
        <v/>
      </c>
    </row>
    <row r="6335" hidden="1" outlineLevel="1" ht="22.45" customFormat="1" customHeight="1" s="71">
      <c r="B6335" s="165" t="n"/>
      <c r="C6335" s="165" t="n"/>
      <c r="D6335" s="152" t="n"/>
      <c r="E6335" s="163" t="n"/>
      <c r="F6335" s="164" t="n"/>
      <c r="G6335" s="163" t="n"/>
      <c r="H6335" s="164" t="n"/>
      <c r="I6335" s="7" t="n"/>
      <c r="J6335" s="8" t="n"/>
      <c r="K6335" s="8" t="n"/>
      <c r="L6335" s="12" t="n"/>
      <c r="M6335">
        <f>VLOOKUP(J6335,P$7:Q$2767,2,0)</f>
        <v/>
      </c>
      <c r="N6335">
        <f>VLOOKUP(K6335,P$7:R$2767,2,0)</f>
        <v/>
      </c>
    </row>
    <row r="6336" hidden="1" outlineLevel="1" ht="22.45" customFormat="1" customHeight="1" s="71">
      <c r="B6336" s="166" t="n"/>
      <c r="C6336" s="166" t="n"/>
      <c r="D6336" s="153" t="n"/>
      <c r="E6336" s="10" t="n"/>
      <c r="F6336" s="11" t="n"/>
      <c r="G6336" s="10" t="n"/>
      <c r="H6336" s="11" t="n"/>
      <c r="I6336" s="12" t="n"/>
      <c r="J6336" s="13" t="n"/>
      <c r="K6336" s="13" t="n"/>
      <c r="L6336" s="12" t="n"/>
      <c r="M6336">
        <f>VLOOKUP(J6336,P$7:Q$2767,2,0)</f>
        <v/>
      </c>
      <c r="N6336">
        <f>VLOOKUP(K6336,P$7:R$2767,2,0)</f>
        <v/>
      </c>
    </row>
    <row r="6337" hidden="1" outlineLevel="1" ht="22.45" customFormat="1" customHeight="1" s="71" thickBot="1">
      <c r="B6337" s="167" t="n"/>
      <c r="C6337" s="167" t="n"/>
      <c r="D6337" s="14" t="n"/>
      <c r="E6337" s="15" t="n"/>
      <c r="F6337" s="175" t="n"/>
      <c r="G6337" s="15" t="n"/>
      <c r="H6337" s="175" t="n"/>
      <c r="I6337" s="135" t="n"/>
      <c r="J6337" s="154" t="n"/>
      <c r="K6337" s="154" t="n"/>
      <c r="L6337" s="12" t="n"/>
      <c r="M6337">
        <f>VLOOKUP(J6337,P$7:Q$2767,2,0)</f>
        <v/>
      </c>
      <c r="N6337">
        <f>VLOOKUP(K6337,P$7:R$2767,2,0)</f>
        <v/>
      </c>
    </row>
    <row r="6338" hidden="1" outlineLevel="1" ht="22.45" customFormat="1" customHeight="1" s="71">
      <c r="B6338" s="165" t="n"/>
      <c r="C6338" s="165" t="n"/>
      <c r="D6338" s="152" t="n"/>
      <c r="E6338" s="163" t="n"/>
      <c r="F6338" s="164" t="n"/>
      <c r="G6338" s="163" t="n"/>
      <c r="H6338" s="164" t="n"/>
      <c r="I6338" s="7" t="n"/>
      <c r="J6338" s="8" t="n"/>
      <c r="K6338" s="8" t="n"/>
      <c r="L6338" s="12" t="n"/>
      <c r="M6338">
        <f>VLOOKUP(J6338,P$7:Q$2767,2,0)</f>
        <v/>
      </c>
      <c r="N6338">
        <f>VLOOKUP(K6338,P$7:R$2767,2,0)</f>
        <v/>
      </c>
    </row>
    <row r="6339" hidden="1" outlineLevel="1" ht="22.45" customFormat="1" customHeight="1" s="71">
      <c r="B6339" s="166" t="n"/>
      <c r="C6339" s="166" t="n"/>
      <c r="D6339" s="153" t="n"/>
      <c r="E6339" s="10" t="n"/>
      <c r="F6339" s="11" t="n"/>
      <c r="G6339" s="10" t="n"/>
      <c r="H6339" s="11" t="n"/>
      <c r="I6339" s="12" t="n"/>
      <c r="J6339" s="13" t="n"/>
      <c r="K6339" s="13" t="n"/>
      <c r="L6339" s="12" t="n"/>
      <c r="M6339">
        <f>VLOOKUP(J6339,P$7:Q$2767,2,0)</f>
        <v/>
      </c>
      <c r="N6339">
        <f>VLOOKUP(K6339,P$7:R$2767,2,0)</f>
        <v/>
      </c>
    </row>
    <row r="6340" hidden="1" outlineLevel="1" ht="22.45" customFormat="1" customHeight="1" s="71" thickBot="1">
      <c r="B6340" s="167" t="n"/>
      <c r="C6340" s="167" t="n"/>
      <c r="D6340" s="14" t="n"/>
      <c r="E6340" s="15" t="n"/>
      <c r="F6340" s="175" t="n"/>
      <c r="G6340" s="15" t="n"/>
      <c r="H6340" s="175" t="n"/>
      <c r="I6340" s="135" t="n"/>
      <c r="J6340" s="154" t="n"/>
      <c r="K6340" s="154" t="n"/>
      <c r="L6340" s="12" t="n"/>
      <c r="M6340">
        <f>VLOOKUP(J6340,P$7:Q$2767,2,0)</f>
        <v/>
      </c>
      <c r="N6340">
        <f>VLOOKUP(K6340,P$7:R$2767,2,0)</f>
        <v/>
      </c>
    </row>
    <row r="6341" hidden="1" outlineLevel="1" ht="22.45" customFormat="1" customHeight="1" s="71">
      <c r="B6341" s="165" t="n"/>
      <c r="C6341" s="165" t="n"/>
      <c r="D6341" s="152" t="n"/>
      <c r="E6341" s="163" t="n"/>
      <c r="F6341" s="164" t="n"/>
      <c r="G6341" s="163" t="n"/>
      <c r="H6341" s="164" t="n"/>
      <c r="I6341" s="7" t="n"/>
      <c r="J6341" s="8" t="n"/>
      <c r="K6341" s="8" t="n"/>
      <c r="L6341" s="12" t="n"/>
      <c r="M6341">
        <f>VLOOKUP(J6341,P$7:Q$2767,2,0)</f>
        <v/>
      </c>
      <c r="N6341">
        <f>VLOOKUP(K6341,P$7:R$2767,2,0)</f>
        <v/>
      </c>
    </row>
    <row r="6342" hidden="1" outlineLevel="1" ht="22.45" customFormat="1" customHeight="1" s="71">
      <c r="B6342" s="166" t="n"/>
      <c r="C6342" s="166" t="n"/>
      <c r="D6342" s="153" t="n"/>
      <c r="E6342" s="10" t="n"/>
      <c r="F6342" s="11" t="n"/>
      <c r="G6342" s="10" t="n"/>
      <c r="H6342" s="11" t="n"/>
      <c r="I6342" s="12" t="n"/>
      <c r="J6342" s="13" t="n"/>
      <c r="K6342" s="13" t="n"/>
      <c r="L6342" s="12" t="n"/>
      <c r="M6342">
        <f>VLOOKUP(J6342,P$7:Q$2767,2,0)</f>
        <v/>
      </c>
      <c r="N6342">
        <f>VLOOKUP(K6342,P$7:R$2767,2,0)</f>
        <v/>
      </c>
    </row>
    <row r="6343" hidden="1" outlineLevel="1" ht="22.45" customFormat="1" customHeight="1" s="71" thickBot="1">
      <c r="B6343" s="167" t="n"/>
      <c r="C6343" s="167" t="n"/>
      <c r="D6343" s="14" t="n"/>
      <c r="E6343" s="15" t="n"/>
      <c r="F6343" s="175" t="n"/>
      <c r="G6343" s="15" t="n"/>
      <c r="H6343" s="175" t="n"/>
      <c r="I6343" s="135" t="n"/>
      <c r="J6343" s="154" t="n"/>
      <c r="K6343" s="154" t="n"/>
      <c r="L6343" s="12" t="n"/>
      <c r="M6343">
        <f>VLOOKUP(J6343,P$7:Q$2767,2,0)</f>
        <v/>
      </c>
      <c r="N6343">
        <f>VLOOKUP(K6343,P$7:R$2767,2,0)</f>
        <v/>
      </c>
    </row>
    <row r="6344" hidden="1" outlineLevel="1" ht="22.45" customFormat="1" customHeight="1" s="71">
      <c r="B6344" s="165" t="n"/>
      <c r="C6344" s="165" t="n"/>
      <c r="D6344" s="152" t="n"/>
      <c r="E6344" s="163" t="n"/>
      <c r="F6344" s="164" t="n"/>
      <c r="G6344" s="163" t="n"/>
      <c r="H6344" s="164" t="n"/>
      <c r="I6344" s="7" t="n"/>
      <c r="J6344" s="8" t="n"/>
      <c r="K6344" s="8" t="n"/>
      <c r="L6344" s="12" t="n"/>
      <c r="M6344">
        <f>VLOOKUP(J6344,P$7:Q$2767,2,0)</f>
        <v/>
      </c>
      <c r="N6344">
        <f>VLOOKUP(K6344,P$7:R$2767,2,0)</f>
        <v/>
      </c>
    </row>
    <row r="6345" hidden="1" outlineLevel="1" ht="22.45" customFormat="1" customHeight="1" s="71">
      <c r="B6345" s="166" t="n"/>
      <c r="C6345" s="166" t="n"/>
      <c r="D6345" s="153" t="n"/>
      <c r="E6345" s="10" t="n"/>
      <c r="F6345" s="11" t="n"/>
      <c r="G6345" s="10" t="n"/>
      <c r="H6345" s="11" t="n"/>
      <c r="I6345" s="12" t="n"/>
      <c r="J6345" s="13" t="n"/>
      <c r="K6345" s="13" t="n"/>
      <c r="L6345" s="12" t="n"/>
      <c r="M6345">
        <f>VLOOKUP(J6345,P$7:Q$2767,2,0)</f>
        <v/>
      </c>
      <c r="N6345">
        <f>VLOOKUP(K6345,P$7:R$2767,2,0)</f>
        <v/>
      </c>
    </row>
    <row r="6346" hidden="1" outlineLevel="1" ht="22.45" customFormat="1" customHeight="1" s="71" thickBot="1">
      <c r="B6346" s="167" t="n"/>
      <c r="C6346" s="167" t="n"/>
      <c r="D6346" s="14" t="n"/>
      <c r="E6346" s="15" t="n"/>
      <c r="F6346" s="175" t="n"/>
      <c r="G6346" s="15" t="n"/>
      <c r="H6346" s="175" t="n"/>
      <c r="I6346" s="135" t="n"/>
      <c r="J6346" s="154" t="n"/>
      <c r="K6346" s="154" t="n"/>
      <c r="L6346" s="12" t="n"/>
      <c r="M6346">
        <f>VLOOKUP(J6346,P$7:Q$2767,2,0)</f>
        <v/>
      </c>
      <c r="N6346">
        <f>VLOOKUP(K6346,P$7:R$2767,2,0)</f>
        <v/>
      </c>
    </row>
    <row r="6347" hidden="1" outlineLevel="1" ht="22.45" customFormat="1" customHeight="1" s="71">
      <c r="B6347" s="165" t="n"/>
      <c r="C6347" s="165" t="n"/>
      <c r="D6347" s="152" t="n"/>
      <c r="E6347" s="163" t="n"/>
      <c r="F6347" s="164" t="n"/>
      <c r="G6347" s="163" t="n"/>
      <c r="H6347" s="164" t="n"/>
      <c r="I6347" s="7" t="n"/>
      <c r="J6347" s="8" t="n"/>
      <c r="K6347" s="8" t="n"/>
      <c r="L6347" s="12" t="n"/>
      <c r="M6347">
        <f>VLOOKUP(J6347,P$7:Q$2767,2,0)</f>
        <v/>
      </c>
      <c r="N6347">
        <f>VLOOKUP(K6347,P$7:R$2767,2,0)</f>
        <v/>
      </c>
    </row>
    <row r="6348" hidden="1" outlineLevel="1" ht="22.45" customFormat="1" customHeight="1" s="71">
      <c r="B6348" s="166" t="n"/>
      <c r="C6348" s="166" t="n"/>
      <c r="D6348" s="153" t="n"/>
      <c r="E6348" s="10" t="n"/>
      <c r="F6348" s="11" t="n"/>
      <c r="G6348" s="10" t="n"/>
      <c r="H6348" s="11" t="n"/>
      <c r="I6348" s="12" t="n"/>
      <c r="J6348" s="13" t="n"/>
      <c r="K6348" s="13" t="n"/>
      <c r="L6348" s="12" t="n"/>
      <c r="M6348">
        <f>VLOOKUP(J6348,P$7:Q$2767,2,0)</f>
        <v/>
      </c>
      <c r="N6348">
        <f>VLOOKUP(K6348,P$7:R$2767,2,0)</f>
        <v/>
      </c>
    </row>
    <row r="6349" hidden="1" outlineLevel="1" ht="22.45" customFormat="1" customHeight="1" s="71" thickBot="1">
      <c r="B6349" s="167" t="n"/>
      <c r="C6349" s="167" t="n"/>
      <c r="D6349" s="14" t="n"/>
      <c r="E6349" s="15" t="n"/>
      <c r="F6349" s="175" t="n"/>
      <c r="G6349" s="15" t="n"/>
      <c r="H6349" s="175" t="n"/>
      <c r="I6349" s="135" t="n"/>
      <c r="J6349" s="154" t="n"/>
      <c r="K6349" s="154" t="n"/>
      <c r="L6349" s="12" t="n"/>
      <c r="M6349">
        <f>VLOOKUP(J6349,P$7:Q$2767,2,0)</f>
        <v/>
      </c>
      <c r="N6349">
        <f>VLOOKUP(K6349,P$7:R$2767,2,0)</f>
        <v/>
      </c>
    </row>
    <row r="6350" hidden="1" outlineLevel="1" ht="22.45" customFormat="1" customHeight="1" s="71">
      <c r="B6350" s="165" t="n"/>
      <c r="C6350" s="165" t="n"/>
      <c r="D6350" s="152" t="n"/>
      <c r="E6350" s="163" t="n"/>
      <c r="F6350" s="164" t="n"/>
      <c r="G6350" s="163" t="n"/>
      <c r="H6350" s="164" t="n"/>
      <c r="I6350" s="7" t="n"/>
      <c r="J6350" s="8" t="n"/>
      <c r="K6350" s="8" t="n"/>
      <c r="L6350" s="12" t="n"/>
      <c r="M6350">
        <f>VLOOKUP(J6350,P$7:Q$2767,2,0)</f>
        <v/>
      </c>
      <c r="N6350">
        <f>VLOOKUP(K6350,P$7:R$2767,2,0)</f>
        <v/>
      </c>
    </row>
    <row r="6351" hidden="1" outlineLevel="1" ht="22.45" customFormat="1" customHeight="1" s="71">
      <c r="B6351" s="166" t="n"/>
      <c r="C6351" s="166" t="n"/>
      <c r="D6351" s="153" t="n"/>
      <c r="E6351" s="10" t="n"/>
      <c r="F6351" s="11" t="n"/>
      <c r="G6351" s="10" t="n"/>
      <c r="H6351" s="11" t="n"/>
      <c r="I6351" s="12" t="n"/>
      <c r="J6351" s="13" t="n"/>
      <c r="K6351" s="13" t="n"/>
      <c r="L6351" s="12" t="n"/>
      <c r="M6351">
        <f>VLOOKUP(J6351,P$7:Q$2767,2,0)</f>
        <v/>
      </c>
      <c r="N6351">
        <f>VLOOKUP(K6351,P$7:R$2767,2,0)</f>
        <v/>
      </c>
    </row>
    <row r="6352" hidden="1" outlineLevel="1" ht="22.45" customFormat="1" customHeight="1" s="71" thickBot="1">
      <c r="B6352" s="167" t="n"/>
      <c r="C6352" s="167" t="n"/>
      <c r="D6352" s="14" t="n"/>
      <c r="E6352" s="15" t="n"/>
      <c r="F6352" s="175" t="n"/>
      <c r="G6352" s="15" t="n"/>
      <c r="H6352" s="175" t="n"/>
      <c r="I6352" s="135" t="n"/>
      <c r="J6352" s="154" t="n"/>
      <c r="K6352" s="154" t="n"/>
      <c r="L6352" s="12" t="n"/>
      <c r="M6352">
        <f>VLOOKUP(J6352,P$7:Q$2767,2,0)</f>
        <v/>
      </c>
      <c r="N6352">
        <f>VLOOKUP(K6352,P$7:R$2767,2,0)</f>
        <v/>
      </c>
    </row>
    <row r="6353" hidden="1" outlineLevel="1" ht="22.45" customFormat="1" customHeight="1" s="71">
      <c r="B6353" s="165" t="n"/>
      <c r="C6353" s="165" t="n"/>
      <c r="D6353" s="152" t="n"/>
      <c r="E6353" s="163" t="n"/>
      <c r="F6353" s="164" t="n"/>
      <c r="G6353" s="163" t="n"/>
      <c r="H6353" s="164" t="n"/>
      <c r="I6353" s="7" t="n"/>
      <c r="J6353" s="8" t="n"/>
      <c r="K6353" s="8" t="n"/>
      <c r="L6353" s="12" t="n"/>
      <c r="M6353">
        <f>VLOOKUP(J6353,P$7:Q$2767,2,0)</f>
        <v/>
      </c>
      <c r="N6353">
        <f>VLOOKUP(K6353,P$7:R$2767,2,0)</f>
        <v/>
      </c>
    </row>
    <row r="6354" hidden="1" outlineLevel="1" ht="22.45" customFormat="1" customHeight="1" s="71">
      <c r="B6354" s="166" t="n"/>
      <c r="C6354" s="166" t="n"/>
      <c r="D6354" s="153" t="n"/>
      <c r="E6354" s="10" t="n"/>
      <c r="F6354" s="11" t="n"/>
      <c r="G6354" s="10" t="n"/>
      <c r="H6354" s="11" t="n"/>
      <c r="I6354" s="12" t="n"/>
      <c r="J6354" s="13" t="n"/>
      <c r="K6354" s="13" t="n"/>
      <c r="L6354" s="12" t="n"/>
      <c r="M6354">
        <f>VLOOKUP(J6354,P$7:Q$2767,2,0)</f>
        <v/>
      </c>
      <c r="N6354">
        <f>VLOOKUP(K6354,P$7:R$2767,2,0)</f>
        <v/>
      </c>
    </row>
    <row r="6355" hidden="1" outlineLevel="1" ht="22.45" customFormat="1" customHeight="1" s="71" thickBot="1">
      <c r="B6355" s="167" t="n"/>
      <c r="C6355" s="167" t="n"/>
      <c r="D6355" s="14" t="n"/>
      <c r="E6355" s="15" t="n"/>
      <c r="F6355" s="175" t="n"/>
      <c r="G6355" s="15" t="n"/>
      <c r="H6355" s="175" t="n"/>
      <c r="I6355" s="135" t="n"/>
      <c r="J6355" s="154" t="n"/>
      <c r="K6355" s="154" t="n"/>
      <c r="L6355" s="12" t="n"/>
      <c r="M6355">
        <f>VLOOKUP(J6355,P$7:Q$2767,2,0)</f>
        <v/>
      </c>
      <c r="N6355">
        <f>VLOOKUP(K6355,P$7:R$2767,2,0)</f>
        <v/>
      </c>
    </row>
    <row r="6356" hidden="1" outlineLevel="1" ht="22.45" customFormat="1" customHeight="1" s="71">
      <c r="B6356" s="165" t="n"/>
      <c r="C6356" s="165" t="n"/>
      <c r="D6356" s="152" t="n"/>
      <c r="E6356" s="163" t="n"/>
      <c r="F6356" s="164" t="n"/>
      <c r="G6356" s="163" t="n"/>
      <c r="H6356" s="164" t="n"/>
      <c r="I6356" s="7" t="n"/>
      <c r="J6356" s="8" t="n"/>
      <c r="K6356" s="8" t="n"/>
      <c r="L6356" s="12" t="n"/>
      <c r="M6356">
        <f>VLOOKUP(J6356,P$7:Q$2767,2,0)</f>
        <v/>
      </c>
      <c r="N6356">
        <f>VLOOKUP(K6356,P$7:R$2767,2,0)</f>
        <v/>
      </c>
    </row>
    <row r="6357" hidden="1" outlineLevel="1" ht="22.45" customFormat="1" customHeight="1" s="71">
      <c r="B6357" s="166" t="n"/>
      <c r="C6357" s="166" t="n"/>
      <c r="D6357" s="153" t="n"/>
      <c r="E6357" s="10" t="n"/>
      <c r="F6357" s="11" t="n"/>
      <c r="G6357" s="10" t="n"/>
      <c r="H6357" s="11" t="n"/>
      <c r="I6357" s="12" t="n"/>
      <c r="J6357" s="13" t="n"/>
      <c r="K6357" s="13" t="n"/>
      <c r="L6357" s="12" t="n"/>
      <c r="M6357">
        <f>VLOOKUP(J6357,P$7:Q$2767,2,0)</f>
        <v/>
      </c>
      <c r="N6357">
        <f>VLOOKUP(K6357,P$7:R$2767,2,0)</f>
        <v/>
      </c>
    </row>
    <row r="6358" hidden="1" outlineLevel="1" ht="22.45" customFormat="1" customHeight="1" s="71" thickBot="1">
      <c r="B6358" s="167" t="n"/>
      <c r="C6358" s="167" t="n"/>
      <c r="D6358" s="14" t="n"/>
      <c r="E6358" s="15" t="n"/>
      <c r="F6358" s="175" t="n"/>
      <c r="G6358" s="15" t="n"/>
      <c r="H6358" s="175" t="n"/>
      <c r="I6358" s="135" t="n"/>
      <c r="J6358" s="154" t="n"/>
      <c r="K6358" s="154" t="n"/>
      <c r="L6358" s="12" t="n"/>
      <c r="M6358">
        <f>VLOOKUP(J6358,P$7:Q$2767,2,0)</f>
        <v/>
      </c>
      <c r="N6358">
        <f>VLOOKUP(K6358,P$7:R$2767,2,0)</f>
        <v/>
      </c>
    </row>
    <row r="6359" hidden="1" outlineLevel="1" ht="22.45" customFormat="1" customHeight="1" s="71">
      <c r="B6359" s="165" t="n"/>
      <c r="C6359" s="165" t="n"/>
      <c r="D6359" s="152" t="n"/>
      <c r="E6359" s="163" t="n"/>
      <c r="F6359" s="164" t="n"/>
      <c r="G6359" s="163" t="n"/>
      <c r="H6359" s="164" t="n"/>
      <c r="I6359" s="7" t="n"/>
      <c r="J6359" s="8" t="n"/>
      <c r="K6359" s="8" t="n"/>
      <c r="L6359" s="12" t="n"/>
      <c r="M6359">
        <f>VLOOKUP(J6359,P$7:Q$2767,2,0)</f>
        <v/>
      </c>
      <c r="N6359">
        <f>VLOOKUP(K6359,P$7:R$2767,2,0)</f>
        <v/>
      </c>
    </row>
    <row r="6360" hidden="1" outlineLevel="1" ht="22.45" customFormat="1" customHeight="1" s="71">
      <c r="B6360" s="166" t="n"/>
      <c r="C6360" s="166" t="n"/>
      <c r="D6360" s="153" t="n"/>
      <c r="E6360" s="10" t="n"/>
      <c r="F6360" s="11" t="n"/>
      <c r="G6360" s="10" t="n"/>
      <c r="H6360" s="11" t="n"/>
      <c r="I6360" s="12" t="n"/>
      <c r="J6360" s="13" t="n"/>
      <c r="K6360" s="13" t="n"/>
      <c r="L6360" s="12" t="n"/>
      <c r="M6360">
        <f>VLOOKUP(J6360,P$7:Q$2767,2,0)</f>
        <v/>
      </c>
      <c r="N6360">
        <f>VLOOKUP(K6360,P$7:R$2767,2,0)</f>
        <v/>
      </c>
    </row>
    <row r="6361" hidden="1" outlineLevel="1" ht="22.45" customFormat="1" customHeight="1" s="71" thickBot="1">
      <c r="B6361" s="167" t="n"/>
      <c r="C6361" s="167" t="n"/>
      <c r="D6361" s="14" t="n"/>
      <c r="E6361" s="15" t="n"/>
      <c r="F6361" s="175" t="n"/>
      <c r="G6361" s="15" t="n"/>
      <c r="H6361" s="175" t="n"/>
      <c r="I6361" s="135" t="n"/>
      <c r="J6361" s="154" t="n"/>
      <c r="K6361" s="154" t="n"/>
      <c r="L6361" s="12" t="n"/>
      <c r="M6361">
        <f>VLOOKUP(J6361,P$7:Q$2767,2,0)</f>
        <v/>
      </c>
      <c r="N6361">
        <f>VLOOKUP(K6361,P$7:R$2767,2,0)</f>
        <v/>
      </c>
    </row>
    <row r="6362" hidden="1" outlineLevel="1" ht="22.45" customFormat="1" customHeight="1" s="71">
      <c r="B6362" s="165" t="n"/>
      <c r="C6362" s="165" t="n"/>
      <c r="D6362" s="152" t="n"/>
      <c r="E6362" s="163" t="n"/>
      <c r="F6362" s="164" t="n"/>
      <c r="G6362" s="163" t="n"/>
      <c r="H6362" s="164" t="n"/>
      <c r="I6362" s="7" t="n"/>
      <c r="J6362" s="8" t="n"/>
      <c r="K6362" s="8" t="n"/>
      <c r="L6362" s="12" t="n"/>
      <c r="M6362">
        <f>VLOOKUP(J6362,P$7:Q$2767,2,0)</f>
        <v/>
      </c>
      <c r="N6362">
        <f>VLOOKUP(K6362,P$7:R$2767,2,0)</f>
        <v/>
      </c>
    </row>
    <row r="6363" hidden="1" outlineLevel="1" ht="22.45" customFormat="1" customHeight="1" s="71">
      <c r="B6363" s="166" t="n"/>
      <c r="C6363" s="166" t="n"/>
      <c r="D6363" s="153" t="n"/>
      <c r="E6363" s="10" t="n"/>
      <c r="F6363" s="11" t="n"/>
      <c r="G6363" s="10" t="n"/>
      <c r="H6363" s="11" t="n"/>
      <c r="I6363" s="12" t="n"/>
      <c r="J6363" s="13" t="n"/>
      <c r="K6363" s="13" t="n"/>
      <c r="L6363" s="12" t="n"/>
      <c r="M6363">
        <f>VLOOKUP(J6363,P$7:Q$2767,2,0)</f>
        <v/>
      </c>
      <c r="N6363">
        <f>VLOOKUP(K6363,P$7:R$2767,2,0)</f>
        <v/>
      </c>
    </row>
    <row r="6364" hidden="1" outlineLevel="1" ht="22.45" customFormat="1" customHeight="1" s="71" thickBot="1">
      <c r="B6364" s="167" t="n"/>
      <c r="C6364" s="167" t="n"/>
      <c r="D6364" s="14" t="n"/>
      <c r="E6364" s="15" t="n"/>
      <c r="F6364" s="175" t="n"/>
      <c r="G6364" s="15" t="n"/>
      <c r="H6364" s="175" t="n"/>
      <c r="I6364" s="135" t="n"/>
      <c r="J6364" s="154" t="n"/>
      <c r="K6364" s="154" t="n"/>
      <c r="L6364" s="12" t="n"/>
      <c r="M6364">
        <f>VLOOKUP(J6364,P$7:Q$2767,2,0)</f>
        <v/>
      </c>
      <c r="N6364">
        <f>VLOOKUP(K6364,P$7:R$2767,2,0)</f>
        <v/>
      </c>
    </row>
    <row r="6365" hidden="1" outlineLevel="1" ht="22.45" customFormat="1" customHeight="1" s="71">
      <c r="B6365" s="165" t="n"/>
      <c r="C6365" s="165" t="n"/>
      <c r="D6365" s="152" t="n"/>
      <c r="E6365" s="163" t="n"/>
      <c r="F6365" s="164" t="n"/>
      <c r="G6365" s="163" t="n"/>
      <c r="H6365" s="164" t="n"/>
      <c r="I6365" s="7" t="n"/>
      <c r="J6365" s="8" t="n"/>
      <c r="K6365" s="8" t="n"/>
      <c r="L6365" s="12" t="n"/>
      <c r="M6365">
        <f>VLOOKUP(J6365,P$7:Q$2767,2,0)</f>
        <v/>
      </c>
      <c r="N6365">
        <f>VLOOKUP(K6365,P$7:R$2767,2,0)</f>
        <v/>
      </c>
    </row>
    <row r="6366" hidden="1" outlineLevel="1" ht="22.45" customFormat="1" customHeight="1" s="71">
      <c r="B6366" s="166" t="n"/>
      <c r="C6366" s="166" t="n"/>
      <c r="D6366" s="153" t="n"/>
      <c r="E6366" s="10" t="n"/>
      <c r="F6366" s="11" t="n"/>
      <c r="G6366" s="10" t="n"/>
      <c r="H6366" s="11" t="n"/>
      <c r="I6366" s="12" t="n"/>
      <c r="J6366" s="13" t="n"/>
      <c r="K6366" s="13" t="n"/>
      <c r="L6366" s="12" t="n"/>
      <c r="M6366">
        <f>VLOOKUP(J6366,P$7:Q$2767,2,0)</f>
        <v/>
      </c>
      <c r="N6366">
        <f>VLOOKUP(K6366,P$7:R$2767,2,0)</f>
        <v/>
      </c>
    </row>
    <row r="6367" hidden="1" outlineLevel="1" ht="22.45" customFormat="1" customHeight="1" s="71" thickBot="1">
      <c r="B6367" s="167" t="n"/>
      <c r="C6367" s="167" t="n"/>
      <c r="D6367" s="14" t="n"/>
      <c r="E6367" s="15" t="n"/>
      <c r="F6367" s="175" t="n"/>
      <c r="G6367" s="15" t="n"/>
      <c r="H6367" s="175" t="n"/>
      <c r="I6367" s="135" t="n"/>
      <c r="J6367" s="154" t="n"/>
      <c r="K6367" s="154" t="n"/>
      <c r="L6367" s="12" t="n"/>
      <c r="M6367">
        <f>VLOOKUP(J6367,P$7:Q$2767,2,0)</f>
        <v/>
      </c>
      <c r="N6367">
        <f>VLOOKUP(K6367,P$7:R$2767,2,0)</f>
        <v/>
      </c>
    </row>
    <row r="6368" hidden="1" outlineLevel="1" ht="22.45" customFormat="1" customHeight="1" s="71">
      <c r="B6368" s="165" t="n"/>
      <c r="C6368" s="165" t="n"/>
      <c r="D6368" s="152" t="n"/>
      <c r="E6368" s="163" t="n"/>
      <c r="F6368" s="164" t="n"/>
      <c r="G6368" s="163" t="n"/>
      <c r="H6368" s="164" t="n"/>
      <c r="I6368" s="7" t="n"/>
      <c r="J6368" s="8" t="n"/>
      <c r="K6368" s="8" t="n"/>
      <c r="L6368" s="12" t="n"/>
      <c r="M6368">
        <f>VLOOKUP(J6368,P$7:Q$2767,2,0)</f>
        <v/>
      </c>
      <c r="N6368">
        <f>VLOOKUP(K6368,P$7:R$2767,2,0)</f>
        <v/>
      </c>
    </row>
    <row r="6369" hidden="1" outlineLevel="1" ht="22.45" customFormat="1" customHeight="1" s="71">
      <c r="B6369" s="166" t="n"/>
      <c r="C6369" s="166" t="n"/>
      <c r="D6369" s="153" t="n"/>
      <c r="E6369" s="10" t="n"/>
      <c r="F6369" s="11" t="n"/>
      <c r="G6369" s="10" t="n"/>
      <c r="H6369" s="11" t="n"/>
      <c r="I6369" s="12" t="n"/>
      <c r="J6369" s="13" t="n"/>
      <c r="K6369" s="13" t="n"/>
      <c r="L6369" s="12" t="n"/>
      <c r="M6369">
        <f>VLOOKUP(J6369,P$7:Q$2767,2,0)</f>
        <v/>
      </c>
      <c r="N6369">
        <f>VLOOKUP(K6369,P$7:R$2767,2,0)</f>
        <v/>
      </c>
    </row>
    <row r="6370" hidden="1" outlineLevel="1" ht="22.45" customFormat="1" customHeight="1" s="71" thickBot="1">
      <c r="B6370" s="167" t="n"/>
      <c r="C6370" s="167" t="n"/>
      <c r="D6370" s="14" t="n"/>
      <c r="E6370" s="15" t="n"/>
      <c r="F6370" s="175" t="n"/>
      <c r="G6370" s="15" t="n"/>
      <c r="H6370" s="175" t="n"/>
      <c r="I6370" s="135" t="n"/>
      <c r="J6370" s="154" t="n"/>
      <c r="K6370" s="154" t="n"/>
      <c r="L6370" s="12" t="n"/>
      <c r="M6370">
        <f>VLOOKUP(J6370,P$7:Q$2767,2,0)</f>
        <v/>
      </c>
      <c r="N6370">
        <f>VLOOKUP(K6370,P$7:R$2767,2,0)</f>
        <v/>
      </c>
    </row>
    <row r="6371" hidden="1" outlineLevel="1" ht="22.45" customFormat="1" customHeight="1" s="71">
      <c r="B6371" s="165" t="n"/>
      <c r="C6371" s="165" t="n"/>
      <c r="D6371" s="152" t="n"/>
      <c r="E6371" s="163" t="n"/>
      <c r="F6371" s="164" t="n"/>
      <c r="G6371" s="163" t="n"/>
      <c r="H6371" s="164" t="n"/>
      <c r="I6371" s="7" t="n"/>
      <c r="J6371" s="8" t="n"/>
      <c r="K6371" s="8" t="n"/>
      <c r="L6371" s="12" t="n"/>
      <c r="M6371">
        <f>VLOOKUP(J6371,P$7:Q$2767,2,0)</f>
        <v/>
      </c>
      <c r="N6371">
        <f>VLOOKUP(K6371,P$7:R$2767,2,0)</f>
        <v/>
      </c>
    </row>
    <row r="6372" hidden="1" outlineLevel="1" ht="22.45" customFormat="1" customHeight="1" s="71">
      <c r="B6372" s="166" t="n"/>
      <c r="C6372" s="166" t="n"/>
      <c r="D6372" s="153" t="n"/>
      <c r="E6372" s="10" t="n"/>
      <c r="F6372" s="11" t="n"/>
      <c r="G6372" s="10" t="n"/>
      <c r="H6372" s="11" t="n"/>
      <c r="I6372" s="12" t="n"/>
      <c r="J6372" s="13" t="n"/>
      <c r="K6372" s="13" t="n"/>
      <c r="L6372" s="12" t="n"/>
      <c r="M6372">
        <f>VLOOKUP(J6372,P$7:Q$2767,2,0)</f>
        <v/>
      </c>
      <c r="N6372">
        <f>VLOOKUP(K6372,P$7:R$2767,2,0)</f>
        <v/>
      </c>
    </row>
    <row r="6373" hidden="1" outlineLevel="1" ht="22.45" customFormat="1" customHeight="1" s="71" thickBot="1">
      <c r="B6373" s="167" t="n"/>
      <c r="C6373" s="167" t="n"/>
      <c r="D6373" s="14" t="n"/>
      <c r="E6373" s="15" t="n"/>
      <c r="F6373" s="175" t="n"/>
      <c r="G6373" s="15" t="n"/>
      <c r="H6373" s="175" t="n"/>
      <c r="I6373" s="135" t="n"/>
      <c r="J6373" s="154" t="n"/>
      <c r="K6373" s="154" t="n"/>
      <c r="L6373" s="12" t="n"/>
      <c r="M6373">
        <f>VLOOKUP(J6373,P$7:Q$2767,2,0)</f>
        <v/>
      </c>
      <c r="N6373">
        <f>VLOOKUP(K6373,P$7:R$2767,2,0)</f>
        <v/>
      </c>
    </row>
    <row r="6374" hidden="1" outlineLevel="1" ht="22.45" customFormat="1" customHeight="1" s="71">
      <c r="B6374" s="165" t="n"/>
      <c r="C6374" s="165" t="n"/>
      <c r="D6374" s="152" t="n"/>
      <c r="E6374" s="163" t="n"/>
      <c r="F6374" s="164" t="n"/>
      <c r="G6374" s="163" t="n"/>
      <c r="H6374" s="164" t="n"/>
      <c r="I6374" s="7" t="n"/>
      <c r="J6374" s="8" t="n"/>
      <c r="K6374" s="8" t="n"/>
      <c r="L6374" s="12" t="n"/>
      <c r="M6374">
        <f>VLOOKUP(J6374,P$7:Q$2767,2,0)</f>
        <v/>
      </c>
      <c r="N6374">
        <f>VLOOKUP(K6374,P$7:R$2767,2,0)</f>
        <v/>
      </c>
    </row>
    <row r="6375" hidden="1" outlineLevel="1" ht="22.45" customFormat="1" customHeight="1" s="71">
      <c r="B6375" s="166" t="n"/>
      <c r="C6375" s="166" t="n"/>
      <c r="D6375" s="153" t="n"/>
      <c r="E6375" s="10" t="n"/>
      <c r="F6375" s="11" t="n"/>
      <c r="G6375" s="10" t="n"/>
      <c r="H6375" s="11" t="n"/>
      <c r="I6375" s="12" t="n"/>
      <c r="J6375" s="13" t="n"/>
      <c r="K6375" s="13" t="n"/>
      <c r="L6375" s="12" t="n"/>
      <c r="M6375">
        <f>VLOOKUP(J6375,P$7:Q$2767,2,0)</f>
        <v/>
      </c>
      <c r="N6375">
        <f>VLOOKUP(K6375,P$7:R$2767,2,0)</f>
        <v/>
      </c>
    </row>
    <row r="6376" hidden="1" outlineLevel="1" ht="22.45" customFormat="1" customHeight="1" s="71" thickBot="1">
      <c r="B6376" s="167" t="n"/>
      <c r="C6376" s="167" t="n"/>
      <c r="D6376" s="14" t="n"/>
      <c r="E6376" s="15" t="n"/>
      <c r="F6376" s="175" t="n"/>
      <c r="G6376" s="15" t="n"/>
      <c r="H6376" s="175" t="n"/>
      <c r="I6376" s="135" t="n"/>
      <c r="J6376" s="154" t="n"/>
      <c r="K6376" s="154" t="n"/>
      <c r="L6376" s="12" t="n"/>
      <c r="M6376">
        <f>VLOOKUP(J6376,P$7:Q$2767,2,0)</f>
        <v/>
      </c>
      <c r="N6376">
        <f>VLOOKUP(K6376,P$7:R$2767,2,0)</f>
        <v/>
      </c>
    </row>
    <row r="6377" hidden="1" outlineLevel="1" ht="22.45" customFormat="1" customHeight="1" s="71">
      <c r="B6377" s="165" t="n"/>
      <c r="C6377" s="165" t="n"/>
      <c r="D6377" s="152" t="n"/>
      <c r="E6377" s="163" t="n"/>
      <c r="F6377" s="164" t="n"/>
      <c r="G6377" s="163" t="n"/>
      <c r="H6377" s="164" t="n"/>
      <c r="I6377" s="7" t="n"/>
      <c r="J6377" s="8" t="n"/>
      <c r="K6377" s="8" t="n"/>
      <c r="L6377" s="12" t="n"/>
      <c r="M6377">
        <f>VLOOKUP(J6377,P$7:Q$2767,2,0)</f>
        <v/>
      </c>
      <c r="N6377">
        <f>VLOOKUP(K6377,P$7:R$2767,2,0)</f>
        <v/>
      </c>
    </row>
    <row r="6378" hidden="1" outlineLevel="1" ht="22.45" customFormat="1" customHeight="1" s="71">
      <c r="B6378" s="166" t="n"/>
      <c r="C6378" s="166" t="n"/>
      <c r="D6378" s="153" t="n"/>
      <c r="E6378" s="10" t="n"/>
      <c r="F6378" s="11" t="n"/>
      <c r="G6378" s="10" t="n"/>
      <c r="H6378" s="11" t="n"/>
      <c r="I6378" s="12" t="n"/>
      <c r="J6378" s="13" t="n"/>
      <c r="K6378" s="13" t="n"/>
      <c r="L6378" s="12" t="n"/>
      <c r="M6378">
        <f>VLOOKUP(J6378,P$7:Q$2767,2,0)</f>
        <v/>
      </c>
      <c r="N6378">
        <f>VLOOKUP(K6378,P$7:R$2767,2,0)</f>
        <v/>
      </c>
    </row>
    <row r="6379" hidden="1" outlineLevel="1" ht="22.45" customFormat="1" customHeight="1" s="71" thickBot="1">
      <c r="B6379" s="167" t="n"/>
      <c r="C6379" s="167" t="n"/>
      <c r="D6379" s="14" t="n"/>
      <c r="E6379" s="15" t="n"/>
      <c r="F6379" s="175" t="n"/>
      <c r="G6379" s="15" t="n"/>
      <c r="H6379" s="175" t="n"/>
      <c r="I6379" s="135" t="n"/>
      <c r="J6379" s="154" t="n"/>
      <c r="K6379" s="154" t="n"/>
      <c r="L6379" s="12" t="n"/>
      <c r="M6379">
        <f>VLOOKUP(J6379,P$7:Q$2767,2,0)</f>
        <v/>
      </c>
      <c r="N6379">
        <f>VLOOKUP(K6379,P$7:R$2767,2,0)</f>
        <v/>
      </c>
    </row>
    <row r="6380" hidden="1" outlineLevel="1" ht="22.45" customFormat="1" customHeight="1" s="71">
      <c r="B6380" s="165" t="n"/>
      <c r="C6380" s="165" t="n"/>
      <c r="D6380" s="152" t="n"/>
      <c r="E6380" s="163" t="n"/>
      <c r="F6380" s="164" t="n"/>
      <c r="G6380" s="163" t="n"/>
      <c r="H6380" s="164" t="n"/>
      <c r="I6380" s="7" t="n"/>
      <c r="J6380" s="8" t="n"/>
      <c r="K6380" s="8" t="n"/>
      <c r="L6380" s="12" t="n"/>
      <c r="M6380">
        <f>VLOOKUP(J6380,P$7:Q$2767,2,0)</f>
        <v/>
      </c>
      <c r="N6380">
        <f>VLOOKUP(K6380,P$7:R$2767,2,0)</f>
        <v/>
      </c>
    </row>
    <row r="6381" hidden="1" outlineLevel="1" ht="22.45" customFormat="1" customHeight="1" s="71">
      <c r="B6381" s="166" t="n"/>
      <c r="C6381" s="166" t="n"/>
      <c r="D6381" s="153" t="n"/>
      <c r="E6381" s="10" t="n"/>
      <c r="F6381" s="11" t="n"/>
      <c r="G6381" s="10" t="n"/>
      <c r="H6381" s="11" t="n"/>
      <c r="I6381" s="12" t="n"/>
      <c r="J6381" s="13" t="n"/>
      <c r="K6381" s="13" t="n"/>
      <c r="L6381" s="12" t="n"/>
      <c r="M6381">
        <f>VLOOKUP(J6381,P$7:Q$2767,2,0)</f>
        <v/>
      </c>
      <c r="N6381">
        <f>VLOOKUP(K6381,P$7:R$2767,2,0)</f>
        <v/>
      </c>
    </row>
    <row r="6382" hidden="1" outlineLevel="1" ht="22.45" customFormat="1" customHeight="1" s="71" thickBot="1">
      <c r="B6382" s="167" t="n"/>
      <c r="C6382" s="167" t="n"/>
      <c r="D6382" s="14" t="n"/>
      <c r="E6382" s="15" t="n"/>
      <c r="F6382" s="175" t="n"/>
      <c r="G6382" s="15" t="n"/>
      <c r="H6382" s="175" t="n"/>
      <c r="I6382" s="135" t="n"/>
      <c r="J6382" s="154" t="n"/>
      <c r="K6382" s="154" t="n"/>
      <c r="L6382" s="12" t="n"/>
      <c r="M6382">
        <f>VLOOKUP(J6382,P$7:Q$2767,2,0)</f>
        <v/>
      </c>
      <c r="N6382">
        <f>VLOOKUP(K6382,P$7:R$2767,2,0)</f>
        <v/>
      </c>
    </row>
    <row r="6383" hidden="1" outlineLevel="1" ht="22.45" customFormat="1" customHeight="1" s="71">
      <c r="B6383" s="165" t="n"/>
      <c r="C6383" s="165" t="n"/>
      <c r="D6383" s="152" t="n"/>
      <c r="E6383" s="163" t="n"/>
      <c r="F6383" s="164" t="n"/>
      <c r="G6383" s="163" t="n"/>
      <c r="H6383" s="164" t="n"/>
      <c r="I6383" s="7" t="n"/>
      <c r="J6383" s="8" t="n"/>
      <c r="K6383" s="8" t="n"/>
      <c r="L6383" s="12" t="n"/>
      <c r="M6383">
        <f>VLOOKUP(J6383,P$7:Q$2767,2,0)</f>
        <v/>
      </c>
      <c r="N6383">
        <f>VLOOKUP(K6383,P$7:R$2767,2,0)</f>
        <v/>
      </c>
    </row>
    <row r="6384" hidden="1" outlineLevel="1" ht="22.45" customFormat="1" customHeight="1" s="71">
      <c r="B6384" s="166" t="n"/>
      <c r="C6384" s="166" t="n"/>
      <c r="D6384" s="153" t="n"/>
      <c r="E6384" s="10" t="n"/>
      <c r="F6384" s="11" t="n"/>
      <c r="G6384" s="10" t="n"/>
      <c r="H6384" s="11" t="n"/>
      <c r="I6384" s="12" t="n"/>
      <c r="J6384" s="13" t="n"/>
      <c r="K6384" s="13" t="n"/>
      <c r="L6384" s="12" t="n"/>
      <c r="M6384">
        <f>VLOOKUP(J6384,P$7:Q$2767,2,0)</f>
        <v/>
      </c>
      <c r="N6384">
        <f>VLOOKUP(K6384,P$7:R$2767,2,0)</f>
        <v/>
      </c>
    </row>
    <row r="6385" hidden="1" outlineLevel="1" ht="22.45" customFormat="1" customHeight="1" s="71" thickBot="1">
      <c r="B6385" s="167" t="n"/>
      <c r="C6385" s="167" t="n"/>
      <c r="D6385" s="14" t="n"/>
      <c r="E6385" s="15" t="n"/>
      <c r="F6385" s="175" t="n"/>
      <c r="G6385" s="15" t="n"/>
      <c r="H6385" s="175" t="n"/>
      <c r="I6385" s="135" t="n"/>
      <c r="J6385" s="154" t="n"/>
      <c r="K6385" s="154" t="n"/>
      <c r="L6385" s="12" t="n"/>
      <c r="M6385">
        <f>VLOOKUP(J6385,P$7:Q$2767,2,0)</f>
        <v/>
      </c>
      <c r="N6385">
        <f>VLOOKUP(K6385,P$7:R$2767,2,0)</f>
        <v/>
      </c>
    </row>
    <row r="6386" hidden="1" outlineLevel="1" ht="22.45" customFormat="1" customHeight="1" s="71">
      <c r="B6386" s="165" t="n"/>
      <c r="C6386" s="165" t="n"/>
      <c r="D6386" s="152" t="n"/>
      <c r="E6386" s="163" t="n"/>
      <c r="F6386" s="164" t="n"/>
      <c r="G6386" s="163" t="n"/>
      <c r="H6386" s="164" t="n"/>
      <c r="I6386" s="7" t="n"/>
      <c r="J6386" s="8" t="n"/>
      <c r="K6386" s="8" t="n"/>
      <c r="L6386" s="12" t="n"/>
      <c r="M6386">
        <f>VLOOKUP(J6386,P$7:Q$2767,2,0)</f>
        <v/>
      </c>
      <c r="N6386">
        <f>VLOOKUP(K6386,P$7:R$2767,2,0)</f>
        <v/>
      </c>
    </row>
    <row r="6387" hidden="1" outlineLevel="1" ht="22.45" customFormat="1" customHeight="1" s="71">
      <c r="B6387" s="166" t="n"/>
      <c r="C6387" s="166" t="n"/>
      <c r="D6387" s="153" t="n"/>
      <c r="E6387" s="10" t="n"/>
      <c r="F6387" s="11" t="n"/>
      <c r="G6387" s="10" t="n"/>
      <c r="H6387" s="11" t="n"/>
      <c r="I6387" s="12" t="n"/>
      <c r="J6387" s="13" t="n"/>
      <c r="K6387" s="13" t="n"/>
      <c r="L6387" s="12" t="n"/>
      <c r="M6387">
        <f>VLOOKUP(J6387,P$7:Q$2767,2,0)</f>
        <v/>
      </c>
      <c r="N6387">
        <f>VLOOKUP(K6387,P$7:R$2767,2,0)</f>
        <v/>
      </c>
    </row>
    <row r="6388" hidden="1" outlineLevel="1" ht="22.45" customFormat="1" customHeight="1" s="71" thickBot="1">
      <c r="B6388" s="167" t="n"/>
      <c r="C6388" s="167" t="n"/>
      <c r="D6388" s="14" t="n"/>
      <c r="E6388" s="15" t="n"/>
      <c r="F6388" s="175" t="n"/>
      <c r="G6388" s="15" t="n"/>
      <c r="H6388" s="175" t="n"/>
      <c r="I6388" s="135" t="n"/>
      <c r="J6388" s="154" t="n"/>
      <c r="K6388" s="154" t="n"/>
      <c r="L6388" s="12" t="n"/>
      <c r="M6388">
        <f>VLOOKUP(J6388,P$7:Q$2767,2,0)</f>
        <v/>
      </c>
      <c r="N6388">
        <f>VLOOKUP(K6388,P$7:R$2767,2,0)</f>
        <v/>
      </c>
    </row>
    <row r="6389" hidden="1" outlineLevel="1" ht="22.45" customFormat="1" customHeight="1" s="71">
      <c r="B6389" s="165" t="n"/>
      <c r="C6389" s="165" t="n"/>
      <c r="D6389" s="152" t="n"/>
      <c r="E6389" s="163" t="n"/>
      <c r="F6389" s="164" t="n"/>
      <c r="G6389" s="163" t="n"/>
      <c r="H6389" s="164" t="n"/>
      <c r="I6389" s="7" t="n"/>
      <c r="J6389" s="8" t="n"/>
      <c r="K6389" s="8" t="n"/>
      <c r="L6389" s="12" t="n"/>
      <c r="M6389">
        <f>VLOOKUP(J6389,P$7:Q$2767,2,0)</f>
        <v/>
      </c>
      <c r="N6389">
        <f>VLOOKUP(K6389,P$7:R$2767,2,0)</f>
        <v/>
      </c>
    </row>
    <row r="6390" hidden="1" outlineLevel="1" ht="22.45" customFormat="1" customHeight="1" s="71">
      <c r="B6390" s="166" t="n"/>
      <c r="C6390" s="166" t="n"/>
      <c r="D6390" s="153" t="n"/>
      <c r="E6390" s="10" t="n"/>
      <c r="F6390" s="11" t="n"/>
      <c r="G6390" s="10" t="n"/>
      <c r="H6390" s="11" t="n"/>
      <c r="I6390" s="12" t="n"/>
      <c r="J6390" s="13" t="n"/>
      <c r="K6390" s="13" t="n"/>
      <c r="L6390" s="12" t="n"/>
      <c r="M6390">
        <f>VLOOKUP(J6390,P$7:Q$2767,2,0)</f>
        <v/>
      </c>
      <c r="N6390">
        <f>VLOOKUP(K6390,P$7:R$2767,2,0)</f>
        <v/>
      </c>
    </row>
    <row r="6391" hidden="1" outlineLevel="1" ht="22.45" customFormat="1" customHeight="1" s="71" thickBot="1">
      <c r="B6391" s="167" t="n"/>
      <c r="C6391" s="167" t="n"/>
      <c r="D6391" s="14" t="n"/>
      <c r="E6391" s="15" t="n"/>
      <c r="F6391" s="175" t="n"/>
      <c r="G6391" s="15" t="n"/>
      <c r="H6391" s="175" t="n"/>
      <c r="I6391" s="135" t="n"/>
      <c r="J6391" s="154" t="n"/>
      <c r="K6391" s="154" t="n"/>
      <c r="L6391" s="12" t="n"/>
      <c r="M6391">
        <f>VLOOKUP(J6391,P$7:Q$2767,2,0)</f>
        <v/>
      </c>
      <c r="N6391">
        <f>VLOOKUP(K6391,P$7:R$2767,2,0)</f>
        <v/>
      </c>
    </row>
    <row r="6392" hidden="1" outlineLevel="1" ht="22.45" customFormat="1" customHeight="1" s="71">
      <c r="B6392" s="165" t="n"/>
      <c r="C6392" s="165" t="n"/>
      <c r="D6392" s="152" t="n"/>
      <c r="E6392" s="163" t="n"/>
      <c r="F6392" s="164" t="n"/>
      <c r="G6392" s="163" t="n"/>
      <c r="H6392" s="164" t="n"/>
      <c r="I6392" s="176" t="n"/>
      <c r="J6392" s="8" t="n"/>
      <c r="K6392" s="8" t="n"/>
      <c r="L6392" s="12" t="n"/>
      <c r="M6392">
        <f>VLOOKUP(J6392,P$7:Q$2767,2,0)</f>
        <v/>
      </c>
      <c r="N6392">
        <f>VLOOKUP(K6392,P$7:R$2767,2,0)</f>
        <v/>
      </c>
    </row>
    <row r="6393" hidden="1" outlineLevel="1" ht="22.45" customFormat="1" customHeight="1" s="71">
      <c r="B6393" s="166" t="n"/>
      <c r="C6393" s="166" t="n"/>
      <c r="D6393" s="153" t="n"/>
      <c r="E6393" s="10" t="n"/>
      <c r="F6393" s="11" t="n"/>
      <c r="G6393" s="10" t="n"/>
      <c r="H6393" s="11" t="n"/>
      <c r="I6393" s="12" t="n"/>
      <c r="J6393" s="13" t="n"/>
      <c r="K6393" s="13" t="n"/>
      <c r="L6393" s="12" t="n"/>
      <c r="M6393">
        <f>VLOOKUP(J6393,P$7:Q$2767,2,0)</f>
        <v/>
      </c>
      <c r="N6393">
        <f>VLOOKUP(K6393,P$7:R$2767,2,0)</f>
        <v/>
      </c>
    </row>
    <row r="6394" hidden="1" outlineLevel="1" ht="22.45" customFormat="1" customHeight="1" s="71" thickBot="1">
      <c r="B6394" s="167" t="n"/>
      <c r="C6394" s="167" t="n"/>
      <c r="D6394" s="14" t="n"/>
      <c r="E6394" s="15" t="n"/>
      <c r="F6394" s="175" t="n"/>
      <c r="G6394" s="15" t="n"/>
      <c r="H6394" s="175" t="n"/>
      <c r="I6394" s="135" t="n"/>
      <c r="J6394" s="154" t="n"/>
      <c r="K6394" s="154" t="n"/>
      <c r="L6394" s="12" t="n"/>
      <c r="M6394">
        <f>VLOOKUP(J6394,P$7:Q$2767,2,0)</f>
        <v/>
      </c>
      <c r="N6394">
        <f>VLOOKUP(K6394,P$7:R$2767,2,0)</f>
        <v/>
      </c>
    </row>
    <row r="6395" hidden="1" outlineLevel="1" ht="22.45" customFormat="1" customHeight="1" s="71">
      <c r="B6395" s="165" t="n"/>
      <c r="C6395" s="165" t="n"/>
      <c r="D6395" s="152" t="n"/>
      <c r="E6395" s="163" t="n"/>
      <c r="F6395" s="164" t="n"/>
      <c r="G6395" s="163" t="n"/>
      <c r="H6395" s="164" t="n"/>
      <c r="I6395" s="176" t="n"/>
      <c r="J6395" s="8" t="n"/>
      <c r="K6395" s="8" t="n"/>
      <c r="L6395" s="12" t="n"/>
      <c r="M6395">
        <f>VLOOKUP(J6395,P$7:Q$2767,2,0)</f>
        <v/>
      </c>
      <c r="N6395">
        <f>VLOOKUP(K6395,P$7:R$2767,2,0)</f>
        <v/>
      </c>
    </row>
    <row r="6396" hidden="1" outlineLevel="1" ht="22.45" customFormat="1" customHeight="1" s="71">
      <c r="B6396" s="166" t="n"/>
      <c r="C6396" s="166" t="n"/>
      <c r="D6396" s="153" t="n"/>
      <c r="E6396" s="10" t="n"/>
      <c r="F6396" s="11" t="n"/>
      <c r="G6396" s="10" t="n"/>
      <c r="H6396" s="11" t="n"/>
      <c r="I6396" s="12" t="n"/>
      <c r="J6396" s="13" t="n"/>
      <c r="K6396" s="13" t="n"/>
      <c r="L6396" s="12" t="n"/>
      <c r="M6396">
        <f>VLOOKUP(J6396,P$7:Q$2767,2,0)</f>
        <v/>
      </c>
      <c r="N6396">
        <f>VLOOKUP(K6396,P$7:R$2767,2,0)</f>
        <v/>
      </c>
    </row>
    <row r="6397" hidden="1" outlineLevel="1" ht="22.45" customFormat="1" customHeight="1" s="71" thickBot="1">
      <c r="B6397" s="167" t="n"/>
      <c r="C6397" s="167" t="n"/>
      <c r="D6397" s="14" t="n"/>
      <c r="E6397" s="15" t="n"/>
      <c r="F6397" s="175" t="n"/>
      <c r="G6397" s="15" t="n"/>
      <c r="H6397" s="175" t="n"/>
      <c r="I6397" s="135" t="n"/>
      <c r="J6397" s="154" t="n"/>
      <c r="K6397" s="154" t="n"/>
      <c r="L6397" s="12" t="n"/>
      <c r="M6397">
        <f>VLOOKUP(J6397,P$7:Q$2767,2,0)</f>
        <v/>
      </c>
      <c r="N6397">
        <f>VLOOKUP(K6397,P$7:R$2767,2,0)</f>
        <v/>
      </c>
    </row>
    <row r="6398" hidden="1" outlineLevel="1" ht="22.45" customFormat="1" customHeight="1" s="71">
      <c r="B6398" s="165" t="n"/>
      <c r="C6398" s="165" t="n"/>
      <c r="D6398" s="152" t="n"/>
      <c r="E6398" s="163" t="n"/>
      <c r="F6398" s="164" t="n"/>
      <c r="G6398" s="163" t="n"/>
      <c r="H6398" s="164" t="n"/>
      <c r="I6398" s="7" t="n"/>
      <c r="J6398" s="8" t="n"/>
      <c r="K6398" s="8" t="n"/>
      <c r="L6398" s="12" t="n"/>
      <c r="M6398">
        <f>VLOOKUP(J6398,P$7:Q$2767,2,0)</f>
        <v/>
      </c>
      <c r="N6398">
        <f>VLOOKUP(K6398,P$7:R$2767,2,0)</f>
        <v/>
      </c>
    </row>
    <row r="6399" hidden="1" outlineLevel="1" ht="22.45" customFormat="1" customHeight="1" s="71">
      <c r="B6399" s="166" t="n"/>
      <c r="C6399" s="166" t="n"/>
      <c r="D6399" s="153" t="n"/>
      <c r="E6399" s="10" t="n"/>
      <c r="F6399" s="11" t="n"/>
      <c r="G6399" s="10" t="n"/>
      <c r="H6399" s="11" t="n"/>
      <c r="I6399" s="12" t="n"/>
      <c r="J6399" s="13" t="n"/>
      <c r="K6399" s="13" t="n"/>
      <c r="L6399" s="12" t="n"/>
      <c r="M6399">
        <f>VLOOKUP(J6399,P$7:Q$2767,2,0)</f>
        <v/>
      </c>
      <c r="N6399">
        <f>VLOOKUP(K6399,P$7:R$2767,2,0)</f>
        <v/>
      </c>
    </row>
    <row r="6400" hidden="1" outlineLevel="1" ht="22.45" customFormat="1" customHeight="1" s="71" thickBot="1">
      <c r="B6400" s="167" t="n"/>
      <c r="C6400" s="167" t="n"/>
      <c r="D6400" s="14" t="n"/>
      <c r="E6400" s="15" t="n"/>
      <c r="F6400" s="175" t="n"/>
      <c r="G6400" s="15" t="n"/>
      <c r="H6400" s="175" t="n"/>
      <c r="I6400" s="135" t="n"/>
      <c r="J6400" s="154" t="n"/>
      <c r="K6400" s="154" t="n"/>
      <c r="L6400" s="12" t="n"/>
      <c r="M6400">
        <f>VLOOKUP(J6400,P$7:Q$2767,2,0)</f>
        <v/>
      </c>
      <c r="N6400">
        <f>VLOOKUP(K6400,P$7:R$2767,2,0)</f>
        <v/>
      </c>
    </row>
    <row r="6401" hidden="1" outlineLevel="1" ht="22.45" customFormat="1" customHeight="1" s="71">
      <c r="B6401" s="165" t="n"/>
      <c r="C6401" s="165" t="n"/>
      <c r="D6401" s="152" t="n"/>
      <c r="E6401" s="163" t="n"/>
      <c r="F6401" s="164" t="n"/>
      <c r="G6401" s="163" t="n"/>
      <c r="H6401" s="164" t="n"/>
      <c r="I6401" s="7" t="n"/>
      <c r="J6401" s="8" t="n"/>
      <c r="K6401" s="8" t="n"/>
      <c r="L6401" s="12" t="n"/>
      <c r="M6401">
        <f>VLOOKUP(J6401,P$7:Q$2767,2,0)</f>
        <v/>
      </c>
      <c r="N6401">
        <f>VLOOKUP(K6401,P$7:R$2767,2,0)</f>
        <v/>
      </c>
    </row>
    <row r="6402" hidden="1" outlineLevel="1" ht="22.45" customFormat="1" customHeight="1" s="71">
      <c r="B6402" s="166" t="n"/>
      <c r="C6402" s="166" t="n"/>
      <c r="D6402" s="153" t="n"/>
      <c r="E6402" s="10" t="n"/>
      <c r="F6402" s="11" t="n"/>
      <c r="G6402" s="10" t="n"/>
      <c r="H6402" s="11" t="n"/>
      <c r="I6402" s="12" t="n"/>
      <c r="J6402" s="13" t="n"/>
      <c r="K6402" s="13" t="n"/>
      <c r="L6402" s="12" t="n"/>
      <c r="M6402">
        <f>VLOOKUP(J6402,P$7:Q$2767,2,0)</f>
        <v/>
      </c>
      <c r="N6402">
        <f>VLOOKUP(K6402,P$7:R$2767,2,0)</f>
        <v/>
      </c>
    </row>
    <row r="6403" hidden="1" outlineLevel="1" ht="22.45" customFormat="1" customHeight="1" s="71" thickBot="1">
      <c r="B6403" s="167" t="n"/>
      <c r="C6403" s="167" t="n"/>
      <c r="D6403" s="14" t="n"/>
      <c r="E6403" s="15" t="n"/>
      <c r="F6403" s="175" t="n"/>
      <c r="G6403" s="15" t="n"/>
      <c r="H6403" s="175" t="n"/>
      <c r="I6403" s="135" t="n"/>
      <c r="J6403" s="154" t="n"/>
      <c r="K6403" s="154" t="n"/>
      <c r="L6403" s="12" t="n"/>
      <c r="M6403">
        <f>VLOOKUP(J6403,P$7:Q$2767,2,0)</f>
        <v/>
      </c>
      <c r="N6403">
        <f>VLOOKUP(K6403,P$7:R$2767,2,0)</f>
        <v/>
      </c>
    </row>
    <row r="6404" hidden="1" outlineLevel="1" ht="22.45" customFormat="1" customHeight="1" s="71">
      <c r="B6404" s="165" t="n"/>
      <c r="C6404" s="165" t="n"/>
      <c r="D6404" s="152" t="n"/>
      <c r="E6404" s="163" t="n"/>
      <c r="F6404" s="164" t="n"/>
      <c r="G6404" s="163" t="n"/>
      <c r="H6404" s="164" t="n"/>
      <c r="I6404" s="7" t="n"/>
      <c r="J6404" s="8" t="n"/>
      <c r="K6404" s="8" t="n"/>
      <c r="L6404" s="12" t="n"/>
      <c r="M6404">
        <f>VLOOKUP(J6404,P$7:Q$2767,2,0)</f>
        <v/>
      </c>
      <c r="N6404">
        <f>VLOOKUP(K6404,P$7:R$2767,2,0)</f>
        <v/>
      </c>
    </row>
    <row r="6405" hidden="1" outlineLevel="1" ht="22.45" customFormat="1" customHeight="1" s="71">
      <c r="B6405" s="166" t="n"/>
      <c r="C6405" s="166" t="n"/>
      <c r="D6405" s="153" t="n"/>
      <c r="E6405" s="10" t="n"/>
      <c r="F6405" s="11" t="n"/>
      <c r="G6405" s="10" t="n"/>
      <c r="H6405" s="11" t="n"/>
      <c r="I6405" s="12" t="n"/>
      <c r="J6405" s="13" t="n"/>
      <c r="K6405" s="13" t="n"/>
      <c r="L6405" s="12" t="n"/>
      <c r="M6405">
        <f>VLOOKUP(J6405,P$7:Q$2767,2,0)</f>
        <v/>
      </c>
      <c r="N6405">
        <f>VLOOKUP(K6405,P$7:R$2767,2,0)</f>
        <v/>
      </c>
    </row>
    <row r="6406" hidden="1" outlineLevel="1" ht="22.45" customFormat="1" customHeight="1" s="71" thickBot="1">
      <c r="B6406" s="167" t="n"/>
      <c r="C6406" s="167" t="n"/>
      <c r="D6406" s="14" t="n"/>
      <c r="E6406" s="15" t="n"/>
      <c r="F6406" s="175" t="n"/>
      <c r="G6406" s="15" t="n"/>
      <c r="H6406" s="175" t="n"/>
      <c r="I6406" s="135" t="n"/>
      <c r="J6406" s="154" t="n"/>
      <c r="K6406" s="154" t="n"/>
      <c r="L6406" s="12" t="n"/>
      <c r="M6406">
        <f>VLOOKUP(J6406,P$7:Q$2767,2,0)</f>
        <v/>
      </c>
      <c r="N6406">
        <f>VLOOKUP(K6406,P$7:R$2767,2,0)</f>
        <v/>
      </c>
    </row>
    <row r="6407" hidden="1" outlineLevel="1" ht="22.45" customFormat="1" customHeight="1" s="71">
      <c r="B6407" s="165" t="n"/>
      <c r="C6407" s="165" t="n"/>
      <c r="D6407" s="152" t="n"/>
      <c r="E6407" s="163" t="n"/>
      <c r="F6407" s="164" t="n"/>
      <c r="G6407" s="163" t="n"/>
      <c r="H6407" s="164" t="n"/>
      <c r="I6407" s="7" t="n"/>
      <c r="J6407" s="8" t="n"/>
      <c r="K6407" s="8" t="n"/>
      <c r="L6407" s="12" t="n"/>
      <c r="M6407">
        <f>VLOOKUP(J6407,P$7:Q$2767,2,0)</f>
        <v/>
      </c>
      <c r="N6407">
        <f>VLOOKUP(K6407,P$7:R$2767,2,0)</f>
        <v/>
      </c>
    </row>
    <row r="6408" hidden="1" outlineLevel="1" ht="22.45" customFormat="1" customHeight="1" s="71">
      <c r="B6408" s="166" t="n"/>
      <c r="C6408" s="166" t="n"/>
      <c r="D6408" s="153" t="n"/>
      <c r="E6408" s="10" t="n"/>
      <c r="F6408" s="11" t="n"/>
      <c r="G6408" s="10" t="n"/>
      <c r="H6408" s="11" t="n"/>
      <c r="I6408" s="12" t="n"/>
      <c r="J6408" s="13" t="n"/>
      <c r="K6408" s="13" t="n"/>
      <c r="L6408" s="12" t="n"/>
      <c r="M6408">
        <f>VLOOKUP(J6408,P$7:Q$2767,2,0)</f>
        <v/>
      </c>
      <c r="N6408">
        <f>VLOOKUP(K6408,P$7:R$2767,2,0)</f>
        <v/>
      </c>
    </row>
    <row r="6409" hidden="1" outlineLevel="1" ht="22.45" customFormat="1" customHeight="1" s="71" thickBot="1">
      <c r="B6409" s="167" t="n"/>
      <c r="C6409" s="167" t="n"/>
      <c r="D6409" s="14" t="n"/>
      <c r="E6409" s="15" t="n"/>
      <c r="F6409" s="175" t="n"/>
      <c r="G6409" s="15" t="n"/>
      <c r="H6409" s="175" t="n"/>
      <c r="I6409" s="135" t="n"/>
      <c r="J6409" s="154" t="n"/>
      <c r="K6409" s="154" t="n"/>
      <c r="L6409" s="12" t="n"/>
      <c r="M6409">
        <f>VLOOKUP(J6409,P$7:Q$2767,2,0)</f>
        <v/>
      </c>
      <c r="N6409">
        <f>VLOOKUP(K6409,P$7:R$2767,2,0)</f>
        <v/>
      </c>
    </row>
    <row r="6410" hidden="1" outlineLevel="1" ht="22.45" customFormat="1" customHeight="1" s="71">
      <c r="B6410" s="165" t="n"/>
      <c r="C6410" s="165" t="n"/>
      <c r="D6410" s="152" t="n"/>
      <c r="E6410" s="163" t="n"/>
      <c r="F6410" s="164" t="n"/>
      <c r="G6410" s="163" t="n"/>
      <c r="H6410" s="164" t="n"/>
      <c r="I6410" s="7" t="n"/>
      <c r="J6410" s="8" t="n"/>
      <c r="K6410" s="8" t="n"/>
      <c r="L6410" s="12" t="n"/>
      <c r="M6410">
        <f>VLOOKUP(J6410,P$7:Q$2767,2,0)</f>
        <v/>
      </c>
      <c r="N6410">
        <f>VLOOKUP(K6410,P$7:R$2767,2,0)</f>
        <v/>
      </c>
    </row>
    <row r="6411" hidden="1" outlineLevel="1" ht="22.45" customFormat="1" customHeight="1" s="71">
      <c r="B6411" s="166" t="n"/>
      <c r="C6411" s="166" t="n"/>
      <c r="D6411" s="153" t="n"/>
      <c r="E6411" s="10" t="n"/>
      <c r="F6411" s="11" t="n"/>
      <c r="G6411" s="10" t="n"/>
      <c r="H6411" s="11" t="n"/>
      <c r="I6411" s="12" t="n"/>
      <c r="J6411" s="13" t="n"/>
      <c r="K6411" s="13" t="n"/>
      <c r="L6411" s="12" t="n"/>
      <c r="M6411">
        <f>VLOOKUP(J6411,P$7:Q$2767,2,0)</f>
        <v/>
      </c>
      <c r="N6411">
        <f>VLOOKUP(K6411,P$7:R$2767,2,0)</f>
        <v/>
      </c>
    </row>
    <row r="6412" hidden="1" outlineLevel="1" ht="22.45" customFormat="1" customHeight="1" s="71" thickBot="1">
      <c r="B6412" s="167" t="n"/>
      <c r="C6412" s="167" t="n"/>
      <c r="D6412" s="14" t="n"/>
      <c r="E6412" s="15" t="n"/>
      <c r="F6412" s="175" t="n"/>
      <c r="G6412" s="15" t="n"/>
      <c r="H6412" s="175" t="n"/>
      <c r="I6412" s="135" t="n"/>
      <c r="J6412" s="154" t="n"/>
      <c r="K6412" s="154" t="n"/>
      <c r="L6412" s="12" t="n"/>
      <c r="M6412">
        <f>VLOOKUP(J6412,P$7:Q$2767,2,0)</f>
        <v/>
      </c>
      <c r="N6412">
        <f>VLOOKUP(K6412,P$7:R$2767,2,0)</f>
        <v/>
      </c>
    </row>
    <row r="6413" hidden="1" outlineLevel="1" ht="22.45" customFormat="1" customHeight="1" s="71">
      <c r="B6413" s="165" t="n"/>
      <c r="C6413" s="165" t="n"/>
      <c r="D6413" s="152" t="n"/>
      <c r="E6413" s="163" t="n"/>
      <c r="F6413" s="164" t="n"/>
      <c r="G6413" s="163" t="n"/>
      <c r="H6413" s="164" t="n"/>
      <c r="I6413" s="7" t="n"/>
      <c r="J6413" s="8" t="n"/>
      <c r="K6413" s="8" t="n"/>
      <c r="L6413" s="12" t="n"/>
      <c r="M6413">
        <f>VLOOKUP(J6413,P$7:Q$2767,2,0)</f>
        <v/>
      </c>
      <c r="N6413">
        <f>VLOOKUP(K6413,P$7:R$2767,2,0)</f>
        <v/>
      </c>
    </row>
    <row r="6414" hidden="1" outlineLevel="1" ht="22.45" customFormat="1" customHeight="1" s="71">
      <c r="B6414" s="166" t="n"/>
      <c r="C6414" s="166" t="n"/>
      <c r="D6414" s="153" t="n"/>
      <c r="E6414" s="10" t="n"/>
      <c r="F6414" s="11" t="n"/>
      <c r="G6414" s="10" t="n"/>
      <c r="H6414" s="11" t="n"/>
      <c r="I6414" s="12" t="n"/>
      <c r="J6414" s="13" t="n"/>
      <c r="K6414" s="13" t="n"/>
      <c r="L6414" s="12" t="n"/>
      <c r="M6414">
        <f>VLOOKUP(J6414,P$7:Q$2767,2,0)</f>
        <v/>
      </c>
      <c r="N6414">
        <f>VLOOKUP(K6414,P$7:R$2767,2,0)</f>
        <v/>
      </c>
    </row>
    <row r="6415" hidden="1" outlineLevel="1" ht="22.45" customFormat="1" customHeight="1" s="71" thickBot="1">
      <c r="B6415" s="167" t="n"/>
      <c r="C6415" s="167" t="n"/>
      <c r="D6415" s="14" t="n"/>
      <c r="E6415" s="15" t="n"/>
      <c r="F6415" s="175" t="n"/>
      <c r="G6415" s="15" t="n"/>
      <c r="H6415" s="175" t="n"/>
      <c r="I6415" s="135" t="n"/>
      <c r="J6415" s="154" t="n"/>
      <c r="K6415" s="154" t="n"/>
      <c r="L6415" s="12" t="n"/>
      <c r="M6415">
        <f>VLOOKUP(J6415,P$7:Q$2767,2,0)</f>
        <v/>
      </c>
      <c r="N6415">
        <f>VLOOKUP(K6415,P$7:R$2767,2,0)</f>
        <v/>
      </c>
    </row>
    <row r="6416" hidden="1" outlineLevel="1" ht="22.45" customFormat="1" customHeight="1" s="71">
      <c r="B6416" s="165" t="n"/>
      <c r="C6416" s="165" t="n"/>
      <c r="D6416" s="152" t="n"/>
      <c r="E6416" s="163" t="n"/>
      <c r="F6416" s="164" t="n"/>
      <c r="G6416" s="163" t="n"/>
      <c r="H6416" s="164" t="n"/>
      <c r="I6416" s="7" t="n"/>
      <c r="J6416" s="8" t="n"/>
      <c r="K6416" s="8" t="n"/>
      <c r="L6416" s="12" t="n"/>
      <c r="M6416">
        <f>VLOOKUP(J6416,P$7:Q$2767,2,0)</f>
        <v/>
      </c>
      <c r="N6416">
        <f>VLOOKUP(K6416,P$7:R$2767,2,0)</f>
        <v/>
      </c>
    </row>
    <row r="6417" hidden="1" outlineLevel="1" ht="22.45" customFormat="1" customHeight="1" s="71">
      <c r="B6417" s="166" t="n"/>
      <c r="C6417" s="166" t="n"/>
      <c r="D6417" s="153" t="n"/>
      <c r="E6417" s="10" t="n"/>
      <c r="F6417" s="11" t="n"/>
      <c r="G6417" s="10" t="n"/>
      <c r="H6417" s="11" t="n"/>
      <c r="I6417" s="12" t="n"/>
      <c r="J6417" s="13" t="n"/>
      <c r="K6417" s="13" t="n"/>
      <c r="L6417" s="12" t="n"/>
      <c r="M6417">
        <f>VLOOKUP(J6417,P$7:Q$2767,2,0)</f>
        <v/>
      </c>
      <c r="N6417">
        <f>VLOOKUP(K6417,P$7:R$2767,2,0)</f>
        <v/>
      </c>
    </row>
    <row r="6418" hidden="1" outlineLevel="1" ht="22.45" customFormat="1" customHeight="1" s="71" thickBot="1">
      <c r="B6418" s="167" t="n"/>
      <c r="C6418" s="167" t="n"/>
      <c r="D6418" s="14" t="n"/>
      <c r="E6418" s="15" t="n"/>
      <c r="F6418" s="175" t="n"/>
      <c r="G6418" s="15" t="n"/>
      <c r="H6418" s="175" t="n"/>
      <c r="I6418" s="135" t="n"/>
      <c r="J6418" s="154" t="n"/>
      <c r="K6418" s="154" t="n"/>
      <c r="L6418" s="12" t="n"/>
      <c r="M6418">
        <f>VLOOKUP(J6418,P$7:Q$2767,2,0)</f>
        <v/>
      </c>
      <c r="N6418">
        <f>VLOOKUP(K6418,P$7:R$2767,2,0)</f>
        <v/>
      </c>
    </row>
    <row r="6419" hidden="1" outlineLevel="1" ht="22.45" customFormat="1" customHeight="1" s="71">
      <c r="B6419" s="165" t="n"/>
      <c r="C6419" s="165" t="n"/>
      <c r="D6419" s="152" t="n"/>
      <c r="E6419" s="163" t="n"/>
      <c r="F6419" s="164" t="n"/>
      <c r="G6419" s="163" t="n"/>
      <c r="H6419" s="164" t="n"/>
      <c r="I6419" s="7" t="n"/>
      <c r="J6419" s="8" t="n"/>
      <c r="K6419" s="8" t="n"/>
      <c r="L6419" s="12" t="n"/>
      <c r="M6419">
        <f>VLOOKUP(J6419,P$7:Q$2767,2,0)</f>
        <v/>
      </c>
      <c r="N6419">
        <f>VLOOKUP(K6419,P$7:R$2767,2,0)</f>
        <v/>
      </c>
    </row>
    <row r="6420" hidden="1" outlineLevel="1" ht="22.45" customFormat="1" customHeight="1" s="71">
      <c r="B6420" s="166" t="n"/>
      <c r="C6420" s="166" t="n"/>
      <c r="D6420" s="153" t="n"/>
      <c r="E6420" s="10" t="n"/>
      <c r="F6420" s="11" t="n"/>
      <c r="G6420" s="10" t="n"/>
      <c r="H6420" s="11" t="n"/>
      <c r="I6420" s="12" t="n"/>
      <c r="J6420" s="13" t="n"/>
      <c r="K6420" s="13" t="n"/>
      <c r="L6420" s="12" t="n"/>
      <c r="M6420">
        <f>VLOOKUP(J6420,P$7:Q$2767,2,0)</f>
        <v/>
      </c>
      <c r="N6420">
        <f>VLOOKUP(K6420,P$7:R$2767,2,0)</f>
        <v/>
      </c>
    </row>
    <row r="6421" hidden="1" outlineLevel="1" ht="22.45" customFormat="1" customHeight="1" s="71" thickBot="1">
      <c r="B6421" s="167" t="n"/>
      <c r="C6421" s="167" t="n"/>
      <c r="D6421" s="14" t="n"/>
      <c r="E6421" s="15" t="n"/>
      <c r="F6421" s="175" t="n"/>
      <c r="G6421" s="15" t="n"/>
      <c r="H6421" s="175" t="n"/>
      <c r="I6421" s="135" t="n"/>
      <c r="J6421" s="154" t="n"/>
      <c r="K6421" s="154" t="n"/>
      <c r="L6421" s="12" t="n"/>
      <c r="M6421">
        <f>VLOOKUP(J6421,P$7:Q$2767,2,0)</f>
        <v/>
      </c>
      <c r="N6421">
        <f>VLOOKUP(K6421,P$7:R$2767,2,0)</f>
        <v/>
      </c>
    </row>
    <row r="6422" hidden="1" outlineLevel="1" ht="22.45" customFormat="1" customHeight="1" s="71">
      <c r="B6422" s="165" t="n"/>
      <c r="C6422" s="165" t="n"/>
      <c r="D6422" s="152" t="n"/>
      <c r="E6422" s="163" t="n"/>
      <c r="F6422" s="164" t="n"/>
      <c r="G6422" s="163" t="n"/>
      <c r="H6422" s="164" t="n"/>
      <c r="I6422" s="7" t="n"/>
      <c r="J6422" s="8" t="n"/>
      <c r="K6422" s="8" t="n"/>
      <c r="L6422" s="12" t="n"/>
      <c r="M6422">
        <f>VLOOKUP(J6422,P$7:Q$2767,2,0)</f>
        <v/>
      </c>
      <c r="N6422">
        <f>VLOOKUP(K6422,P$7:R$2767,2,0)</f>
        <v/>
      </c>
    </row>
    <row r="6423" hidden="1" outlineLevel="1" ht="22.45" customFormat="1" customHeight="1" s="71">
      <c r="B6423" s="166" t="n"/>
      <c r="C6423" s="166" t="n"/>
      <c r="D6423" s="153" t="n"/>
      <c r="E6423" s="10" t="n"/>
      <c r="F6423" s="11" t="n"/>
      <c r="G6423" s="10" t="n"/>
      <c r="H6423" s="11" t="n"/>
      <c r="I6423" s="12" t="n"/>
      <c r="J6423" s="13" t="n"/>
      <c r="K6423" s="13" t="n"/>
      <c r="L6423" s="12" t="n"/>
      <c r="M6423">
        <f>VLOOKUP(J6423,P$7:Q$2767,2,0)</f>
        <v/>
      </c>
      <c r="N6423">
        <f>VLOOKUP(K6423,P$7:R$2767,2,0)</f>
        <v/>
      </c>
    </row>
    <row r="6424" hidden="1" outlineLevel="1" ht="22.45" customFormat="1" customHeight="1" s="71" thickBot="1">
      <c r="B6424" s="167" t="n"/>
      <c r="C6424" s="167" t="n"/>
      <c r="D6424" s="14" t="n"/>
      <c r="E6424" s="15" t="n"/>
      <c r="F6424" s="175" t="n"/>
      <c r="G6424" s="15" t="n"/>
      <c r="H6424" s="175" t="n"/>
      <c r="I6424" s="135" t="n"/>
      <c r="J6424" s="154" t="n"/>
      <c r="K6424" s="154" t="n"/>
      <c r="L6424" s="12" t="n"/>
      <c r="M6424">
        <f>VLOOKUP(J6424,P$7:Q$2767,2,0)</f>
        <v/>
      </c>
      <c r="N6424">
        <f>VLOOKUP(K6424,P$7:R$2767,2,0)</f>
        <v/>
      </c>
    </row>
    <row r="6425" hidden="1" outlineLevel="1" ht="22.45" customFormat="1" customHeight="1" s="71">
      <c r="B6425" s="165" t="n"/>
      <c r="C6425" s="165" t="n"/>
      <c r="D6425" s="152" t="n"/>
      <c r="E6425" s="163" t="n"/>
      <c r="F6425" s="164" t="n"/>
      <c r="G6425" s="163" t="n"/>
      <c r="H6425" s="164" t="n"/>
      <c r="I6425" s="7" t="n"/>
      <c r="J6425" s="8" t="n"/>
      <c r="K6425" s="8" t="n"/>
      <c r="L6425" s="12" t="n"/>
      <c r="M6425">
        <f>VLOOKUP(J6425,P$7:Q$2767,2,0)</f>
        <v/>
      </c>
      <c r="N6425">
        <f>VLOOKUP(K6425,P$7:R$2767,2,0)</f>
        <v/>
      </c>
    </row>
    <row r="6426" hidden="1" outlineLevel="1" ht="22.45" customFormat="1" customHeight="1" s="71">
      <c r="B6426" s="166" t="n"/>
      <c r="C6426" s="166" t="n"/>
      <c r="D6426" s="153" t="n"/>
      <c r="E6426" s="10" t="n"/>
      <c r="F6426" s="11" t="n"/>
      <c r="G6426" s="10" t="n"/>
      <c r="H6426" s="11" t="n"/>
      <c r="I6426" s="12" t="n"/>
      <c r="J6426" s="13" t="n"/>
      <c r="K6426" s="13" t="n"/>
      <c r="L6426" s="12" t="n"/>
      <c r="M6426">
        <f>VLOOKUP(J6426,P$7:Q$2767,2,0)</f>
        <v/>
      </c>
      <c r="N6426">
        <f>VLOOKUP(K6426,P$7:R$2767,2,0)</f>
        <v/>
      </c>
    </row>
    <row r="6427" hidden="1" outlineLevel="1" ht="22.45" customFormat="1" customHeight="1" s="71" thickBot="1">
      <c r="B6427" s="167" t="n"/>
      <c r="C6427" s="167" t="n"/>
      <c r="D6427" s="14" t="n"/>
      <c r="E6427" s="15" t="n"/>
      <c r="F6427" s="175" t="n"/>
      <c r="G6427" s="15" t="n"/>
      <c r="H6427" s="175" t="n"/>
      <c r="I6427" s="135" t="n"/>
      <c r="J6427" s="154" t="n"/>
      <c r="K6427" s="154" t="n"/>
      <c r="L6427" s="12" t="n"/>
      <c r="M6427">
        <f>VLOOKUP(J6427,P$7:Q$2767,2,0)</f>
        <v/>
      </c>
      <c r="N6427">
        <f>VLOOKUP(K6427,P$7:R$2767,2,0)</f>
        <v/>
      </c>
    </row>
    <row r="6428" hidden="1" outlineLevel="1" ht="22.45" customFormat="1" customHeight="1" s="71">
      <c r="B6428" s="165" t="n"/>
      <c r="C6428" s="165" t="n"/>
      <c r="D6428" s="152" t="n"/>
      <c r="E6428" s="163" t="n"/>
      <c r="F6428" s="164" t="n"/>
      <c r="G6428" s="163" t="n"/>
      <c r="H6428" s="164" t="n"/>
      <c r="I6428" s="7" t="n"/>
      <c r="J6428" s="8" t="n"/>
      <c r="K6428" s="8" t="n"/>
      <c r="L6428" s="12" t="n"/>
      <c r="M6428">
        <f>VLOOKUP(J6428,P$7:Q$2767,2,0)</f>
        <v/>
      </c>
      <c r="N6428">
        <f>VLOOKUP(K6428,P$7:R$2767,2,0)</f>
        <v/>
      </c>
    </row>
    <row r="6429" hidden="1" outlineLevel="1" ht="22.45" customFormat="1" customHeight="1" s="71">
      <c r="B6429" s="166" t="n"/>
      <c r="C6429" s="166" t="n"/>
      <c r="D6429" s="153" t="n"/>
      <c r="E6429" s="10" t="n"/>
      <c r="F6429" s="11" t="n"/>
      <c r="G6429" s="10" t="n"/>
      <c r="H6429" s="11" t="n"/>
      <c r="I6429" s="12" t="n"/>
      <c r="J6429" s="13" t="n"/>
      <c r="K6429" s="13" t="n"/>
      <c r="L6429" s="12" t="n"/>
      <c r="M6429">
        <f>VLOOKUP(J6429,P$7:Q$2767,2,0)</f>
        <v/>
      </c>
      <c r="N6429">
        <f>VLOOKUP(K6429,P$7:R$2767,2,0)</f>
        <v/>
      </c>
    </row>
    <row r="6430" hidden="1" outlineLevel="1" ht="22.45" customFormat="1" customHeight="1" s="71" thickBot="1">
      <c r="B6430" s="167" t="n"/>
      <c r="C6430" s="167" t="n"/>
      <c r="D6430" s="14" t="n"/>
      <c r="E6430" s="15" t="n"/>
      <c r="F6430" s="175" t="n"/>
      <c r="G6430" s="15" t="n"/>
      <c r="H6430" s="175" t="n"/>
      <c r="I6430" s="135" t="n"/>
      <c r="J6430" s="154" t="n"/>
      <c r="K6430" s="154" t="n"/>
      <c r="L6430" s="12" t="n"/>
      <c r="M6430">
        <f>VLOOKUP(J6430,P$7:Q$2767,2,0)</f>
        <v/>
      </c>
      <c r="N6430">
        <f>VLOOKUP(K6430,P$7:R$2767,2,0)</f>
        <v/>
      </c>
    </row>
    <row r="6431" hidden="1" outlineLevel="1" ht="22.45" customFormat="1" customHeight="1" s="71">
      <c r="B6431" s="165" t="n"/>
      <c r="C6431" s="165" t="n"/>
      <c r="D6431" s="152" t="n"/>
      <c r="E6431" s="163" t="n"/>
      <c r="F6431" s="164" t="n"/>
      <c r="G6431" s="163" t="n"/>
      <c r="H6431" s="164" t="n"/>
      <c r="I6431" s="7" t="n"/>
      <c r="J6431" s="8" t="n"/>
      <c r="K6431" s="8" t="n"/>
      <c r="L6431" s="12" t="n"/>
      <c r="M6431">
        <f>VLOOKUP(J6431,P$7:Q$2767,2,0)</f>
        <v/>
      </c>
      <c r="N6431">
        <f>VLOOKUP(K6431,P$7:R$2767,2,0)</f>
        <v/>
      </c>
    </row>
    <row r="6432" hidden="1" outlineLevel="1" ht="22.45" customFormat="1" customHeight="1" s="71">
      <c r="B6432" s="166" t="n"/>
      <c r="C6432" s="166" t="n"/>
      <c r="D6432" s="153" t="n"/>
      <c r="E6432" s="10" t="n"/>
      <c r="F6432" s="11" t="n"/>
      <c r="G6432" s="10" t="n"/>
      <c r="H6432" s="11" t="n"/>
      <c r="I6432" s="12" t="n"/>
      <c r="J6432" s="13" t="n"/>
      <c r="K6432" s="13" t="n"/>
      <c r="L6432" s="12" t="n"/>
      <c r="M6432">
        <f>VLOOKUP(J6432,P$7:Q$2767,2,0)</f>
        <v/>
      </c>
      <c r="N6432">
        <f>VLOOKUP(K6432,P$7:R$2767,2,0)</f>
        <v/>
      </c>
    </row>
    <row r="6433" hidden="1" outlineLevel="1" ht="22.45" customFormat="1" customHeight="1" s="71" thickBot="1">
      <c r="B6433" s="167" t="n"/>
      <c r="C6433" s="167" t="n"/>
      <c r="D6433" s="14" t="n"/>
      <c r="E6433" s="15" t="n"/>
      <c r="F6433" s="175" t="n"/>
      <c r="G6433" s="15" t="n"/>
      <c r="H6433" s="175" t="n"/>
      <c r="I6433" s="135" t="n"/>
      <c r="J6433" s="154" t="n"/>
      <c r="K6433" s="154" t="n"/>
      <c r="L6433" s="12" t="n"/>
      <c r="M6433">
        <f>VLOOKUP(J6433,P$7:Q$2767,2,0)</f>
        <v/>
      </c>
      <c r="N6433">
        <f>VLOOKUP(K6433,P$7:R$2767,2,0)</f>
        <v/>
      </c>
    </row>
    <row r="6434" hidden="1" outlineLevel="1" ht="22.45" customFormat="1" customHeight="1" s="71">
      <c r="B6434" s="165" t="n"/>
      <c r="C6434" s="165" t="n"/>
      <c r="D6434" s="152" t="n"/>
      <c r="E6434" s="163" t="n"/>
      <c r="F6434" s="164" t="n"/>
      <c r="G6434" s="163" t="n"/>
      <c r="H6434" s="164" t="n"/>
      <c r="I6434" s="7" t="n"/>
      <c r="J6434" s="8" t="n"/>
      <c r="K6434" s="8" t="n"/>
      <c r="L6434" s="12" t="n"/>
      <c r="M6434">
        <f>VLOOKUP(J6434,P$7:Q$2767,2,0)</f>
        <v/>
      </c>
      <c r="N6434">
        <f>VLOOKUP(K6434,P$7:R$2767,2,0)</f>
        <v/>
      </c>
    </row>
    <row r="6435" hidden="1" outlineLevel="1" ht="22.45" customFormat="1" customHeight="1" s="71">
      <c r="B6435" s="166" t="n"/>
      <c r="C6435" s="166" t="n"/>
      <c r="D6435" s="153" t="n"/>
      <c r="E6435" s="10" t="n"/>
      <c r="F6435" s="11" t="n"/>
      <c r="G6435" s="10" t="n"/>
      <c r="H6435" s="11" t="n"/>
      <c r="I6435" s="12" t="n"/>
      <c r="J6435" s="13" t="n"/>
      <c r="K6435" s="13" t="n"/>
      <c r="L6435" s="12" t="n"/>
      <c r="M6435">
        <f>VLOOKUP(J6435,P$7:Q$2767,2,0)</f>
        <v/>
      </c>
      <c r="N6435">
        <f>VLOOKUP(K6435,P$7:R$2767,2,0)</f>
        <v/>
      </c>
    </row>
    <row r="6436" hidden="1" outlineLevel="1" ht="22.45" customFormat="1" customHeight="1" s="71" thickBot="1">
      <c r="B6436" s="167" t="n"/>
      <c r="C6436" s="167" t="n"/>
      <c r="D6436" s="14" t="n"/>
      <c r="E6436" s="15" t="n"/>
      <c r="F6436" s="175" t="n"/>
      <c r="G6436" s="15" t="n"/>
      <c r="H6436" s="175" t="n"/>
      <c r="I6436" s="135" t="n"/>
      <c r="J6436" s="154" t="n"/>
      <c r="K6436" s="154" t="n"/>
      <c r="L6436" s="12" t="n"/>
      <c r="M6436">
        <f>VLOOKUP(J6436,P$7:Q$2767,2,0)</f>
        <v/>
      </c>
      <c r="N6436">
        <f>VLOOKUP(K6436,P$7:R$2767,2,0)</f>
        <v/>
      </c>
    </row>
    <row r="6437" hidden="1" outlineLevel="1" ht="22.45" customFormat="1" customHeight="1" s="71">
      <c r="B6437" s="165" t="n"/>
      <c r="C6437" s="165" t="n"/>
      <c r="D6437" s="152" t="n"/>
      <c r="E6437" s="163" t="n"/>
      <c r="F6437" s="164" t="n"/>
      <c r="G6437" s="163" t="n"/>
      <c r="H6437" s="164" t="n"/>
      <c r="I6437" s="91" t="n"/>
      <c r="J6437" s="8" t="n"/>
      <c r="K6437" s="8" t="n"/>
      <c r="L6437" s="12" t="n"/>
      <c r="M6437">
        <f>VLOOKUP(J6437,P$7:Q$2767,2,0)</f>
        <v/>
      </c>
      <c r="N6437">
        <f>VLOOKUP(K6437,P$7:R$2767,2,0)</f>
        <v/>
      </c>
    </row>
    <row r="6438" hidden="1" outlineLevel="1" ht="22.45" customFormat="1" customHeight="1" s="71">
      <c r="B6438" s="166" t="n"/>
      <c r="C6438" s="166" t="n"/>
      <c r="D6438" s="153" t="n"/>
      <c r="E6438" s="10" t="n"/>
      <c r="F6438" s="11" t="n"/>
      <c r="G6438" s="10" t="n"/>
      <c r="H6438" s="11" t="n"/>
      <c r="I6438" s="12" t="n"/>
      <c r="J6438" s="13" t="n"/>
      <c r="K6438" s="13" t="n"/>
      <c r="L6438" s="12" t="n"/>
      <c r="M6438">
        <f>VLOOKUP(J6438,P$7:Q$2767,2,0)</f>
        <v/>
      </c>
      <c r="N6438">
        <f>VLOOKUP(K6438,P$7:R$2767,2,0)</f>
        <v/>
      </c>
    </row>
    <row r="6439" hidden="1" outlineLevel="1" ht="22.45" customFormat="1" customHeight="1" s="71" thickBot="1">
      <c r="B6439" s="167" t="n"/>
      <c r="C6439" s="167" t="n"/>
      <c r="D6439" s="14" t="n"/>
      <c r="E6439" s="15" t="n"/>
      <c r="F6439" s="175" t="n"/>
      <c r="G6439" s="15" t="n"/>
      <c r="H6439" s="175" t="n"/>
      <c r="I6439" s="135" t="n"/>
      <c r="J6439" s="154" t="n"/>
      <c r="K6439" s="154" t="n"/>
      <c r="L6439" s="12" t="n"/>
      <c r="M6439">
        <f>VLOOKUP(J6439,P$7:Q$2767,2,0)</f>
        <v/>
      </c>
      <c r="N6439">
        <f>VLOOKUP(K6439,P$7:R$2767,2,0)</f>
        <v/>
      </c>
    </row>
    <row r="6440" hidden="1" outlineLevel="1" ht="22.45" customFormat="1" customHeight="1" s="71">
      <c r="B6440" s="165" t="n"/>
      <c r="C6440" s="165" t="n"/>
      <c r="D6440" s="152" t="n"/>
      <c r="E6440" s="163" t="n"/>
      <c r="F6440" s="164" t="n"/>
      <c r="G6440" s="163" t="n"/>
      <c r="H6440" s="164" t="n"/>
      <c r="I6440" s="7" t="n"/>
      <c r="J6440" s="8" t="n"/>
      <c r="K6440" s="8" t="n"/>
      <c r="L6440" s="12" t="n"/>
      <c r="M6440">
        <f>VLOOKUP(J6440,P$7:Q$2767,2,0)</f>
        <v/>
      </c>
      <c r="N6440">
        <f>VLOOKUP(K6440,P$7:R$2767,2,0)</f>
        <v/>
      </c>
    </row>
    <row r="6441" hidden="1" outlineLevel="1" ht="22.45" customFormat="1" customHeight="1" s="71">
      <c r="B6441" s="166" t="n"/>
      <c r="C6441" s="166" t="n"/>
      <c r="D6441" s="153" t="n"/>
      <c r="E6441" s="10" t="n"/>
      <c r="F6441" s="11" t="n"/>
      <c r="G6441" s="10" t="n"/>
      <c r="H6441" s="11" t="n"/>
      <c r="I6441" s="12" t="n"/>
      <c r="J6441" s="13" t="n"/>
      <c r="K6441" s="13" t="n"/>
      <c r="L6441" s="12" t="n"/>
      <c r="M6441">
        <f>VLOOKUP(J6441,P$7:Q$2767,2,0)</f>
        <v/>
      </c>
      <c r="N6441">
        <f>VLOOKUP(K6441,P$7:R$2767,2,0)</f>
        <v/>
      </c>
    </row>
    <row r="6442" hidden="1" outlineLevel="1" ht="22.45" customFormat="1" customHeight="1" s="71" thickBot="1">
      <c r="B6442" s="167" t="n"/>
      <c r="C6442" s="167" t="n"/>
      <c r="D6442" s="14" t="n"/>
      <c r="E6442" s="15" t="n"/>
      <c r="F6442" s="175" t="n"/>
      <c r="G6442" s="15" t="n"/>
      <c r="H6442" s="175" t="n"/>
      <c r="I6442" s="135" t="n"/>
      <c r="J6442" s="154" t="n"/>
      <c r="K6442" s="154" t="n"/>
      <c r="L6442" s="12" t="n"/>
      <c r="M6442">
        <f>VLOOKUP(J6442,P$7:Q$2767,2,0)</f>
        <v/>
      </c>
      <c r="N6442">
        <f>VLOOKUP(K6442,P$7:R$2767,2,0)</f>
        <v/>
      </c>
    </row>
    <row r="6443" hidden="1" outlineLevel="1" ht="22.45" customFormat="1" customHeight="1" s="71">
      <c r="B6443" s="165" t="n"/>
      <c r="C6443" s="165" t="n"/>
      <c r="D6443" s="152" t="n"/>
      <c r="E6443" s="163" t="n"/>
      <c r="F6443" s="164" t="n"/>
      <c r="G6443" s="163" t="n"/>
      <c r="H6443" s="164" t="n"/>
      <c r="I6443" s="7" t="n"/>
      <c r="J6443" s="8" t="n"/>
      <c r="K6443" s="8" t="n"/>
      <c r="L6443" s="12" t="n"/>
      <c r="M6443">
        <f>VLOOKUP(J6443,P$7:Q$2767,2,0)</f>
        <v/>
      </c>
      <c r="N6443">
        <f>VLOOKUP(K6443,P$7:R$2767,2,0)</f>
        <v/>
      </c>
    </row>
    <row r="6444" hidden="1" outlineLevel="1" ht="22.45" customFormat="1" customHeight="1" s="71">
      <c r="B6444" s="166" t="n"/>
      <c r="C6444" s="166" t="n"/>
      <c r="D6444" s="153" t="n"/>
      <c r="E6444" s="10" t="n"/>
      <c r="F6444" s="11" t="n"/>
      <c r="G6444" s="10" t="n"/>
      <c r="H6444" s="11" t="n"/>
      <c r="I6444" s="12" t="n"/>
      <c r="J6444" s="13" t="n"/>
      <c r="K6444" s="13" t="n"/>
      <c r="L6444" s="12" t="n"/>
      <c r="M6444">
        <f>VLOOKUP(J6444,P$7:Q$2767,2,0)</f>
        <v/>
      </c>
      <c r="N6444">
        <f>VLOOKUP(K6444,P$7:R$2767,2,0)</f>
        <v/>
      </c>
    </row>
    <row r="6445" hidden="1" outlineLevel="1" ht="22.45" customFormat="1" customHeight="1" s="71" thickBot="1">
      <c r="B6445" s="167" t="n"/>
      <c r="C6445" s="167" t="n"/>
      <c r="D6445" s="14" t="n"/>
      <c r="E6445" s="15" t="n"/>
      <c r="F6445" s="175" t="n"/>
      <c r="G6445" s="15" t="n"/>
      <c r="H6445" s="175" t="n"/>
      <c r="I6445" s="135" t="n"/>
      <c r="J6445" s="154" t="n"/>
      <c r="K6445" s="154" t="n"/>
      <c r="L6445" s="12" t="n"/>
      <c r="M6445">
        <f>VLOOKUP(J6445,P$7:Q$2767,2,0)</f>
        <v/>
      </c>
      <c r="N6445">
        <f>VLOOKUP(K6445,P$7:R$2767,2,0)</f>
        <v/>
      </c>
    </row>
    <row r="6446" hidden="1" outlineLevel="1" ht="22.45" customFormat="1" customHeight="1" s="71">
      <c r="B6446" s="165" t="n"/>
      <c r="C6446" s="165" t="n"/>
      <c r="D6446" s="152" t="n"/>
      <c r="E6446" s="163" t="n"/>
      <c r="F6446" s="164" t="n"/>
      <c r="G6446" s="163" t="n"/>
      <c r="H6446" s="164" t="n"/>
      <c r="I6446" s="7" t="n"/>
      <c r="J6446" s="8" t="n"/>
      <c r="K6446" s="8" t="n"/>
      <c r="L6446" s="12" t="n"/>
      <c r="M6446">
        <f>VLOOKUP(J6446,P$7:Q$2767,2,0)</f>
        <v/>
      </c>
      <c r="N6446">
        <f>VLOOKUP(K6446,P$7:R$2767,2,0)</f>
        <v/>
      </c>
    </row>
    <row r="6447" hidden="1" outlineLevel="1" ht="22.45" customFormat="1" customHeight="1" s="71">
      <c r="B6447" s="166" t="n"/>
      <c r="C6447" s="166" t="n"/>
      <c r="D6447" s="153" t="n"/>
      <c r="E6447" s="10" t="n"/>
      <c r="F6447" s="11" t="n"/>
      <c r="G6447" s="10" t="n"/>
      <c r="H6447" s="11" t="n"/>
      <c r="I6447" s="12" t="n"/>
      <c r="J6447" s="13" t="n"/>
      <c r="K6447" s="13" t="n"/>
      <c r="L6447" s="12" t="n"/>
      <c r="M6447">
        <f>VLOOKUP(J6447,P$7:Q$2767,2,0)</f>
        <v/>
      </c>
      <c r="N6447">
        <f>VLOOKUP(K6447,P$7:R$2767,2,0)</f>
        <v/>
      </c>
    </row>
    <row r="6448" hidden="1" outlineLevel="1" ht="22.45" customFormat="1" customHeight="1" s="71" thickBot="1">
      <c r="B6448" s="167" t="n"/>
      <c r="C6448" s="167" t="n"/>
      <c r="D6448" s="14" t="n"/>
      <c r="E6448" s="15" t="n"/>
      <c r="F6448" s="175" t="n"/>
      <c r="G6448" s="15" t="n"/>
      <c r="H6448" s="175" t="n"/>
      <c r="I6448" s="135" t="n"/>
      <c r="J6448" s="154" t="n"/>
      <c r="K6448" s="154" t="n"/>
      <c r="L6448" s="12" t="n"/>
      <c r="M6448">
        <f>VLOOKUP(J6448,P$7:Q$2767,2,0)</f>
        <v/>
      </c>
      <c r="N6448">
        <f>VLOOKUP(K6448,P$7:R$2767,2,0)</f>
        <v/>
      </c>
    </row>
    <row r="6449" hidden="1" outlineLevel="1" ht="22.45" customFormat="1" customHeight="1" s="71">
      <c r="B6449" s="165" t="n"/>
      <c r="C6449" s="165" t="n"/>
      <c r="D6449" s="152" t="n"/>
      <c r="E6449" s="163" t="n"/>
      <c r="F6449" s="164" t="n"/>
      <c r="G6449" s="163" t="n"/>
      <c r="H6449" s="164" t="n"/>
      <c r="I6449" s="7" t="n"/>
      <c r="J6449" s="8" t="n"/>
      <c r="K6449" s="8" t="n"/>
      <c r="L6449" s="12" t="n"/>
      <c r="M6449">
        <f>VLOOKUP(J6449,P$7:Q$2767,2,0)</f>
        <v/>
      </c>
      <c r="N6449">
        <f>VLOOKUP(K6449,P$7:R$2767,2,0)</f>
        <v/>
      </c>
    </row>
    <row r="6450" hidden="1" outlineLevel="1" ht="22.45" customFormat="1" customHeight="1" s="71">
      <c r="B6450" s="166" t="n"/>
      <c r="C6450" s="166" t="n"/>
      <c r="D6450" s="153" t="n"/>
      <c r="E6450" s="10" t="n"/>
      <c r="F6450" s="11" t="n"/>
      <c r="G6450" s="10" t="n"/>
      <c r="H6450" s="11" t="n"/>
      <c r="I6450" s="12" t="n"/>
      <c r="J6450" s="13" t="n"/>
      <c r="K6450" s="13" t="n"/>
      <c r="L6450" s="12" t="n"/>
      <c r="M6450">
        <f>VLOOKUP(J6450,P$7:Q$2767,2,0)</f>
        <v/>
      </c>
      <c r="N6450">
        <f>VLOOKUP(K6450,P$7:R$2767,2,0)</f>
        <v/>
      </c>
    </row>
    <row r="6451" hidden="1" outlineLevel="1" ht="22.45" customFormat="1" customHeight="1" s="71" thickBot="1">
      <c r="B6451" s="167" t="n"/>
      <c r="C6451" s="167" t="n"/>
      <c r="D6451" s="14" t="n"/>
      <c r="E6451" s="15" t="n"/>
      <c r="F6451" s="175" t="n"/>
      <c r="G6451" s="15" t="n"/>
      <c r="H6451" s="175" t="n"/>
      <c r="I6451" s="135" t="n"/>
      <c r="J6451" s="154" t="n"/>
      <c r="K6451" s="154" t="n"/>
      <c r="L6451" s="12" t="n"/>
      <c r="M6451">
        <f>VLOOKUP(J6451,P$7:Q$2767,2,0)</f>
        <v/>
      </c>
      <c r="N6451">
        <f>VLOOKUP(K6451,P$7:R$2767,2,0)</f>
        <v/>
      </c>
    </row>
    <row r="6452" hidden="1" outlineLevel="1" ht="22.45" customFormat="1" customHeight="1" s="71">
      <c r="B6452" s="165" t="n"/>
      <c r="C6452" s="165" t="n"/>
      <c r="D6452" s="152" t="n"/>
      <c r="E6452" s="163" t="n"/>
      <c r="F6452" s="164" t="n"/>
      <c r="G6452" s="163" t="n"/>
      <c r="H6452" s="164" t="n"/>
      <c r="I6452" s="176" t="n"/>
      <c r="J6452" s="8" t="n"/>
      <c r="K6452" s="8" t="n"/>
      <c r="L6452" s="12" t="n"/>
      <c r="M6452">
        <f>VLOOKUP(J6452,P$7:Q$2767,2,0)</f>
        <v/>
      </c>
      <c r="N6452">
        <f>VLOOKUP(K6452,P$7:R$2767,2,0)</f>
        <v/>
      </c>
    </row>
    <row r="6453" hidden="1" outlineLevel="1" ht="22.45" customFormat="1" customHeight="1" s="71">
      <c r="B6453" s="166" t="n"/>
      <c r="C6453" s="166" t="n"/>
      <c r="D6453" s="153" t="n"/>
      <c r="E6453" s="10" t="n"/>
      <c r="F6453" s="11" t="n"/>
      <c r="G6453" s="10" t="n"/>
      <c r="H6453" s="11" t="n"/>
      <c r="I6453" s="12" t="n"/>
      <c r="J6453" s="13" t="n"/>
      <c r="K6453" s="13" t="n"/>
      <c r="L6453" s="12" t="n"/>
      <c r="M6453">
        <f>VLOOKUP(J6453,P$7:Q$2767,2,0)</f>
        <v/>
      </c>
      <c r="N6453">
        <f>VLOOKUP(K6453,P$7:R$2767,2,0)</f>
        <v/>
      </c>
    </row>
    <row r="6454" hidden="1" outlineLevel="1" ht="22.45" customFormat="1" customHeight="1" s="71" thickBot="1">
      <c r="B6454" s="167" t="n"/>
      <c r="C6454" s="167" t="n"/>
      <c r="D6454" s="14" t="n"/>
      <c r="E6454" s="15" t="n"/>
      <c r="F6454" s="175" t="n"/>
      <c r="G6454" s="15" t="n"/>
      <c r="H6454" s="175" t="n"/>
      <c r="I6454" s="135" t="n"/>
      <c r="J6454" s="154" t="n"/>
      <c r="K6454" s="154" t="n"/>
      <c r="L6454" s="12" t="n"/>
      <c r="M6454">
        <f>VLOOKUP(J6454,P$7:Q$2767,2,0)</f>
        <v/>
      </c>
      <c r="N6454">
        <f>VLOOKUP(K6454,P$7:R$2767,2,0)</f>
        <v/>
      </c>
    </row>
    <row r="6455" hidden="1" outlineLevel="1" ht="22.45" customFormat="1" customHeight="1" s="71">
      <c r="B6455" s="165" t="n"/>
      <c r="C6455" s="165" t="n"/>
      <c r="D6455" s="152" t="n"/>
      <c r="E6455" s="163" t="n"/>
      <c r="F6455" s="164" t="n"/>
      <c r="G6455" s="163" t="n"/>
      <c r="H6455" s="164" t="n"/>
      <c r="I6455" s="7" t="n"/>
      <c r="J6455" s="8" t="n"/>
      <c r="K6455" s="8" t="n"/>
      <c r="L6455" s="12" t="n"/>
      <c r="M6455">
        <f>VLOOKUP(J6455,P$7:Q$2767,2,0)</f>
        <v/>
      </c>
      <c r="N6455">
        <f>VLOOKUP(K6455,P$7:R$2767,2,0)</f>
        <v/>
      </c>
    </row>
    <row r="6456" hidden="1" outlineLevel="1" ht="22.45" customFormat="1" customHeight="1" s="71">
      <c r="B6456" s="166" t="n"/>
      <c r="C6456" s="166" t="n"/>
      <c r="D6456" s="153" t="n"/>
      <c r="E6456" s="10" t="n"/>
      <c r="F6456" s="11" t="n"/>
      <c r="G6456" s="10" t="n"/>
      <c r="H6456" s="11" t="n"/>
      <c r="I6456" s="12" t="n"/>
      <c r="J6456" s="13" t="n"/>
      <c r="K6456" s="13" t="n"/>
      <c r="L6456" s="12" t="n"/>
      <c r="M6456">
        <f>VLOOKUP(J6456,P$7:Q$2767,2,0)</f>
        <v/>
      </c>
      <c r="N6456">
        <f>VLOOKUP(K6456,P$7:R$2767,2,0)</f>
        <v/>
      </c>
    </row>
    <row r="6457" hidden="1" outlineLevel="1" ht="22.45" customFormat="1" customHeight="1" s="71" thickBot="1">
      <c r="B6457" s="167" t="n"/>
      <c r="C6457" s="167" t="n"/>
      <c r="D6457" s="14" t="n"/>
      <c r="E6457" s="15" t="n"/>
      <c r="F6457" s="175" t="n"/>
      <c r="G6457" s="15" t="n"/>
      <c r="H6457" s="175" t="n"/>
      <c r="I6457" s="135" t="n"/>
      <c r="J6457" s="154" t="n"/>
      <c r="K6457" s="154" t="n"/>
      <c r="L6457" s="12" t="n"/>
      <c r="M6457">
        <f>VLOOKUP(J6457,P$7:Q$2767,2,0)</f>
        <v/>
      </c>
      <c r="N6457">
        <f>VLOOKUP(K6457,P$7:R$2767,2,0)</f>
        <v/>
      </c>
    </row>
    <row r="6458" hidden="1" outlineLevel="1" ht="22.45" customFormat="1" customHeight="1" s="71">
      <c r="B6458" s="165" t="n"/>
      <c r="C6458" s="165" t="n"/>
      <c r="D6458" s="152" t="n"/>
      <c r="E6458" s="163" t="n"/>
      <c r="F6458" s="164" t="n"/>
      <c r="G6458" s="163" t="n"/>
      <c r="H6458" s="164" t="n"/>
      <c r="I6458" s="7" t="n"/>
      <c r="J6458" s="8" t="n"/>
      <c r="K6458" s="8" t="n"/>
      <c r="L6458" s="12" t="n"/>
      <c r="M6458">
        <f>VLOOKUP(J6458,P$7:Q$2767,2,0)</f>
        <v/>
      </c>
      <c r="N6458">
        <f>VLOOKUP(K6458,P$7:R$2767,2,0)</f>
        <v/>
      </c>
    </row>
    <row r="6459" hidden="1" outlineLevel="1" ht="22.45" customFormat="1" customHeight="1" s="71">
      <c r="B6459" s="166" t="n"/>
      <c r="C6459" s="166" t="n"/>
      <c r="D6459" s="153" t="n"/>
      <c r="E6459" s="10" t="n"/>
      <c r="F6459" s="11" t="n"/>
      <c r="G6459" s="10" t="n"/>
      <c r="H6459" s="11" t="n"/>
      <c r="I6459" s="12" t="n"/>
      <c r="J6459" s="13" t="n"/>
      <c r="K6459" s="13" t="n"/>
      <c r="L6459" s="12" t="n"/>
      <c r="M6459">
        <f>VLOOKUP(J6459,P$7:Q$2767,2,0)</f>
        <v/>
      </c>
      <c r="N6459">
        <f>VLOOKUP(K6459,P$7:R$2767,2,0)</f>
        <v/>
      </c>
    </row>
    <row r="6460" hidden="1" outlineLevel="1" ht="22.45" customFormat="1" customHeight="1" s="71" thickBot="1">
      <c r="B6460" s="167" t="n"/>
      <c r="C6460" s="167" t="n"/>
      <c r="D6460" s="14" t="n"/>
      <c r="E6460" s="15" t="n"/>
      <c r="F6460" s="175" t="n"/>
      <c r="G6460" s="15" t="n"/>
      <c r="H6460" s="175" t="n"/>
      <c r="I6460" s="135" t="n"/>
      <c r="J6460" s="154" t="n"/>
      <c r="K6460" s="154" t="n"/>
      <c r="L6460" s="12" t="n"/>
      <c r="M6460">
        <f>VLOOKUP(J6460,P$7:Q$2767,2,0)</f>
        <v/>
      </c>
      <c r="N6460">
        <f>VLOOKUP(K6460,P$7:R$2767,2,0)</f>
        <v/>
      </c>
    </row>
    <row r="6461" hidden="1" outlineLevel="1" ht="22.45" customFormat="1" customHeight="1" s="71">
      <c r="B6461" s="165" t="n"/>
      <c r="C6461" s="165" t="n"/>
      <c r="D6461" s="152" t="n"/>
      <c r="E6461" s="163" t="n"/>
      <c r="F6461" s="164" t="n"/>
      <c r="G6461" s="163" t="n"/>
      <c r="H6461" s="164" t="n"/>
      <c r="I6461" s="176" t="n"/>
      <c r="J6461" s="8" t="n"/>
      <c r="K6461" s="8" t="n"/>
      <c r="L6461" s="12" t="n"/>
      <c r="M6461">
        <f>VLOOKUP(J6461,P$7:Q$2767,2,0)</f>
        <v/>
      </c>
      <c r="N6461">
        <f>VLOOKUP(K6461,P$7:R$2767,2,0)</f>
        <v/>
      </c>
    </row>
    <row r="6462" hidden="1" outlineLevel="1" ht="22.45" customFormat="1" customHeight="1" s="71">
      <c r="B6462" s="166" t="n"/>
      <c r="C6462" s="166" t="n"/>
      <c r="D6462" s="153" t="n"/>
      <c r="E6462" s="10" t="n"/>
      <c r="F6462" s="11" t="n"/>
      <c r="G6462" s="10" t="n"/>
      <c r="H6462" s="11" t="n"/>
      <c r="I6462" s="12" t="n"/>
      <c r="J6462" s="13" t="n"/>
      <c r="K6462" s="13" t="n"/>
      <c r="L6462" s="12" t="n"/>
      <c r="M6462">
        <f>VLOOKUP(J6462,P$7:Q$2767,2,0)</f>
        <v/>
      </c>
      <c r="N6462">
        <f>VLOOKUP(K6462,P$7:R$2767,2,0)</f>
        <v/>
      </c>
    </row>
    <row r="6463" hidden="1" outlineLevel="1" ht="22.45" customFormat="1" customHeight="1" s="71" thickBot="1">
      <c r="B6463" s="167" t="n"/>
      <c r="C6463" s="167" t="n"/>
      <c r="D6463" s="14" t="n"/>
      <c r="E6463" s="15" t="n"/>
      <c r="F6463" s="175" t="n"/>
      <c r="G6463" s="15" t="n"/>
      <c r="H6463" s="175" t="n"/>
      <c r="I6463" s="135" t="n"/>
      <c r="J6463" s="154" t="n"/>
      <c r="K6463" s="154" t="n"/>
      <c r="L6463" s="12" t="n"/>
      <c r="M6463">
        <f>VLOOKUP(J6463,P$7:Q$2767,2,0)</f>
        <v/>
      </c>
      <c r="N6463">
        <f>VLOOKUP(K6463,P$7:R$2767,2,0)</f>
        <v/>
      </c>
    </row>
    <row r="6464" hidden="1" outlineLevel="1" ht="22.45" customFormat="1" customHeight="1" s="71">
      <c r="B6464" s="165" t="n"/>
      <c r="C6464" s="165" t="n"/>
      <c r="D6464" s="152" t="n"/>
      <c r="E6464" s="163" t="n"/>
      <c r="F6464" s="164" t="n"/>
      <c r="G6464" s="163" t="n"/>
      <c r="H6464" s="164" t="n"/>
      <c r="I6464" s="176" t="n"/>
      <c r="J6464" s="8" t="n"/>
      <c r="K6464" s="8" t="n"/>
      <c r="L6464" s="12" t="n"/>
      <c r="M6464">
        <f>VLOOKUP(J6464,P$7:Q$2767,2,0)</f>
        <v/>
      </c>
      <c r="N6464">
        <f>VLOOKUP(K6464,P$7:R$2767,2,0)</f>
        <v/>
      </c>
    </row>
    <row r="6465" hidden="1" outlineLevel="1" ht="22.45" customFormat="1" customHeight="1" s="71">
      <c r="B6465" s="166" t="n"/>
      <c r="C6465" s="166" t="n"/>
      <c r="D6465" s="153" t="n"/>
      <c r="E6465" s="10" t="n"/>
      <c r="F6465" s="11" t="n"/>
      <c r="G6465" s="10" t="n"/>
      <c r="H6465" s="11" t="n"/>
      <c r="I6465" s="12" t="n"/>
      <c r="J6465" s="13" t="n"/>
      <c r="K6465" s="13" t="n"/>
      <c r="L6465" s="12" t="n"/>
      <c r="M6465">
        <f>VLOOKUP(J6465,P$7:Q$2767,2,0)</f>
        <v/>
      </c>
      <c r="N6465">
        <f>VLOOKUP(K6465,P$7:R$2767,2,0)</f>
        <v/>
      </c>
    </row>
    <row r="6466" hidden="1" outlineLevel="1" ht="22.45" customFormat="1" customHeight="1" s="71" thickBot="1">
      <c r="B6466" s="167" t="n"/>
      <c r="C6466" s="167" t="n"/>
      <c r="D6466" s="14" t="n"/>
      <c r="E6466" s="15" t="n"/>
      <c r="F6466" s="175" t="n"/>
      <c r="G6466" s="15" t="n"/>
      <c r="H6466" s="175" t="n"/>
      <c r="I6466" s="135" t="n"/>
      <c r="J6466" s="154" t="n"/>
      <c r="K6466" s="154" t="n"/>
      <c r="L6466" s="12" t="n"/>
      <c r="M6466">
        <f>VLOOKUP(J6466,P$7:Q$2767,2,0)</f>
        <v/>
      </c>
      <c r="N6466">
        <f>VLOOKUP(K6466,P$7:R$2767,2,0)</f>
        <v/>
      </c>
    </row>
    <row r="6467" hidden="1" outlineLevel="1" ht="22.45" customFormat="1" customHeight="1" s="71">
      <c r="B6467" s="165" t="n"/>
      <c r="C6467" s="165" t="n"/>
      <c r="D6467" s="152" t="n"/>
      <c r="E6467" s="163" t="n"/>
      <c r="F6467" s="164" t="n"/>
      <c r="G6467" s="163" t="n"/>
      <c r="H6467" s="164" t="n"/>
      <c r="I6467" s="176" t="n"/>
      <c r="J6467" s="8" t="n"/>
      <c r="K6467" s="8" t="n"/>
      <c r="L6467" s="12" t="n"/>
      <c r="M6467">
        <f>VLOOKUP(J6467,P$7:Q$2767,2,0)</f>
        <v/>
      </c>
      <c r="N6467">
        <f>VLOOKUP(K6467,P$7:R$2767,2,0)</f>
        <v/>
      </c>
    </row>
    <row r="6468" hidden="1" outlineLevel="1" ht="22.45" customFormat="1" customHeight="1" s="71">
      <c r="B6468" s="166" t="n"/>
      <c r="C6468" s="166" t="n"/>
      <c r="D6468" s="153" t="n"/>
      <c r="E6468" s="10" t="n"/>
      <c r="F6468" s="11" t="n"/>
      <c r="G6468" s="10" t="n"/>
      <c r="H6468" s="11" t="n"/>
      <c r="I6468" s="12" t="n"/>
      <c r="J6468" s="13" t="n"/>
      <c r="K6468" s="13" t="n"/>
      <c r="L6468" s="12" t="n"/>
      <c r="M6468">
        <f>VLOOKUP(J6468,P$7:Q$2767,2,0)</f>
        <v/>
      </c>
      <c r="N6468">
        <f>VLOOKUP(K6468,P$7:R$2767,2,0)</f>
        <v/>
      </c>
    </row>
    <row r="6469" hidden="1" outlineLevel="1" ht="22.45" customFormat="1" customHeight="1" s="71" thickBot="1">
      <c r="B6469" s="167" t="n"/>
      <c r="C6469" s="167" t="n"/>
      <c r="D6469" s="14" t="n"/>
      <c r="E6469" s="15" t="n"/>
      <c r="F6469" s="175" t="n"/>
      <c r="G6469" s="15" t="n"/>
      <c r="H6469" s="175" t="n"/>
      <c r="I6469" s="135" t="n"/>
      <c r="J6469" s="154" t="n"/>
      <c r="K6469" s="154" t="n"/>
      <c r="L6469" s="12" t="n"/>
      <c r="M6469">
        <f>VLOOKUP(J6469,P$7:Q$2767,2,0)</f>
        <v/>
      </c>
      <c r="N6469">
        <f>VLOOKUP(K6469,P$7:R$2767,2,0)</f>
        <v/>
      </c>
    </row>
    <row r="6470" hidden="1" outlineLevel="1" ht="22.45" customFormat="1" customHeight="1" s="71">
      <c r="B6470" s="165" t="n"/>
      <c r="C6470" s="165" t="n"/>
      <c r="D6470" s="152" t="n"/>
      <c r="E6470" s="163" t="n"/>
      <c r="F6470" s="164" t="n"/>
      <c r="G6470" s="163" t="n"/>
      <c r="H6470" s="164" t="n"/>
      <c r="I6470" s="7" t="n"/>
      <c r="J6470" s="8" t="n"/>
      <c r="K6470" s="8" t="n"/>
      <c r="L6470" s="12" t="n"/>
      <c r="M6470">
        <f>VLOOKUP(J6470,P$7:Q$2767,2,0)</f>
        <v/>
      </c>
      <c r="N6470">
        <f>VLOOKUP(K6470,P$7:R$2767,2,0)</f>
        <v/>
      </c>
    </row>
    <row r="6471" hidden="1" outlineLevel="1" ht="22.45" customFormat="1" customHeight="1" s="71">
      <c r="B6471" s="166" t="n"/>
      <c r="C6471" s="166" t="n"/>
      <c r="D6471" s="153" t="n"/>
      <c r="E6471" s="10" t="n"/>
      <c r="F6471" s="11" t="n"/>
      <c r="G6471" s="10" t="n"/>
      <c r="H6471" s="11" t="n"/>
      <c r="I6471" s="12" t="n"/>
      <c r="J6471" s="13" t="n"/>
      <c r="K6471" s="13" t="n"/>
      <c r="L6471" s="12" t="n"/>
      <c r="M6471">
        <f>VLOOKUP(J6471,P$7:Q$2767,2,0)</f>
        <v/>
      </c>
      <c r="N6471">
        <f>VLOOKUP(K6471,P$7:R$2767,2,0)</f>
        <v/>
      </c>
    </row>
    <row r="6472" hidden="1" outlineLevel="1" ht="22.45" customFormat="1" customHeight="1" s="71" thickBot="1">
      <c r="B6472" s="167" t="n"/>
      <c r="C6472" s="167" t="n"/>
      <c r="D6472" s="14" t="n"/>
      <c r="E6472" s="15" t="n"/>
      <c r="F6472" s="175" t="n"/>
      <c r="G6472" s="15" t="n"/>
      <c r="H6472" s="175" t="n"/>
      <c r="I6472" s="135" t="n"/>
      <c r="J6472" s="154" t="n"/>
      <c r="K6472" s="154" t="n"/>
      <c r="L6472" s="12" t="n"/>
      <c r="M6472">
        <f>VLOOKUP(J6472,P$7:Q$2767,2,0)</f>
        <v/>
      </c>
      <c r="N6472">
        <f>VLOOKUP(K6472,P$7:R$2767,2,0)</f>
        <v/>
      </c>
    </row>
    <row r="6473" hidden="1" outlineLevel="1" ht="22.45" customFormat="1" customHeight="1" s="71">
      <c r="B6473" s="165" t="n"/>
      <c r="C6473" s="165" t="n"/>
      <c r="D6473" s="152" t="n"/>
      <c r="E6473" s="163" t="n"/>
      <c r="F6473" s="164" t="n"/>
      <c r="G6473" s="163" t="n"/>
      <c r="H6473" s="164" t="n"/>
      <c r="I6473" s="7" t="n"/>
      <c r="J6473" s="8" t="n"/>
      <c r="K6473" s="8" t="n"/>
      <c r="L6473" s="12" t="n"/>
      <c r="M6473">
        <f>VLOOKUP(J6473,P$7:Q$2767,2,0)</f>
        <v/>
      </c>
      <c r="N6473">
        <f>VLOOKUP(K6473,P$7:R$2767,2,0)</f>
        <v/>
      </c>
    </row>
    <row r="6474" hidden="1" outlineLevel="1" ht="22.45" customFormat="1" customHeight="1" s="71">
      <c r="B6474" s="166" t="n"/>
      <c r="C6474" s="166" t="n"/>
      <c r="D6474" s="153" t="n"/>
      <c r="E6474" s="10" t="n"/>
      <c r="F6474" s="11" t="n"/>
      <c r="G6474" s="10" t="n"/>
      <c r="H6474" s="11" t="n"/>
      <c r="I6474" s="12" t="n"/>
      <c r="J6474" s="13" t="n"/>
      <c r="K6474" s="13" t="n"/>
      <c r="L6474" s="12" t="n"/>
      <c r="M6474">
        <f>VLOOKUP(J6474,P$7:Q$2767,2,0)</f>
        <v/>
      </c>
      <c r="N6474">
        <f>VLOOKUP(K6474,P$7:R$2767,2,0)</f>
        <v/>
      </c>
    </row>
    <row r="6475" hidden="1" outlineLevel="1" ht="22.45" customFormat="1" customHeight="1" s="71" thickBot="1">
      <c r="B6475" s="167" t="n"/>
      <c r="C6475" s="167" t="n"/>
      <c r="D6475" s="14" t="n"/>
      <c r="E6475" s="15" t="n"/>
      <c r="F6475" s="175" t="n"/>
      <c r="G6475" s="15" t="n"/>
      <c r="H6475" s="175" t="n"/>
      <c r="I6475" s="135" t="n"/>
      <c r="J6475" s="154" t="n"/>
      <c r="K6475" s="154" t="n"/>
      <c r="L6475" s="12" t="n"/>
      <c r="M6475">
        <f>VLOOKUP(J6475,P$7:Q$2767,2,0)</f>
        <v/>
      </c>
      <c r="N6475">
        <f>VLOOKUP(K6475,P$7:R$2767,2,0)</f>
        <v/>
      </c>
    </row>
    <row r="6476" hidden="1" outlineLevel="1" ht="22.45" customFormat="1" customHeight="1" s="71">
      <c r="B6476" s="165" t="n"/>
      <c r="C6476" s="165" t="n"/>
      <c r="D6476" s="152" t="n"/>
      <c r="E6476" s="163" t="n"/>
      <c r="F6476" s="164" t="n"/>
      <c r="G6476" s="163" t="n"/>
      <c r="H6476" s="164" t="n"/>
      <c r="I6476" s="7" t="n"/>
      <c r="J6476" s="8" t="n"/>
      <c r="K6476" s="8" t="n"/>
      <c r="L6476" s="12" t="n"/>
      <c r="M6476">
        <f>VLOOKUP(J6476,P$7:Q$2767,2,0)</f>
        <v/>
      </c>
      <c r="N6476">
        <f>VLOOKUP(K6476,P$7:R$2767,2,0)</f>
        <v/>
      </c>
    </row>
    <row r="6477" hidden="1" outlineLevel="1" ht="22.45" customFormat="1" customHeight="1" s="71">
      <c r="B6477" s="166" t="n"/>
      <c r="C6477" s="166" t="n"/>
      <c r="D6477" s="153" t="n"/>
      <c r="E6477" s="10" t="n"/>
      <c r="F6477" s="11" t="n"/>
      <c r="G6477" s="10" t="n"/>
      <c r="H6477" s="11" t="n"/>
      <c r="I6477" s="12" t="n"/>
      <c r="J6477" s="13" t="n"/>
      <c r="K6477" s="13" t="n"/>
      <c r="L6477" s="12" t="n"/>
      <c r="M6477">
        <f>VLOOKUP(J6477,P$7:Q$2767,2,0)</f>
        <v/>
      </c>
      <c r="N6477">
        <f>VLOOKUP(K6477,P$7:R$2767,2,0)</f>
        <v/>
      </c>
    </row>
    <row r="6478" hidden="1" outlineLevel="1" ht="22.45" customFormat="1" customHeight="1" s="71" thickBot="1">
      <c r="B6478" s="167" t="n"/>
      <c r="C6478" s="167" t="n"/>
      <c r="D6478" s="14" t="n"/>
      <c r="E6478" s="15" t="n"/>
      <c r="F6478" s="175" t="n"/>
      <c r="G6478" s="15" t="n"/>
      <c r="H6478" s="175" t="n"/>
      <c r="I6478" s="135" t="n"/>
      <c r="J6478" s="154" t="n"/>
      <c r="K6478" s="154" t="n"/>
      <c r="L6478" s="12" t="n"/>
      <c r="M6478">
        <f>VLOOKUP(J6478,P$7:Q$2767,2,0)</f>
        <v/>
      </c>
      <c r="N6478">
        <f>VLOOKUP(K6478,P$7:R$2767,2,0)</f>
        <v/>
      </c>
    </row>
    <row r="6479" hidden="1" outlineLevel="1" ht="22.45" customFormat="1" customHeight="1" s="71">
      <c r="B6479" s="165" t="n"/>
      <c r="C6479" s="165" t="n"/>
      <c r="D6479" s="152" t="n"/>
      <c r="E6479" s="163" t="n"/>
      <c r="F6479" s="164" t="n"/>
      <c r="G6479" s="163" t="n"/>
      <c r="H6479" s="164" t="n"/>
      <c r="I6479" s="91" t="n"/>
      <c r="J6479" s="8" t="n"/>
      <c r="K6479" s="8" t="n"/>
      <c r="L6479" s="12" t="n"/>
      <c r="M6479">
        <f>VLOOKUP(J6479,P$7:Q$2767,2,0)</f>
        <v/>
      </c>
      <c r="N6479">
        <f>VLOOKUP(K6479,P$7:R$2767,2,0)</f>
        <v/>
      </c>
    </row>
    <row r="6480" hidden="1" outlineLevel="1" ht="22.45" customFormat="1" customHeight="1" s="71">
      <c r="B6480" s="166" t="n"/>
      <c r="C6480" s="166" t="n"/>
      <c r="D6480" s="153" t="n"/>
      <c r="E6480" s="10" t="n"/>
      <c r="F6480" s="11" t="n"/>
      <c r="G6480" s="10" t="n"/>
      <c r="H6480" s="11" t="n"/>
      <c r="I6480" s="12" t="n"/>
      <c r="J6480" s="13" t="n"/>
      <c r="K6480" s="13" t="n"/>
      <c r="L6480" s="12" t="n"/>
      <c r="M6480">
        <f>VLOOKUP(J6480,P$7:Q$2767,2,0)</f>
        <v/>
      </c>
      <c r="N6480">
        <f>VLOOKUP(K6480,P$7:R$2767,2,0)</f>
        <v/>
      </c>
    </row>
    <row r="6481" hidden="1" outlineLevel="1" ht="22.45" customFormat="1" customHeight="1" s="71" thickBot="1">
      <c r="B6481" s="167" t="n"/>
      <c r="C6481" s="167" t="n"/>
      <c r="D6481" s="14" t="n"/>
      <c r="E6481" s="15" t="n"/>
      <c r="F6481" s="175" t="n"/>
      <c r="G6481" s="15" t="n"/>
      <c r="H6481" s="175" t="n"/>
      <c r="I6481" s="135" t="n"/>
      <c r="J6481" s="154" t="n"/>
      <c r="K6481" s="154" t="n"/>
      <c r="L6481" s="12" t="n"/>
      <c r="M6481">
        <f>VLOOKUP(J6481,P$7:Q$2767,2,0)</f>
        <v/>
      </c>
      <c r="N6481">
        <f>VLOOKUP(K6481,P$7:R$2767,2,0)</f>
        <v/>
      </c>
    </row>
    <row r="6482" hidden="1" outlineLevel="1" ht="22.45" customFormat="1" customHeight="1" s="71">
      <c r="B6482" s="165" t="n"/>
      <c r="C6482" s="165" t="n"/>
      <c r="D6482" s="152" t="n"/>
      <c r="E6482" s="163" t="n"/>
      <c r="F6482" s="164" t="n"/>
      <c r="G6482" s="163" t="n"/>
      <c r="H6482" s="164" t="n"/>
      <c r="I6482" s="7" t="n"/>
      <c r="J6482" s="8" t="n"/>
      <c r="K6482" s="8" t="n"/>
      <c r="L6482" s="12" t="n"/>
      <c r="M6482">
        <f>VLOOKUP(J6482,P$7:Q$2767,2,0)</f>
        <v/>
      </c>
      <c r="N6482">
        <f>VLOOKUP(K6482,P$7:R$2767,2,0)</f>
        <v/>
      </c>
    </row>
    <row r="6483" hidden="1" outlineLevel="1" ht="22.45" customFormat="1" customHeight="1" s="71">
      <c r="B6483" s="166" t="n"/>
      <c r="C6483" s="166" t="n"/>
      <c r="D6483" s="153" t="n"/>
      <c r="E6483" s="10" t="n"/>
      <c r="F6483" s="11" t="n"/>
      <c r="G6483" s="10" t="n"/>
      <c r="H6483" s="11" t="n"/>
      <c r="I6483" s="12" t="n"/>
      <c r="J6483" s="13" t="n"/>
      <c r="K6483" s="13" t="n"/>
      <c r="L6483" s="12" t="n"/>
      <c r="M6483">
        <f>VLOOKUP(J6483,P$7:Q$2767,2,0)</f>
        <v/>
      </c>
      <c r="N6483">
        <f>VLOOKUP(K6483,P$7:R$2767,2,0)</f>
        <v/>
      </c>
    </row>
    <row r="6484" hidden="1" outlineLevel="1" ht="22.45" customFormat="1" customHeight="1" s="71" thickBot="1">
      <c r="B6484" s="167" t="n"/>
      <c r="C6484" s="167" t="n"/>
      <c r="D6484" s="14" t="n"/>
      <c r="E6484" s="15" t="n"/>
      <c r="F6484" s="175" t="n"/>
      <c r="G6484" s="15" t="n"/>
      <c r="H6484" s="175" t="n"/>
      <c r="I6484" s="135" t="n"/>
      <c r="J6484" s="154" t="n"/>
      <c r="K6484" s="154" t="n"/>
      <c r="L6484" s="12" t="n"/>
      <c r="M6484">
        <f>VLOOKUP(J6484,P$7:Q$2767,2,0)</f>
        <v/>
      </c>
      <c r="N6484">
        <f>VLOOKUP(K6484,P$7:R$2767,2,0)</f>
        <v/>
      </c>
    </row>
    <row r="6485" hidden="1" outlineLevel="1" ht="22.45" customFormat="1" customHeight="1" s="71">
      <c r="B6485" s="165" t="n"/>
      <c r="C6485" s="165" t="n"/>
      <c r="D6485" s="152" t="n"/>
      <c r="E6485" s="163" t="n"/>
      <c r="F6485" s="164" t="n"/>
      <c r="G6485" s="163" t="n"/>
      <c r="H6485" s="164" t="n"/>
      <c r="I6485" s="7" t="n"/>
      <c r="J6485" s="8" t="n"/>
      <c r="K6485" s="8" t="n"/>
      <c r="L6485" s="12" t="n"/>
      <c r="M6485">
        <f>VLOOKUP(J6485,P$7:Q$2767,2,0)</f>
        <v/>
      </c>
      <c r="N6485">
        <f>VLOOKUP(K6485,P$7:R$2767,2,0)</f>
        <v/>
      </c>
    </row>
    <row r="6486" hidden="1" outlineLevel="1" ht="22.45" customFormat="1" customHeight="1" s="71">
      <c r="B6486" s="166" t="n"/>
      <c r="C6486" s="166" t="n"/>
      <c r="D6486" s="153" t="n"/>
      <c r="E6486" s="10" t="n"/>
      <c r="F6486" s="11" t="n"/>
      <c r="G6486" s="10" t="n"/>
      <c r="H6486" s="11" t="n"/>
      <c r="I6486" s="12" t="n"/>
      <c r="J6486" s="13" t="n"/>
      <c r="K6486" s="13" t="n"/>
      <c r="L6486" s="12" t="n"/>
      <c r="M6486">
        <f>VLOOKUP(J6486,P$7:Q$2767,2,0)</f>
        <v/>
      </c>
      <c r="N6486">
        <f>VLOOKUP(K6486,P$7:R$2767,2,0)</f>
        <v/>
      </c>
    </row>
    <row r="6487" hidden="1" outlineLevel="1" ht="22.45" customFormat="1" customHeight="1" s="71" thickBot="1">
      <c r="B6487" s="167" t="n"/>
      <c r="C6487" s="167" t="n"/>
      <c r="D6487" s="14" t="n"/>
      <c r="E6487" s="15" t="n"/>
      <c r="F6487" s="175" t="n"/>
      <c r="G6487" s="15" t="n"/>
      <c r="H6487" s="175" t="n"/>
      <c r="I6487" s="135" t="n"/>
      <c r="J6487" s="154" t="n"/>
      <c r="K6487" s="154" t="n"/>
      <c r="L6487" s="12" t="n"/>
      <c r="M6487">
        <f>VLOOKUP(J6487,P$7:Q$2767,2,0)</f>
        <v/>
      </c>
      <c r="N6487">
        <f>VLOOKUP(K6487,P$7:R$2767,2,0)</f>
        <v/>
      </c>
    </row>
    <row r="6488" hidden="1" outlineLevel="1" ht="22.45" customFormat="1" customHeight="1" s="71">
      <c r="B6488" s="165" t="n"/>
      <c r="C6488" s="165" t="n"/>
      <c r="D6488" s="152" t="n"/>
      <c r="E6488" s="163" t="n"/>
      <c r="F6488" s="164" t="n"/>
      <c r="G6488" s="163" t="n"/>
      <c r="H6488" s="164" t="n"/>
      <c r="I6488" s="7" t="n"/>
      <c r="J6488" s="8" t="n"/>
      <c r="K6488" s="8" t="n"/>
      <c r="L6488" s="12" t="n"/>
      <c r="M6488">
        <f>VLOOKUP(J6488,P$7:Q$2767,2,0)</f>
        <v/>
      </c>
      <c r="N6488">
        <f>VLOOKUP(K6488,P$7:R$2767,2,0)</f>
        <v/>
      </c>
    </row>
    <row r="6489" hidden="1" outlineLevel="1" ht="22.45" customFormat="1" customHeight="1" s="71">
      <c r="B6489" s="166" t="n"/>
      <c r="C6489" s="166" t="n"/>
      <c r="D6489" s="153" t="n"/>
      <c r="E6489" s="10" t="n"/>
      <c r="F6489" s="11" t="n"/>
      <c r="G6489" s="10" t="n"/>
      <c r="H6489" s="11" t="n"/>
      <c r="I6489" s="12" t="n"/>
      <c r="J6489" s="13" t="n"/>
      <c r="K6489" s="13" t="n"/>
      <c r="L6489" s="12" t="n"/>
      <c r="M6489">
        <f>VLOOKUP(J6489,P$7:Q$2767,2,0)</f>
        <v/>
      </c>
      <c r="N6489">
        <f>VLOOKUP(K6489,P$7:R$2767,2,0)</f>
        <v/>
      </c>
    </row>
    <row r="6490" hidden="1" outlineLevel="1" ht="22.45" customFormat="1" customHeight="1" s="71" thickBot="1">
      <c r="B6490" s="167" t="n"/>
      <c r="C6490" s="167" t="n"/>
      <c r="D6490" s="14" t="n"/>
      <c r="E6490" s="15" t="n"/>
      <c r="F6490" s="175" t="n"/>
      <c r="G6490" s="15" t="n"/>
      <c r="H6490" s="175" t="n"/>
      <c r="I6490" s="135" t="n"/>
      <c r="J6490" s="154" t="n"/>
      <c r="K6490" s="154" t="n"/>
      <c r="L6490" s="12" t="n"/>
      <c r="M6490">
        <f>VLOOKUP(J6490,P$7:Q$2767,2,0)</f>
        <v/>
      </c>
      <c r="N6490">
        <f>VLOOKUP(K6490,P$7:R$2767,2,0)</f>
        <v/>
      </c>
    </row>
    <row r="6491" hidden="1" outlineLevel="1" ht="22.45" customFormat="1" customHeight="1" s="71">
      <c r="B6491" s="165" t="n"/>
      <c r="C6491" s="165" t="n"/>
      <c r="D6491" s="152" t="n"/>
      <c r="E6491" s="163" t="n"/>
      <c r="F6491" s="164" t="n"/>
      <c r="G6491" s="163" t="n"/>
      <c r="H6491" s="164" t="n"/>
      <c r="I6491" s="7" t="n"/>
      <c r="J6491" s="8" t="n"/>
      <c r="K6491" s="8" t="n"/>
      <c r="L6491" s="12" t="n"/>
      <c r="M6491">
        <f>VLOOKUP(J6491,P$7:Q$2767,2,0)</f>
        <v/>
      </c>
      <c r="N6491">
        <f>VLOOKUP(K6491,P$7:R$2767,2,0)</f>
        <v/>
      </c>
    </row>
    <row r="6492" hidden="1" outlineLevel="1" ht="22.45" customFormat="1" customHeight="1" s="71">
      <c r="B6492" s="166" t="n"/>
      <c r="C6492" s="166" t="n"/>
      <c r="D6492" s="153" t="n"/>
      <c r="E6492" s="10" t="n"/>
      <c r="F6492" s="11" t="n"/>
      <c r="G6492" s="10" t="n"/>
      <c r="H6492" s="11" t="n"/>
      <c r="I6492" s="12" t="n"/>
      <c r="J6492" s="13" t="n"/>
      <c r="K6492" s="13" t="n"/>
      <c r="L6492" s="12" t="n"/>
      <c r="M6492">
        <f>VLOOKUP(J6492,P$7:Q$2767,2,0)</f>
        <v/>
      </c>
      <c r="N6492">
        <f>VLOOKUP(K6492,P$7:R$2767,2,0)</f>
        <v/>
      </c>
    </row>
    <row r="6493" hidden="1" outlineLevel="1" ht="22.45" customFormat="1" customHeight="1" s="71" thickBot="1">
      <c r="B6493" s="167" t="n"/>
      <c r="C6493" s="167" t="n"/>
      <c r="D6493" s="14" t="n"/>
      <c r="E6493" s="15" t="n"/>
      <c r="F6493" s="175" t="n"/>
      <c r="G6493" s="15" t="n"/>
      <c r="H6493" s="175" t="n"/>
      <c r="I6493" s="135" t="n"/>
      <c r="J6493" s="154" t="n"/>
      <c r="K6493" s="154" t="n"/>
      <c r="L6493" s="12" t="n"/>
      <c r="M6493">
        <f>VLOOKUP(J6493,P$7:Q$2767,2,0)</f>
        <v/>
      </c>
      <c r="N6493">
        <f>VLOOKUP(K6493,P$7:R$2767,2,0)</f>
        <v/>
      </c>
    </row>
    <row r="6494" hidden="1" outlineLevel="1" ht="22.45" customFormat="1" customHeight="1" s="71">
      <c r="B6494" s="165" t="n"/>
      <c r="C6494" s="165" t="n"/>
      <c r="D6494" s="152" t="n"/>
      <c r="E6494" s="163" t="n"/>
      <c r="F6494" s="164" t="n"/>
      <c r="G6494" s="163" t="n"/>
      <c r="H6494" s="164" t="n"/>
      <c r="I6494" s="7" t="n"/>
      <c r="J6494" s="8" t="n"/>
      <c r="K6494" s="8" t="n"/>
      <c r="L6494" s="12" t="n"/>
      <c r="M6494">
        <f>VLOOKUP(J6494,P$7:Q$2767,2,0)</f>
        <v/>
      </c>
      <c r="N6494">
        <f>VLOOKUP(K6494,P$7:R$2767,2,0)</f>
        <v/>
      </c>
    </row>
    <row r="6495" hidden="1" outlineLevel="1" ht="22.45" customFormat="1" customHeight="1" s="71">
      <c r="B6495" s="166" t="n"/>
      <c r="C6495" s="166" t="n"/>
      <c r="D6495" s="153" t="n"/>
      <c r="E6495" s="10" t="n"/>
      <c r="F6495" s="11" t="n"/>
      <c r="G6495" s="10" t="n"/>
      <c r="H6495" s="11" t="n"/>
      <c r="I6495" s="12" t="n"/>
      <c r="J6495" s="13" t="n"/>
      <c r="K6495" s="13" t="n"/>
      <c r="L6495" s="12" t="n"/>
      <c r="M6495">
        <f>VLOOKUP(J6495,P$7:Q$2767,2,0)</f>
        <v/>
      </c>
      <c r="N6495">
        <f>VLOOKUP(K6495,P$7:R$2767,2,0)</f>
        <v/>
      </c>
    </row>
    <row r="6496" hidden="1" outlineLevel="1" ht="22.45" customFormat="1" customHeight="1" s="71" thickBot="1">
      <c r="B6496" s="167" t="n"/>
      <c r="C6496" s="167" t="n"/>
      <c r="D6496" s="14" t="n"/>
      <c r="E6496" s="15" t="n"/>
      <c r="F6496" s="175" t="n"/>
      <c r="G6496" s="15" t="n"/>
      <c r="H6496" s="175" t="n"/>
      <c r="I6496" s="135" t="n"/>
      <c r="J6496" s="154" t="n"/>
      <c r="K6496" s="154" t="n"/>
      <c r="L6496" s="12" t="n"/>
      <c r="M6496">
        <f>VLOOKUP(J6496,P$7:Q$2767,2,0)</f>
        <v/>
      </c>
      <c r="N6496">
        <f>VLOOKUP(K6496,P$7:R$2767,2,0)</f>
        <v/>
      </c>
    </row>
    <row r="6497" hidden="1" outlineLevel="1" ht="22.45" customFormat="1" customHeight="1" s="71">
      <c r="B6497" s="165" t="n"/>
      <c r="C6497" s="165" t="n"/>
      <c r="D6497" s="152" t="n"/>
      <c r="E6497" s="163" t="n"/>
      <c r="F6497" s="164" t="n"/>
      <c r="G6497" s="163" t="n"/>
      <c r="H6497" s="164" t="n"/>
      <c r="I6497" s="7" t="n"/>
      <c r="J6497" s="8" t="n"/>
      <c r="K6497" s="8" t="n"/>
      <c r="L6497" s="12" t="n"/>
      <c r="M6497">
        <f>VLOOKUP(J6497,P$7:Q$2767,2,0)</f>
        <v/>
      </c>
      <c r="N6497">
        <f>VLOOKUP(K6497,P$7:R$2767,2,0)</f>
        <v/>
      </c>
    </row>
    <row r="6498" hidden="1" outlineLevel="1" ht="22.45" customFormat="1" customHeight="1" s="71">
      <c r="B6498" s="166" t="n"/>
      <c r="C6498" s="166" t="n"/>
      <c r="D6498" s="153" t="n"/>
      <c r="E6498" s="10" t="n"/>
      <c r="F6498" s="11" t="n"/>
      <c r="G6498" s="10" t="n"/>
      <c r="H6498" s="11" t="n"/>
      <c r="I6498" s="12" t="n"/>
      <c r="J6498" s="13" t="n"/>
      <c r="K6498" s="13" t="n"/>
      <c r="L6498" s="12" t="n"/>
      <c r="M6498">
        <f>VLOOKUP(J6498,P$7:Q$2767,2,0)</f>
        <v/>
      </c>
      <c r="N6498">
        <f>VLOOKUP(K6498,P$7:R$2767,2,0)</f>
        <v/>
      </c>
    </row>
    <row r="6499" hidden="1" outlineLevel="1" ht="22.45" customFormat="1" customHeight="1" s="71" thickBot="1">
      <c r="B6499" s="167" t="n"/>
      <c r="C6499" s="167" t="n"/>
      <c r="D6499" s="14" t="n"/>
      <c r="E6499" s="15" t="n"/>
      <c r="F6499" s="175" t="n"/>
      <c r="G6499" s="15" t="n"/>
      <c r="H6499" s="175" t="n"/>
      <c r="I6499" s="135" t="n"/>
      <c r="J6499" s="154" t="n"/>
      <c r="K6499" s="154" t="n"/>
      <c r="L6499" s="12" t="n"/>
      <c r="M6499">
        <f>VLOOKUP(J6499,P$7:Q$2767,2,0)</f>
        <v/>
      </c>
      <c r="N6499">
        <f>VLOOKUP(K6499,P$7:R$2767,2,0)</f>
        <v/>
      </c>
    </row>
    <row r="6500" hidden="1" outlineLevel="1" ht="22.45" customFormat="1" customHeight="1" s="71">
      <c r="B6500" s="165" t="n"/>
      <c r="C6500" s="165" t="n"/>
      <c r="D6500" s="152" t="n"/>
      <c r="E6500" s="163" t="n"/>
      <c r="F6500" s="164" t="n"/>
      <c r="G6500" s="163" t="n"/>
      <c r="H6500" s="164" t="n"/>
      <c r="I6500" s="7" t="n"/>
      <c r="J6500" s="8" t="n"/>
      <c r="K6500" s="8" t="n"/>
      <c r="L6500" s="12" t="n"/>
      <c r="M6500">
        <f>VLOOKUP(J6500,P$7:Q$2767,2,0)</f>
        <v/>
      </c>
      <c r="N6500">
        <f>VLOOKUP(K6500,P$7:R$2767,2,0)</f>
        <v/>
      </c>
    </row>
    <row r="6501" hidden="1" outlineLevel="1" ht="22.45" customFormat="1" customHeight="1" s="71">
      <c r="B6501" s="166" t="n"/>
      <c r="C6501" s="166" t="n"/>
      <c r="D6501" s="153" t="n"/>
      <c r="E6501" s="10" t="n"/>
      <c r="F6501" s="11" t="n"/>
      <c r="G6501" s="10" t="n"/>
      <c r="H6501" s="11" t="n"/>
      <c r="I6501" s="12" t="n"/>
      <c r="J6501" s="13" t="n"/>
      <c r="K6501" s="13" t="n"/>
      <c r="L6501" s="12" t="n"/>
      <c r="M6501">
        <f>VLOOKUP(J6501,P$7:Q$2767,2,0)</f>
        <v/>
      </c>
      <c r="N6501">
        <f>VLOOKUP(K6501,P$7:R$2767,2,0)</f>
        <v/>
      </c>
    </row>
    <row r="6502" hidden="1" outlineLevel="1" ht="22.45" customFormat="1" customHeight="1" s="71" thickBot="1">
      <c r="B6502" s="167" t="n"/>
      <c r="C6502" s="167" t="n"/>
      <c r="D6502" s="14" t="n"/>
      <c r="E6502" s="15" t="n"/>
      <c r="F6502" s="175" t="n"/>
      <c r="G6502" s="15" t="n"/>
      <c r="H6502" s="175" t="n"/>
      <c r="I6502" s="135" t="n"/>
      <c r="J6502" s="154" t="n"/>
      <c r="K6502" s="154" t="n"/>
      <c r="L6502" s="12" t="n"/>
      <c r="M6502">
        <f>VLOOKUP(J6502,P$7:Q$2767,2,0)</f>
        <v/>
      </c>
      <c r="N6502">
        <f>VLOOKUP(K6502,P$7:R$2767,2,0)</f>
        <v/>
      </c>
    </row>
    <row r="6503" hidden="1" outlineLevel="1" ht="22.45" customFormat="1" customHeight="1" s="71">
      <c r="B6503" s="165" t="n"/>
      <c r="C6503" s="165" t="n"/>
      <c r="D6503" s="152" t="n"/>
      <c r="E6503" s="163" t="n"/>
      <c r="F6503" s="164" t="n"/>
      <c r="G6503" s="163" t="n"/>
      <c r="H6503" s="164" t="n"/>
      <c r="I6503" s="7" t="n"/>
      <c r="J6503" s="8" t="n"/>
      <c r="K6503" s="8" t="n"/>
      <c r="L6503" s="12" t="n"/>
      <c r="M6503">
        <f>VLOOKUP(J6503,P$7:Q$2767,2,0)</f>
        <v/>
      </c>
      <c r="N6503">
        <f>VLOOKUP(K6503,P$7:R$2767,2,0)</f>
        <v/>
      </c>
    </row>
    <row r="6504" hidden="1" outlineLevel="1" ht="22.45" customFormat="1" customHeight="1" s="71">
      <c r="B6504" s="166" t="n"/>
      <c r="C6504" s="166" t="n"/>
      <c r="D6504" s="153" t="n"/>
      <c r="E6504" s="10" t="n"/>
      <c r="F6504" s="11" t="n"/>
      <c r="G6504" s="10" t="n"/>
      <c r="H6504" s="11" t="n"/>
      <c r="I6504" s="12" t="n"/>
      <c r="J6504" s="13" t="n"/>
      <c r="K6504" s="13" t="n"/>
      <c r="L6504" s="12" t="n"/>
      <c r="M6504">
        <f>VLOOKUP(J6504,P$7:Q$2767,2,0)</f>
        <v/>
      </c>
      <c r="N6504">
        <f>VLOOKUP(K6504,P$7:R$2767,2,0)</f>
        <v/>
      </c>
    </row>
    <row r="6505" hidden="1" outlineLevel="1" ht="22.45" customFormat="1" customHeight="1" s="71" thickBot="1">
      <c r="B6505" s="167" t="n"/>
      <c r="C6505" s="167" t="n"/>
      <c r="D6505" s="14" t="n"/>
      <c r="E6505" s="15" t="n"/>
      <c r="F6505" s="175" t="n"/>
      <c r="G6505" s="15" t="n"/>
      <c r="H6505" s="175" t="n"/>
      <c r="I6505" s="135" t="n"/>
      <c r="J6505" s="154" t="n"/>
      <c r="K6505" s="154" t="n"/>
      <c r="L6505" s="12" t="n"/>
      <c r="M6505">
        <f>VLOOKUP(J6505,P$7:Q$2767,2,0)</f>
        <v/>
      </c>
      <c r="N6505">
        <f>VLOOKUP(K6505,P$7:R$2767,2,0)</f>
        <v/>
      </c>
    </row>
    <row r="6506" hidden="1" outlineLevel="1" ht="22.45" customFormat="1" customHeight="1" s="71">
      <c r="B6506" s="165" t="n"/>
      <c r="C6506" s="165" t="n"/>
      <c r="D6506" s="152" t="n"/>
      <c r="E6506" s="163" t="n"/>
      <c r="F6506" s="164" t="n"/>
      <c r="G6506" s="163" t="n"/>
      <c r="H6506" s="164" t="n"/>
      <c r="I6506" s="7" t="n"/>
      <c r="J6506" s="8" t="n"/>
      <c r="K6506" s="8" t="n"/>
      <c r="L6506" s="12" t="n"/>
      <c r="M6506">
        <f>VLOOKUP(J6506,P$7:Q$2767,2,0)</f>
        <v/>
      </c>
      <c r="N6506">
        <f>VLOOKUP(K6506,P$7:R$2767,2,0)</f>
        <v/>
      </c>
    </row>
    <row r="6507" hidden="1" outlineLevel="1" ht="22.45" customFormat="1" customHeight="1" s="71">
      <c r="B6507" s="166" t="n"/>
      <c r="C6507" s="166" t="n"/>
      <c r="D6507" s="153" t="n"/>
      <c r="E6507" s="10" t="n"/>
      <c r="F6507" s="11" t="n"/>
      <c r="G6507" s="10" t="n"/>
      <c r="H6507" s="11" t="n"/>
      <c r="I6507" s="12" t="n"/>
      <c r="J6507" s="13" t="n"/>
      <c r="K6507" s="13" t="n"/>
      <c r="L6507" s="12" t="n"/>
      <c r="M6507">
        <f>VLOOKUP(J6507,P$7:Q$2767,2,0)</f>
        <v/>
      </c>
      <c r="N6507">
        <f>VLOOKUP(K6507,P$7:R$2767,2,0)</f>
        <v/>
      </c>
    </row>
    <row r="6508" hidden="1" outlineLevel="1" ht="22.45" customFormat="1" customHeight="1" s="71" thickBot="1">
      <c r="B6508" s="167" t="n"/>
      <c r="C6508" s="167" t="n"/>
      <c r="D6508" s="14" t="n"/>
      <c r="E6508" s="15" t="n"/>
      <c r="F6508" s="175" t="n"/>
      <c r="G6508" s="15" t="n"/>
      <c r="H6508" s="175" t="n"/>
      <c r="I6508" s="135" t="n"/>
      <c r="J6508" s="154" t="n"/>
      <c r="K6508" s="154" t="n"/>
      <c r="L6508" s="12" t="n"/>
      <c r="M6508">
        <f>VLOOKUP(J6508,P$7:Q$2767,2,0)</f>
        <v/>
      </c>
      <c r="N6508">
        <f>VLOOKUP(K6508,P$7:R$2767,2,0)</f>
        <v/>
      </c>
    </row>
    <row r="6509" hidden="1" outlineLevel="1" ht="22.45" customFormat="1" customHeight="1" s="71">
      <c r="B6509" s="165" t="n"/>
      <c r="C6509" s="165" t="n"/>
      <c r="D6509" s="152" t="n"/>
      <c r="E6509" s="163" t="n"/>
      <c r="F6509" s="164" t="n"/>
      <c r="G6509" s="163" t="n"/>
      <c r="H6509" s="164" t="n"/>
      <c r="I6509" s="7" t="n"/>
      <c r="J6509" s="8" t="n"/>
      <c r="K6509" s="8" t="n"/>
      <c r="L6509" s="12" t="n"/>
      <c r="M6509">
        <f>VLOOKUP(J6509,P$7:Q$2767,2,0)</f>
        <v/>
      </c>
      <c r="N6509">
        <f>VLOOKUP(K6509,P$7:R$2767,2,0)</f>
        <v/>
      </c>
    </row>
    <row r="6510" hidden="1" outlineLevel="1" ht="22.45" customFormat="1" customHeight="1" s="71">
      <c r="B6510" s="166" t="n"/>
      <c r="C6510" s="166" t="n"/>
      <c r="D6510" s="153" t="n"/>
      <c r="E6510" s="10" t="n"/>
      <c r="F6510" s="11" t="n"/>
      <c r="G6510" s="10" t="n"/>
      <c r="H6510" s="11" t="n"/>
      <c r="I6510" s="12" t="n"/>
      <c r="J6510" s="13" t="n"/>
      <c r="K6510" s="13" t="n"/>
      <c r="L6510" s="12" t="n"/>
      <c r="M6510">
        <f>VLOOKUP(J6510,P$7:Q$2767,2,0)</f>
        <v/>
      </c>
      <c r="N6510">
        <f>VLOOKUP(K6510,P$7:R$2767,2,0)</f>
        <v/>
      </c>
    </row>
    <row r="6511" hidden="1" outlineLevel="1" ht="22.45" customFormat="1" customHeight="1" s="71" thickBot="1">
      <c r="B6511" s="167" t="n"/>
      <c r="C6511" s="167" t="n"/>
      <c r="D6511" s="14" t="n"/>
      <c r="E6511" s="15" t="n"/>
      <c r="F6511" s="175" t="n"/>
      <c r="G6511" s="15" t="n"/>
      <c r="H6511" s="175" t="n"/>
      <c r="I6511" s="135" t="n"/>
      <c r="J6511" s="154" t="n"/>
      <c r="K6511" s="154" t="n"/>
      <c r="L6511" s="12" t="n"/>
      <c r="M6511">
        <f>VLOOKUP(J6511,P$7:Q$2767,2,0)</f>
        <v/>
      </c>
      <c r="N6511">
        <f>VLOOKUP(K6511,P$7:R$2767,2,0)</f>
        <v/>
      </c>
    </row>
    <row r="6512" hidden="1" outlineLevel="1" ht="22.45" customFormat="1" customHeight="1" s="71">
      <c r="B6512" s="165" t="n"/>
      <c r="C6512" s="165" t="n"/>
      <c r="D6512" s="152" t="n"/>
      <c r="E6512" s="163" t="n"/>
      <c r="F6512" s="164" t="n"/>
      <c r="G6512" s="163" t="n"/>
      <c r="H6512" s="164" t="n"/>
      <c r="I6512" s="7" t="n"/>
      <c r="J6512" s="8" t="n"/>
      <c r="K6512" s="8" t="n"/>
      <c r="L6512" s="12" t="n"/>
      <c r="M6512">
        <f>VLOOKUP(J6512,P$7:Q$2767,2,0)</f>
        <v/>
      </c>
      <c r="N6512">
        <f>VLOOKUP(K6512,P$7:R$2767,2,0)</f>
        <v/>
      </c>
    </row>
    <row r="6513" hidden="1" outlineLevel="1" ht="22.45" customFormat="1" customHeight="1" s="71">
      <c r="B6513" s="166" t="n"/>
      <c r="C6513" s="166" t="n"/>
      <c r="D6513" s="153" t="n"/>
      <c r="E6513" s="10" t="n"/>
      <c r="F6513" s="11" t="n"/>
      <c r="G6513" s="10" t="n"/>
      <c r="H6513" s="11" t="n"/>
      <c r="I6513" s="12" t="n"/>
      <c r="J6513" s="13" t="n"/>
      <c r="K6513" s="13" t="n"/>
      <c r="L6513" s="12" t="n"/>
      <c r="M6513">
        <f>VLOOKUP(J6513,P$7:Q$2767,2,0)</f>
        <v/>
      </c>
      <c r="N6513">
        <f>VLOOKUP(K6513,P$7:R$2767,2,0)</f>
        <v/>
      </c>
    </row>
    <row r="6514" hidden="1" outlineLevel="1" ht="22.45" customFormat="1" customHeight="1" s="71" thickBot="1">
      <c r="B6514" s="167" t="n"/>
      <c r="C6514" s="167" t="n"/>
      <c r="D6514" s="14" t="n"/>
      <c r="E6514" s="15" t="n"/>
      <c r="F6514" s="175" t="n"/>
      <c r="G6514" s="15" t="n"/>
      <c r="H6514" s="175" t="n"/>
      <c r="I6514" s="135" t="n"/>
      <c r="J6514" s="154" t="n"/>
      <c r="K6514" s="154" t="n"/>
      <c r="L6514" s="12" t="n"/>
      <c r="M6514">
        <f>VLOOKUP(J6514,P$7:Q$2767,2,0)</f>
        <v/>
      </c>
      <c r="N6514">
        <f>VLOOKUP(K6514,P$7:R$2767,2,0)</f>
        <v/>
      </c>
    </row>
    <row r="6515" hidden="1" outlineLevel="1" ht="22.45" customFormat="1" customHeight="1" s="71">
      <c r="B6515" s="165" t="n"/>
      <c r="C6515" s="165" t="n"/>
      <c r="D6515" s="152" t="n"/>
      <c r="E6515" s="163" t="n"/>
      <c r="F6515" s="164" t="n"/>
      <c r="G6515" s="163" t="n"/>
      <c r="H6515" s="164" t="n"/>
      <c r="I6515" s="176" t="n"/>
      <c r="J6515" s="8" t="n"/>
      <c r="K6515" s="8" t="n"/>
      <c r="L6515" s="12" t="n"/>
      <c r="M6515">
        <f>VLOOKUP(J6515,P$7:Q$2767,2,0)</f>
        <v/>
      </c>
      <c r="N6515">
        <f>VLOOKUP(K6515,P$7:R$2767,2,0)</f>
        <v/>
      </c>
    </row>
    <row r="6516" hidden="1" outlineLevel="1" ht="22.45" customFormat="1" customHeight="1" s="71">
      <c r="B6516" s="166" t="n"/>
      <c r="C6516" s="166" t="n"/>
      <c r="D6516" s="153" t="n"/>
      <c r="E6516" s="10" t="n"/>
      <c r="F6516" s="11" t="n"/>
      <c r="G6516" s="10" t="n"/>
      <c r="H6516" s="11" t="n"/>
      <c r="I6516" s="12" t="n"/>
      <c r="J6516" s="13" t="n"/>
      <c r="K6516" s="13" t="n"/>
      <c r="L6516" s="12" t="n"/>
      <c r="M6516">
        <f>VLOOKUP(J6516,P$7:Q$2767,2,0)</f>
        <v/>
      </c>
      <c r="N6516">
        <f>VLOOKUP(K6516,P$7:R$2767,2,0)</f>
        <v/>
      </c>
    </row>
    <row r="6517" hidden="1" outlineLevel="1" ht="22.45" customFormat="1" customHeight="1" s="71" thickBot="1">
      <c r="B6517" s="167" t="n"/>
      <c r="C6517" s="167" t="n"/>
      <c r="D6517" s="14" t="n"/>
      <c r="E6517" s="15" t="n"/>
      <c r="F6517" s="175" t="n"/>
      <c r="G6517" s="15" t="n"/>
      <c r="H6517" s="175" t="n"/>
      <c r="I6517" s="135" t="n"/>
      <c r="J6517" s="154" t="n"/>
      <c r="K6517" s="154" t="n"/>
      <c r="L6517" s="12" t="n"/>
      <c r="M6517">
        <f>VLOOKUP(J6517,P$7:Q$2767,2,0)</f>
        <v/>
      </c>
      <c r="N6517">
        <f>VLOOKUP(K6517,P$7:R$2767,2,0)</f>
        <v/>
      </c>
    </row>
    <row r="6518" hidden="1" outlineLevel="1" ht="22.45" customFormat="1" customHeight="1" s="71">
      <c r="B6518" s="165" t="n"/>
      <c r="C6518" s="165" t="n"/>
      <c r="D6518" s="152" t="n"/>
      <c r="E6518" s="163" t="n"/>
      <c r="F6518" s="164" t="n"/>
      <c r="G6518" s="163" t="n"/>
      <c r="H6518" s="164" t="n"/>
      <c r="I6518" s="7" t="n"/>
      <c r="J6518" s="8" t="n"/>
      <c r="K6518" s="8" t="n"/>
      <c r="L6518" s="12" t="n"/>
      <c r="M6518">
        <f>VLOOKUP(J6518,P$7:Q$2767,2,0)</f>
        <v/>
      </c>
      <c r="N6518">
        <f>VLOOKUP(K6518,P$7:R$2767,2,0)</f>
        <v/>
      </c>
    </row>
    <row r="6519" hidden="1" outlineLevel="1" ht="22.45" customFormat="1" customHeight="1" s="71">
      <c r="B6519" s="166" t="n"/>
      <c r="C6519" s="166" t="n"/>
      <c r="D6519" s="153" t="n"/>
      <c r="E6519" s="10" t="n"/>
      <c r="F6519" s="11" t="n"/>
      <c r="G6519" s="10" t="n"/>
      <c r="H6519" s="11" t="n"/>
      <c r="I6519" s="12" t="n"/>
      <c r="J6519" s="13" t="n"/>
      <c r="K6519" s="13" t="n"/>
      <c r="L6519" s="12" t="n"/>
      <c r="M6519">
        <f>VLOOKUP(J6519,P$7:Q$2767,2,0)</f>
        <v/>
      </c>
      <c r="N6519">
        <f>VLOOKUP(K6519,P$7:R$2767,2,0)</f>
        <v/>
      </c>
    </row>
    <row r="6520" hidden="1" outlineLevel="1" ht="22.45" customFormat="1" customHeight="1" s="71" thickBot="1">
      <c r="B6520" s="167" t="n"/>
      <c r="C6520" s="167" t="n"/>
      <c r="D6520" s="14" t="n"/>
      <c r="E6520" s="15" t="n"/>
      <c r="F6520" s="175" t="n"/>
      <c r="G6520" s="15" t="n"/>
      <c r="H6520" s="175" t="n"/>
      <c r="I6520" s="135" t="n"/>
      <c r="J6520" s="154" t="n"/>
      <c r="K6520" s="154" t="n"/>
      <c r="L6520" s="12" t="n"/>
      <c r="M6520">
        <f>VLOOKUP(J6520,P$7:Q$2767,2,0)</f>
        <v/>
      </c>
      <c r="N6520">
        <f>VLOOKUP(K6520,P$7:R$2767,2,0)</f>
        <v/>
      </c>
    </row>
    <row r="6521" hidden="1" outlineLevel="1" ht="22.45" customFormat="1" customHeight="1" s="71">
      <c r="B6521" s="165" t="n"/>
      <c r="C6521" s="165" t="n"/>
      <c r="D6521" s="152" t="n"/>
      <c r="E6521" s="163" t="n"/>
      <c r="F6521" s="164" t="n"/>
      <c r="G6521" s="163" t="n"/>
      <c r="H6521" s="164" t="n"/>
      <c r="I6521" s="7" t="n"/>
      <c r="J6521" s="8" t="n"/>
      <c r="K6521" s="8" t="n"/>
      <c r="L6521" s="12" t="n"/>
      <c r="M6521">
        <f>VLOOKUP(J6521,P$7:Q$2767,2,0)</f>
        <v/>
      </c>
      <c r="N6521">
        <f>VLOOKUP(K6521,P$7:R$2767,2,0)</f>
        <v/>
      </c>
    </row>
    <row r="6522" hidden="1" outlineLevel="1" ht="22.45" customFormat="1" customHeight="1" s="71">
      <c r="B6522" s="166" t="n"/>
      <c r="C6522" s="166" t="n"/>
      <c r="D6522" s="153" t="n"/>
      <c r="E6522" s="10" t="n"/>
      <c r="F6522" s="11" t="n"/>
      <c r="G6522" s="10" t="n"/>
      <c r="H6522" s="11" t="n"/>
      <c r="I6522" s="12" t="n"/>
      <c r="J6522" s="13" t="n"/>
      <c r="K6522" s="13" t="n"/>
      <c r="L6522" s="12" t="n"/>
      <c r="M6522">
        <f>VLOOKUP(J6522,P$7:Q$2767,2,0)</f>
        <v/>
      </c>
      <c r="N6522">
        <f>VLOOKUP(K6522,P$7:R$2767,2,0)</f>
        <v/>
      </c>
    </row>
    <row r="6523" hidden="1" outlineLevel="1" ht="22.45" customFormat="1" customHeight="1" s="71" thickBot="1">
      <c r="B6523" s="167" t="n"/>
      <c r="C6523" s="167" t="n"/>
      <c r="D6523" s="14" t="n"/>
      <c r="E6523" s="15" t="n"/>
      <c r="F6523" s="175" t="n"/>
      <c r="G6523" s="15" t="n"/>
      <c r="H6523" s="175" t="n"/>
      <c r="I6523" s="135" t="n"/>
      <c r="J6523" s="154" t="n"/>
      <c r="K6523" s="154" t="n"/>
      <c r="L6523" s="12" t="n"/>
      <c r="M6523">
        <f>VLOOKUP(J6523,P$7:Q$2767,2,0)</f>
        <v/>
      </c>
      <c r="N6523">
        <f>VLOOKUP(K6523,P$7:R$2767,2,0)</f>
        <v/>
      </c>
    </row>
    <row r="6524" hidden="1" outlineLevel="1" ht="22.45" customFormat="1" customHeight="1" s="71">
      <c r="B6524" s="165" t="n"/>
      <c r="C6524" s="165" t="n"/>
      <c r="D6524" s="152" t="n"/>
      <c r="E6524" s="163" t="n"/>
      <c r="F6524" s="164" t="n"/>
      <c r="G6524" s="163" t="n"/>
      <c r="H6524" s="164" t="n"/>
      <c r="I6524" s="7" t="n"/>
      <c r="J6524" s="8" t="n"/>
      <c r="K6524" s="8" t="n"/>
      <c r="L6524" s="12" t="n"/>
      <c r="M6524">
        <f>VLOOKUP(J6524,P$7:Q$2767,2,0)</f>
        <v/>
      </c>
      <c r="N6524">
        <f>VLOOKUP(K6524,P$7:R$2767,2,0)</f>
        <v/>
      </c>
    </row>
    <row r="6525" hidden="1" outlineLevel="1" ht="22.45" customFormat="1" customHeight="1" s="71">
      <c r="B6525" s="166" t="n"/>
      <c r="C6525" s="166" t="n"/>
      <c r="D6525" s="153" t="n"/>
      <c r="E6525" s="10" t="n"/>
      <c r="F6525" s="11" t="n"/>
      <c r="G6525" s="10" t="n"/>
      <c r="H6525" s="11" t="n"/>
      <c r="I6525" s="12" t="n"/>
      <c r="J6525" s="13" t="n"/>
      <c r="K6525" s="13" t="n"/>
      <c r="L6525" s="12" t="n"/>
      <c r="M6525">
        <f>VLOOKUP(J6525,P$7:Q$2767,2,0)</f>
        <v/>
      </c>
      <c r="N6525">
        <f>VLOOKUP(K6525,P$7:R$2767,2,0)</f>
        <v/>
      </c>
    </row>
    <row r="6526" hidden="1" outlineLevel="1" ht="22.45" customFormat="1" customHeight="1" s="71" thickBot="1">
      <c r="B6526" s="167" t="n"/>
      <c r="C6526" s="167" t="n"/>
      <c r="D6526" s="14" t="n"/>
      <c r="E6526" s="15" t="n"/>
      <c r="F6526" s="175" t="n"/>
      <c r="G6526" s="15" t="n"/>
      <c r="H6526" s="175" t="n"/>
      <c r="I6526" s="135" t="n"/>
      <c r="J6526" s="154" t="n"/>
      <c r="K6526" s="154" t="n"/>
      <c r="L6526" s="12" t="n"/>
      <c r="M6526">
        <f>VLOOKUP(J6526,P$7:Q$2767,2,0)</f>
        <v/>
      </c>
      <c r="N6526">
        <f>VLOOKUP(K6526,P$7:R$2767,2,0)</f>
        <v/>
      </c>
    </row>
    <row r="6527" hidden="1" outlineLevel="1" ht="22.45" customFormat="1" customHeight="1" s="71">
      <c r="B6527" s="165" t="n"/>
      <c r="C6527" s="165" t="n"/>
      <c r="D6527" s="152" t="n"/>
      <c r="E6527" s="163" t="n"/>
      <c r="F6527" s="164" t="n"/>
      <c r="G6527" s="163" t="n"/>
      <c r="H6527" s="164" t="n"/>
      <c r="I6527" s="176" t="n"/>
      <c r="J6527" s="8" t="n"/>
      <c r="K6527" s="8" t="n"/>
      <c r="L6527" s="12" t="n"/>
      <c r="M6527">
        <f>VLOOKUP(J6527,P$7:Q$2767,2,0)</f>
        <v/>
      </c>
      <c r="N6527">
        <f>VLOOKUP(K6527,P$7:R$2767,2,0)</f>
        <v/>
      </c>
    </row>
    <row r="6528" hidden="1" outlineLevel="1" ht="22.45" customFormat="1" customHeight="1" s="71">
      <c r="B6528" s="166" t="n"/>
      <c r="C6528" s="166" t="n"/>
      <c r="D6528" s="153" t="n"/>
      <c r="E6528" s="10" t="n"/>
      <c r="F6528" s="11" t="n"/>
      <c r="G6528" s="10" t="n"/>
      <c r="H6528" s="11" t="n"/>
      <c r="I6528" s="12" t="n"/>
      <c r="J6528" s="13" t="n"/>
      <c r="K6528" s="13" t="n"/>
      <c r="L6528" s="12" t="n"/>
      <c r="M6528">
        <f>VLOOKUP(J6528,P$7:Q$2767,2,0)</f>
        <v/>
      </c>
      <c r="N6528">
        <f>VLOOKUP(K6528,P$7:R$2767,2,0)</f>
        <v/>
      </c>
    </row>
    <row r="6529" hidden="1" outlineLevel="1" ht="22.45" customFormat="1" customHeight="1" s="71" thickBot="1">
      <c r="B6529" s="167" t="n"/>
      <c r="C6529" s="167" t="n"/>
      <c r="D6529" s="14" t="n"/>
      <c r="E6529" s="15" t="n"/>
      <c r="F6529" s="175" t="n"/>
      <c r="G6529" s="15" t="n"/>
      <c r="H6529" s="175" t="n"/>
      <c r="I6529" s="135" t="n"/>
      <c r="J6529" s="154" t="n"/>
      <c r="K6529" s="154" t="n"/>
      <c r="L6529" s="12" t="n"/>
      <c r="M6529">
        <f>VLOOKUP(J6529,P$7:Q$2767,2,0)</f>
        <v/>
      </c>
      <c r="N6529">
        <f>VLOOKUP(K6529,P$7:R$2767,2,0)</f>
        <v/>
      </c>
    </row>
    <row r="6530" hidden="1" outlineLevel="1" ht="22.45" customFormat="1" customHeight="1" s="71">
      <c r="B6530" s="165" t="n"/>
      <c r="C6530" s="165" t="n"/>
      <c r="D6530" s="152" t="n"/>
      <c r="E6530" s="163" t="n"/>
      <c r="F6530" s="164" t="n"/>
      <c r="G6530" s="163" t="n"/>
      <c r="H6530" s="164" t="n"/>
      <c r="I6530" s="7" t="n"/>
      <c r="J6530" s="8" t="n"/>
      <c r="K6530" s="8" t="n"/>
      <c r="L6530" s="12" t="n"/>
      <c r="M6530">
        <f>VLOOKUP(J6530,P$7:Q$2767,2,0)</f>
        <v/>
      </c>
      <c r="N6530">
        <f>VLOOKUP(K6530,P$7:R$2767,2,0)</f>
        <v/>
      </c>
    </row>
    <row r="6531" hidden="1" outlineLevel="1" ht="22.45" customFormat="1" customHeight="1" s="71">
      <c r="B6531" s="166" t="n"/>
      <c r="C6531" s="166" t="n"/>
      <c r="D6531" s="153" t="n"/>
      <c r="E6531" s="10" t="n"/>
      <c r="F6531" s="11" t="n"/>
      <c r="G6531" s="10" t="n"/>
      <c r="H6531" s="11" t="n"/>
      <c r="I6531" s="12" t="n"/>
      <c r="J6531" s="13" t="n"/>
      <c r="K6531" s="13" t="n"/>
      <c r="L6531" s="12" t="n"/>
      <c r="M6531">
        <f>VLOOKUP(J6531,P$7:Q$2767,2,0)</f>
        <v/>
      </c>
      <c r="N6531">
        <f>VLOOKUP(K6531,P$7:R$2767,2,0)</f>
        <v/>
      </c>
    </row>
    <row r="6532" hidden="1" outlineLevel="1" ht="22.45" customFormat="1" customHeight="1" s="71" thickBot="1">
      <c r="B6532" s="167" t="n"/>
      <c r="C6532" s="167" t="n"/>
      <c r="D6532" s="14" t="n"/>
      <c r="E6532" s="15" t="n"/>
      <c r="F6532" s="175" t="n"/>
      <c r="G6532" s="15" t="n"/>
      <c r="H6532" s="175" t="n"/>
      <c r="I6532" s="135" t="n"/>
      <c r="J6532" s="154" t="n"/>
      <c r="K6532" s="154" t="n"/>
      <c r="L6532" s="12" t="n"/>
      <c r="M6532">
        <f>VLOOKUP(J6532,P$7:Q$2767,2,0)</f>
        <v/>
      </c>
      <c r="N6532">
        <f>VLOOKUP(K6532,P$7:R$2767,2,0)</f>
        <v/>
      </c>
    </row>
    <row r="6533" hidden="1" outlineLevel="1" ht="22.45" customFormat="1" customHeight="1" s="71">
      <c r="B6533" s="165" t="n"/>
      <c r="C6533" s="165" t="n"/>
      <c r="D6533" s="152" t="n"/>
      <c r="E6533" s="163" t="n"/>
      <c r="F6533" s="164" t="n"/>
      <c r="G6533" s="163" t="n"/>
      <c r="H6533" s="164" t="n"/>
      <c r="I6533" s="7" t="n"/>
      <c r="J6533" s="8" t="n"/>
      <c r="K6533" s="8" t="n"/>
      <c r="L6533" s="12" t="n"/>
      <c r="M6533">
        <f>VLOOKUP(J6533,P$7:Q$2767,2,0)</f>
        <v/>
      </c>
      <c r="N6533">
        <f>VLOOKUP(K6533,P$7:R$2767,2,0)</f>
        <v/>
      </c>
    </row>
    <row r="6534" hidden="1" outlineLevel="1" ht="22.45" customFormat="1" customHeight="1" s="71">
      <c r="B6534" s="166" t="n"/>
      <c r="C6534" s="166" t="n"/>
      <c r="D6534" s="153" t="n"/>
      <c r="E6534" s="10" t="n"/>
      <c r="F6534" s="11" t="n"/>
      <c r="G6534" s="10" t="n"/>
      <c r="H6534" s="11" t="n"/>
      <c r="I6534" s="12" t="n"/>
      <c r="J6534" s="13" t="n"/>
      <c r="K6534" s="13" t="n"/>
      <c r="L6534" s="12" t="n"/>
      <c r="M6534">
        <f>VLOOKUP(J6534,P$7:Q$2767,2,0)</f>
        <v/>
      </c>
      <c r="N6534">
        <f>VLOOKUP(K6534,P$7:R$2767,2,0)</f>
        <v/>
      </c>
    </row>
    <row r="6535" hidden="1" outlineLevel="1" ht="22.45" customFormat="1" customHeight="1" s="71" thickBot="1">
      <c r="B6535" s="167" t="n"/>
      <c r="C6535" s="167" t="n"/>
      <c r="D6535" s="14" t="n"/>
      <c r="E6535" s="15" t="n"/>
      <c r="F6535" s="175" t="n"/>
      <c r="G6535" s="15" t="n"/>
      <c r="H6535" s="175" t="n"/>
      <c r="I6535" s="135" t="n"/>
      <c r="J6535" s="154" t="n"/>
      <c r="K6535" s="154" t="n"/>
      <c r="L6535" s="12" t="n"/>
      <c r="M6535">
        <f>VLOOKUP(J6535,P$7:Q$2767,2,0)</f>
        <v/>
      </c>
      <c r="N6535">
        <f>VLOOKUP(K6535,P$7:R$2767,2,0)</f>
        <v/>
      </c>
    </row>
    <row r="6536" hidden="1" outlineLevel="1" ht="22.45" customFormat="1" customHeight="1" s="71">
      <c r="B6536" s="165" t="n"/>
      <c r="C6536" s="165" t="n"/>
      <c r="D6536" s="152" t="n"/>
      <c r="E6536" s="163" t="n"/>
      <c r="F6536" s="164" t="n"/>
      <c r="G6536" s="163" t="n"/>
      <c r="H6536" s="164" t="n"/>
      <c r="I6536" s="7" t="n"/>
      <c r="J6536" s="8" t="n"/>
      <c r="K6536" s="8" t="n"/>
      <c r="L6536" s="12" t="n"/>
      <c r="M6536">
        <f>VLOOKUP(J6536,P$7:Q$2767,2,0)</f>
        <v/>
      </c>
      <c r="N6536">
        <f>VLOOKUP(K6536,P$7:R$2767,2,0)</f>
        <v/>
      </c>
    </row>
    <row r="6537" hidden="1" outlineLevel="1" ht="22.45" customFormat="1" customHeight="1" s="71">
      <c r="B6537" s="166" t="n"/>
      <c r="C6537" s="166" t="n"/>
      <c r="D6537" s="153" t="n"/>
      <c r="E6537" s="10" t="n"/>
      <c r="F6537" s="11" t="n"/>
      <c r="G6537" s="10" t="n"/>
      <c r="H6537" s="11" t="n"/>
      <c r="I6537" s="12" t="n"/>
      <c r="J6537" s="13" t="n"/>
      <c r="K6537" s="13" t="n"/>
      <c r="L6537" s="12" t="n"/>
      <c r="M6537">
        <f>VLOOKUP(J6537,P$7:Q$2767,2,0)</f>
        <v/>
      </c>
      <c r="N6537">
        <f>VLOOKUP(K6537,P$7:R$2767,2,0)</f>
        <v/>
      </c>
    </row>
    <row r="6538" hidden="1" outlineLevel="1" ht="22.45" customFormat="1" customHeight="1" s="71" thickBot="1">
      <c r="B6538" s="167" t="n"/>
      <c r="C6538" s="167" t="n"/>
      <c r="D6538" s="14" t="n"/>
      <c r="E6538" s="15" t="n"/>
      <c r="F6538" s="175" t="n"/>
      <c r="G6538" s="15" t="n"/>
      <c r="H6538" s="175" t="n"/>
      <c r="I6538" s="135" t="n"/>
      <c r="J6538" s="154" t="n"/>
      <c r="K6538" s="154" t="n"/>
      <c r="L6538" s="12" t="n"/>
      <c r="M6538">
        <f>VLOOKUP(J6538,P$7:Q$2767,2,0)</f>
        <v/>
      </c>
      <c r="N6538">
        <f>VLOOKUP(K6538,P$7:R$2767,2,0)</f>
        <v/>
      </c>
    </row>
    <row r="6539" hidden="1" outlineLevel="1" ht="22.45" customFormat="1" customHeight="1" s="71">
      <c r="B6539" s="165" t="n"/>
      <c r="C6539" s="165" t="n"/>
      <c r="D6539" s="152" t="n"/>
      <c r="E6539" s="163" t="n"/>
      <c r="F6539" s="164" t="n"/>
      <c r="G6539" s="163" t="n"/>
      <c r="H6539" s="164" t="n"/>
      <c r="I6539" s="7" t="n"/>
      <c r="J6539" s="8" t="n"/>
      <c r="K6539" s="8" t="n"/>
      <c r="L6539" s="12" t="n"/>
      <c r="M6539">
        <f>VLOOKUP(J6539,P$7:Q$2767,2,0)</f>
        <v/>
      </c>
      <c r="N6539">
        <f>VLOOKUP(K6539,P$7:R$2767,2,0)</f>
        <v/>
      </c>
    </row>
    <row r="6540" hidden="1" outlineLevel="1" ht="22.45" customFormat="1" customHeight="1" s="71">
      <c r="B6540" s="166" t="n"/>
      <c r="C6540" s="166" t="n"/>
      <c r="D6540" s="153" t="n"/>
      <c r="E6540" s="10" t="n"/>
      <c r="F6540" s="11" t="n"/>
      <c r="G6540" s="10" t="n"/>
      <c r="H6540" s="11" t="n"/>
      <c r="I6540" s="12" t="n"/>
      <c r="J6540" s="13" t="n"/>
      <c r="K6540" s="13" t="n"/>
      <c r="L6540" s="12" t="n"/>
      <c r="M6540">
        <f>VLOOKUP(J6540,P$7:Q$2767,2,0)</f>
        <v/>
      </c>
      <c r="N6540">
        <f>VLOOKUP(K6540,P$7:R$2767,2,0)</f>
        <v/>
      </c>
    </row>
    <row r="6541" hidden="1" outlineLevel="1" ht="22.45" customFormat="1" customHeight="1" s="71" thickBot="1">
      <c r="B6541" s="167" t="n"/>
      <c r="C6541" s="167" t="n"/>
      <c r="D6541" s="14" t="n"/>
      <c r="E6541" s="15" t="n"/>
      <c r="F6541" s="175" t="n"/>
      <c r="G6541" s="15" t="n"/>
      <c r="H6541" s="175" t="n"/>
      <c r="I6541" s="135" t="n"/>
      <c r="J6541" s="154" t="n"/>
      <c r="K6541" s="154" t="n"/>
      <c r="L6541" s="12" t="n"/>
      <c r="M6541">
        <f>VLOOKUP(J6541,P$7:Q$2767,2,0)</f>
        <v/>
      </c>
      <c r="N6541">
        <f>VLOOKUP(K6541,P$7:R$2767,2,0)</f>
        <v/>
      </c>
    </row>
    <row r="6542" hidden="1" outlineLevel="1" ht="22.45" customFormat="1" customHeight="1" s="71">
      <c r="B6542" s="165" t="n"/>
      <c r="C6542" s="165" t="n"/>
      <c r="D6542" s="152" t="n"/>
      <c r="E6542" s="163" t="n"/>
      <c r="F6542" s="164" t="n"/>
      <c r="G6542" s="163" t="n"/>
      <c r="H6542" s="164" t="n"/>
      <c r="I6542" s="176" t="n"/>
      <c r="J6542" s="8" t="n"/>
      <c r="K6542" s="8" t="n"/>
      <c r="L6542" s="12" t="n"/>
      <c r="M6542">
        <f>VLOOKUP(J6542,P$7:Q$2767,2,0)</f>
        <v/>
      </c>
      <c r="N6542">
        <f>VLOOKUP(K6542,P$7:R$2767,2,0)</f>
        <v/>
      </c>
    </row>
    <row r="6543" hidden="1" outlineLevel="1" ht="22.45" customFormat="1" customHeight="1" s="71">
      <c r="B6543" s="166" t="n"/>
      <c r="C6543" s="166" t="n"/>
      <c r="D6543" s="153" t="n"/>
      <c r="E6543" s="10" t="n"/>
      <c r="F6543" s="11" t="n"/>
      <c r="G6543" s="10" t="n"/>
      <c r="H6543" s="11" t="n"/>
      <c r="I6543" s="12" t="n"/>
      <c r="J6543" s="13" t="n"/>
      <c r="K6543" s="13" t="n"/>
      <c r="L6543" s="12" t="n"/>
      <c r="M6543">
        <f>VLOOKUP(J6543,P$7:Q$2767,2,0)</f>
        <v/>
      </c>
      <c r="N6543">
        <f>VLOOKUP(K6543,P$7:R$2767,2,0)</f>
        <v/>
      </c>
    </row>
    <row r="6544" hidden="1" outlineLevel="1" ht="22.45" customFormat="1" customHeight="1" s="71" thickBot="1">
      <c r="B6544" s="167" t="n"/>
      <c r="C6544" s="167" t="n"/>
      <c r="D6544" s="14" t="n"/>
      <c r="E6544" s="15" t="n"/>
      <c r="F6544" s="175" t="n"/>
      <c r="G6544" s="15" t="n"/>
      <c r="H6544" s="175" t="n"/>
      <c r="I6544" s="135" t="n"/>
      <c r="J6544" s="154" t="n"/>
      <c r="K6544" s="154" t="n"/>
      <c r="L6544" s="12" t="n"/>
      <c r="M6544">
        <f>VLOOKUP(J6544,P$7:Q$2767,2,0)</f>
        <v/>
      </c>
      <c r="N6544">
        <f>VLOOKUP(K6544,P$7:R$2767,2,0)</f>
        <v/>
      </c>
    </row>
    <row r="6545" hidden="1" outlineLevel="1" ht="22.45" customFormat="1" customHeight="1" s="71">
      <c r="B6545" s="165" t="n"/>
      <c r="C6545" s="165" t="n"/>
      <c r="D6545" s="152" t="n"/>
      <c r="E6545" s="163" t="n"/>
      <c r="F6545" s="164" t="n"/>
      <c r="G6545" s="163" t="n"/>
      <c r="H6545" s="164" t="n"/>
      <c r="I6545" s="7" t="n"/>
      <c r="J6545" s="8" t="n"/>
      <c r="K6545" s="8" t="n"/>
      <c r="L6545" s="12" t="n"/>
      <c r="M6545">
        <f>VLOOKUP(J6545,P$7:Q$2767,2,0)</f>
        <v/>
      </c>
      <c r="N6545">
        <f>VLOOKUP(K6545,P$7:R$2767,2,0)</f>
        <v/>
      </c>
    </row>
    <row r="6546" hidden="1" outlineLevel="1" ht="22.45" customFormat="1" customHeight="1" s="71">
      <c r="B6546" s="166" t="n"/>
      <c r="C6546" s="166" t="n"/>
      <c r="D6546" s="153" t="n"/>
      <c r="E6546" s="10" t="n"/>
      <c r="F6546" s="11" t="n"/>
      <c r="G6546" s="10" t="n"/>
      <c r="H6546" s="11" t="n"/>
      <c r="I6546" s="12" t="n"/>
      <c r="J6546" s="13" t="n"/>
      <c r="K6546" s="13" t="n"/>
      <c r="L6546" s="12" t="n"/>
      <c r="M6546">
        <f>VLOOKUP(J6546,P$7:Q$2767,2,0)</f>
        <v/>
      </c>
      <c r="N6546">
        <f>VLOOKUP(K6546,P$7:R$2767,2,0)</f>
        <v/>
      </c>
    </row>
    <row r="6547" hidden="1" outlineLevel="1" ht="22.45" customFormat="1" customHeight="1" s="71" thickBot="1">
      <c r="B6547" s="167" t="n"/>
      <c r="C6547" s="167" t="n"/>
      <c r="D6547" s="14" t="n"/>
      <c r="E6547" s="15" t="n"/>
      <c r="F6547" s="175" t="n"/>
      <c r="G6547" s="15" t="n"/>
      <c r="H6547" s="175" t="n"/>
      <c r="I6547" s="135" t="n"/>
      <c r="J6547" s="154" t="n"/>
      <c r="K6547" s="154" t="n"/>
      <c r="L6547" s="12" t="n"/>
      <c r="M6547">
        <f>VLOOKUP(J6547,P$7:Q$2767,2,0)</f>
        <v/>
      </c>
      <c r="N6547">
        <f>VLOOKUP(K6547,P$7:R$2767,2,0)</f>
        <v/>
      </c>
    </row>
    <row r="6548" hidden="1" outlineLevel="1" ht="22.45" customFormat="1" customHeight="1" s="71">
      <c r="B6548" s="165" t="n"/>
      <c r="C6548" s="165" t="n"/>
      <c r="D6548" s="152" t="n"/>
      <c r="E6548" s="163" t="n"/>
      <c r="F6548" s="164" t="n"/>
      <c r="G6548" s="163" t="n"/>
      <c r="H6548" s="164" t="n"/>
      <c r="I6548" s="7" t="n"/>
      <c r="J6548" s="8" t="n"/>
      <c r="K6548" s="8" t="n"/>
      <c r="L6548" s="12" t="n"/>
      <c r="M6548">
        <f>VLOOKUP(J6548,P$7:Q$2767,2,0)</f>
        <v/>
      </c>
      <c r="N6548">
        <f>VLOOKUP(K6548,P$7:R$2767,2,0)</f>
        <v/>
      </c>
    </row>
    <row r="6549" hidden="1" outlineLevel="1" ht="22.45" customFormat="1" customHeight="1" s="71">
      <c r="B6549" s="166" t="n"/>
      <c r="C6549" s="166" t="n"/>
      <c r="D6549" s="153" t="n"/>
      <c r="E6549" s="10" t="n"/>
      <c r="F6549" s="11" t="n"/>
      <c r="G6549" s="10" t="n"/>
      <c r="H6549" s="11" t="n"/>
      <c r="I6549" s="12" t="n"/>
      <c r="J6549" s="13" t="n"/>
      <c r="K6549" s="13" t="n"/>
      <c r="L6549" s="12" t="n"/>
      <c r="M6549">
        <f>VLOOKUP(J6549,P$7:Q$2767,2,0)</f>
        <v/>
      </c>
      <c r="N6549">
        <f>VLOOKUP(K6549,P$7:R$2767,2,0)</f>
        <v/>
      </c>
    </row>
    <row r="6550" hidden="1" outlineLevel="1" ht="22.45" customFormat="1" customHeight="1" s="71" thickBot="1">
      <c r="B6550" s="167" t="n"/>
      <c r="C6550" s="167" t="n"/>
      <c r="D6550" s="14" t="n"/>
      <c r="E6550" s="15" t="n"/>
      <c r="F6550" s="175" t="n"/>
      <c r="G6550" s="15" t="n"/>
      <c r="H6550" s="175" t="n"/>
      <c r="I6550" s="135" t="n"/>
      <c r="J6550" s="154" t="n"/>
      <c r="K6550" s="154" t="n"/>
      <c r="L6550" s="12" t="n"/>
      <c r="M6550">
        <f>VLOOKUP(J6550,P$7:Q$2767,2,0)</f>
        <v/>
      </c>
      <c r="N6550">
        <f>VLOOKUP(K6550,P$7:R$2767,2,0)</f>
        <v/>
      </c>
    </row>
    <row r="6551" hidden="1" outlineLevel="1" ht="22.45" customFormat="1" customHeight="1" s="71">
      <c r="B6551" s="165" t="n"/>
      <c r="C6551" s="165" t="n"/>
      <c r="D6551" s="152" t="n"/>
      <c r="E6551" s="163" t="n"/>
      <c r="F6551" s="164" t="n"/>
      <c r="G6551" s="163" t="n"/>
      <c r="H6551" s="164" t="n"/>
      <c r="I6551" s="176" t="n"/>
      <c r="J6551" s="8" t="n"/>
      <c r="K6551" s="8" t="n"/>
      <c r="L6551" s="12" t="n"/>
      <c r="M6551">
        <f>VLOOKUP(J6551,P$7:Q$2767,2,0)</f>
        <v/>
      </c>
      <c r="N6551">
        <f>VLOOKUP(K6551,P$7:R$2767,2,0)</f>
        <v/>
      </c>
    </row>
    <row r="6552" hidden="1" outlineLevel="1" ht="22.45" customFormat="1" customHeight="1" s="71">
      <c r="B6552" s="166" t="n"/>
      <c r="C6552" s="166" t="n"/>
      <c r="D6552" s="153" t="n"/>
      <c r="E6552" s="10" t="n"/>
      <c r="F6552" s="11" t="n"/>
      <c r="G6552" s="10" t="n"/>
      <c r="H6552" s="11" t="n"/>
      <c r="I6552" s="12" t="n"/>
      <c r="J6552" s="13" t="n"/>
      <c r="K6552" s="13" t="n"/>
      <c r="L6552" s="12" t="n"/>
      <c r="M6552">
        <f>VLOOKUP(J6552,P$7:Q$2767,2,0)</f>
        <v/>
      </c>
      <c r="N6552">
        <f>VLOOKUP(K6552,P$7:R$2767,2,0)</f>
        <v/>
      </c>
    </row>
    <row r="6553" hidden="1" outlineLevel="1" ht="22.45" customFormat="1" customHeight="1" s="71" thickBot="1">
      <c r="B6553" s="167" t="n"/>
      <c r="C6553" s="167" t="n"/>
      <c r="D6553" s="14" t="n"/>
      <c r="E6553" s="15" t="n"/>
      <c r="F6553" s="175" t="n"/>
      <c r="G6553" s="15" t="n"/>
      <c r="H6553" s="175" t="n"/>
      <c r="I6553" s="135" t="n"/>
      <c r="J6553" s="154" t="n"/>
      <c r="K6553" s="154" t="n"/>
      <c r="L6553" s="12" t="n"/>
      <c r="M6553">
        <f>VLOOKUP(J6553,P$7:Q$2767,2,0)</f>
        <v/>
      </c>
      <c r="N6553">
        <f>VLOOKUP(K6553,P$7:R$2767,2,0)</f>
        <v/>
      </c>
    </row>
    <row r="6554" hidden="1" outlineLevel="1" ht="22.45" customFormat="1" customHeight="1" s="71">
      <c r="B6554" s="165" t="n"/>
      <c r="C6554" s="165" t="n"/>
      <c r="D6554" s="152" t="n"/>
      <c r="E6554" s="163" t="n"/>
      <c r="F6554" s="164" t="n"/>
      <c r="G6554" s="163" t="n"/>
      <c r="H6554" s="164" t="n"/>
      <c r="I6554" s="176" t="n"/>
      <c r="J6554" s="8" t="n"/>
      <c r="K6554" s="8" t="n"/>
      <c r="L6554" s="12" t="n"/>
      <c r="M6554">
        <f>VLOOKUP(J6554,P$7:Q$2767,2,0)</f>
        <v/>
      </c>
      <c r="N6554">
        <f>VLOOKUP(K6554,P$7:R$2767,2,0)</f>
        <v/>
      </c>
    </row>
    <row r="6555" hidden="1" outlineLevel="1" ht="22.45" customFormat="1" customHeight="1" s="71">
      <c r="B6555" s="166" t="n"/>
      <c r="C6555" s="166" t="n"/>
      <c r="D6555" s="153" t="n"/>
      <c r="E6555" s="10" t="n"/>
      <c r="F6555" s="11" t="n"/>
      <c r="G6555" s="10" t="n"/>
      <c r="H6555" s="11" t="n"/>
      <c r="I6555" s="12" t="n"/>
      <c r="J6555" s="13" t="n"/>
      <c r="K6555" s="13" t="n"/>
      <c r="L6555" s="12" t="n"/>
      <c r="M6555">
        <f>VLOOKUP(J6555,P$7:Q$2767,2,0)</f>
        <v/>
      </c>
      <c r="N6555">
        <f>VLOOKUP(K6555,P$7:R$2767,2,0)</f>
        <v/>
      </c>
    </row>
    <row r="6556" hidden="1" outlineLevel="1" ht="22.45" customFormat="1" customHeight="1" s="71" thickBot="1">
      <c r="B6556" s="167" t="n"/>
      <c r="C6556" s="167" t="n"/>
      <c r="D6556" s="14" t="n"/>
      <c r="E6556" s="15" t="n"/>
      <c r="F6556" s="175" t="n"/>
      <c r="G6556" s="15" t="n"/>
      <c r="H6556" s="175" t="n"/>
      <c r="I6556" s="135" t="n"/>
      <c r="J6556" s="154" t="n"/>
      <c r="K6556" s="154" t="n"/>
      <c r="L6556" s="12" t="n"/>
      <c r="M6556">
        <f>VLOOKUP(J6556,P$7:Q$2767,2,0)</f>
        <v/>
      </c>
      <c r="N6556">
        <f>VLOOKUP(K6556,P$7:R$2767,2,0)</f>
        <v/>
      </c>
    </row>
    <row r="6557" hidden="1" outlineLevel="1" ht="22.45" customFormat="1" customHeight="1" s="71">
      <c r="B6557" s="165" t="n"/>
      <c r="C6557" s="165" t="n"/>
      <c r="D6557" s="152" t="n"/>
      <c r="E6557" s="163" t="n"/>
      <c r="F6557" s="164" t="n"/>
      <c r="G6557" s="163" t="n"/>
      <c r="H6557" s="164" t="n"/>
      <c r="I6557" s="7" t="n"/>
      <c r="J6557" s="8" t="n"/>
      <c r="K6557" s="8" t="n"/>
      <c r="L6557" s="12" t="n"/>
      <c r="M6557">
        <f>VLOOKUP(J6557,P$7:Q$2767,2,0)</f>
        <v/>
      </c>
      <c r="N6557">
        <f>VLOOKUP(K6557,P$7:R$2767,2,0)</f>
        <v/>
      </c>
    </row>
    <row r="6558" hidden="1" outlineLevel="1" ht="22.45" customFormat="1" customHeight="1" s="71">
      <c r="B6558" s="166" t="n"/>
      <c r="C6558" s="166" t="n"/>
      <c r="D6558" s="153" t="n"/>
      <c r="E6558" s="10" t="n"/>
      <c r="F6558" s="11" t="n"/>
      <c r="G6558" s="10" t="n"/>
      <c r="H6558" s="11" t="n"/>
      <c r="I6558" s="12" t="n"/>
      <c r="J6558" s="13" t="n"/>
      <c r="K6558" s="13" t="n"/>
      <c r="L6558" s="12" t="n"/>
      <c r="M6558">
        <f>VLOOKUP(J6558,P$7:Q$2767,2,0)</f>
        <v/>
      </c>
      <c r="N6558">
        <f>VLOOKUP(K6558,P$7:R$2767,2,0)</f>
        <v/>
      </c>
    </row>
    <row r="6559" hidden="1" outlineLevel="1" ht="22.45" customFormat="1" customHeight="1" s="71" thickBot="1">
      <c r="B6559" s="167" t="n"/>
      <c r="C6559" s="167" t="n"/>
      <c r="D6559" s="14" t="n"/>
      <c r="E6559" s="15" t="n"/>
      <c r="F6559" s="175" t="n"/>
      <c r="G6559" s="15" t="n"/>
      <c r="H6559" s="175" t="n"/>
      <c r="I6559" s="135" t="n"/>
      <c r="J6559" s="154" t="n"/>
      <c r="K6559" s="154" t="n"/>
      <c r="L6559" s="12" t="n"/>
      <c r="M6559">
        <f>VLOOKUP(J6559,P$7:Q$2767,2,0)</f>
        <v/>
      </c>
      <c r="N6559">
        <f>VLOOKUP(K6559,P$7:R$2767,2,0)</f>
        <v/>
      </c>
    </row>
    <row r="6560" hidden="1" outlineLevel="1" ht="22.45" customFormat="1" customHeight="1" s="71">
      <c r="B6560" s="165" t="n"/>
      <c r="C6560" s="165" t="n"/>
      <c r="D6560" s="152" t="n"/>
      <c r="E6560" s="163" t="n"/>
      <c r="F6560" s="164" t="n"/>
      <c r="G6560" s="163" t="n"/>
      <c r="H6560" s="164" t="n"/>
      <c r="I6560" s="7" t="n"/>
      <c r="J6560" s="8" t="n"/>
      <c r="K6560" s="8" t="n"/>
      <c r="L6560" s="12" t="n"/>
      <c r="M6560">
        <f>VLOOKUP(J6560,P$7:Q$2767,2,0)</f>
        <v/>
      </c>
      <c r="N6560">
        <f>VLOOKUP(K6560,P$7:R$2767,2,0)</f>
        <v/>
      </c>
    </row>
    <row r="6561" hidden="1" outlineLevel="1" ht="22.45" customFormat="1" customHeight="1" s="71">
      <c r="B6561" s="166" t="n"/>
      <c r="C6561" s="166" t="n"/>
      <c r="D6561" s="153" t="n"/>
      <c r="E6561" s="10" t="n"/>
      <c r="F6561" s="11" t="n"/>
      <c r="G6561" s="10" t="n"/>
      <c r="H6561" s="11" t="n"/>
      <c r="I6561" s="12" t="n"/>
      <c r="J6561" s="13" t="n"/>
      <c r="K6561" s="13" t="n"/>
      <c r="L6561" s="12" t="n"/>
      <c r="M6561">
        <f>VLOOKUP(J6561,P$7:Q$2767,2,0)</f>
        <v/>
      </c>
      <c r="N6561">
        <f>VLOOKUP(K6561,P$7:R$2767,2,0)</f>
        <v/>
      </c>
    </row>
    <row r="6562" hidden="1" outlineLevel="1" ht="22.45" customFormat="1" customHeight="1" s="71" thickBot="1">
      <c r="B6562" s="167" t="n"/>
      <c r="C6562" s="167" t="n"/>
      <c r="D6562" s="14" t="n"/>
      <c r="E6562" s="15" t="n"/>
      <c r="F6562" s="175" t="n"/>
      <c r="G6562" s="15" t="n"/>
      <c r="H6562" s="175" t="n"/>
      <c r="I6562" s="135" t="n"/>
      <c r="J6562" s="154" t="n"/>
      <c r="K6562" s="154" t="n"/>
      <c r="L6562" s="12" t="n"/>
      <c r="M6562">
        <f>VLOOKUP(J6562,P$7:Q$2767,2,0)</f>
        <v/>
      </c>
      <c r="N6562">
        <f>VLOOKUP(K6562,P$7:R$2767,2,0)</f>
        <v/>
      </c>
    </row>
    <row r="6563" hidden="1" outlineLevel="1" ht="22.45" customFormat="1" customHeight="1" s="71">
      <c r="B6563" s="165" t="n"/>
      <c r="C6563" s="165" t="n"/>
      <c r="D6563" s="152" t="n"/>
      <c r="E6563" s="163" t="n"/>
      <c r="F6563" s="164" t="n"/>
      <c r="G6563" s="163" t="n"/>
      <c r="H6563" s="164" t="n"/>
      <c r="I6563" s="7" t="n"/>
      <c r="J6563" s="8" t="n"/>
      <c r="K6563" s="8" t="n"/>
      <c r="L6563" s="12" t="n"/>
      <c r="M6563">
        <f>VLOOKUP(J6563,P$7:Q$2767,2,0)</f>
        <v/>
      </c>
      <c r="N6563">
        <f>VLOOKUP(K6563,P$7:R$2767,2,0)</f>
        <v/>
      </c>
    </row>
    <row r="6564" hidden="1" outlineLevel="1" ht="22.45" customFormat="1" customHeight="1" s="71">
      <c r="B6564" s="166" t="n"/>
      <c r="C6564" s="166" t="n"/>
      <c r="D6564" s="153" t="n"/>
      <c r="E6564" s="10" t="n"/>
      <c r="F6564" s="11" t="n"/>
      <c r="G6564" s="10" t="n"/>
      <c r="H6564" s="11" t="n"/>
      <c r="I6564" s="12" t="n"/>
      <c r="J6564" s="13" t="n"/>
      <c r="K6564" s="13" t="n"/>
      <c r="L6564" s="12" t="n"/>
      <c r="M6564">
        <f>VLOOKUP(J6564,P$7:Q$2767,2,0)</f>
        <v/>
      </c>
      <c r="N6564">
        <f>VLOOKUP(K6564,P$7:R$2767,2,0)</f>
        <v/>
      </c>
    </row>
    <row r="6565" hidden="1" outlineLevel="1" ht="22.45" customFormat="1" customHeight="1" s="71" thickBot="1">
      <c r="B6565" s="167" t="n"/>
      <c r="C6565" s="167" t="n"/>
      <c r="D6565" s="14" t="n"/>
      <c r="E6565" s="15" t="n"/>
      <c r="F6565" s="175" t="n"/>
      <c r="G6565" s="15" t="n"/>
      <c r="H6565" s="175" t="n"/>
      <c r="I6565" s="135" t="n"/>
      <c r="J6565" s="154" t="n"/>
      <c r="K6565" s="154" t="n"/>
      <c r="L6565" s="12" t="n"/>
      <c r="M6565">
        <f>VLOOKUP(J6565,P$7:Q$2767,2,0)</f>
        <v/>
      </c>
      <c r="N6565">
        <f>VLOOKUP(K6565,P$7:R$2767,2,0)</f>
        <v/>
      </c>
    </row>
    <row r="6566" hidden="1" outlineLevel="1" ht="22.45" customFormat="1" customHeight="1" s="71">
      <c r="B6566" s="165" t="n"/>
      <c r="C6566" s="165" t="n"/>
      <c r="D6566" s="152" t="n"/>
      <c r="E6566" s="163" t="n"/>
      <c r="F6566" s="164" t="n"/>
      <c r="G6566" s="163" t="n"/>
      <c r="H6566" s="164" t="n"/>
      <c r="I6566" s="7" t="n"/>
      <c r="J6566" s="8" t="n"/>
      <c r="K6566" s="8" t="n"/>
      <c r="L6566" s="12" t="n"/>
      <c r="M6566">
        <f>VLOOKUP(J6566,P$7:Q$2767,2,0)</f>
        <v/>
      </c>
      <c r="N6566">
        <f>VLOOKUP(K6566,P$7:R$2767,2,0)</f>
        <v/>
      </c>
    </row>
    <row r="6567" hidden="1" outlineLevel="1" ht="22.45" customFormat="1" customHeight="1" s="71">
      <c r="B6567" s="166" t="n"/>
      <c r="C6567" s="166" t="n"/>
      <c r="D6567" s="153" t="n"/>
      <c r="E6567" s="10" t="n"/>
      <c r="F6567" s="11" t="n"/>
      <c r="G6567" s="10" t="n"/>
      <c r="H6567" s="11" t="n"/>
      <c r="I6567" s="12" t="n"/>
      <c r="J6567" s="13" t="n"/>
      <c r="K6567" s="13" t="n"/>
      <c r="L6567" s="12" t="n"/>
      <c r="M6567">
        <f>VLOOKUP(J6567,P$7:Q$2767,2,0)</f>
        <v/>
      </c>
      <c r="N6567">
        <f>VLOOKUP(K6567,P$7:R$2767,2,0)</f>
        <v/>
      </c>
    </row>
    <row r="6568" hidden="1" outlineLevel="1" ht="22.45" customFormat="1" customHeight="1" s="71" thickBot="1">
      <c r="B6568" s="167" t="n"/>
      <c r="C6568" s="167" t="n"/>
      <c r="D6568" s="14" t="n"/>
      <c r="E6568" s="15" t="n"/>
      <c r="F6568" s="175" t="n"/>
      <c r="G6568" s="15" t="n"/>
      <c r="H6568" s="175" t="n"/>
      <c r="I6568" s="135" t="n"/>
      <c r="J6568" s="154" t="n"/>
      <c r="K6568" s="154" t="n"/>
      <c r="L6568" s="12" t="n"/>
      <c r="M6568">
        <f>VLOOKUP(J6568,P$7:Q$2767,2,0)</f>
        <v/>
      </c>
      <c r="N6568">
        <f>VLOOKUP(K6568,P$7:R$2767,2,0)</f>
        <v/>
      </c>
    </row>
    <row r="6569" hidden="1" outlineLevel="1" ht="22.45" customFormat="1" customHeight="1" s="71">
      <c r="B6569" s="165" t="n"/>
      <c r="C6569" s="165" t="n"/>
      <c r="D6569" s="152" t="n"/>
      <c r="E6569" s="163" t="n"/>
      <c r="F6569" s="164" t="n"/>
      <c r="G6569" s="163" t="n"/>
      <c r="H6569" s="164" t="n"/>
      <c r="I6569" s="7" t="n"/>
      <c r="J6569" s="8" t="n"/>
      <c r="K6569" s="8" t="n"/>
      <c r="L6569" s="12" t="n"/>
      <c r="M6569">
        <f>VLOOKUP(J6569,P$7:Q$2767,2,0)</f>
        <v/>
      </c>
      <c r="N6569">
        <f>VLOOKUP(K6569,P$7:R$2767,2,0)</f>
        <v/>
      </c>
    </row>
    <row r="6570" hidden="1" outlineLevel="1" ht="22.45" customFormat="1" customHeight="1" s="71">
      <c r="B6570" s="166" t="n"/>
      <c r="C6570" s="166" t="n"/>
      <c r="D6570" s="153" t="n"/>
      <c r="E6570" s="10" t="n"/>
      <c r="F6570" s="11" t="n"/>
      <c r="G6570" s="10" t="n"/>
      <c r="H6570" s="11" t="n"/>
      <c r="I6570" s="12" t="n"/>
      <c r="J6570" s="13" t="n"/>
      <c r="K6570" s="13" t="n"/>
      <c r="L6570" s="12" t="n"/>
      <c r="M6570">
        <f>VLOOKUP(J6570,P$7:Q$2767,2,0)</f>
        <v/>
      </c>
      <c r="N6570">
        <f>VLOOKUP(K6570,P$7:R$2767,2,0)</f>
        <v/>
      </c>
    </row>
    <row r="6571" hidden="1" outlineLevel="1" ht="22.45" customFormat="1" customHeight="1" s="71" thickBot="1">
      <c r="B6571" s="167" t="n"/>
      <c r="C6571" s="167" t="n"/>
      <c r="D6571" s="14" t="n"/>
      <c r="E6571" s="15" t="n"/>
      <c r="F6571" s="175" t="n"/>
      <c r="G6571" s="15" t="n"/>
      <c r="H6571" s="175" t="n"/>
      <c r="I6571" s="135" t="n"/>
      <c r="J6571" s="154" t="n"/>
      <c r="K6571" s="154" t="n"/>
      <c r="L6571" s="12" t="n"/>
      <c r="M6571">
        <f>VLOOKUP(J6571,P$7:Q$2767,2,0)</f>
        <v/>
      </c>
      <c r="N6571">
        <f>VLOOKUP(K6571,P$7:R$2767,2,0)</f>
        <v/>
      </c>
    </row>
    <row r="6572" hidden="1" outlineLevel="1" ht="22.45" customFormat="1" customHeight="1" s="71">
      <c r="B6572" s="165" t="n"/>
      <c r="C6572" s="165" t="n"/>
      <c r="D6572" s="152" t="n"/>
      <c r="E6572" s="163" t="n"/>
      <c r="F6572" s="164" t="n"/>
      <c r="G6572" s="163" t="n"/>
      <c r="H6572" s="164" t="n"/>
      <c r="I6572" s="7" t="n"/>
      <c r="J6572" s="8" t="n"/>
      <c r="K6572" s="8" t="n"/>
      <c r="L6572" s="12" t="n"/>
      <c r="M6572">
        <f>VLOOKUP(J6572,P$7:Q$2767,2,0)</f>
        <v/>
      </c>
      <c r="N6572">
        <f>VLOOKUP(K6572,P$7:R$2767,2,0)</f>
        <v/>
      </c>
    </row>
    <row r="6573" hidden="1" outlineLevel="1" ht="22.45" customFormat="1" customHeight="1" s="71">
      <c r="B6573" s="166" t="n"/>
      <c r="C6573" s="166" t="n"/>
      <c r="D6573" s="153" t="n"/>
      <c r="E6573" s="10" t="n"/>
      <c r="F6573" s="11" t="n"/>
      <c r="G6573" s="10" t="n"/>
      <c r="H6573" s="11" t="n"/>
      <c r="I6573" s="12" t="n"/>
      <c r="J6573" s="13" t="n"/>
      <c r="K6573" s="13" t="n"/>
      <c r="L6573" s="12" t="n"/>
      <c r="M6573">
        <f>VLOOKUP(J6573,P$7:Q$2767,2,0)</f>
        <v/>
      </c>
      <c r="N6573">
        <f>VLOOKUP(K6573,P$7:R$2767,2,0)</f>
        <v/>
      </c>
    </row>
    <row r="6574" hidden="1" outlineLevel="1" ht="22.45" customFormat="1" customHeight="1" s="71" thickBot="1">
      <c r="B6574" s="167" t="n"/>
      <c r="C6574" s="167" t="n"/>
      <c r="D6574" s="14" t="n"/>
      <c r="E6574" s="15" t="n"/>
      <c r="F6574" s="175" t="n"/>
      <c r="G6574" s="15" t="n"/>
      <c r="H6574" s="175" t="n"/>
      <c r="I6574" s="135" t="n"/>
      <c r="J6574" s="154" t="n"/>
      <c r="K6574" s="154" t="n"/>
      <c r="L6574" s="12" t="n"/>
      <c r="M6574">
        <f>VLOOKUP(J6574,P$7:Q$2767,2,0)</f>
        <v/>
      </c>
      <c r="N6574">
        <f>VLOOKUP(K6574,P$7:R$2767,2,0)</f>
        <v/>
      </c>
    </row>
    <row r="6575" hidden="1" outlineLevel="1" ht="22.45" customFormat="1" customHeight="1" s="71">
      <c r="B6575" s="165" t="n"/>
      <c r="C6575" s="165" t="n"/>
      <c r="D6575" s="152" t="n"/>
      <c r="E6575" s="163" t="n"/>
      <c r="F6575" s="164" t="n"/>
      <c r="G6575" s="163" t="n"/>
      <c r="H6575" s="164" t="n"/>
      <c r="I6575" s="7" t="n"/>
      <c r="J6575" s="8" t="n"/>
      <c r="K6575" s="8" t="n"/>
      <c r="L6575" s="12" t="n"/>
      <c r="M6575">
        <f>VLOOKUP(J6575,P$7:Q$2767,2,0)</f>
        <v/>
      </c>
      <c r="N6575">
        <f>VLOOKUP(K6575,P$7:R$2767,2,0)</f>
        <v/>
      </c>
    </row>
    <row r="6576" hidden="1" outlineLevel="1" ht="22.45" customFormat="1" customHeight="1" s="71">
      <c r="B6576" s="166" t="n"/>
      <c r="C6576" s="166" t="n"/>
      <c r="D6576" s="153" t="n"/>
      <c r="E6576" s="10" t="n"/>
      <c r="F6576" s="11" t="n"/>
      <c r="G6576" s="10" t="n"/>
      <c r="H6576" s="11" t="n"/>
      <c r="I6576" s="12" t="n"/>
      <c r="J6576" s="13" t="n"/>
      <c r="K6576" s="13" t="n"/>
      <c r="L6576" s="12" t="n"/>
      <c r="M6576">
        <f>VLOOKUP(J6576,P$7:Q$2767,2,0)</f>
        <v/>
      </c>
      <c r="N6576">
        <f>VLOOKUP(K6576,P$7:R$2767,2,0)</f>
        <v/>
      </c>
    </row>
    <row r="6577" hidden="1" outlineLevel="1" ht="22.45" customFormat="1" customHeight="1" s="71" thickBot="1">
      <c r="B6577" s="167" t="n"/>
      <c r="C6577" s="167" t="n"/>
      <c r="D6577" s="14" t="n"/>
      <c r="E6577" s="15" t="n"/>
      <c r="F6577" s="175" t="n"/>
      <c r="G6577" s="15" t="n"/>
      <c r="H6577" s="175" t="n"/>
      <c r="I6577" s="135" t="n"/>
      <c r="J6577" s="154" t="n"/>
      <c r="K6577" s="154" t="n"/>
      <c r="L6577" s="12" t="n"/>
      <c r="M6577">
        <f>VLOOKUP(J6577,P$7:Q$2767,2,0)</f>
        <v/>
      </c>
      <c r="N6577">
        <f>VLOOKUP(K6577,P$7:R$2767,2,0)</f>
        <v/>
      </c>
    </row>
    <row r="6578" hidden="1" outlineLevel="1" ht="22.45" customFormat="1" customHeight="1" s="71">
      <c r="B6578" s="165" t="n"/>
      <c r="C6578" s="165" t="n"/>
      <c r="D6578" s="152" t="n"/>
      <c r="E6578" s="163" t="n"/>
      <c r="F6578" s="164" t="n"/>
      <c r="G6578" s="163" t="n"/>
      <c r="H6578" s="164" t="n"/>
      <c r="I6578" s="7" t="n"/>
      <c r="J6578" s="8" t="n"/>
      <c r="K6578" s="8" t="n"/>
      <c r="L6578" s="12" t="n"/>
      <c r="M6578">
        <f>VLOOKUP(J6578,P$7:Q$2767,2,0)</f>
        <v/>
      </c>
      <c r="N6578">
        <f>VLOOKUP(K6578,P$7:R$2767,2,0)</f>
        <v/>
      </c>
    </row>
    <row r="6579" hidden="1" outlineLevel="1" ht="22.45" customFormat="1" customHeight="1" s="71">
      <c r="B6579" s="166" t="n"/>
      <c r="C6579" s="166" t="n"/>
      <c r="D6579" s="153" t="n"/>
      <c r="E6579" s="10" t="n"/>
      <c r="F6579" s="11" t="n"/>
      <c r="G6579" s="10" t="n"/>
      <c r="H6579" s="11" t="n"/>
      <c r="I6579" s="12" t="n"/>
      <c r="J6579" s="13" t="n"/>
      <c r="K6579" s="13" t="n"/>
      <c r="L6579" s="12" t="n"/>
      <c r="M6579">
        <f>VLOOKUP(J6579,P$7:Q$2767,2,0)</f>
        <v/>
      </c>
      <c r="N6579">
        <f>VLOOKUP(K6579,P$7:R$2767,2,0)</f>
        <v/>
      </c>
    </row>
    <row r="6580" hidden="1" outlineLevel="1" ht="22.45" customFormat="1" customHeight="1" s="71" thickBot="1">
      <c r="B6580" s="167" t="n"/>
      <c r="C6580" s="167" t="n"/>
      <c r="D6580" s="14" t="n"/>
      <c r="E6580" s="15" t="n"/>
      <c r="F6580" s="175" t="n"/>
      <c r="G6580" s="15" t="n"/>
      <c r="H6580" s="175" t="n"/>
      <c r="I6580" s="135" t="n"/>
      <c r="J6580" s="154" t="n"/>
      <c r="K6580" s="154" t="n"/>
      <c r="L6580" s="12" t="n"/>
      <c r="M6580">
        <f>VLOOKUP(J6580,P$7:Q$2767,2,0)</f>
        <v/>
      </c>
      <c r="N6580">
        <f>VLOOKUP(K6580,P$7:R$2767,2,0)</f>
        <v/>
      </c>
    </row>
    <row r="6581" hidden="1" outlineLevel="1" ht="22.45" customFormat="1" customHeight="1" s="71">
      <c r="B6581" s="165" t="n"/>
      <c r="C6581" s="165" t="n"/>
      <c r="D6581" s="152" t="n"/>
      <c r="E6581" s="163" t="n"/>
      <c r="F6581" s="164" t="n"/>
      <c r="G6581" s="163" t="n"/>
      <c r="H6581" s="164" t="n"/>
      <c r="I6581" s="7" t="n"/>
      <c r="J6581" s="8" t="n"/>
      <c r="K6581" s="8" t="n"/>
      <c r="L6581" s="12" t="n"/>
      <c r="M6581">
        <f>VLOOKUP(J6581,P$7:Q$2767,2,0)</f>
        <v/>
      </c>
      <c r="N6581">
        <f>VLOOKUP(K6581,P$7:R$2767,2,0)</f>
        <v/>
      </c>
    </row>
    <row r="6582" hidden="1" outlineLevel="1" ht="22.45" customFormat="1" customHeight="1" s="71">
      <c r="B6582" s="166" t="n"/>
      <c r="C6582" s="166" t="n"/>
      <c r="D6582" s="153" t="n"/>
      <c r="E6582" s="10" t="n"/>
      <c r="F6582" s="11" t="n"/>
      <c r="G6582" s="10" t="n"/>
      <c r="H6582" s="11" t="n"/>
      <c r="I6582" s="12" t="n"/>
      <c r="J6582" s="13" t="n"/>
      <c r="K6582" s="13" t="n"/>
      <c r="L6582" s="12" t="n"/>
      <c r="M6582">
        <f>VLOOKUP(J6582,P$7:Q$2767,2,0)</f>
        <v/>
      </c>
      <c r="N6582">
        <f>VLOOKUP(K6582,P$7:R$2767,2,0)</f>
        <v/>
      </c>
    </row>
    <row r="6583" hidden="1" outlineLevel="1" ht="22.45" customFormat="1" customHeight="1" s="71" thickBot="1">
      <c r="B6583" s="167" t="n"/>
      <c r="C6583" s="167" t="n"/>
      <c r="D6583" s="14" t="n"/>
      <c r="E6583" s="15" t="n"/>
      <c r="F6583" s="175" t="n"/>
      <c r="G6583" s="15" t="n"/>
      <c r="H6583" s="175" t="n"/>
      <c r="I6583" s="135" t="n"/>
      <c r="J6583" s="154" t="n"/>
      <c r="K6583" s="154" t="n"/>
      <c r="L6583" s="12" t="n"/>
      <c r="M6583">
        <f>VLOOKUP(J6583,P$7:Q$2767,2,0)</f>
        <v/>
      </c>
      <c r="N6583">
        <f>VLOOKUP(K6583,P$7:R$2767,2,0)</f>
        <v/>
      </c>
    </row>
    <row r="6584" hidden="1" outlineLevel="1" ht="22.45" customFormat="1" customHeight="1" s="71">
      <c r="B6584" s="165" t="n"/>
      <c r="C6584" s="165" t="n"/>
      <c r="D6584" s="152" t="n"/>
      <c r="E6584" s="163" t="n"/>
      <c r="F6584" s="164" t="n"/>
      <c r="G6584" s="163" t="n"/>
      <c r="H6584" s="164" t="n"/>
      <c r="I6584" s="91" t="n"/>
      <c r="J6584" s="8" t="n"/>
      <c r="K6584" s="8" t="n"/>
      <c r="L6584" s="12" t="n"/>
      <c r="M6584">
        <f>VLOOKUP(J6584,P$7:Q$2767,2,0)</f>
        <v/>
      </c>
      <c r="N6584">
        <f>VLOOKUP(K6584,P$7:R$2767,2,0)</f>
        <v/>
      </c>
    </row>
    <row r="6585" hidden="1" outlineLevel="1" ht="22.45" customFormat="1" customHeight="1" s="71">
      <c r="B6585" s="166" t="n"/>
      <c r="C6585" s="166" t="n"/>
      <c r="D6585" s="153" t="n"/>
      <c r="E6585" s="10" t="n"/>
      <c r="F6585" s="11" t="n"/>
      <c r="G6585" s="10" t="n"/>
      <c r="H6585" s="11" t="n"/>
      <c r="I6585" s="12" t="n"/>
      <c r="J6585" s="13" t="n"/>
      <c r="K6585" s="13" t="n"/>
      <c r="L6585" s="12" t="n"/>
      <c r="M6585">
        <f>VLOOKUP(J6585,P$7:Q$2767,2,0)</f>
        <v/>
      </c>
      <c r="N6585">
        <f>VLOOKUP(K6585,P$7:R$2767,2,0)</f>
        <v/>
      </c>
    </row>
    <row r="6586" hidden="1" outlineLevel="1" ht="22.45" customFormat="1" customHeight="1" s="71" thickBot="1">
      <c r="B6586" s="167" t="n"/>
      <c r="C6586" s="167" t="n"/>
      <c r="D6586" s="14" t="n"/>
      <c r="E6586" s="15" t="n"/>
      <c r="F6586" s="175" t="n"/>
      <c r="G6586" s="15" t="n"/>
      <c r="H6586" s="175" t="n"/>
      <c r="I6586" s="135" t="n"/>
      <c r="J6586" s="154" t="n"/>
      <c r="K6586" s="154" t="n"/>
      <c r="L6586" s="12" t="n"/>
      <c r="M6586">
        <f>VLOOKUP(J6586,P$7:Q$2767,2,0)</f>
        <v/>
      </c>
      <c r="N6586">
        <f>VLOOKUP(K6586,P$7:R$2767,2,0)</f>
        <v/>
      </c>
    </row>
    <row r="6587" hidden="1" outlineLevel="1" ht="22.45" customFormat="1" customHeight="1" s="71">
      <c r="B6587" s="165" t="n"/>
      <c r="C6587" s="165" t="n"/>
      <c r="D6587" s="152" t="n"/>
      <c r="E6587" s="163" t="n"/>
      <c r="F6587" s="164" t="n"/>
      <c r="G6587" s="163" t="n"/>
      <c r="H6587" s="164" t="n"/>
      <c r="I6587" s="7" t="n"/>
      <c r="J6587" s="8" t="n"/>
      <c r="K6587" s="8" t="n"/>
      <c r="L6587" s="12" t="n"/>
      <c r="M6587">
        <f>VLOOKUP(J6587,P$7:Q$2767,2,0)</f>
        <v/>
      </c>
      <c r="N6587">
        <f>VLOOKUP(K6587,P$7:R$2767,2,0)</f>
        <v/>
      </c>
    </row>
    <row r="6588" hidden="1" outlineLevel="1" ht="22.45" customFormat="1" customHeight="1" s="71">
      <c r="B6588" s="166" t="n"/>
      <c r="C6588" s="166" t="n"/>
      <c r="D6588" s="153" t="n"/>
      <c r="E6588" s="10" t="n"/>
      <c r="F6588" s="11" t="n"/>
      <c r="G6588" s="10" t="n"/>
      <c r="H6588" s="11" t="n"/>
      <c r="I6588" s="12" t="n"/>
      <c r="J6588" s="13" t="n"/>
      <c r="K6588" s="13" t="n"/>
      <c r="L6588" s="12" t="n"/>
      <c r="M6588">
        <f>VLOOKUP(J6588,P$7:Q$2767,2,0)</f>
        <v/>
      </c>
      <c r="N6588">
        <f>VLOOKUP(K6588,P$7:R$2767,2,0)</f>
        <v/>
      </c>
    </row>
    <row r="6589" hidden="1" outlineLevel="1" ht="22.45" customFormat="1" customHeight="1" s="71" thickBot="1">
      <c r="B6589" s="167" t="n"/>
      <c r="C6589" s="167" t="n"/>
      <c r="D6589" s="14" t="n"/>
      <c r="E6589" s="15" t="n"/>
      <c r="F6589" s="175" t="n"/>
      <c r="G6589" s="15" t="n"/>
      <c r="H6589" s="175" t="n"/>
      <c r="I6589" s="135" t="n"/>
      <c r="J6589" s="154" t="n"/>
      <c r="K6589" s="154" t="n"/>
      <c r="L6589" s="12" t="n"/>
      <c r="M6589">
        <f>VLOOKUP(J6589,P$7:Q$2767,2,0)</f>
        <v/>
      </c>
      <c r="N6589">
        <f>VLOOKUP(K6589,P$7:R$2767,2,0)</f>
        <v/>
      </c>
    </row>
    <row r="6590" hidden="1" outlineLevel="1" ht="22.45" customFormat="1" customHeight="1" s="71">
      <c r="B6590" s="165" t="n"/>
      <c r="C6590" s="165" t="n"/>
      <c r="D6590" s="152" t="n"/>
      <c r="E6590" s="163" t="n"/>
      <c r="F6590" s="164" t="n"/>
      <c r="G6590" s="163" t="n"/>
      <c r="H6590" s="164" t="n"/>
      <c r="I6590" s="7" t="n"/>
      <c r="J6590" s="8" t="n"/>
      <c r="K6590" s="8" t="n"/>
      <c r="L6590" s="12" t="n"/>
      <c r="M6590">
        <f>VLOOKUP(J6590,P$7:Q$2767,2,0)</f>
        <v/>
      </c>
      <c r="N6590">
        <f>VLOOKUP(K6590,P$7:R$2767,2,0)</f>
        <v/>
      </c>
    </row>
    <row r="6591" hidden="1" outlineLevel="1" ht="22.45" customFormat="1" customHeight="1" s="71">
      <c r="B6591" s="166" t="n"/>
      <c r="C6591" s="166" t="n"/>
      <c r="D6591" s="153" t="n"/>
      <c r="E6591" s="10" t="n"/>
      <c r="F6591" s="11" t="n"/>
      <c r="G6591" s="10" t="n"/>
      <c r="H6591" s="11" t="n"/>
      <c r="I6591" s="12" t="n"/>
      <c r="J6591" s="13" t="n"/>
      <c r="K6591" s="13" t="n"/>
      <c r="L6591" s="12" t="n"/>
      <c r="M6591">
        <f>VLOOKUP(J6591,P$7:Q$2767,2,0)</f>
        <v/>
      </c>
      <c r="N6591">
        <f>VLOOKUP(K6591,P$7:R$2767,2,0)</f>
        <v/>
      </c>
    </row>
    <row r="6592" hidden="1" outlineLevel="1" ht="22.45" customFormat="1" customHeight="1" s="71" thickBot="1">
      <c r="B6592" s="167" t="n"/>
      <c r="C6592" s="167" t="n"/>
      <c r="D6592" s="14" t="n"/>
      <c r="E6592" s="15" t="n"/>
      <c r="F6592" s="175" t="n"/>
      <c r="G6592" s="15" t="n"/>
      <c r="H6592" s="175" t="n"/>
      <c r="I6592" s="135" t="n"/>
      <c r="J6592" s="154" t="n"/>
      <c r="K6592" s="154" t="n"/>
      <c r="L6592" s="12" t="n"/>
      <c r="M6592">
        <f>VLOOKUP(J6592,P$7:Q$2767,2,0)</f>
        <v/>
      </c>
      <c r="N6592">
        <f>VLOOKUP(K6592,P$7:R$2767,2,0)</f>
        <v/>
      </c>
    </row>
    <row r="6593" hidden="1" outlineLevel="1" ht="22.45" customFormat="1" customHeight="1" s="71">
      <c r="B6593" s="165" t="n"/>
      <c r="C6593" s="165" t="n"/>
      <c r="D6593" s="152" t="n"/>
      <c r="E6593" s="163" t="n"/>
      <c r="F6593" s="164" t="n"/>
      <c r="G6593" s="163" t="n"/>
      <c r="H6593" s="164" t="n"/>
      <c r="I6593" s="7" t="n"/>
      <c r="J6593" s="8" t="n"/>
      <c r="K6593" s="8" t="n"/>
      <c r="L6593" s="12" t="n"/>
      <c r="M6593">
        <f>VLOOKUP(J6593,P$7:Q$2767,2,0)</f>
        <v/>
      </c>
      <c r="N6593">
        <f>VLOOKUP(K6593,P$7:R$2767,2,0)</f>
        <v/>
      </c>
    </row>
    <row r="6594" hidden="1" outlineLevel="1" ht="22.45" customFormat="1" customHeight="1" s="71">
      <c r="B6594" s="166" t="n"/>
      <c r="C6594" s="166" t="n"/>
      <c r="D6594" s="153" t="n"/>
      <c r="E6594" s="10" t="n"/>
      <c r="F6594" s="11" t="n"/>
      <c r="G6594" s="10" t="n"/>
      <c r="H6594" s="11" t="n"/>
      <c r="I6594" s="12" t="n"/>
      <c r="J6594" s="13" t="n"/>
      <c r="K6594" s="13" t="n"/>
      <c r="L6594" s="12" t="n"/>
      <c r="M6594">
        <f>VLOOKUP(J6594,P$7:Q$2767,2,0)</f>
        <v/>
      </c>
      <c r="N6594">
        <f>VLOOKUP(K6594,P$7:R$2767,2,0)</f>
        <v/>
      </c>
    </row>
    <row r="6595" hidden="1" outlineLevel="1" ht="22.45" customFormat="1" customHeight="1" s="71" thickBot="1">
      <c r="B6595" s="167" t="n"/>
      <c r="C6595" s="167" t="n"/>
      <c r="D6595" s="14" t="n"/>
      <c r="E6595" s="15" t="n"/>
      <c r="F6595" s="175" t="n"/>
      <c r="G6595" s="15" t="n"/>
      <c r="H6595" s="175" t="n"/>
      <c r="I6595" s="135" t="n"/>
      <c r="J6595" s="154" t="n"/>
      <c r="K6595" s="154" t="n"/>
      <c r="L6595" s="12" t="n"/>
      <c r="M6595">
        <f>VLOOKUP(J6595,P$7:Q$2767,2,0)</f>
        <v/>
      </c>
      <c r="N6595">
        <f>VLOOKUP(K6595,P$7:R$2767,2,0)</f>
        <v/>
      </c>
    </row>
    <row r="6596" hidden="1" outlineLevel="1" ht="22.45" customFormat="1" customHeight="1" s="71">
      <c r="B6596" s="165" t="n"/>
      <c r="C6596" s="165" t="n"/>
      <c r="D6596" s="152" t="n"/>
      <c r="E6596" s="163" t="n"/>
      <c r="F6596" s="164" t="n"/>
      <c r="G6596" s="163" t="n"/>
      <c r="H6596" s="164" t="n"/>
      <c r="I6596" s="7" t="n"/>
      <c r="J6596" s="8" t="n"/>
      <c r="K6596" s="8" t="n"/>
      <c r="L6596" s="12" t="n"/>
      <c r="M6596">
        <f>VLOOKUP(J6596,P$7:Q$2767,2,0)</f>
        <v/>
      </c>
      <c r="N6596">
        <f>VLOOKUP(K6596,P$7:R$2767,2,0)</f>
        <v/>
      </c>
    </row>
    <row r="6597" hidden="1" outlineLevel="1" ht="22.45" customFormat="1" customHeight="1" s="71">
      <c r="B6597" s="166" t="n"/>
      <c r="C6597" s="166" t="n"/>
      <c r="D6597" s="153" t="n"/>
      <c r="E6597" s="10" t="n"/>
      <c r="F6597" s="11" t="n"/>
      <c r="G6597" s="10" t="n"/>
      <c r="H6597" s="11" t="n"/>
      <c r="I6597" s="12" t="n"/>
      <c r="J6597" s="13" t="n"/>
      <c r="K6597" s="13" t="n"/>
      <c r="L6597" s="12" t="n"/>
      <c r="M6597">
        <f>VLOOKUP(J6597,P$7:Q$2767,2,0)</f>
        <v/>
      </c>
      <c r="N6597">
        <f>VLOOKUP(K6597,P$7:R$2767,2,0)</f>
        <v/>
      </c>
    </row>
    <row r="6598" hidden="1" outlineLevel="1" ht="22.45" customFormat="1" customHeight="1" s="71" thickBot="1">
      <c r="B6598" s="167" t="n"/>
      <c r="C6598" s="167" t="n"/>
      <c r="D6598" s="14" t="n"/>
      <c r="E6598" s="15" t="n"/>
      <c r="F6598" s="175" t="n"/>
      <c r="G6598" s="15" t="n"/>
      <c r="H6598" s="175" t="n"/>
      <c r="I6598" s="135" t="n"/>
      <c r="J6598" s="154" t="n"/>
      <c r="K6598" s="154" t="n"/>
      <c r="L6598" s="12" t="n"/>
      <c r="M6598">
        <f>VLOOKUP(J6598,P$7:Q$2767,2,0)</f>
        <v/>
      </c>
      <c r="N6598">
        <f>VLOOKUP(K6598,P$7:R$2767,2,0)</f>
        <v/>
      </c>
    </row>
    <row r="6599" hidden="1" outlineLevel="1" ht="22.45" customFormat="1" customHeight="1" s="71">
      <c r="B6599" s="165" t="n"/>
      <c r="C6599" s="165" t="n"/>
      <c r="D6599" s="152" t="n"/>
      <c r="E6599" s="163" t="n"/>
      <c r="F6599" s="164" t="n"/>
      <c r="G6599" s="163" t="n"/>
      <c r="H6599" s="164" t="n"/>
      <c r="I6599" s="7" t="n"/>
      <c r="J6599" s="8" t="n"/>
      <c r="K6599" s="8" t="n"/>
      <c r="L6599" s="12" t="n"/>
      <c r="M6599">
        <f>VLOOKUP(J6599,P$7:Q$2767,2,0)</f>
        <v/>
      </c>
      <c r="N6599">
        <f>VLOOKUP(K6599,P$7:R$2767,2,0)</f>
        <v/>
      </c>
    </row>
    <row r="6600" hidden="1" outlineLevel="1" ht="22.45" customFormat="1" customHeight="1" s="71">
      <c r="B6600" s="166" t="n"/>
      <c r="C6600" s="166" t="n"/>
      <c r="D6600" s="153" t="n"/>
      <c r="E6600" s="10" t="n"/>
      <c r="F6600" s="11" t="n"/>
      <c r="G6600" s="10" t="n"/>
      <c r="H6600" s="11" t="n"/>
      <c r="I6600" s="12" t="n"/>
      <c r="J6600" s="13" t="n"/>
      <c r="K6600" s="13" t="n"/>
      <c r="L6600" s="12" t="n"/>
      <c r="M6600">
        <f>VLOOKUP(J6600,P$7:Q$2767,2,0)</f>
        <v/>
      </c>
      <c r="N6600">
        <f>VLOOKUP(K6600,P$7:R$2767,2,0)</f>
        <v/>
      </c>
    </row>
    <row r="6601" hidden="1" outlineLevel="1" ht="22.45" customFormat="1" customHeight="1" s="71" thickBot="1">
      <c r="B6601" s="167" t="n"/>
      <c r="C6601" s="167" t="n"/>
      <c r="D6601" s="14" t="n"/>
      <c r="E6601" s="15" t="n"/>
      <c r="F6601" s="175" t="n"/>
      <c r="G6601" s="15" t="n"/>
      <c r="H6601" s="175" t="n"/>
      <c r="I6601" s="135" t="n"/>
      <c r="J6601" s="154" t="n"/>
      <c r="K6601" s="154" t="n"/>
      <c r="L6601" s="12" t="n"/>
      <c r="M6601">
        <f>VLOOKUP(J6601,P$7:Q$2767,2,0)</f>
        <v/>
      </c>
      <c r="N6601">
        <f>VLOOKUP(K6601,P$7:R$2767,2,0)</f>
        <v/>
      </c>
    </row>
    <row r="6602" hidden="1" outlineLevel="1" ht="22.45" customFormat="1" customHeight="1" s="71">
      <c r="B6602" s="165" t="n"/>
      <c r="C6602" s="165" t="n"/>
      <c r="D6602" s="152" t="n"/>
      <c r="E6602" s="163" t="n"/>
      <c r="F6602" s="164" t="n"/>
      <c r="G6602" s="163" t="n"/>
      <c r="H6602" s="164" t="n"/>
      <c r="I6602" s="176" t="n"/>
      <c r="J6602" s="8" t="n"/>
      <c r="K6602" s="8" t="n"/>
      <c r="L6602" s="12" t="n"/>
      <c r="M6602">
        <f>VLOOKUP(J6602,P$7:Q$2767,2,0)</f>
        <v/>
      </c>
      <c r="N6602">
        <f>VLOOKUP(K6602,P$7:R$2767,2,0)</f>
        <v/>
      </c>
    </row>
    <row r="6603" hidden="1" outlineLevel="1" ht="22.45" customFormat="1" customHeight="1" s="71">
      <c r="B6603" s="166" t="n"/>
      <c r="C6603" s="166" t="n"/>
      <c r="D6603" s="153" t="n"/>
      <c r="E6603" s="10" t="n"/>
      <c r="F6603" s="11" t="n"/>
      <c r="G6603" s="10" t="n"/>
      <c r="H6603" s="11" t="n"/>
      <c r="I6603" s="12" t="n"/>
      <c r="J6603" s="13" t="n"/>
      <c r="K6603" s="13" t="n"/>
      <c r="L6603" s="12" t="n"/>
      <c r="M6603">
        <f>VLOOKUP(J6603,P$7:Q$2767,2,0)</f>
        <v/>
      </c>
      <c r="N6603">
        <f>VLOOKUP(K6603,P$7:R$2767,2,0)</f>
        <v/>
      </c>
    </row>
    <row r="6604" hidden="1" outlineLevel="1" ht="22.45" customFormat="1" customHeight="1" s="71" thickBot="1">
      <c r="B6604" s="167" t="n"/>
      <c r="C6604" s="167" t="n"/>
      <c r="D6604" s="14" t="n"/>
      <c r="E6604" s="15" t="n"/>
      <c r="F6604" s="175" t="n"/>
      <c r="G6604" s="15" t="n"/>
      <c r="H6604" s="175" t="n"/>
      <c r="I6604" s="135" t="n"/>
      <c r="J6604" s="154" t="n"/>
      <c r="K6604" s="154" t="n"/>
      <c r="L6604" s="12" t="n"/>
      <c r="M6604">
        <f>VLOOKUP(J6604,P$7:Q$2767,2,0)</f>
        <v/>
      </c>
      <c r="N6604">
        <f>VLOOKUP(K6604,P$7:R$2767,2,0)</f>
        <v/>
      </c>
    </row>
    <row r="6605" hidden="1" outlineLevel="1" ht="22.45" customFormat="1" customHeight="1" s="71">
      <c r="B6605" s="165" t="n"/>
      <c r="C6605" s="165" t="n"/>
      <c r="D6605" s="152" t="n"/>
      <c r="E6605" s="163" t="n"/>
      <c r="F6605" s="164" t="n"/>
      <c r="G6605" s="163" t="n"/>
      <c r="H6605" s="164" t="n"/>
      <c r="I6605" s="176" t="n"/>
      <c r="J6605" s="8" t="n"/>
      <c r="K6605" s="8" t="n"/>
      <c r="L6605" s="12" t="n"/>
      <c r="M6605">
        <f>VLOOKUP(J6605,P$7:Q$2767,2,0)</f>
        <v/>
      </c>
      <c r="N6605">
        <f>VLOOKUP(K6605,P$7:R$2767,2,0)</f>
        <v/>
      </c>
    </row>
    <row r="6606" hidden="1" outlineLevel="1" ht="22.45" customFormat="1" customHeight="1" s="71">
      <c r="B6606" s="166" t="n"/>
      <c r="C6606" s="166" t="n"/>
      <c r="D6606" s="153" t="n"/>
      <c r="E6606" s="10" t="n"/>
      <c r="F6606" s="11" t="n"/>
      <c r="G6606" s="10" t="n"/>
      <c r="H6606" s="11" t="n"/>
      <c r="I6606" s="12" t="n"/>
      <c r="J6606" s="13" t="n"/>
      <c r="K6606" s="13" t="n"/>
      <c r="L6606" s="12" t="n"/>
      <c r="M6606">
        <f>VLOOKUP(J6606,P$7:Q$2767,2,0)</f>
        <v/>
      </c>
      <c r="N6606">
        <f>VLOOKUP(K6606,P$7:R$2767,2,0)</f>
        <v/>
      </c>
    </row>
    <row r="6607" hidden="1" outlineLevel="1" ht="22.45" customFormat="1" customHeight="1" s="71" thickBot="1">
      <c r="B6607" s="167" t="n"/>
      <c r="C6607" s="167" t="n"/>
      <c r="D6607" s="14" t="n"/>
      <c r="E6607" s="15" t="n"/>
      <c r="F6607" s="175" t="n"/>
      <c r="G6607" s="15" t="n"/>
      <c r="H6607" s="175" t="n"/>
      <c r="I6607" s="135" t="n"/>
      <c r="J6607" s="154" t="n"/>
      <c r="K6607" s="154" t="n"/>
      <c r="L6607" s="12" t="n"/>
      <c r="M6607">
        <f>VLOOKUP(J6607,P$7:Q$2767,2,0)</f>
        <v/>
      </c>
      <c r="N6607">
        <f>VLOOKUP(K6607,P$7:R$2767,2,0)</f>
        <v/>
      </c>
    </row>
    <row r="6608" hidden="1" outlineLevel="1" ht="22.45" customFormat="1" customHeight="1" s="71">
      <c r="B6608" s="165" t="n"/>
      <c r="C6608" s="165" t="n"/>
      <c r="D6608" s="152" t="n"/>
      <c r="E6608" s="163" t="n"/>
      <c r="F6608" s="164" t="n"/>
      <c r="G6608" s="163" t="n"/>
      <c r="H6608" s="164" t="n"/>
      <c r="I6608" s="7" t="n"/>
      <c r="J6608" s="8" t="n"/>
      <c r="K6608" s="8" t="n"/>
      <c r="L6608" s="12" t="n"/>
      <c r="M6608">
        <f>VLOOKUP(J6608,P$7:Q$2767,2,0)</f>
        <v/>
      </c>
      <c r="N6608">
        <f>VLOOKUP(K6608,P$7:R$2767,2,0)</f>
        <v/>
      </c>
    </row>
    <row r="6609" hidden="1" outlineLevel="1" ht="22.45" customFormat="1" customHeight="1" s="71">
      <c r="B6609" s="166" t="n"/>
      <c r="C6609" s="166" t="n"/>
      <c r="D6609" s="153" t="n"/>
      <c r="E6609" s="10" t="n"/>
      <c r="F6609" s="11" t="n"/>
      <c r="G6609" s="10" t="n"/>
      <c r="H6609" s="11" t="n"/>
      <c r="I6609" s="12" t="n"/>
      <c r="J6609" s="13" t="n"/>
      <c r="K6609" s="13" t="n"/>
      <c r="L6609" s="12" t="n"/>
      <c r="M6609">
        <f>VLOOKUP(J6609,P$7:Q$2767,2,0)</f>
        <v/>
      </c>
      <c r="N6609">
        <f>VLOOKUP(K6609,P$7:R$2767,2,0)</f>
        <v/>
      </c>
    </row>
    <row r="6610" hidden="1" outlineLevel="1" ht="22.45" customFormat="1" customHeight="1" s="71" thickBot="1">
      <c r="B6610" s="167" t="n"/>
      <c r="C6610" s="167" t="n"/>
      <c r="D6610" s="14" t="n"/>
      <c r="E6610" s="15" t="n"/>
      <c r="F6610" s="175" t="n"/>
      <c r="G6610" s="15" t="n"/>
      <c r="H6610" s="175" t="n"/>
      <c r="I6610" s="135" t="n"/>
      <c r="J6610" s="154" t="n"/>
      <c r="K6610" s="154" t="n"/>
      <c r="L6610" s="12" t="n"/>
      <c r="M6610">
        <f>VLOOKUP(J6610,P$7:Q$2767,2,0)</f>
        <v/>
      </c>
      <c r="N6610">
        <f>VLOOKUP(K6610,P$7:R$2767,2,0)</f>
        <v/>
      </c>
    </row>
    <row r="6611" hidden="1" outlineLevel="1" ht="22.45" customFormat="1" customHeight="1" s="71">
      <c r="B6611" s="165" t="n"/>
      <c r="C6611" s="165" t="n"/>
      <c r="D6611" s="152" t="n"/>
      <c r="E6611" s="163" t="n"/>
      <c r="F6611" s="164" t="n"/>
      <c r="G6611" s="163" t="n"/>
      <c r="H6611" s="164" t="n"/>
      <c r="I6611" s="176" t="n"/>
      <c r="J6611" s="8" t="n"/>
      <c r="K6611" s="8" t="n"/>
      <c r="L6611" s="12" t="n"/>
      <c r="M6611">
        <f>VLOOKUP(J6611,P$7:Q$2767,2,0)</f>
        <v/>
      </c>
      <c r="N6611">
        <f>VLOOKUP(K6611,P$7:R$2767,2,0)</f>
        <v/>
      </c>
    </row>
    <row r="6612" hidden="1" outlineLevel="1" ht="22.45" customFormat="1" customHeight="1" s="71">
      <c r="B6612" s="166" t="n"/>
      <c r="C6612" s="166" t="n"/>
      <c r="D6612" s="153" t="n"/>
      <c r="E6612" s="10" t="n"/>
      <c r="F6612" s="11" t="n"/>
      <c r="G6612" s="10" t="n"/>
      <c r="H6612" s="11" t="n"/>
      <c r="I6612" s="12" t="n"/>
      <c r="J6612" s="13" t="n"/>
      <c r="K6612" s="13" t="n"/>
      <c r="L6612" s="12" t="n"/>
      <c r="M6612">
        <f>VLOOKUP(J6612,P$7:Q$2767,2,0)</f>
        <v/>
      </c>
      <c r="N6612">
        <f>VLOOKUP(K6612,P$7:R$2767,2,0)</f>
        <v/>
      </c>
    </row>
    <row r="6613" hidden="1" outlineLevel="1" ht="22.45" customFormat="1" customHeight="1" s="71" thickBot="1">
      <c r="B6613" s="167" t="n"/>
      <c r="C6613" s="167" t="n"/>
      <c r="D6613" s="14" t="n"/>
      <c r="E6613" s="15" t="n"/>
      <c r="F6613" s="175" t="n"/>
      <c r="G6613" s="15" t="n"/>
      <c r="H6613" s="175" t="n"/>
      <c r="I6613" s="135" t="n"/>
      <c r="J6613" s="154" t="n"/>
      <c r="K6613" s="154" t="n"/>
      <c r="L6613" s="12" t="n"/>
      <c r="M6613">
        <f>VLOOKUP(J6613,P$7:Q$2767,2,0)</f>
        <v/>
      </c>
      <c r="N6613">
        <f>VLOOKUP(K6613,P$7:R$2767,2,0)</f>
        <v/>
      </c>
    </row>
    <row r="6614" hidden="1" outlineLevel="1" ht="22.45" customFormat="1" customHeight="1" s="71">
      <c r="B6614" s="165" t="n"/>
      <c r="C6614" s="165" t="n"/>
      <c r="D6614" s="152" t="n"/>
      <c r="E6614" s="163" t="n"/>
      <c r="F6614" s="164" t="n"/>
      <c r="G6614" s="163" t="n"/>
      <c r="H6614" s="164" t="n"/>
      <c r="I6614" s="176" t="n"/>
      <c r="J6614" s="8" t="n"/>
      <c r="K6614" s="8" t="n"/>
      <c r="L6614" s="12" t="n"/>
      <c r="M6614">
        <f>VLOOKUP(J6614,P$7:Q$2767,2,0)</f>
        <v/>
      </c>
      <c r="N6614">
        <f>VLOOKUP(K6614,P$7:R$2767,2,0)</f>
        <v/>
      </c>
    </row>
    <row r="6615" hidden="1" outlineLevel="1" ht="22.45" customFormat="1" customHeight="1" s="71">
      <c r="B6615" s="166" t="n"/>
      <c r="C6615" s="166" t="n"/>
      <c r="D6615" s="153" t="n"/>
      <c r="E6615" s="10" t="n"/>
      <c r="F6615" s="11" t="n"/>
      <c r="G6615" s="10" t="n"/>
      <c r="H6615" s="11" t="n"/>
      <c r="I6615" s="12" t="n"/>
      <c r="J6615" s="13" t="n"/>
      <c r="K6615" s="13" t="n"/>
      <c r="L6615" s="12" t="n"/>
      <c r="M6615">
        <f>VLOOKUP(J6615,P$7:Q$2767,2,0)</f>
        <v/>
      </c>
      <c r="N6615">
        <f>VLOOKUP(K6615,P$7:R$2767,2,0)</f>
        <v/>
      </c>
    </row>
    <row r="6616" hidden="1" outlineLevel="1" ht="22.45" customFormat="1" customHeight="1" s="71" thickBot="1">
      <c r="B6616" s="167" t="n"/>
      <c r="C6616" s="167" t="n"/>
      <c r="D6616" s="14" t="n"/>
      <c r="E6616" s="15" t="n"/>
      <c r="F6616" s="175" t="n"/>
      <c r="G6616" s="15" t="n"/>
      <c r="H6616" s="175" t="n"/>
      <c r="I6616" s="135" t="n"/>
      <c r="J6616" s="154" t="n"/>
      <c r="K6616" s="154" t="n"/>
      <c r="L6616" s="12" t="n"/>
      <c r="M6616">
        <f>VLOOKUP(J6616,P$7:Q$2767,2,0)</f>
        <v/>
      </c>
      <c r="N6616">
        <f>VLOOKUP(K6616,P$7:R$2767,2,0)</f>
        <v/>
      </c>
    </row>
    <row r="6617" hidden="1" outlineLevel="1" ht="22.45" customFormat="1" customHeight="1" s="71">
      <c r="B6617" s="165" t="n"/>
      <c r="C6617" s="165" t="n"/>
      <c r="D6617" s="152" t="n"/>
      <c r="E6617" s="163" t="n"/>
      <c r="F6617" s="164" t="n"/>
      <c r="G6617" s="163" t="n"/>
      <c r="H6617" s="164" t="n"/>
      <c r="I6617" s="176" t="n"/>
      <c r="J6617" s="8" t="n"/>
      <c r="K6617" s="8" t="n"/>
      <c r="L6617" s="12" t="n"/>
      <c r="M6617">
        <f>VLOOKUP(J6617,P$7:Q$2767,2,0)</f>
        <v/>
      </c>
      <c r="N6617">
        <f>VLOOKUP(K6617,P$7:R$2767,2,0)</f>
        <v/>
      </c>
    </row>
    <row r="6618" hidden="1" outlineLevel="1" ht="22.45" customFormat="1" customHeight="1" s="71">
      <c r="B6618" s="166" t="n"/>
      <c r="C6618" s="166" t="n"/>
      <c r="D6618" s="153" t="n"/>
      <c r="E6618" s="10" t="n"/>
      <c r="F6618" s="11" t="n"/>
      <c r="G6618" s="10" t="n"/>
      <c r="H6618" s="11" t="n"/>
      <c r="I6618" s="12" t="n"/>
      <c r="J6618" s="13" t="n"/>
      <c r="K6618" s="13" t="n"/>
      <c r="L6618" s="12" t="n"/>
      <c r="M6618">
        <f>VLOOKUP(J6618,P$7:Q$2767,2,0)</f>
        <v/>
      </c>
      <c r="N6618">
        <f>VLOOKUP(K6618,P$7:R$2767,2,0)</f>
        <v/>
      </c>
    </row>
    <row r="6619" hidden="1" outlineLevel="1" ht="22.45" customFormat="1" customHeight="1" s="71" thickBot="1">
      <c r="B6619" s="167" t="n"/>
      <c r="C6619" s="167" t="n"/>
      <c r="D6619" s="14" t="n"/>
      <c r="E6619" s="15" t="n"/>
      <c r="F6619" s="175" t="n"/>
      <c r="G6619" s="15" t="n"/>
      <c r="H6619" s="175" t="n"/>
      <c r="I6619" s="135" t="n"/>
      <c r="J6619" s="154" t="n"/>
      <c r="K6619" s="154" t="n"/>
      <c r="L6619" s="12" t="n"/>
      <c r="M6619">
        <f>VLOOKUP(J6619,P$7:Q$2767,2,0)</f>
        <v/>
      </c>
      <c r="N6619">
        <f>VLOOKUP(K6619,P$7:R$2767,2,0)</f>
        <v/>
      </c>
    </row>
    <row r="6620" hidden="1" outlineLevel="1" ht="22.45" customFormat="1" customHeight="1" s="71">
      <c r="B6620" s="165" t="n"/>
      <c r="C6620" s="165" t="n"/>
      <c r="D6620" s="152" t="n"/>
      <c r="E6620" s="163" t="n"/>
      <c r="F6620" s="164" t="n"/>
      <c r="G6620" s="163" t="n"/>
      <c r="H6620" s="164" t="n"/>
      <c r="I6620" s="7" t="n"/>
      <c r="J6620" s="8" t="n"/>
      <c r="K6620" s="8" t="n"/>
      <c r="L6620" s="12" t="n"/>
      <c r="M6620">
        <f>VLOOKUP(J6620,P$7:Q$2767,2,0)</f>
        <v/>
      </c>
      <c r="N6620">
        <f>VLOOKUP(K6620,P$7:R$2767,2,0)</f>
        <v/>
      </c>
    </row>
    <row r="6621" hidden="1" outlineLevel="1" ht="22.45" customFormat="1" customHeight="1" s="71">
      <c r="B6621" s="166" t="n"/>
      <c r="C6621" s="166" t="n"/>
      <c r="D6621" s="153" t="n"/>
      <c r="E6621" s="10" t="n"/>
      <c r="F6621" s="11" t="n"/>
      <c r="G6621" s="10" t="n"/>
      <c r="H6621" s="11" t="n"/>
      <c r="I6621" s="12" t="n"/>
      <c r="J6621" s="13" t="n"/>
      <c r="K6621" s="13" t="n"/>
      <c r="L6621" s="12" t="n"/>
      <c r="M6621">
        <f>VLOOKUP(J6621,P$7:Q$2767,2,0)</f>
        <v/>
      </c>
      <c r="N6621">
        <f>VLOOKUP(K6621,P$7:R$2767,2,0)</f>
        <v/>
      </c>
    </row>
    <row r="6622" hidden="1" outlineLevel="1" ht="22.45" customFormat="1" customHeight="1" s="71" thickBot="1">
      <c r="B6622" s="167" t="n"/>
      <c r="C6622" s="167" t="n"/>
      <c r="D6622" s="14" t="n"/>
      <c r="E6622" s="15" t="n"/>
      <c r="F6622" s="175" t="n"/>
      <c r="G6622" s="15" t="n"/>
      <c r="H6622" s="175" t="n"/>
      <c r="I6622" s="135" t="n"/>
      <c r="J6622" s="154" t="n"/>
      <c r="K6622" s="154" t="n"/>
      <c r="L6622" s="12" t="n"/>
      <c r="M6622">
        <f>VLOOKUP(J6622,P$7:Q$2767,2,0)</f>
        <v/>
      </c>
      <c r="N6622">
        <f>VLOOKUP(K6622,P$7:R$2767,2,0)</f>
        <v/>
      </c>
    </row>
    <row r="6623" hidden="1" outlineLevel="1" ht="22.45" customFormat="1" customHeight="1" s="71">
      <c r="B6623" s="165" t="n"/>
      <c r="C6623" s="165" t="n"/>
      <c r="D6623" s="152" t="n"/>
      <c r="E6623" s="163" t="n"/>
      <c r="F6623" s="164" t="n"/>
      <c r="G6623" s="163" t="n"/>
      <c r="H6623" s="164" t="n"/>
      <c r="I6623" s="7" t="n"/>
      <c r="J6623" s="8" t="n"/>
      <c r="K6623" s="8" t="n"/>
      <c r="L6623" s="12" t="n"/>
      <c r="M6623">
        <f>VLOOKUP(J6623,P$7:Q$2767,2,0)</f>
        <v/>
      </c>
      <c r="N6623">
        <f>VLOOKUP(K6623,P$7:R$2767,2,0)</f>
        <v/>
      </c>
    </row>
    <row r="6624" hidden="1" outlineLevel="1" ht="22.45" customFormat="1" customHeight="1" s="71">
      <c r="B6624" s="166" t="n"/>
      <c r="C6624" s="166" t="n"/>
      <c r="D6624" s="153" t="n"/>
      <c r="E6624" s="10" t="n"/>
      <c r="F6624" s="11" t="n"/>
      <c r="G6624" s="10" t="n"/>
      <c r="H6624" s="11" t="n"/>
      <c r="I6624" s="12" t="n"/>
      <c r="J6624" s="13" t="n"/>
      <c r="K6624" s="13" t="n"/>
      <c r="L6624" s="12" t="n"/>
      <c r="M6624">
        <f>VLOOKUP(J6624,P$7:Q$2767,2,0)</f>
        <v/>
      </c>
      <c r="N6624">
        <f>VLOOKUP(K6624,P$7:R$2767,2,0)</f>
        <v/>
      </c>
    </row>
    <row r="6625" hidden="1" outlineLevel="1" ht="22.45" customFormat="1" customHeight="1" s="71" thickBot="1">
      <c r="B6625" s="167" t="n"/>
      <c r="C6625" s="167" t="n"/>
      <c r="D6625" s="14" t="n"/>
      <c r="E6625" s="15" t="n"/>
      <c r="F6625" s="175" t="n"/>
      <c r="G6625" s="15" t="n"/>
      <c r="H6625" s="175" t="n"/>
      <c r="I6625" s="135" t="n"/>
      <c r="J6625" s="154" t="n"/>
      <c r="K6625" s="154" t="n"/>
      <c r="L6625" s="12" t="n"/>
      <c r="M6625">
        <f>VLOOKUP(J6625,P$7:Q$2767,2,0)</f>
        <v/>
      </c>
      <c r="N6625">
        <f>VLOOKUP(K6625,P$7:R$2767,2,0)</f>
        <v/>
      </c>
    </row>
    <row r="6626" hidden="1" outlineLevel="1" ht="22.45" customFormat="1" customHeight="1" s="71">
      <c r="B6626" s="165" t="n"/>
      <c r="C6626" s="165" t="n"/>
      <c r="D6626" s="152" t="n"/>
      <c r="E6626" s="163" t="n"/>
      <c r="F6626" s="164" t="n"/>
      <c r="G6626" s="163" t="n"/>
      <c r="H6626" s="164" t="n"/>
      <c r="I6626" s="7" t="n"/>
      <c r="J6626" s="8" t="n"/>
      <c r="K6626" s="8" t="n"/>
      <c r="L6626" s="12" t="n"/>
      <c r="M6626">
        <f>VLOOKUP(J6626,P$7:Q$2767,2,0)</f>
        <v/>
      </c>
      <c r="N6626">
        <f>VLOOKUP(K6626,P$7:R$2767,2,0)</f>
        <v/>
      </c>
    </row>
    <row r="6627" hidden="1" outlineLevel="1" ht="22.45" customFormat="1" customHeight="1" s="71">
      <c r="B6627" s="166" t="n"/>
      <c r="C6627" s="166" t="n"/>
      <c r="D6627" s="153" t="n"/>
      <c r="E6627" s="10" t="n"/>
      <c r="F6627" s="11" t="n"/>
      <c r="G6627" s="10" t="n"/>
      <c r="H6627" s="11" t="n"/>
      <c r="I6627" s="12" t="n"/>
      <c r="J6627" s="13" t="n"/>
      <c r="K6627" s="13" t="n"/>
      <c r="L6627" s="12" t="n"/>
      <c r="M6627">
        <f>VLOOKUP(J6627,P$7:Q$2767,2,0)</f>
        <v/>
      </c>
      <c r="N6627">
        <f>VLOOKUP(K6627,P$7:R$2767,2,0)</f>
        <v/>
      </c>
    </row>
    <row r="6628" hidden="1" outlineLevel="1" ht="22.45" customFormat="1" customHeight="1" s="71" thickBot="1">
      <c r="B6628" s="167" t="n"/>
      <c r="C6628" s="167" t="n"/>
      <c r="D6628" s="14" t="n"/>
      <c r="E6628" s="15" t="n"/>
      <c r="F6628" s="175" t="n"/>
      <c r="G6628" s="15" t="n"/>
      <c r="H6628" s="175" t="n"/>
      <c r="I6628" s="135" t="n"/>
      <c r="J6628" s="154" t="n"/>
      <c r="K6628" s="154" t="n"/>
      <c r="L6628" s="12" t="n"/>
      <c r="M6628">
        <f>VLOOKUP(J6628,P$7:Q$2767,2,0)</f>
        <v/>
      </c>
      <c r="N6628">
        <f>VLOOKUP(K6628,P$7:R$2767,2,0)</f>
        <v/>
      </c>
    </row>
    <row r="6629" hidden="1" outlineLevel="1" ht="22.45" customFormat="1" customHeight="1" s="71">
      <c r="B6629" s="165" t="n"/>
      <c r="C6629" s="165" t="n"/>
      <c r="D6629" s="152" t="n"/>
      <c r="E6629" s="163" t="n"/>
      <c r="F6629" s="164" t="n"/>
      <c r="G6629" s="163" t="n"/>
      <c r="H6629" s="164" t="n"/>
      <c r="I6629" s="7" t="n"/>
      <c r="J6629" s="8" t="n"/>
      <c r="K6629" s="8" t="n"/>
      <c r="L6629" s="12" t="n"/>
      <c r="M6629">
        <f>VLOOKUP(J6629,P$7:Q$2767,2,0)</f>
        <v/>
      </c>
      <c r="N6629">
        <f>VLOOKUP(K6629,P$7:R$2767,2,0)</f>
        <v/>
      </c>
    </row>
    <row r="6630" hidden="1" outlineLevel="1" ht="22.45" customFormat="1" customHeight="1" s="71">
      <c r="B6630" s="166" t="n"/>
      <c r="C6630" s="166" t="n"/>
      <c r="D6630" s="153" t="n"/>
      <c r="E6630" s="10" t="n"/>
      <c r="F6630" s="11" t="n"/>
      <c r="G6630" s="10" t="n"/>
      <c r="H6630" s="11" t="n"/>
      <c r="I6630" s="12" t="n"/>
      <c r="J6630" s="13" t="n"/>
      <c r="K6630" s="13" t="n"/>
      <c r="L6630" s="12" t="n"/>
      <c r="M6630">
        <f>VLOOKUP(J6630,P$7:Q$2767,2,0)</f>
        <v/>
      </c>
      <c r="N6630">
        <f>VLOOKUP(K6630,P$7:R$2767,2,0)</f>
        <v/>
      </c>
    </row>
    <row r="6631" hidden="1" outlineLevel="1" ht="22.45" customFormat="1" customHeight="1" s="71" thickBot="1">
      <c r="B6631" s="167" t="n"/>
      <c r="C6631" s="167" t="n"/>
      <c r="D6631" s="14" t="n"/>
      <c r="E6631" s="15" t="n"/>
      <c r="F6631" s="175" t="n"/>
      <c r="G6631" s="15" t="n"/>
      <c r="H6631" s="175" t="n"/>
      <c r="I6631" s="135" t="n"/>
      <c r="J6631" s="154" t="n"/>
      <c r="K6631" s="154" t="n"/>
      <c r="L6631" s="12" t="n"/>
      <c r="M6631">
        <f>VLOOKUP(J6631,P$7:Q$2767,2,0)</f>
        <v/>
      </c>
      <c r="N6631">
        <f>VLOOKUP(K6631,P$7:R$2767,2,0)</f>
        <v/>
      </c>
    </row>
    <row r="6632" hidden="1" outlineLevel="1" ht="22.45" customFormat="1" customHeight="1" s="71">
      <c r="B6632" s="165" t="n"/>
      <c r="C6632" s="165" t="n"/>
      <c r="D6632" s="152" t="n"/>
      <c r="E6632" s="163" t="n"/>
      <c r="F6632" s="164" t="n"/>
      <c r="G6632" s="163" t="n"/>
      <c r="H6632" s="164" t="n"/>
      <c r="I6632" s="176" t="n"/>
      <c r="J6632" s="8" t="n"/>
      <c r="K6632" s="8" t="n"/>
      <c r="L6632" s="12" t="n"/>
      <c r="M6632">
        <f>VLOOKUP(J6632,P$7:Q$2767,2,0)</f>
        <v/>
      </c>
      <c r="N6632">
        <f>VLOOKUP(K6632,P$7:R$2767,2,0)</f>
        <v/>
      </c>
    </row>
    <row r="6633" hidden="1" outlineLevel="1" ht="22.45" customFormat="1" customHeight="1" s="71">
      <c r="B6633" s="166" t="n"/>
      <c r="C6633" s="166" t="n"/>
      <c r="D6633" s="153" t="n"/>
      <c r="E6633" s="10" t="n"/>
      <c r="F6633" s="11" t="n"/>
      <c r="G6633" s="10" t="n"/>
      <c r="H6633" s="11" t="n"/>
      <c r="I6633" s="12" t="n"/>
      <c r="J6633" s="13" t="n"/>
      <c r="K6633" s="13" t="n"/>
      <c r="L6633" s="12" t="n"/>
      <c r="M6633">
        <f>VLOOKUP(J6633,P$7:Q$2767,2,0)</f>
        <v/>
      </c>
      <c r="N6633">
        <f>VLOOKUP(K6633,P$7:R$2767,2,0)</f>
        <v/>
      </c>
    </row>
    <row r="6634" hidden="1" outlineLevel="1" ht="22.45" customFormat="1" customHeight="1" s="71" thickBot="1">
      <c r="B6634" s="167" t="n"/>
      <c r="C6634" s="167" t="n"/>
      <c r="D6634" s="14" t="n"/>
      <c r="E6634" s="15" t="n"/>
      <c r="F6634" s="175" t="n"/>
      <c r="G6634" s="15" t="n"/>
      <c r="H6634" s="175" t="n"/>
      <c r="I6634" s="135" t="n"/>
      <c r="J6634" s="154" t="n"/>
      <c r="K6634" s="154" t="n"/>
      <c r="L6634" s="12" t="n"/>
      <c r="M6634">
        <f>VLOOKUP(J6634,P$7:Q$2767,2,0)</f>
        <v/>
      </c>
      <c r="N6634">
        <f>VLOOKUP(K6634,P$7:R$2767,2,0)</f>
        <v/>
      </c>
    </row>
    <row r="6635" hidden="1" outlineLevel="1" ht="22.45" customFormat="1" customHeight="1" s="71">
      <c r="B6635" s="165" t="n"/>
      <c r="C6635" s="165" t="n"/>
      <c r="D6635" s="152" t="n"/>
      <c r="E6635" s="163" t="n"/>
      <c r="F6635" s="164" t="n"/>
      <c r="G6635" s="163" t="n"/>
      <c r="H6635" s="164" t="n"/>
      <c r="I6635" s="7" t="n"/>
      <c r="J6635" s="8" t="n"/>
      <c r="K6635" s="8" t="n"/>
      <c r="L6635" s="12" t="n"/>
      <c r="M6635">
        <f>VLOOKUP(J6635,P$7:Q$2767,2,0)</f>
        <v/>
      </c>
      <c r="N6635">
        <f>VLOOKUP(K6635,P$7:R$2767,2,0)</f>
        <v/>
      </c>
    </row>
    <row r="6636" hidden="1" outlineLevel="1" ht="22.45" customFormat="1" customHeight="1" s="71">
      <c r="B6636" s="166" t="n"/>
      <c r="C6636" s="166" t="n"/>
      <c r="D6636" s="153" t="n"/>
      <c r="E6636" s="10" t="n"/>
      <c r="F6636" s="11" t="n"/>
      <c r="G6636" s="10" t="n"/>
      <c r="H6636" s="11" t="n"/>
      <c r="I6636" s="12" t="n"/>
      <c r="J6636" s="13" t="n"/>
      <c r="K6636" s="13" t="n"/>
      <c r="L6636" s="12" t="n"/>
      <c r="M6636">
        <f>VLOOKUP(J6636,P$7:Q$2767,2,0)</f>
        <v/>
      </c>
      <c r="N6636">
        <f>VLOOKUP(K6636,P$7:R$2767,2,0)</f>
        <v/>
      </c>
    </row>
    <row r="6637" hidden="1" outlineLevel="1" ht="22.45" customFormat="1" customHeight="1" s="71" thickBot="1">
      <c r="B6637" s="167" t="n"/>
      <c r="C6637" s="167" t="n"/>
      <c r="D6637" s="14" t="n"/>
      <c r="E6637" s="15" t="n"/>
      <c r="F6637" s="175" t="n"/>
      <c r="G6637" s="15" t="n"/>
      <c r="H6637" s="175" t="n"/>
      <c r="I6637" s="135" t="n"/>
      <c r="J6637" s="154" t="n"/>
      <c r="K6637" s="154" t="n"/>
      <c r="L6637" s="12" t="n"/>
      <c r="M6637">
        <f>VLOOKUP(J6637,P$7:Q$2767,2,0)</f>
        <v/>
      </c>
      <c r="N6637">
        <f>VLOOKUP(K6637,P$7:R$2767,2,0)</f>
        <v/>
      </c>
    </row>
    <row r="6638" hidden="1" outlineLevel="1" ht="22.45" customFormat="1" customHeight="1" s="71">
      <c r="B6638" s="165" t="n"/>
      <c r="C6638" s="165" t="n"/>
      <c r="D6638" s="152" t="n"/>
      <c r="E6638" s="163" t="n"/>
      <c r="F6638" s="164" t="n"/>
      <c r="G6638" s="163" t="n"/>
      <c r="H6638" s="164" t="n"/>
      <c r="I6638" s="7" t="n"/>
      <c r="J6638" s="8" t="n"/>
      <c r="K6638" s="8" t="n"/>
      <c r="L6638" s="12" t="n"/>
      <c r="M6638">
        <f>VLOOKUP(J6638,P$7:Q$2767,2,0)</f>
        <v/>
      </c>
      <c r="N6638">
        <f>VLOOKUP(K6638,P$7:R$2767,2,0)</f>
        <v/>
      </c>
    </row>
    <row r="6639" hidden="1" outlineLevel="1" ht="22.45" customFormat="1" customHeight="1" s="71">
      <c r="B6639" s="166" t="n"/>
      <c r="C6639" s="166" t="n"/>
      <c r="D6639" s="153" t="n"/>
      <c r="E6639" s="10" t="n"/>
      <c r="F6639" s="11" t="n"/>
      <c r="G6639" s="10" t="n"/>
      <c r="H6639" s="11" t="n"/>
      <c r="I6639" s="12" t="n"/>
      <c r="J6639" s="13" t="n"/>
      <c r="K6639" s="13" t="n"/>
      <c r="L6639" s="12" t="n"/>
      <c r="M6639">
        <f>VLOOKUP(J6639,P$7:Q$2767,2,0)</f>
        <v/>
      </c>
      <c r="N6639">
        <f>VLOOKUP(K6639,P$7:R$2767,2,0)</f>
        <v/>
      </c>
    </row>
    <row r="6640" hidden="1" outlineLevel="1" ht="22.45" customFormat="1" customHeight="1" s="71" thickBot="1">
      <c r="B6640" s="167" t="n"/>
      <c r="C6640" s="167" t="n"/>
      <c r="D6640" s="14" t="n"/>
      <c r="E6640" s="15" t="n"/>
      <c r="F6640" s="175" t="n"/>
      <c r="G6640" s="15" t="n"/>
      <c r="H6640" s="175" t="n"/>
      <c r="I6640" s="135" t="n"/>
      <c r="J6640" s="154" t="n"/>
      <c r="K6640" s="154" t="n"/>
      <c r="L6640" s="12" t="n"/>
      <c r="M6640">
        <f>VLOOKUP(J6640,P$7:Q$2767,2,0)</f>
        <v/>
      </c>
      <c r="N6640">
        <f>VLOOKUP(K6640,P$7:R$2767,2,0)</f>
        <v/>
      </c>
    </row>
    <row r="6641" hidden="1" outlineLevel="1" ht="22.45" customFormat="1" customHeight="1" s="71">
      <c r="B6641" s="165" t="n"/>
      <c r="C6641" s="165" t="n"/>
      <c r="D6641" s="152" t="n"/>
      <c r="E6641" s="163" t="n"/>
      <c r="F6641" s="164" t="n"/>
      <c r="G6641" s="163" t="n"/>
      <c r="H6641" s="164" t="n"/>
      <c r="I6641" s="7" t="n"/>
      <c r="J6641" s="8" t="n"/>
      <c r="K6641" s="8" t="n"/>
      <c r="L6641" s="12" t="n"/>
      <c r="M6641">
        <f>VLOOKUP(J6641,P$7:Q$2767,2,0)</f>
        <v/>
      </c>
      <c r="N6641">
        <f>VLOOKUP(K6641,P$7:R$2767,2,0)</f>
        <v/>
      </c>
    </row>
    <row r="6642" hidden="1" outlineLevel="1" ht="22.45" customFormat="1" customHeight="1" s="71">
      <c r="B6642" s="166" t="n"/>
      <c r="C6642" s="166" t="n"/>
      <c r="D6642" s="153" t="n"/>
      <c r="E6642" s="10" t="n"/>
      <c r="F6642" s="11" t="n"/>
      <c r="G6642" s="10" t="n"/>
      <c r="H6642" s="11" t="n"/>
      <c r="I6642" s="12" t="n"/>
      <c r="J6642" s="13" t="n"/>
      <c r="K6642" s="13" t="n"/>
      <c r="L6642" s="12" t="n"/>
      <c r="M6642">
        <f>VLOOKUP(J6642,P$7:Q$2767,2,0)</f>
        <v/>
      </c>
      <c r="N6642">
        <f>VLOOKUP(K6642,P$7:R$2767,2,0)</f>
        <v/>
      </c>
    </row>
    <row r="6643" hidden="1" outlineLevel="1" ht="22.45" customFormat="1" customHeight="1" s="71" thickBot="1">
      <c r="B6643" s="167" t="n"/>
      <c r="C6643" s="167" t="n"/>
      <c r="D6643" s="14" t="n"/>
      <c r="E6643" s="15" t="n"/>
      <c r="F6643" s="175" t="n"/>
      <c r="G6643" s="15" t="n"/>
      <c r="H6643" s="175" t="n"/>
      <c r="I6643" s="135" t="n"/>
      <c r="J6643" s="154" t="n"/>
      <c r="K6643" s="154" t="n"/>
      <c r="L6643" s="12" t="n"/>
      <c r="M6643">
        <f>VLOOKUP(J6643,P$7:Q$2767,2,0)</f>
        <v/>
      </c>
      <c r="N6643">
        <f>VLOOKUP(K6643,P$7:R$2767,2,0)</f>
        <v/>
      </c>
    </row>
    <row r="6644" hidden="1" outlineLevel="1" ht="22.45" customFormat="1" customHeight="1" s="71">
      <c r="B6644" s="165" t="n"/>
      <c r="C6644" s="165" t="n"/>
      <c r="D6644" s="152" t="n"/>
      <c r="E6644" s="163" t="n"/>
      <c r="F6644" s="164" t="n"/>
      <c r="G6644" s="163" t="n"/>
      <c r="H6644" s="164" t="n"/>
      <c r="I6644" s="7" t="n"/>
      <c r="J6644" s="8" t="n"/>
      <c r="K6644" s="8" t="n"/>
      <c r="L6644" s="12" t="n"/>
      <c r="M6644">
        <f>VLOOKUP(J6644,P$7:Q$2767,2,0)</f>
        <v/>
      </c>
      <c r="N6644">
        <f>VLOOKUP(K6644,P$7:R$2767,2,0)</f>
        <v/>
      </c>
    </row>
    <row r="6645" hidden="1" outlineLevel="1" ht="22.45" customFormat="1" customHeight="1" s="71">
      <c r="B6645" s="166" t="n"/>
      <c r="C6645" s="166" t="n"/>
      <c r="D6645" s="153" t="n"/>
      <c r="E6645" s="10" t="n"/>
      <c r="F6645" s="11" t="n"/>
      <c r="G6645" s="10" t="n"/>
      <c r="H6645" s="11" t="n"/>
      <c r="I6645" s="12" t="n"/>
      <c r="J6645" s="13" t="n"/>
      <c r="K6645" s="13" t="n"/>
      <c r="L6645" s="12" t="n"/>
      <c r="M6645">
        <f>VLOOKUP(J6645,P$7:Q$2767,2,0)</f>
        <v/>
      </c>
      <c r="N6645">
        <f>VLOOKUP(K6645,P$7:R$2767,2,0)</f>
        <v/>
      </c>
    </row>
    <row r="6646" hidden="1" outlineLevel="1" ht="22.45" customFormat="1" customHeight="1" s="71" thickBot="1">
      <c r="B6646" s="167" t="n"/>
      <c r="C6646" s="167" t="n"/>
      <c r="D6646" s="14" t="n"/>
      <c r="E6646" s="15" t="n"/>
      <c r="F6646" s="175" t="n"/>
      <c r="G6646" s="15" t="n"/>
      <c r="H6646" s="175" t="n"/>
      <c r="I6646" s="135" t="n"/>
      <c r="J6646" s="154" t="n"/>
      <c r="K6646" s="154" t="n"/>
      <c r="L6646" s="12" t="n"/>
      <c r="M6646">
        <f>VLOOKUP(J6646,P$7:Q$2767,2,0)</f>
        <v/>
      </c>
      <c r="N6646">
        <f>VLOOKUP(K6646,P$7:R$2767,2,0)</f>
        <v/>
      </c>
    </row>
    <row r="6647" hidden="1" outlineLevel="1" ht="22.45" customFormat="1" customHeight="1" s="71">
      <c r="B6647" s="165" t="n"/>
      <c r="C6647" s="165" t="n"/>
      <c r="D6647" s="152" t="n"/>
      <c r="E6647" s="163" t="n"/>
      <c r="F6647" s="164" t="n"/>
      <c r="G6647" s="163" t="n"/>
      <c r="H6647" s="164" t="n"/>
      <c r="I6647" s="7" t="n"/>
      <c r="J6647" s="8" t="n"/>
      <c r="K6647" s="8" t="n"/>
      <c r="L6647" s="12" t="n"/>
      <c r="M6647">
        <f>VLOOKUP(J6647,P$7:Q$2767,2,0)</f>
        <v/>
      </c>
      <c r="N6647">
        <f>VLOOKUP(K6647,P$7:R$2767,2,0)</f>
        <v/>
      </c>
    </row>
    <row r="6648" hidden="1" outlineLevel="1" ht="22.45" customFormat="1" customHeight="1" s="71">
      <c r="B6648" s="166" t="n"/>
      <c r="C6648" s="166" t="n"/>
      <c r="D6648" s="153" t="n"/>
      <c r="E6648" s="10" t="n"/>
      <c r="F6648" s="11" t="n"/>
      <c r="G6648" s="10" t="n"/>
      <c r="H6648" s="11" t="n"/>
      <c r="I6648" s="12" t="n"/>
      <c r="J6648" s="13" t="n"/>
      <c r="K6648" s="13" t="n"/>
      <c r="L6648" s="12" t="n"/>
      <c r="M6648">
        <f>VLOOKUP(J6648,P$7:Q$2767,2,0)</f>
        <v/>
      </c>
      <c r="N6648">
        <f>VLOOKUP(K6648,P$7:R$2767,2,0)</f>
        <v/>
      </c>
    </row>
    <row r="6649" hidden="1" outlineLevel="1" ht="22.45" customFormat="1" customHeight="1" s="71" thickBot="1">
      <c r="B6649" s="167" t="n"/>
      <c r="C6649" s="167" t="n"/>
      <c r="D6649" s="14" t="n"/>
      <c r="E6649" s="15" t="n"/>
      <c r="F6649" s="175" t="n"/>
      <c r="G6649" s="15" t="n"/>
      <c r="H6649" s="175" t="n"/>
      <c r="I6649" s="135" t="n"/>
      <c r="J6649" s="154" t="n"/>
      <c r="K6649" s="154" t="n"/>
      <c r="L6649" s="12" t="n"/>
      <c r="M6649">
        <f>VLOOKUP(J6649,P$7:Q$2767,2,0)</f>
        <v/>
      </c>
      <c r="N6649">
        <f>VLOOKUP(K6649,P$7:R$2767,2,0)</f>
        <v/>
      </c>
    </row>
    <row r="6650" hidden="1" outlineLevel="1" ht="22.45" customFormat="1" customHeight="1" s="71">
      <c r="B6650" s="165" t="n"/>
      <c r="C6650" s="165" t="n"/>
      <c r="D6650" s="152" t="n"/>
      <c r="E6650" s="163" t="n"/>
      <c r="F6650" s="164" t="n"/>
      <c r="G6650" s="163" t="n"/>
      <c r="H6650" s="164" t="n"/>
      <c r="I6650" s="7" t="n"/>
      <c r="J6650" s="8" t="n"/>
      <c r="K6650" s="8" t="n"/>
      <c r="L6650" s="12" t="n"/>
      <c r="M6650">
        <f>VLOOKUP(J6650,P$7:Q$2767,2,0)</f>
        <v/>
      </c>
      <c r="N6650">
        <f>VLOOKUP(K6650,P$7:R$2767,2,0)</f>
        <v/>
      </c>
    </row>
    <row r="6651" hidden="1" outlineLevel="1" ht="22.45" customFormat="1" customHeight="1" s="71">
      <c r="B6651" s="166" t="n"/>
      <c r="C6651" s="166" t="n"/>
      <c r="D6651" s="153" t="n"/>
      <c r="E6651" s="10" t="n"/>
      <c r="F6651" s="11" t="n"/>
      <c r="G6651" s="10" t="n"/>
      <c r="H6651" s="11" t="n"/>
      <c r="I6651" s="12" t="n"/>
      <c r="J6651" s="13" t="n"/>
      <c r="K6651" s="13" t="n"/>
      <c r="L6651" s="12" t="n"/>
      <c r="M6651">
        <f>VLOOKUP(J6651,P$7:Q$2767,2,0)</f>
        <v/>
      </c>
      <c r="N6651">
        <f>VLOOKUP(K6651,P$7:R$2767,2,0)</f>
        <v/>
      </c>
    </row>
    <row r="6652" hidden="1" outlineLevel="1" ht="22.45" customFormat="1" customHeight="1" s="71" thickBot="1">
      <c r="B6652" s="167" t="n"/>
      <c r="C6652" s="167" t="n"/>
      <c r="D6652" s="14" t="n"/>
      <c r="E6652" s="15" t="n"/>
      <c r="F6652" s="175" t="n"/>
      <c r="G6652" s="15" t="n"/>
      <c r="H6652" s="175" t="n"/>
      <c r="I6652" s="135" t="n"/>
      <c r="J6652" s="154" t="n"/>
      <c r="K6652" s="154" t="n"/>
      <c r="L6652" s="12" t="n"/>
      <c r="M6652">
        <f>VLOOKUP(J6652,P$7:Q$2767,2,0)</f>
        <v/>
      </c>
      <c r="N6652">
        <f>VLOOKUP(K6652,P$7:R$2767,2,0)</f>
        <v/>
      </c>
    </row>
    <row r="6653" hidden="1" outlineLevel="1" ht="22.45" customFormat="1" customHeight="1" s="71">
      <c r="B6653" s="165" t="n"/>
      <c r="C6653" s="165" t="n"/>
      <c r="D6653" s="152" t="n"/>
      <c r="E6653" s="163" t="n"/>
      <c r="F6653" s="164" t="n"/>
      <c r="G6653" s="163" t="n"/>
      <c r="H6653" s="164" t="n"/>
      <c r="I6653" s="7" t="n"/>
      <c r="J6653" s="8" t="n"/>
      <c r="K6653" s="8" t="n"/>
      <c r="L6653" s="12" t="n"/>
      <c r="M6653">
        <f>VLOOKUP(J6653,P$7:Q$2767,2,0)</f>
        <v/>
      </c>
      <c r="N6653">
        <f>VLOOKUP(K6653,P$7:R$2767,2,0)</f>
        <v/>
      </c>
    </row>
    <row r="6654" hidden="1" outlineLevel="1" ht="22.45" customFormat="1" customHeight="1" s="71">
      <c r="B6654" s="166" t="n"/>
      <c r="C6654" s="166" t="n"/>
      <c r="D6654" s="153" t="n"/>
      <c r="E6654" s="10" t="n"/>
      <c r="F6654" s="11" t="n"/>
      <c r="G6654" s="10" t="n"/>
      <c r="H6654" s="11" t="n"/>
      <c r="I6654" s="12" t="n"/>
      <c r="J6654" s="13" t="n"/>
      <c r="K6654" s="13" t="n"/>
      <c r="L6654" s="12" t="n"/>
      <c r="M6654">
        <f>VLOOKUP(J6654,P$7:Q$2767,2,0)</f>
        <v/>
      </c>
      <c r="N6654">
        <f>VLOOKUP(K6654,P$7:R$2767,2,0)</f>
        <v/>
      </c>
    </row>
    <row r="6655" hidden="1" outlineLevel="1" ht="22.45" customFormat="1" customHeight="1" s="71" thickBot="1">
      <c r="B6655" s="167" t="n"/>
      <c r="C6655" s="167" t="n"/>
      <c r="D6655" s="14" t="n"/>
      <c r="E6655" s="15" t="n"/>
      <c r="F6655" s="175" t="n"/>
      <c r="G6655" s="15" t="n"/>
      <c r="H6655" s="175" t="n"/>
      <c r="I6655" s="135" t="n"/>
      <c r="J6655" s="154" t="n"/>
      <c r="K6655" s="154" t="n"/>
      <c r="L6655" s="12" t="n"/>
      <c r="M6655">
        <f>VLOOKUP(J6655,P$7:Q$2767,2,0)</f>
        <v/>
      </c>
      <c r="N6655">
        <f>VLOOKUP(K6655,P$7:R$2767,2,0)</f>
        <v/>
      </c>
    </row>
    <row r="6656" hidden="1" outlineLevel="1" ht="22.45" customFormat="1" customHeight="1" s="71">
      <c r="B6656" s="165" t="n"/>
      <c r="C6656" s="165" t="n"/>
      <c r="D6656" s="152" t="n"/>
      <c r="E6656" s="163" t="n"/>
      <c r="F6656" s="164" t="n"/>
      <c r="G6656" s="163" t="n"/>
      <c r="H6656" s="164" t="n"/>
      <c r="I6656" s="176" t="n"/>
      <c r="J6656" s="8" t="n"/>
      <c r="K6656" s="8" t="n"/>
      <c r="L6656" s="12" t="n"/>
      <c r="M6656">
        <f>VLOOKUP(J6656,P$7:Q$2767,2,0)</f>
        <v/>
      </c>
      <c r="N6656">
        <f>VLOOKUP(K6656,P$7:R$2767,2,0)</f>
        <v/>
      </c>
    </row>
    <row r="6657" hidden="1" outlineLevel="1" ht="22.45" customFormat="1" customHeight="1" s="71">
      <c r="B6657" s="166" t="n"/>
      <c r="C6657" s="166" t="n"/>
      <c r="D6657" s="153" t="n"/>
      <c r="E6657" s="10" t="n"/>
      <c r="F6657" s="11" t="n"/>
      <c r="G6657" s="10" t="n"/>
      <c r="H6657" s="11" t="n"/>
      <c r="I6657" s="12" t="n"/>
      <c r="J6657" s="13" t="n"/>
      <c r="K6657" s="13" t="n"/>
      <c r="L6657" s="12" t="n"/>
      <c r="M6657">
        <f>VLOOKUP(J6657,P$7:Q$2767,2,0)</f>
        <v/>
      </c>
      <c r="N6657">
        <f>VLOOKUP(K6657,P$7:R$2767,2,0)</f>
        <v/>
      </c>
    </row>
    <row r="6658" hidden="1" outlineLevel="1" ht="22.45" customFormat="1" customHeight="1" s="71" thickBot="1">
      <c r="B6658" s="167" t="n"/>
      <c r="C6658" s="167" t="n"/>
      <c r="D6658" s="14" t="n"/>
      <c r="E6658" s="15" t="n"/>
      <c r="F6658" s="175" t="n"/>
      <c r="G6658" s="15" t="n"/>
      <c r="H6658" s="175" t="n"/>
      <c r="I6658" s="135" t="n"/>
      <c r="J6658" s="154" t="n"/>
      <c r="K6658" s="154" t="n"/>
      <c r="L6658" s="12" t="n"/>
      <c r="M6658">
        <f>VLOOKUP(J6658,P$7:Q$2767,2,0)</f>
        <v/>
      </c>
      <c r="N6658">
        <f>VLOOKUP(K6658,P$7:R$2767,2,0)</f>
        <v/>
      </c>
    </row>
    <row r="6659" hidden="1" outlineLevel="1" ht="22.45" customFormat="1" customHeight="1" s="71">
      <c r="B6659" s="165" t="n"/>
      <c r="C6659" s="165" t="n"/>
      <c r="D6659" s="152" t="n"/>
      <c r="E6659" s="163" t="n"/>
      <c r="F6659" s="164" t="n"/>
      <c r="G6659" s="163" t="n"/>
      <c r="H6659" s="164" t="n"/>
      <c r="I6659" s="176" t="n"/>
      <c r="J6659" s="8" t="n"/>
      <c r="K6659" s="8" t="n"/>
      <c r="L6659" s="12" t="n"/>
      <c r="M6659">
        <f>VLOOKUP(J6659,P$7:Q$2767,2,0)</f>
        <v/>
      </c>
      <c r="N6659">
        <f>VLOOKUP(K6659,P$7:R$2767,2,0)</f>
        <v/>
      </c>
    </row>
    <row r="6660" hidden="1" outlineLevel="1" ht="22.45" customFormat="1" customHeight="1" s="71">
      <c r="B6660" s="166" t="n"/>
      <c r="C6660" s="166" t="n"/>
      <c r="D6660" s="153" t="n"/>
      <c r="E6660" s="10" t="n"/>
      <c r="F6660" s="11" t="n"/>
      <c r="G6660" s="10" t="n"/>
      <c r="H6660" s="11" t="n"/>
      <c r="I6660" s="12" t="n"/>
      <c r="J6660" s="13" t="n"/>
      <c r="K6660" s="13" t="n"/>
      <c r="L6660" s="12" t="n"/>
      <c r="M6660">
        <f>VLOOKUP(J6660,P$7:Q$2767,2,0)</f>
        <v/>
      </c>
      <c r="N6660">
        <f>VLOOKUP(K6660,P$7:R$2767,2,0)</f>
        <v/>
      </c>
    </row>
    <row r="6661" hidden="1" outlineLevel="1" ht="22.45" customFormat="1" customHeight="1" s="71" thickBot="1">
      <c r="B6661" s="167" t="n"/>
      <c r="C6661" s="167" t="n"/>
      <c r="D6661" s="14" t="n"/>
      <c r="E6661" s="15" t="n"/>
      <c r="F6661" s="175" t="n"/>
      <c r="G6661" s="15" t="n"/>
      <c r="H6661" s="175" t="n"/>
      <c r="I6661" s="135" t="n"/>
      <c r="J6661" s="154" t="n"/>
      <c r="K6661" s="154" t="n"/>
      <c r="L6661" s="12" t="n"/>
      <c r="M6661">
        <f>VLOOKUP(J6661,P$7:Q$2767,2,0)</f>
        <v/>
      </c>
      <c r="N6661">
        <f>VLOOKUP(K6661,P$7:R$2767,2,0)</f>
        <v/>
      </c>
    </row>
    <row r="6662" hidden="1" outlineLevel="1" ht="22.45" customFormat="1" customHeight="1" s="71">
      <c r="B6662" s="165" t="n"/>
      <c r="C6662" s="165" t="n"/>
      <c r="D6662" s="152" t="n"/>
      <c r="E6662" s="163" t="n"/>
      <c r="F6662" s="164" t="n"/>
      <c r="G6662" s="163" t="n"/>
      <c r="H6662" s="164" t="n"/>
      <c r="I6662" s="7" t="n"/>
      <c r="J6662" s="8" t="n"/>
      <c r="K6662" s="8" t="n"/>
      <c r="L6662" s="12" t="n"/>
      <c r="M6662">
        <f>VLOOKUP(J6662,P$7:Q$2767,2,0)</f>
        <v/>
      </c>
      <c r="N6662">
        <f>VLOOKUP(K6662,P$7:R$2767,2,0)</f>
        <v/>
      </c>
    </row>
    <row r="6663" hidden="1" outlineLevel="1" ht="22.45" customFormat="1" customHeight="1" s="71">
      <c r="B6663" s="166" t="n"/>
      <c r="C6663" s="166" t="n"/>
      <c r="D6663" s="153" t="n"/>
      <c r="E6663" s="10" t="n"/>
      <c r="F6663" s="11" t="n"/>
      <c r="G6663" s="10" t="n"/>
      <c r="H6663" s="11" t="n"/>
      <c r="I6663" s="12" t="n"/>
      <c r="J6663" s="13" t="n"/>
      <c r="K6663" s="13" t="n"/>
      <c r="L6663" s="12" t="n"/>
      <c r="M6663">
        <f>VLOOKUP(J6663,P$7:Q$2767,2,0)</f>
        <v/>
      </c>
      <c r="N6663">
        <f>VLOOKUP(K6663,P$7:R$2767,2,0)</f>
        <v/>
      </c>
    </row>
    <row r="6664" hidden="1" outlineLevel="1" ht="22.45" customFormat="1" customHeight="1" s="71" thickBot="1">
      <c r="B6664" s="167" t="n"/>
      <c r="C6664" s="167" t="n"/>
      <c r="D6664" s="14" t="n"/>
      <c r="E6664" s="15" t="n"/>
      <c r="F6664" s="175" t="n"/>
      <c r="G6664" s="15" t="n"/>
      <c r="H6664" s="175" t="n"/>
      <c r="I6664" s="135" t="n"/>
      <c r="J6664" s="154" t="n"/>
      <c r="K6664" s="154" t="n"/>
      <c r="L6664" s="12" t="n"/>
      <c r="M6664">
        <f>VLOOKUP(J6664,P$7:Q$2767,2,0)</f>
        <v/>
      </c>
      <c r="N6664">
        <f>VLOOKUP(K6664,P$7:R$2767,2,0)</f>
        <v/>
      </c>
    </row>
    <row r="6665" hidden="1" outlineLevel="1" ht="22.45" customFormat="1" customHeight="1" s="71">
      <c r="B6665" s="165" t="n"/>
      <c r="C6665" s="165" t="n"/>
      <c r="D6665" s="152" t="n"/>
      <c r="E6665" s="163" t="n"/>
      <c r="F6665" s="164" t="n"/>
      <c r="G6665" s="163" t="n"/>
      <c r="H6665" s="164" t="n"/>
      <c r="I6665" s="7" t="n"/>
      <c r="J6665" s="8" t="n"/>
      <c r="K6665" s="8" t="n"/>
      <c r="L6665" s="12" t="n"/>
      <c r="M6665">
        <f>VLOOKUP(J6665,P$7:Q$2767,2,0)</f>
        <v/>
      </c>
      <c r="N6665">
        <f>VLOOKUP(K6665,P$7:R$2767,2,0)</f>
        <v/>
      </c>
    </row>
    <row r="6666" hidden="1" outlineLevel="1" ht="22.45" customFormat="1" customHeight="1" s="71">
      <c r="B6666" s="166" t="n"/>
      <c r="C6666" s="166" t="n"/>
      <c r="D6666" s="153" t="n"/>
      <c r="E6666" s="10" t="n"/>
      <c r="F6666" s="11" t="n"/>
      <c r="G6666" s="10" t="n"/>
      <c r="H6666" s="11" t="n"/>
      <c r="I6666" s="12" t="n"/>
      <c r="J6666" s="13" t="n"/>
      <c r="K6666" s="13" t="n"/>
      <c r="L6666" s="12" t="n"/>
      <c r="M6666">
        <f>VLOOKUP(J6666,P$7:Q$2767,2,0)</f>
        <v/>
      </c>
      <c r="N6666">
        <f>VLOOKUP(K6666,P$7:R$2767,2,0)</f>
        <v/>
      </c>
    </row>
    <row r="6667" hidden="1" outlineLevel="1" ht="22.45" customFormat="1" customHeight="1" s="71" thickBot="1">
      <c r="B6667" s="167" t="n"/>
      <c r="C6667" s="167" t="n"/>
      <c r="D6667" s="14" t="n"/>
      <c r="E6667" s="15" t="n"/>
      <c r="F6667" s="175" t="n"/>
      <c r="G6667" s="15" t="n"/>
      <c r="H6667" s="175" t="n"/>
      <c r="I6667" s="135" t="n"/>
      <c r="J6667" s="154" t="n"/>
      <c r="K6667" s="154" t="n"/>
      <c r="L6667" s="12" t="n"/>
      <c r="M6667">
        <f>VLOOKUP(J6667,P$7:Q$2767,2,0)</f>
        <v/>
      </c>
      <c r="N6667">
        <f>VLOOKUP(K6667,P$7:R$2767,2,0)</f>
        <v/>
      </c>
    </row>
    <row r="6668" hidden="1" outlineLevel="1" ht="22.45" customFormat="1" customHeight="1" s="71">
      <c r="B6668" s="165" t="n"/>
      <c r="C6668" s="165" t="n"/>
      <c r="D6668" s="152" t="n"/>
      <c r="E6668" s="163" t="n"/>
      <c r="F6668" s="164" t="n"/>
      <c r="G6668" s="163" t="n"/>
      <c r="H6668" s="164" t="n"/>
      <c r="I6668" s="7" t="n"/>
      <c r="J6668" s="8" t="n"/>
      <c r="K6668" s="8" t="n"/>
      <c r="L6668" s="12" t="n"/>
      <c r="M6668">
        <f>VLOOKUP(J6668,P$7:Q$2767,2,0)</f>
        <v/>
      </c>
      <c r="N6668">
        <f>VLOOKUP(K6668,P$7:R$2767,2,0)</f>
        <v/>
      </c>
    </row>
    <row r="6669" hidden="1" outlineLevel="1" ht="22.45" customFormat="1" customHeight="1" s="71">
      <c r="B6669" s="166" t="n"/>
      <c r="C6669" s="166" t="n"/>
      <c r="D6669" s="153" t="n"/>
      <c r="E6669" s="10" t="n"/>
      <c r="F6669" s="11" t="n"/>
      <c r="G6669" s="10" t="n"/>
      <c r="H6669" s="11" t="n"/>
      <c r="I6669" s="12" t="n"/>
      <c r="J6669" s="13" t="n"/>
      <c r="K6669" s="13" t="n"/>
      <c r="L6669" s="12" t="n"/>
      <c r="M6669">
        <f>VLOOKUP(J6669,P$7:Q$2767,2,0)</f>
        <v/>
      </c>
      <c r="N6669">
        <f>VLOOKUP(K6669,P$7:R$2767,2,0)</f>
        <v/>
      </c>
    </row>
    <row r="6670" hidden="1" outlineLevel="1" ht="22.45" customFormat="1" customHeight="1" s="71" thickBot="1">
      <c r="B6670" s="167" t="n"/>
      <c r="C6670" s="167" t="n"/>
      <c r="D6670" s="14" t="n"/>
      <c r="E6670" s="15" t="n"/>
      <c r="F6670" s="175" t="n"/>
      <c r="G6670" s="15" t="n"/>
      <c r="H6670" s="175" t="n"/>
      <c r="I6670" s="135" t="n"/>
      <c r="J6670" s="154" t="n"/>
      <c r="K6670" s="154" t="n"/>
      <c r="L6670" s="12" t="n"/>
      <c r="M6670">
        <f>VLOOKUP(J6670,P$7:Q$2767,2,0)</f>
        <v/>
      </c>
      <c r="N6670">
        <f>VLOOKUP(K6670,P$7:R$2767,2,0)</f>
        <v/>
      </c>
    </row>
    <row r="6671" hidden="1" outlineLevel="1" ht="22.45" customFormat="1" customHeight="1" s="71">
      <c r="B6671" s="165" t="n"/>
      <c r="C6671" s="165" t="n"/>
      <c r="D6671" s="152" t="n"/>
      <c r="E6671" s="163" t="n"/>
      <c r="F6671" s="164" t="n"/>
      <c r="G6671" s="163" t="n"/>
      <c r="H6671" s="164" t="n"/>
      <c r="I6671" s="7" t="n"/>
      <c r="J6671" s="8" t="n"/>
      <c r="K6671" s="8" t="n"/>
      <c r="L6671" s="12" t="n"/>
      <c r="M6671">
        <f>VLOOKUP(J6671,P$7:Q$2767,2,0)</f>
        <v/>
      </c>
      <c r="N6671">
        <f>VLOOKUP(K6671,P$7:R$2767,2,0)</f>
        <v/>
      </c>
    </row>
    <row r="6672" hidden="1" outlineLevel="1" ht="22.45" customFormat="1" customHeight="1" s="71">
      <c r="B6672" s="166" t="n"/>
      <c r="C6672" s="166" t="n"/>
      <c r="D6672" s="153" t="n"/>
      <c r="E6672" s="10" t="n"/>
      <c r="F6672" s="11" t="n"/>
      <c r="G6672" s="10" t="n"/>
      <c r="H6672" s="11" t="n"/>
      <c r="I6672" s="12" t="n"/>
      <c r="J6672" s="13" t="n"/>
      <c r="K6672" s="13" t="n"/>
      <c r="L6672" s="12" t="n"/>
      <c r="M6672">
        <f>VLOOKUP(J6672,P$7:Q$2767,2,0)</f>
        <v/>
      </c>
      <c r="N6672">
        <f>VLOOKUP(K6672,P$7:R$2767,2,0)</f>
        <v/>
      </c>
    </row>
    <row r="6673" hidden="1" outlineLevel="1" ht="22.45" customFormat="1" customHeight="1" s="71" thickBot="1">
      <c r="B6673" s="167" t="n"/>
      <c r="C6673" s="167" t="n"/>
      <c r="D6673" s="14" t="n"/>
      <c r="E6673" s="15" t="n"/>
      <c r="F6673" s="175" t="n"/>
      <c r="G6673" s="15" t="n"/>
      <c r="H6673" s="175" t="n"/>
      <c r="I6673" s="135" t="n"/>
      <c r="J6673" s="154" t="n"/>
      <c r="K6673" s="154" t="n"/>
      <c r="L6673" s="12" t="n"/>
      <c r="M6673">
        <f>VLOOKUP(J6673,P$7:Q$2767,2,0)</f>
        <v/>
      </c>
      <c r="N6673">
        <f>VLOOKUP(K6673,P$7:R$2767,2,0)</f>
        <v/>
      </c>
    </row>
    <row r="6674" hidden="1" outlineLevel="1" ht="22.45" customFormat="1" customHeight="1" s="71">
      <c r="B6674" s="165" t="n"/>
      <c r="C6674" s="165" t="n"/>
      <c r="D6674" s="152" t="n"/>
      <c r="E6674" s="163" t="n"/>
      <c r="F6674" s="164" t="n"/>
      <c r="G6674" s="163" t="n"/>
      <c r="H6674" s="164" t="n"/>
      <c r="I6674" s="7" t="n"/>
      <c r="J6674" s="8" t="n"/>
      <c r="K6674" s="8" t="n"/>
      <c r="L6674" s="12" t="n"/>
      <c r="M6674">
        <f>VLOOKUP(J6674,P$7:Q$2767,2,0)</f>
        <v/>
      </c>
      <c r="N6674">
        <f>VLOOKUP(K6674,P$7:R$2767,2,0)</f>
        <v/>
      </c>
    </row>
    <row r="6675" hidden="1" outlineLevel="1" ht="22.45" customFormat="1" customHeight="1" s="71">
      <c r="B6675" s="166" t="n"/>
      <c r="C6675" s="166" t="n"/>
      <c r="D6675" s="153" t="n"/>
      <c r="E6675" s="10" t="n"/>
      <c r="F6675" s="11" t="n"/>
      <c r="G6675" s="10" t="n"/>
      <c r="H6675" s="11" t="n"/>
      <c r="I6675" s="12" t="n"/>
      <c r="J6675" s="13" t="n"/>
      <c r="K6675" s="13" t="n"/>
      <c r="L6675" s="12" t="n"/>
      <c r="M6675">
        <f>VLOOKUP(J6675,P$7:Q$2767,2,0)</f>
        <v/>
      </c>
      <c r="N6675">
        <f>VLOOKUP(K6675,P$7:R$2767,2,0)</f>
        <v/>
      </c>
    </row>
    <row r="6676" hidden="1" outlineLevel="1" ht="22.45" customFormat="1" customHeight="1" s="71" thickBot="1">
      <c r="B6676" s="167" t="n"/>
      <c r="C6676" s="167" t="n"/>
      <c r="D6676" s="14" t="n"/>
      <c r="E6676" s="15" t="n"/>
      <c r="F6676" s="175" t="n"/>
      <c r="G6676" s="15" t="n"/>
      <c r="H6676" s="175" t="n"/>
      <c r="I6676" s="135" t="n"/>
      <c r="J6676" s="154" t="n"/>
      <c r="K6676" s="154" t="n"/>
      <c r="L6676" s="12" t="n"/>
      <c r="M6676">
        <f>VLOOKUP(J6676,P$7:Q$2767,2,0)</f>
        <v/>
      </c>
      <c r="N6676">
        <f>VLOOKUP(K6676,P$7:R$2767,2,0)</f>
        <v/>
      </c>
    </row>
    <row r="6677" hidden="1" outlineLevel="1" ht="22.45" customFormat="1" customHeight="1" s="71">
      <c r="B6677" s="165" t="n"/>
      <c r="C6677" s="165" t="n"/>
      <c r="D6677" s="152" t="n"/>
      <c r="E6677" s="163" t="n"/>
      <c r="F6677" s="164" t="n"/>
      <c r="G6677" s="163" t="n"/>
      <c r="H6677" s="164" t="n"/>
      <c r="I6677" s="7" t="n"/>
      <c r="J6677" s="8" t="n"/>
      <c r="K6677" s="8" t="n"/>
      <c r="L6677" s="12" t="n"/>
      <c r="M6677">
        <f>VLOOKUP(J6677,P$7:Q$2767,2,0)</f>
        <v/>
      </c>
      <c r="N6677">
        <f>VLOOKUP(K6677,P$7:R$2767,2,0)</f>
        <v/>
      </c>
    </row>
    <row r="6678" hidden="1" outlineLevel="1" ht="22.45" customFormat="1" customHeight="1" s="71">
      <c r="B6678" s="166" t="n"/>
      <c r="C6678" s="166" t="n"/>
      <c r="D6678" s="153" t="n"/>
      <c r="E6678" s="10" t="n"/>
      <c r="F6678" s="11" t="n"/>
      <c r="G6678" s="10" t="n"/>
      <c r="H6678" s="11" t="n"/>
      <c r="I6678" s="12" t="n"/>
      <c r="J6678" s="13" t="n"/>
      <c r="K6678" s="13" t="n"/>
      <c r="L6678" s="12" t="n"/>
      <c r="M6678">
        <f>VLOOKUP(J6678,P$7:Q$2767,2,0)</f>
        <v/>
      </c>
      <c r="N6678">
        <f>VLOOKUP(K6678,P$7:R$2767,2,0)</f>
        <v/>
      </c>
    </row>
    <row r="6679" hidden="1" outlineLevel="1" ht="22.45" customFormat="1" customHeight="1" s="71" thickBot="1">
      <c r="B6679" s="167" t="n"/>
      <c r="C6679" s="167" t="n"/>
      <c r="D6679" s="14" t="n"/>
      <c r="E6679" s="15" t="n"/>
      <c r="F6679" s="175" t="n"/>
      <c r="G6679" s="15" t="n"/>
      <c r="H6679" s="175" t="n"/>
      <c r="I6679" s="135" t="n"/>
      <c r="J6679" s="154" t="n"/>
      <c r="K6679" s="154" t="n"/>
      <c r="L6679" s="12" t="n"/>
      <c r="M6679">
        <f>VLOOKUP(J6679,P$7:Q$2767,2,0)</f>
        <v/>
      </c>
      <c r="N6679">
        <f>VLOOKUP(K6679,P$7:R$2767,2,0)</f>
        <v/>
      </c>
    </row>
    <row r="6680" hidden="1" outlineLevel="1" ht="22.45" customFormat="1" customHeight="1" s="71">
      <c r="B6680" s="165" t="n"/>
      <c r="C6680" s="165" t="n"/>
      <c r="D6680" s="152" t="n"/>
      <c r="E6680" s="163" t="n"/>
      <c r="F6680" s="164" t="n"/>
      <c r="G6680" s="163" t="n"/>
      <c r="H6680" s="164" t="n"/>
      <c r="I6680" s="7" t="n"/>
      <c r="J6680" s="8" t="n"/>
      <c r="K6680" s="8" t="n"/>
      <c r="L6680" s="12" t="n"/>
      <c r="M6680">
        <f>VLOOKUP(J6680,P$7:Q$2767,2,0)</f>
        <v/>
      </c>
      <c r="N6680">
        <f>VLOOKUP(K6680,P$7:R$2767,2,0)</f>
        <v/>
      </c>
    </row>
    <row r="6681" hidden="1" outlineLevel="1" ht="22.45" customFormat="1" customHeight="1" s="71">
      <c r="B6681" s="166" t="n"/>
      <c r="C6681" s="166" t="n"/>
      <c r="D6681" s="153" t="n"/>
      <c r="E6681" s="10" t="n"/>
      <c r="F6681" s="11" t="n"/>
      <c r="G6681" s="10" t="n"/>
      <c r="H6681" s="11" t="n"/>
      <c r="I6681" s="12" t="n"/>
      <c r="J6681" s="13" t="n"/>
      <c r="K6681" s="13" t="n"/>
      <c r="L6681" s="12" t="n"/>
      <c r="M6681">
        <f>VLOOKUP(J6681,P$7:Q$2767,2,0)</f>
        <v/>
      </c>
      <c r="N6681">
        <f>VLOOKUP(K6681,P$7:R$2767,2,0)</f>
        <v/>
      </c>
    </row>
    <row r="6682" hidden="1" outlineLevel="1" ht="22.45" customFormat="1" customHeight="1" s="71" thickBot="1">
      <c r="B6682" s="167" t="n"/>
      <c r="C6682" s="167" t="n"/>
      <c r="D6682" s="14" t="n"/>
      <c r="E6682" s="15" t="n"/>
      <c r="F6682" s="175" t="n"/>
      <c r="G6682" s="15" t="n"/>
      <c r="H6682" s="175" t="n"/>
      <c r="I6682" s="135" t="n"/>
      <c r="J6682" s="154" t="n"/>
      <c r="K6682" s="154" t="n"/>
      <c r="L6682" s="12" t="n"/>
      <c r="M6682">
        <f>VLOOKUP(J6682,P$7:Q$2767,2,0)</f>
        <v/>
      </c>
      <c r="N6682">
        <f>VLOOKUP(K6682,P$7:R$2767,2,0)</f>
        <v/>
      </c>
    </row>
    <row r="6683" hidden="1" outlineLevel="1" ht="22.45" customFormat="1" customHeight="1" s="71">
      <c r="B6683" s="165" t="n"/>
      <c r="C6683" s="165" t="n"/>
      <c r="D6683" s="152" t="n"/>
      <c r="E6683" s="163" t="n"/>
      <c r="F6683" s="164" t="n"/>
      <c r="G6683" s="163" t="n"/>
      <c r="H6683" s="164" t="n"/>
      <c r="I6683" s="7" t="n"/>
      <c r="J6683" s="8" t="n"/>
      <c r="K6683" s="8" t="n"/>
      <c r="L6683" s="12" t="n"/>
      <c r="M6683">
        <f>VLOOKUP(J6683,P$7:Q$2767,2,0)</f>
        <v/>
      </c>
      <c r="N6683">
        <f>VLOOKUP(K6683,P$7:R$2767,2,0)</f>
        <v/>
      </c>
    </row>
    <row r="6684" hidden="1" outlineLevel="1" ht="22.45" customFormat="1" customHeight="1" s="71">
      <c r="B6684" s="166" t="n"/>
      <c r="C6684" s="166" t="n"/>
      <c r="D6684" s="153" t="n"/>
      <c r="E6684" s="10" t="n"/>
      <c r="F6684" s="11" t="n"/>
      <c r="G6684" s="10" t="n"/>
      <c r="H6684" s="11" t="n"/>
      <c r="I6684" s="12" t="n"/>
      <c r="J6684" s="13" t="n"/>
      <c r="K6684" s="13" t="n"/>
      <c r="L6684" s="12" t="n"/>
      <c r="M6684">
        <f>VLOOKUP(J6684,P$7:Q$2767,2,0)</f>
        <v/>
      </c>
      <c r="N6684">
        <f>VLOOKUP(K6684,P$7:R$2767,2,0)</f>
        <v/>
      </c>
    </row>
    <row r="6685" hidden="1" outlineLevel="1" ht="22.45" customFormat="1" customHeight="1" s="71" thickBot="1">
      <c r="B6685" s="167" t="n"/>
      <c r="C6685" s="167" t="n"/>
      <c r="D6685" s="14" t="n"/>
      <c r="E6685" s="15" t="n"/>
      <c r="F6685" s="175" t="n"/>
      <c r="G6685" s="15" t="n"/>
      <c r="H6685" s="175" t="n"/>
      <c r="I6685" s="135" t="n"/>
      <c r="J6685" s="154" t="n"/>
      <c r="K6685" s="154" t="n"/>
      <c r="L6685" s="12" t="n"/>
      <c r="M6685">
        <f>VLOOKUP(J6685,P$7:Q$2767,2,0)</f>
        <v/>
      </c>
      <c r="N6685">
        <f>VLOOKUP(K6685,P$7:R$2767,2,0)</f>
        <v/>
      </c>
    </row>
    <row r="6686" hidden="1" outlineLevel="1" ht="22.45" customFormat="1" customHeight="1" s="71">
      <c r="B6686" s="165" t="n"/>
      <c r="C6686" s="165" t="n"/>
      <c r="D6686" s="152" t="n"/>
      <c r="E6686" s="163" t="n"/>
      <c r="F6686" s="164" t="n"/>
      <c r="G6686" s="163" t="n"/>
      <c r="H6686" s="164" t="n"/>
      <c r="I6686" s="176" t="n"/>
      <c r="J6686" s="8" t="n"/>
      <c r="K6686" s="8" t="n"/>
      <c r="L6686" s="12" t="n"/>
      <c r="M6686">
        <f>VLOOKUP(J6686,P$7:Q$2767,2,0)</f>
        <v/>
      </c>
      <c r="N6686">
        <f>VLOOKUP(K6686,P$7:R$2767,2,0)</f>
        <v/>
      </c>
    </row>
    <row r="6687" hidden="1" outlineLevel="1" ht="22.45" customFormat="1" customHeight="1" s="71">
      <c r="B6687" s="166" t="n"/>
      <c r="C6687" s="166" t="n"/>
      <c r="D6687" s="153" t="n"/>
      <c r="E6687" s="10" t="n"/>
      <c r="F6687" s="11" t="n"/>
      <c r="G6687" s="10" t="n"/>
      <c r="H6687" s="11" t="n"/>
      <c r="I6687" s="12" t="n"/>
      <c r="J6687" s="13" t="n"/>
      <c r="K6687" s="13" t="n"/>
      <c r="L6687" s="12" t="n"/>
      <c r="M6687">
        <f>VLOOKUP(J6687,P$7:Q$2767,2,0)</f>
        <v/>
      </c>
      <c r="N6687">
        <f>VLOOKUP(K6687,P$7:R$2767,2,0)</f>
        <v/>
      </c>
    </row>
    <row r="6688" hidden="1" outlineLevel="1" ht="22.45" customFormat="1" customHeight="1" s="71" thickBot="1">
      <c r="B6688" s="167" t="n"/>
      <c r="C6688" s="167" t="n"/>
      <c r="D6688" s="14" t="n"/>
      <c r="E6688" s="15" t="n"/>
      <c r="F6688" s="175" t="n"/>
      <c r="G6688" s="15" t="n"/>
      <c r="H6688" s="175" t="n"/>
      <c r="I6688" s="135" t="n"/>
      <c r="J6688" s="154" t="n"/>
      <c r="K6688" s="154" t="n"/>
      <c r="L6688" s="12" t="n"/>
      <c r="M6688">
        <f>VLOOKUP(J6688,P$7:Q$2767,2,0)</f>
        <v/>
      </c>
      <c r="N6688">
        <f>VLOOKUP(K6688,P$7:R$2767,2,0)</f>
        <v/>
      </c>
    </row>
    <row r="6689" hidden="1" outlineLevel="1" ht="22.45" customFormat="1" customHeight="1" s="71">
      <c r="B6689" s="165" t="n"/>
      <c r="C6689" s="165" t="n"/>
      <c r="D6689" s="152" t="n"/>
      <c r="E6689" s="163" t="n"/>
      <c r="F6689" s="164" t="n"/>
      <c r="G6689" s="163" t="n"/>
      <c r="H6689" s="164" t="n"/>
      <c r="I6689" s="176" t="n"/>
      <c r="J6689" s="8" t="n"/>
      <c r="K6689" s="8" t="n"/>
      <c r="L6689" s="12" t="n"/>
      <c r="M6689">
        <f>VLOOKUP(J6689,P$7:Q$2767,2,0)</f>
        <v/>
      </c>
      <c r="N6689">
        <f>VLOOKUP(K6689,P$7:R$2767,2,0)</f>
        <v/>
      </c>
    </row>
    <row r="6690" hidden="1" outlineLevel="1" ht="22.45" customFormat="1" customHeight="1" s="71">
      <c r="B6690" s="166" t="n"/>
      <c r="C6690" s="166" t="n"/>
      <c r="D6690" s="153" t="n"/>
      <c r="E6690" s="10" t="n"/>
      <c r="F6690" s="11" t="n"/>
      <c r="G6690" s="10" t="n"/>
      <c r="H6690" s="11" t="n"/>
      <c r="I6690" s="12" t="n"/>
      <c r="J6690" s="13" t="n"/>
      <c r="K6690" s="13" t="n"/>
      <c r="L6690" s="12" t="n"/>
      <c r="M6690">
        <f>VLOOKUP(J6690,P$7:Q$2767,2,0)</f>
        <v/>
      </c>
      <c r="N6690">
        <f>VLOOKUP(K6690,P$7:R$2767,2,0)</f>
        <v/>
      </c>
    </row>
    <row r="6691" hidden="1" outlineLevel="1" ht="22.45" customFormat="1" customHeight="1" s="71" thickBot="1">
      <c r="B6691" s="167" t="n"/>
      <c r="C6691" s="167" t="n"/>
      <c r="D6691" s="14" t="n"/>
      <c r="E6691" s="15" t="n"/>
      <c r="F6691" s="175" t="n"/>
      <c r="G6691" s="15" t="n"/>
      <c r="H6691" s="175" t="n"/>
      <c r="I6691" s="135" t="n"/>
      <c r="J6691" s="154" t="n"/>
      <c r="K6691" s="154" t="n"/>
      <c r="L6691" s="12" t="n"/>
      <c r="M6691">
        <f>VLOOKUP(J6691,P$7:Q$2767,2,0)</f>
        <v/>
      </c>
      <c r="N6691">
        <f>VLOOKUP(K6691,P$7:R$2767,2,0)</f>
        <v/>
      </c>
    </row>
    <row r="6692" hidden="1" outlineLevel="1" ht="22.45" customFormat="1" customHeight="1" s="71">
      <c r="B6692" s="165" t="n"/>
      <c r="C6692" s="165" t="n"/>
      <c r="D6692" s="152" t="n"/>
      <c r="E6692" s="163" t="n"/>
      <c r="F6692" s="164" t="n"/>
      <c r="G6692" s="163" t="n"/>
      <c r="H6692" s="164" t="n"/>
      <c r="I6692" s="7" t="n"/>
      <c r="J6692" s="8" t="n"/>
      <c r="K6692" s="8" t="n"/>
      <c r="L6692" s="12" t="n"/>
      <c r="M6692">
        <f>VLOOKUP(J6692,P$7:Q$2767,2,0)</f>
        <v/>
      </c>
      <c r="N6692">
        <f>VLOOKUP(K6692,P$7:R$2767,2,0)</f>
        <v/>
      </c>
    </row>
    <row r="6693" hidden="1" outlineLevel="1" ht="22.45" customFormat="1" customHeight="1" s="71">
      <c r="B6693" s="166" t="n"/>
      <c r="C6693" s="166" t="n"/>
      <c r="D6693" s="153" t="n"/>
      <c r="E6693" s="10" t="n"/>
      <c r="F6693" s="11" t="n"/>
      <c r="G6693" s="10" t="n"/>
      <c r="H6693" s="11" t="n"/>
      <c r="I6693" s="12" t="n"/>
      <c r="J6693" s="13" t="n"/>
      <c r="K6693" s="13" t="n"/>
      <c r="L6693" s="12" t="n"/>
      <c r="M6693">
        <f>VLOOKUP(J6693,P$7:Q$2767,2,0)</f>
        <v/>
      </c>
      <c r="N6693">
        <f>VLOOKUP(K6693,P$7:R$2767,2,0)</f>
        <v/>
      </c>
    </row>
    <row r="6694" hidden="1" outlineLevel="1" ht="22.45" customFormat="1" customHeight="1" s="71" thickBot="1">
      <c r="B6694" s="167" t="n"/>
      <c r="C6694" s="167" t="n"/>
      <c r="D6694" s="14" t="n"/>
      <c r="E6694" s="15" t="n"/>
      <c r="F6694" s="175" t="n"/>
      <c r="G6694" s="15" t="n"/>
      <c r="H6694" s="175" t="n"/>
      <c r="I6694" s="135" t="n"/>
      <c r="J6694" s="154" t="n"/>
      <c r="K6694" s="154" t="n"/>
      <c r="L6694" s="12" t="n"/>
      <c r="M6694">
        <f>VLOOKUP(J6694,P$7:Q$2767,2,0)</f>
        <v/>
      </c>
      <c r="N6694">
        <f>VLOOKUP(K6694,P$7:R$2767,2,0)</f>
        <v/>
      </c>
    </row>
    <row r="6695" hidden="1" outlineLevel="1" ht="22.45" customFormat="1" customHeight="1" s="71">
      <c r="B6695" s="165" t="n"/>
      <c r="C6695" s="165" t="n"/>
      <c r="D6695" s="152" t="n"/>
      <c r="E6695" s="163" t="n"/>
      <c r="F6695" s="164" t="n"/>
      <c r="G6695" s="163" t="n"/>
      <c r="H6695" s="164" t="n"/>
      <c r="I6695" s="176" t="n"/>
      <c r="J6695" s="8" t="n"/>
      <c r="K6695" s="8" t="n"/>
      <c r="L6695" s="12" t="n"/>
      <c r="M6695">
        <f>VLOOKUP(J6695,P$7:Q$2767,2,0)</f>
        <v/>
      </c>
      <c r="N6695">
        <f>VLOOKUP(K6695,P$7:R$2767,2,0)</f>
        <v/>
      </c>
    </row>
    <row r="6696" hidden="1" outlineLevel="1" ht="22.45" customFormat="1" customHeight="1" s="71">
      <c r="B6696" s="166" t="n"/>
      <c r="C6696" s="166" t="n"/>
      <c r="D6696" s="153" t="n"/>
      <c r="E6696" s="10" t="n"/>
      <c r="F6696" s="11" t="n"/>
      <c r="G6696" s="10" t="n"/>
      <c r="H6696" s="11" t="n"/>
      <c r="I6696" s="12" t="n"/>
      <c r="J6696" s="13" t="n"/>
      <c r="K6696" s="13" t="n"/>
      <c r="L6696" s="12" t="n"/>
      <c r="M6696">
        <f>VLOOKUP(J6696,P$7:Q$2767,2,0)</f>
        <v/>
      </c>
      <c r="N6696">
        <f>VLOOKUP(K6696,P$7:R$2767,2,0)</f>
        <v/>
      </c>
    </row>
    <row r="6697" hidden="1" outlineLevel="1" ht="22.45" customFormat="1" customHeight="1" s="71" thickBot="1">
      <c r="B6697" s="167" t="n"/>
      <c r="C6697" s="167" t="n"/>
      <c r="D6697" s="14" t="n"/>
      <c r="E6697" s="15" t="n"/>
      <c r="F6697" s="175" t="n"/>
      <c r="G6697" s="15" t="n"/>
      <c r="H6697" s="175" t="n"/>
      <c r="I6697" s="135" t="n"/>
      <c r="J6697" s="154" t="n"/>
      <c r="K6697" s="154" t="n"/>
      <c r="L6697" s="12" t="n"/>
      <c r="M6697">
        <f>VLOOKUP(J6697,P$7:Q$2767,2,0)</f>
        <v/>
      </c>
      <c r="N6697">
        <f>VLOOKUP(K6697,P$7:R$2767,2,0)</f>
        <v/>
      </c>
    </row>
    <row r="6698" hidden="1" outlineLevel="1" ht="22.45" customFormat="1" customHeight="1" s="71">
      <c r="B6698" s="165" t="n"/>
      <c r="C6698" s="165" t="n"/>
      <c r="D6698" s="152" t="n"/>
      <c r="E6698" s="163" t="n"/>
      <c r="F6698" s="164" t="n"/>
      <c r="G6698" s="163" t="n"/>
      <c r="H6698" s="164" t="n"/>
      <c r="I6698" s="7" t="n"/>
      <c r="J6698" s="8" t="n"/>
      <c r="K6698" s="8" t="n"/>
      <c r="L6698" s="12" t="n"/>
      <c r="M6698">
        <f>VLOOKUP(J6698,P$7:Q$2767,2,0)</f>
        <v/>
      </c>
      <c r="N6698">
        <f>VLOOKUP(K6698,P$7:R$2767,2,0)</f>
        <v/>
      </c>
    </row>
    <row r="6699" hidden="1" outlineLevel="1" ht="22.45" customFormat="1" customHeight="1" s="71">
      <c r="B6699" s="166" t="n"/>
      <c r="C6699" s="166" t="n"/>
      <c r="D6699" s="153" t="n"/>
      <c r="E6699" s="10" t="n"/>
      <c r="F6699" s="11" t="n"/>
      <c r="G6699" s="10" t="n"/>
      <c r="H6699" s="11" t="n"/>
      <c r="I6699" s="12" t="n"/>
      <c r="J6699" s="13" t="n"/>
      <c r="K6699" s="13" t="n"/>
      <c r="L6699" s="12" t="n"/>
      <c r="M6699">
        <f>VLOOKUP(J6699,P$7:Q$2767,2,0)</f>
        <v/>
      </c>
      <c r="N6699">
        <f>VLOOKUP(K6699,P$7:R$2767,2,0)</f>
        <v/>
      </c>
    </row>
    <row r="6700" hidden="1" outlineLevel="1" ht="22.45" customFormat="1" customHeight="1" s="71" thickBot="1">
      <c r="B6700" s="167" t="n"/>
      <c r="C6700" s="167" t="n"/>
      <c r="D6700" s="14" t="n"/>
      <c r="E6700" s="15" t="n"/>
      <c r="F6700" s="175" t="n"/>
      <c r="G6700" s="15" t="n"/>
      <c r="H6700" s="175" t="n"/>
      <c r="I6700" s="135" t="n"/>
      <c r="J6700" s="154" t="n"/>
      <c r="K6700" s="154" t="n"/>
      <c r="L6700" s="12" t="n"/>
      <c r="M6700">
        <f>VLOOKUP(J6700,P$7:Q$2767,2,0)</f>
        <v/>
      </c>
      <c r="N6700">
        <f>VLOOKUP(K6700,P$7:R$2767,2,0)</f>
        <v/>
      </c>
    </row>
    <row r="6701" hidden="1" outlineLevel="1" ht="22.45" customFormat="1" customHeight="1" s="71">
      <c r="B6701" s="165" t="n"/>
      <c r="C6701" s="165" t="n"/>
      <c r="D6701" s="152" t="n"/>
      <c r="E6701" s="163" t="n"/>
      <c r="F6701" s="164" t="n"/>
      <c r="G6701" s="163" t="n"/>
      <c r="H6701" s="164" t="n"/>
      <c r="I6701" s="7" t="n"/>
      <c r="J6701" s="8" t="n"/>
      <c r="K6701" s="8" t="n"/>
      <c r="L6701" s="12" t="n"/>
      <c r="M6701">
        <f>VLOOKUP(J6701,P$7:Q$2767,2,0)</f>
        <v/>
      </c>
      <c r="N6701">
        <f>VLOOKUP(K6701,P$7:R$2767,2,0)</f>
        <v/>
      </c>
    </row>
    <row r="6702" hidden="1" outlineLevel="1" ht="22.45" customFormat="1" customHeight="1" s="71">
      <c r="B6702" s="166" t="n"/>
      <c r="C6702" s="166" t="n"/>
      <c r="D6702" s="153" t="n"/>
      <c r="E6702" s="10" t="n"/>
      <c r="F6702" s="11" t="n"/>
      <c r="G6702" s="10" t="n"/>
      <c r="H6702" s="11" t="n"/>
      <c r="I6702" s="12" t="n"/>
      <c r="J6702" s="13" t="n"/>
      <c r="K6702" s="13" t="n"/>
      <c r="L6702" s="12" t="n"/>
      <c r="M6702">
        <f>VLOOKUP(J6702,P$7:Q$2767,2,0)</f>
        <v/>
      </c>
      <c r="N6702">
        <f>VLOOKUP(K6702,P$7:R$2767,2,0)</f>
        <v/>
      </c>
    </row>
    <row r="6703" hidden="1" outlineLevel="1" ht="22.45" customFormat="1" customHeight="1" s="71" thickBot="1">
      <c r="B6703" s="167" t="n"/>
      <c r="C6703" s="167" t="n"/>
      <c r="D6703" s="14" t="n"/>
      <c r="E6703" s="15" t="n"/>
      <c r="F6703" s="175" t="n"/>
      <c r="G6703" s="15" t="n"/>
      <c r="H6703" s="175" t="n"/>
      <c r="I6703" s="135" t="n"/>
      <c r="J6703" s="154" t="n"/>
      <c r="K6703" s="154" t="n"/>
      <c r="L6703" s="12" t="n"/>
      <c r="M6703">
        <f>VLOOKUP(J6703,P$7:Q$2767,2,0)</f>
        <v/>
      </c>
      <c r="N6703">
        <f>VLOOKUP(K6703,P$7:R$2767,2,0)</f>
        <v/>
      </c>
    </row>
    <row r="6704" hidden="1" outlineLevel="1" ht="22.45" customFormat="1" customHeight="1" s="71">
      <c r="B6704" s="165" t="n"/>
      <c r="C6704" s="165" t="n"/>
      <c r="D6704" s="152" t="n"/>
      <c r="E6704" s="163" t="n"/>
      <c r="F6704" s="164" t="n"/>
      <c r="G6704" s="163" t="n"/>
      <c r="H6704" s="164" t="n"/>
      <c r="I6704" s="7" t="n"/>
      <c r="J6704" s="8" t="n"/>
      <c r="K6704" s="8" t="n"/>
      <c r="L6704" s="12" t="n"/>
      <c r="M6704">
        <f>VLOOKUP(J6704,P$7:Q$2767,2,0)</f>
        <v/>
      </c>
      <c r="N6704">
        <f>VLOOKUP(K6704,P$7:R$2767,2,0)</f>
        <v/>
      </c>
    </row>
    <row r="6705" hidden="1" outlineLevel="1" ht="22.45" customFormat="1" customHeight="1" s="71">
      <c r="B6705" s="166" t="n"/>
      <c r="C6705" s="166" t="n"/>
      <c r="D6705" s="153" t="n"/>
      <c r="E6705" s="10" t="n"/>
      <c r="F6705" s="11" t="n"/>
      <c r="G6705" s="10" t="n"/>
      <c r="H6705" s="11" t="n"/>
      <c r="I6705" s="12" t="n"/>
      <c r="J6705" s="13" t="n"/>
      <c r="K6705" s="13" t="n"/>
      <c r="L6705" s="12" t="n"/>
      <c r="M6705">
        <f>VLOOKUP(J6705,P$7:Q$2767,2,0)</f>
        <v/>
      </c>
      <c r="N6705">
        <f>VLOOKUP(K6705,P$7:R$2767,2,0)</f>
        <v/>
      </c>
    </row>
    <row r="6706" hidden="1" outlineLevel="1" ht="22.45" customFormat="1" customHeight="1" s="71" thickBot="1">
      <c r="B6706" s="167" t="n"/>
      <c r="C6706" s="167" t="n"/>
      <c r="D6706" s="14" t="n"/>
      <c r="E6706" s="15" t="n"/>
      <c r="F6706" s="175" t="n"/>
      <c r="G6706" s="15" t="n"/>
      <c r="H6706" s="175" t="n"/>
      <c r="I6706" s="135" t="n"/>
      <c r="J6706" s="154" t="n"/>
      <c r="K6706" s="154" t="n"/>
      <c r="L6706" s="12" t="n"/>
      <c r="M6706">
        <f>VLOOKUP(J6706,P$7:Q$2767,2,0)</f>
        <v/>
      </c>
      <c r="N6706">
        <f>VLOOKUP(K6706,P$7:R$2767,2,0)</f>
        <v/>
      </c>
    </row>
    <row r="6707" hidden="1" outlineLevel="1" ht="22.45" customFormat="1" customHeight="1" s="71">
      <c r="B6707" s="165" t="n"/>
      <c r="C6707" s="165" t="n"/>
      <c r="D6707" s="152" t="n"/>
      <c r="E6707" s="163" t="n"/>
      <c r="F6707" s="164" t="n"/>
      <c r="G6707" s="163" t="n"/>
      <c r="H6707" s="164" t="n"/>
      <c r="I6707" s="7" t="n"/>
      <c r="J6707" s="8" t="n"/>
      <c r="K6707" s="8" t="n"/>
      <c r="L6707" s="12" t="n"/>
      <c r="M6707">
        <f>VLOOKUP(J6707,P$7:Q$2767,2,0)</f>
        <v/>
      </c>
      <c r="N6707">
        <f>VLOOKUP(K6707,P$7:R$2767,2,0)</f>
        <v/>
      </c>
    </row>
    <row r="6708" hidden="1" outlineLevel="1" ht="22.45" customFormat="1" customHeight="1" s="71">
      <c r="B6708" s="166" t="n"/>
      <c r="C6708" s="166" t="n"/>
      <c r="D6708" s="153" t="n"/>
      <c r="E6708" s="10" t="n"/>
      <c r="F6708" s="11" t="n"/>
      <c r="G6708" s="10" t="n"/>
      <c r="H6708" s="11" t="n"/>
      <c r="I6708" s="12" t="n"/>
      <c r="J6708" s="13" t="n"/>
      <c r="K6708" s="13" t="n"/>
      <c r="L6708" s="12" t="n"/>
      <c r="M6708">
        <f>VLOOKUP(J6708,P$7:Q$2767,2,0)</f>
        <v/>
      </c>
      <c r="N6708">
        <f>VLOOKUP(K6708,P$7:R$2767,2,0)</f>
        <v/>
      </c>
    </row>
    <row r="6709" hidden="1" outlineLevel="1" ht="22.45" customFormat="1" customHeight="1" s="71" thickBot="1">
      <c r="B6709" s="167" t="n"/>
      <c r="C6709" s="167" t="n"/>
      <c r="D6709" s="14" t="n"/>
      <c r="E6709" s="15" t="n"/>
      <c r="F6709" s="175" t="n"/>
      <c r="G6709" s="15" t="n"/>
      <c r="H6709" s="175" t="n"/>
      <c r="I6709" s="135" t="n"/>
      <c r="J6709" s="154" t="n"/>
      <c r="K6709" s="154" t="n"/>
      <c r="L6709" s="12" t="n"/>
      <c r="M6709">
        <f>VLOOKUP(J6709,P$7:Q$2767,2,0)</f>
        <v/>
      </c>
      <c r="N6709">
        <f>VLOOKUP(K6709,P$7:R$2767,2,0)</f>
        <v/>
      </c>
    </row>
    <row r="6710" hidden="1" outlineLevel="1" ht="22.45" customFormat="1" customHeight="1" s="71">
      <c r="B6710" s="165" t="n"/>
      <c r="C6710" s="165" t="n"/>
      <c r="D6710" s="152" t="n"/>
      <c r="E6710" s="163" t="n"/>
      <c r="F6710" s="164" t="n"/>
      <c r="G6710" s="163" t="n"/>
      <c r="H6710" s="164" t="n"/>
      <c r="I6710" s="176" t="n"/>
      <c r="J6710" s="8" t="n"/>
      <c r="K6710" s="8" t="n"/>
      <c r="L6710" s="12" t="n"/>
      <c r="M6710">
        <f>VLOOKUP(J6710,P$7:Q$2767,2,0)</f>
        <v/>
      </c>
      <c r="N6710">
        <f>VLOOKUP(K6710,P$7:R$2767,2,0)</f>
        <v/>
      </c>
    </row>
    <row r="6711" hidden="1" outlineLevel="1" ht="22.45" customFormat="1" customHeight="1" s="71">
      <c r="B6711" s="166" t="n"/>
      <c r="C6711" s="166" t="n"/>
      <c r="D6711" s="153" t="n"/>
      <c r="E6711" s="10" t="n"/>
      <c r="F6711" s="11" t="n"/>
      <c r="G6711" s="10" t="n"/>
      <c r="H6711" s="11" t="n"/>
      <c r="I6711" s="12" t="n"/>
      <c r="J6711" s="13" t="n"/>
      <c r="K6711" s="13" t="n"/>
      <c r="L6711" s="12" t="n"/>
      <c r="M6711">
        <f>VLOOKUP(J6711,P$7:Q$2767,2,0)</f>
        <v/>
      </c>
      <c r="N6711">
        <f>VLOOKUP(K6711,P$7:R$2767,2,0)</f>
        <v/>
      </c>
    </row>
    <row r="6712" hidden="1" outlineLevel="1" ht="22.45" customFormat="1" customHeight="1" s="71" thickBot="1">
      <c r="B6712" s="167" t="n"/>
      <c r="C6712" s="167" t="n"/>
      <c r="D6712" s="14" t="n"/>
      <c r="E6712" s="15" t="n"/>
      <c r="F6712" s="175" t="n"/>
      <c r="G6712" s="15" t="n"/>
      <c r="H6712" s="175" t="n"/>
      <c r="I6712" s="135" t="n"/>
      <c r="J6712" s="154" t="n"/>
      <c r="K6712" s="154" t="n"/>
      <c r="L6712" s="12" t="n"/>
      <c r="M6712">
        <f>VLOOKUP(J6712,P$7:Q$2767,2,0)</f>
        <v/>
      </c>
      <c r="N6712">
        <f>VLOOKUP(K6712,P$7:R$2767,2,0)</f>
        <v/>
      </c>
    </row>
    <row r="6713" hidden="1" outlineLevel="1" ht="22.45" customFormat="1" customHeight="1" s="71">
      <c r="B6713" s="165" t="n"/>
      <c r="C6713" s="165" t="n"/>
      <c r="D6713" s="152" t="n"/>
      <c r="E6713" s="163" t="n"/>
      <c r="F6713" s="164" t="n"/>
      <c r="G6713" s="163" t="n"/>
      <c r="H6713" s="164" t="n"/>
      <c r="I6713" s="176" t="n"/>
      <c r="J6713" s="8" t="n"/>
      <c r="K6713" s="8" t="n"/>
      <c r="L6713" s="12" t="n"/>
      <c r="M6713">
        <f>VLOOKUP(J6713,P$7:Q$2767,2,0)</f>
        <v/>
      </c>
      <c r="N6713">
        <f>VLOOKUP(K6713,P$7:R$2767,2,0)</f>
        <v/>
      </c>
    </row>
    <row r="6714" hidden="1" outlineLevel="1" ht="22.45" customFormat="1" customHeight="1" s="71">
      <c r="B6714" s="166" t="n"/>
      <c r="C6714" s="166" t="n"/>
      <c r="D6714" s="153" t="n"/>
      <c r="E6714" s="10" t="n"/>
      <c r="F6714" s="11" t="n"/>
      <c r="G6714" s="10" t="n"/>
      <c r="H6714" s="11" t="n"/>
      <c r="I6714" s="12" t="n"/>
      <c r="J6714" s="13" t="n"/>
      <c r="K6714" s="13" t="n"/>
      <c r="L6714" s="12" t="n"/>
      <c r="M6714">
        <f>VLOOKUP(J6714,P$7:Q$2767,2,0)</f>
        <v/>
      </c>
      <c r="N6714">
        <f>VLOOKUP(K6714,P$7:R$2767,2,0)</f>
        <v/>
      </c>
    </row>
    <row r="6715" hidden="1" outlineLevel="1" ht="22.45" customFormat="1" customHeight="1" s="71" thickBot="1">
      <c r="B6715" s="167" t="n"/>
      <c r="C6715" s="167" t="n"/>
      <c r="D6715" s="14" t="n"/>
      <c r="E6715" s="15" t="n"/>
      <c r="F6715" s="175" t="n"/>
      <c r="G6715" s="15" t="n"/>
      <c r="H6715" s="175" t="n"/>
      <c r="I6715" s="135" t="n"/>
      <c r="J6715" s="154" t="n"/>
      <c r="K6715" s="154" t="n"/>
      <c r="L6715" s="12" t="n"/>
      <c r="M6715">
        <f>VLOOKUP(J6715,P$7:Q$2767,2,0)</f>
        <v/>
      </c>
      <c r="N6715">
        <f>VLOOKUP(K6715,P$7:R$2767,2,0)</f>
        <v/>
      </c>
    </row>
    <row r="6716" hidden="1" outlineLevel="1" ht="22.45" customFormat="1" customHeight="1" s="71">
      <c r="B6716" s="165" t="n"/>
      <c r="C6716" s="165" t="n"/>
      <c r="D6716" s="152" t="n"/>
      <c r="E6716" s="163" t="n"/>
      <c r="F6716" s="164" t="n"/>
      <c r="G6716" s="163" t="n"/>
      <c r="H6716" s="164" t="n"/>
      <c r="I6716" s="91" t="n"/>
      <c r="J6716" s="8" t="n"/>
      <c r="K6716" s="8" t="n"/>
      <c r="L6716" s="12" t="n"/>
      <c r="M6716">
        <f>VLOOKUP(J6716,P$7:Q$2767,2,0)</f>
        <v/>
      </c>
      <c r="N6716">
        <f>VLOOKUP(K6716,P$7:R$2767,2,0)</f>
        <v/>
      </c>
    </row>
    <row r="6717" hidden="1" outlineLevel="1" ht="22.45" customFormat="1" customHeight="1" s="71">
      <c r="B6717" s="166" t="n"/>
      <c r="C6717" s="166" t="n"/>
      <c r="D6717" s="153" t="n"/>
      <c r="E6717" s="10" t="n"/>
      <c r="F6717" s="11" t="n"/>
      <c r="G6717" s="10" t="n"/>
      <c r="H6717" s="11" t="n"/>
      <c r="I6717" s="12" t="n"/>
      <c r="J6717" s="13" t="n"/>
      <c r="K6717" s="13" t="n"/>
      <c r="L6717" s="12" t="n"/>
      <c r="M6717">
        <f>VLOOKUP(J6717,P$7:Q$2767,2,0)</f>
        <v/>
      </c>
      <c r="N6717">
        <f>VLOOKUP(K6717,P$7:R$2767,2,0)</f>
        <v/>
      </c>
    </row>
    <row r="6718" hidden="1" outlineLevel="1" ht="22.45" customFormat="1" customHeight="1" s="71" thickBot="1">
      <c r="B6718" s="167" t="n"/>
      <c r="C6718" s="167" t="n"/>
      <c r="D6718" s="14" t="n"/>
      <c r="E6718" s="15" t="n"/>
      <c r="F6718" s="175" t="n"/>
      <c r="G6718" s="15" t="n"/>
      <c r="H6718" s="175" t="n"/>
      <c r="I6718" s="135" t="n"/>
      <c r="J6718" s="154" t="n"/>
      <c r="K6718" s="154" t="n"/>
      <c r="L6718" s="12" t="n"/>
      <c r="M6718">
        <f>VLOOKUP(J6718,P$7:Q$2767,2,0)</f>
        <v/>
      </c>
      <c r="N6718">
        <f>VLOOKUP(K6718,P$7:R$2767,2,0)</f>
        <v/>
      </c>
    </row>
    <row r="6719" hidden="1" outlineLevel="1" ht="22.45" customFormat="1" customHeight="1" s="71">
      <c r="B6719" s="165" t="n"/>
      <c r="C6719" s="165" t="n"/>
      <c r="D6719" s="152" t="n"/>
      <c r="E6719" s="163" t="n"/>
      <c r="F6719" s="164" t="n"/>
      <c r="G6719" s="163" t="n"/>
      <c r="H6719" s="164" t="n"/>
      <c r="I6719" s="7" t="n"/>
      <c r="J6719" s="8" t="n"/>
      <c r="K6719" s="8" t="n"/>
      <c r="L6719" s="12" t="n"/>
      <c r="M6719">
        <f>VLOOKUP(J6719,P$7:Q$2767,2,0)</f>
        <v/>
      </c>
      <c r="N6719">
        <f>VLOOKUP(K6719,P$7:R$2767,2,0)</f>
        <v/>
      </c>
    </row>
    <row r="6720" hidden="1" outlineLevel="1" ht="22.45" customFormat="1" customHeight="1" s="71">
      <c r="B6720" s="166" t="n"/>
      <c r="C6720" s="166" t="n"/>
      <c r="D6720" s="153" t="n"/>
      <c r="E6720" s="10" t="n"/>
      <c r="F6720" s="11" t="n"/>
      <c r="G6720" s="10" t="n"/>
      <c r="H6720" s="11" t="n"/>
      <c r="I6720" s="12" t="n"/>
      <c r="J6720" s="13" t="n"/>
      <c r="K6720" s="13" t="n"/>
      <c r="L6720" s="12" t="n"/>
      <c r="M6720">
        <f>VLOOKUP(J6720,P$7:Q$2767,2,0)</f>
        <v/>
      </c>
      <c r="N6720">
        <f>VLOOKUP(K6720,P$7:R$2767,2,0)</f>
        <v/>
      </c>
    </row>
    <row r="6721" hidden="1" outlineLevel="1" ht="22.45" customFormat="1" customHeight="1" s="71" thickBot="1">
      <c r="B6721" s="167" t="n"/>
      <c r="C6721" s="167" t="n"/>
      <c r="D6721" s="14" t="n"/>
      <c r="E6721" s="15" t="n"/>
      <c r="F6721" s="175" t="n"/>
      <c r="G6721" s="15" t="n"/>
      <c r="H6721" s="175" t="n"/>
      <c r="I6721" s="135" t="n"/>
      <c r="J6721" s="154" t="n"/>
      <c r="K6721" s="154" t="n"/>
      <c r="L6721" s="12" t="n"/>
      <c r="M6721">
        <f>VLOOKUP(J6721,P$7:Q$2767,2,0)</f>
        <v/>
      </c>
      <c r="N6721">
        <f>VLOOKUP(K6721,P$7:R$2767,2,0)</f>
        <v/>
      </c>
    </row>
    <row r="6722" hidden="1" outlineLevel="1" ht="22.45" customFormat="1" customHeight="1" s="71">
      <c r="B6722" s="165" t="n"/>
      <c r="C6722" s="165" t="n"/>
      <c r="D6722" s="152" t="n"/>
      <c r="E6722" s="163" t="n"/>
      <c r="F6722" s="164" t="n"/>
      <c r="G6722" s="163" t="n"/>
      <c r="H6722" s="164" t="n"/>
      <c r="I6722" s="7" t="n"/>
      <c r="J6722" s="8" t="n"/>
      <c r="K6722" s="8" t="n"/>
      <c r="L6722" s="12" t="n"/>
      <c r="M6722">
        <f>VLOOKUP(J6722,P$7:Q$2767,2,0)</f>
        <v/>
      </c>
      <c r="N6722">
        <f>VLOOKUP(K6722,P$7:R$2767,2,0)</f>
        <v/>
      </c>
    </row>
    <row r="6723" hidden="1" outlineLevel="1" ht="22.45" customFormat="1" customHeight="1" s="71">
      <c r="B6723" s="166" t="n"/>
      <c r="C6723" s="166" t="n"/>
      <c r="D6723" s="153" t="n"/>
      <c r="E6723" s="10" t="n"/>
      <c r="F6723" s="11" t="n"/>
      <c r="G6723" s="10" t="n"/>
      <c r="H6723" s="11" t="n"/>
      <c r="I6723" s="12" t="n"/>
      <c r="J6723" s="13" t="n"/>
      <c r="K6723" s="13" t="n"/>
      <c r="L6723" s="12" t="n"/>
      <c r="M6723">
        <f>VLOOKUP(J6723,P$7:Q$2767,2,0)</f>
        <v/>
      </c>
      <c r="N6723">
        <f>VLOOKUP(K6723,P$7:R$2767,2,0)</f>
        <v/>
      </c>
    </row>
    <row r="6724" hidden="1" outlineLevel="1" ht="22.45" customFormat="1" customHeight="1" s="71" thickBot="1">
      <c r="B6724" s="167" t="n"/>
      <c r="C6724" s="167" t="n"/>
      <c r="D6724" s="14" t="n"/>
      <c r="E6724" s="15" t="n"/>
      <c r="F6724" s="175" t="n"/>
      <c r="G6724" s="15" t="n"/>
      <c r="H6724" s="175" t="n"/>
      <c r="I6724" s="135" t="n"/>
      <c r="J6724" s="154" t="n"/>
      <c r="K6724" s="154" t="n"/>
      <c r="L6724" s="12" t="n"/>
      <c r="M6724">
        <f>VLOOKUP(J6724,P$7:Q$2767,2,0)</f>
        <v/>
      </c>
      <c r="N6724">
        <f>VLOOKUP(K6724,P$7:R$2767,2,0)</f>
        <v/>
      </c>
    </row>
    <row r="6725" hidden="1" outlineLevel="1" ht="22.45" customFormat="1" customHeight="1" s="71">
      <c r="B6725" s="165" t="n"/>
      <c r="C6725" s="165" t="n"/>
      <c r="D6725" s="152" t="n"/>
      <c r="E6725" s="163" t="n"/>
      <c r="F6725" s="164" t="n"/>
      <c r="G6725" s="163" t="n"/>
      <c r="H6725" s="164" t="n"/>
      <c r="I6725" s="7" t="n"/>
      <c r="J6725" s="8" t="n"/>
      <c r="K6725" s="8" t="n"/>
      <c r="L6725" s="12" t="n"/>
      <c r="M6725">
        <f>VLOOKUP(J6725,P$7:Q$2767,2,0)</f>
        <v/>
      </c>
      <c r="N6725">
        <f>VLOOKUP(K6725,P$7:R$2767,2,0)</f>
        <v/>
      </c>
    </row>
    <row r="6726" hidden="1" outlineLevel="1" ht="22.45" customFormat="1" customHeight="1" s="71">
      <c r="B6726" s="166" t="n"/>
      <c r="C6726" s="166" t="n"/>
      <c r="D6726" s="153" t="n"/>
      <c r="E6726" s="10" t="n"/>
      <c r="F6726" s="11" t="n"/>
      <c r="G6726" s="10" t="n"/>
      <c r="H6726" s="11" t="n"/>
      <c r="I6726" s="12" t="n"/>
      <c r="J6726" s="13" t="n"/>
      <c r="K6726" s="13" t="n"/>
      <c r="L6726" s="12" t="n"/>
      <c r="M6726">
        <f>VLOOKUP(J6726,P$7:Q$2767,2,0)</f>
        <v/>
      </c>
      <c r="N6726">
        <f>VLOOKUP(K6726,P$7:R$2767,2,0)</f>
        <v/>
      </c>
    </row>
    <row r="6727" hidden="1" outlineLevel="1" ht="22.45" customFormat="1" customHeight="1" s="71" thickBot="1">
      <c r="B6727" s="167" t="n"/>
      <c r="C6727" s="167" t="n"/>
      <c r="D6727" s="14" t="n"/>
      <c r="E6727" s="15" t="n"/>
      <c r="F6727" s="175" t="n"/>
      <c r="G6727" s="15" t="n"/>
      <c r="H6727" s="175" t="n"/>
      <c r="I6727" s="135" t="n"/>
      <c r="J6727" s="154" t="n"/>
      <c r="K6727" s="154" t="n"/>
      <c r="L6727" s="12" t="n"/>
      <c r="M6727">
        <f>VLOOKUP(J6727,P$7:Q$2767,2,0)</f>
        <v/>
      </c>
      <c r="N6727">
        <f>VLOOKUP(K6727,P$7:R$2767,2,0)</f>
        <v/>
      </c>
    </row>
    <row r="6728" hidden="1" outlineLevel="1" ht="22.45" customFormat="1" customHeight="1" s="71">
      <c r="B6728" s="165" t="n"/>
      <c r="C6728" s="165" t="n"/>
      <c r="D6728" s="152" t="n"/>
      <c r="E6728" s="163" t="n"/>
      <c r="F6728" s="164" t="n"/>
      <c r="G6728" s="163" t="n"/>
      <c r="H6728" s="164" t="n"/>
      <c r="I6728" s="7" t="n"/>
      <c r="J6728" s="8" t="n"/>
      <c r="K6728" s="8" t="n"/>
      <c r="L6728" s="12" t="n"/>
      <c r="M6728">
        <f>VLOOKUP(J6728,P$7:Q$2767,2,0)</f>
        <v/>
      </c>
      <c r="N6728">
        <f>VLOOKUP(K6728,P$7:R$2767,2,0)</f>
        <v/>
      </c>
    </row>
    <row r="6729" hidden="1" outlineLevel="1" ht="22.45" customFormat="1" customHeight="1" s="71">
      <c r="B6729" s="166" t="n"/>
      <c r="C6729" s="166" t="n"/>
      <c r="D6729" s="153" t="n"/>
      <c r="E6729" s="10" t="n"/>
      <c r="F6729" s="11" t="n"/>
      <c r="G6729" s="10" t="n"/>
      <c r="H6729" s="11" t="n"/>
      <c r="I6729" s="12" t="n"/>
      <c r="J6729" s="13" t="n"/>
      <c r="K6729" s="13" t="n"/>
      <c r="L6729" s="12" t="n"/>
      <c r="M6729">
        <f>VLOOKUP(J6729,P$7:Q$2767,2,0)</f>
        <v/>
      </c>
      <c r="N6729">
        <f>VLOOKUP(K6729,P$7:R$2767,2,0)</f>
        <v/>
      </c>
    </row>
    <row r="6730" hidden="1" outlineLevel="1" ht="22.45" customFormat="1" customHeight="1" s="71" thickBot="1">
      <c r="B6730" s="167" t="n"/>
      <c r="C6730" s="167" t="n"/>
      <c r="D6730" s="14" t="n"/>
      <c r="E6730" s="15" t="n"/>
      <c r="F6730" s="175" t="n"/>
      <c r="G6730" s="15" t="n"/>
      <c r="H6730" s="175" t="n"/>
      <c r="I6730" s="135" t="n"/>
      <c r="J6730" s="154" t="n"/>
      <c r="K6730" s="154" t="n"/>
      <c r="L6730" s="12" t="n"/>
      <c r="M6730">
        <f>VLOOKUP(J6730,P$7:Q$2767,2,0)</f>
        <v/>
      </c>
      <c r="N6730">
        <f>VLOOKUP(K6730,P$7:R$2767,2,0)</f>
        <v/>
      </c>
    </row>
    <row r="6731" hidden="1" outlineLevel="1" ht="22.45" customFormat="1" customHeight="1" s="71">
      <c r="B6731" s="165" t="n"/>
      <c r="C6731" s="165" t="n"/>
      <c r="D6731" s="152" t="n"/>
      <c r="E6731" s="163" t="n"/>
      <c r="F6731" s="164" t="n"/>
      <c r="G6731" s="163" t="n"/>
      <c r="H6731" s="164" t="n"/>
      <c r="I6731" s="7" t="n"/>
      <c r="J6731" s="8" t="n"/>
      <c r="K6731" s="8" t="n"/>
      <c r="L6731" s="12" t="n"/>
      <c r="M6731">
        <f>VLOOKUP(J6731,P$7:Q$2767,2,0)</f>
        <v/>
      </c>
      <c r="N6731">
        <f>VLOOKUP(K6731,P$7:R$2767,2,0)</f>
        <v/>
      </c>
    </row>
    <row r="6732" hidden="1" outlineLevel="1" ht="22.45" customFormat="1" customHeight="1" s="71">
      <c r="B6732" s="166" t="n"/>
      <c r="C6732" s="166" t="n"/>
      <c r="D6732" s="153" t="n"/>
      <c r="E6732" s="10" t="n"/>
      <c r="F6732" s="11" t="n"/>
      <c r="G6732" s="10" t="n"/>
      <c r="H6732" s="11" t="n"/>
      <c r="I6732" s="12" t="n"/>
      <c r="J6732" s="13" t="n"/>
      <c r="K6732" s="13" t="n"/>
      <c r="L6732" s="12" t="n"/>
      <c r="M6732">
        <f>VLOOKUP(J6732,P$7:Q$2767,2,0)</f>
        <v/>
      </c>
      <c r="N6732">
        <f>VLOOKUP(K6732,P$7:R$2767,2,0)</f>
        <v/>
      </c>
    </row>
    <row r="6733" hidden="1" outlineLevel="1" ht="22.45" customFormat="1" customHeight="1" s="71" thickBot="1">
      <c r="B6733" s="167" t="n"/>
      <c r="C6733" s="167" t="n"/>
      <c r="D6733" s="14" t="n"/>
      <c r="E6733" s="15" t="n"/>
      <c r="F6733" s="175" t="n"/>
      <c r="G6733" s="15" t="n"/>
      <c r="H6733" s="175" t="n"/>
      <c r="I6733" s="135" t="n"/>
      <c r="J6733" s="154" t="n"/>
      <c r="K6733" s="154" t="n"/>
      <c r="L6733" s="12" t="n"/>
      <c r="M6733">
        <f>VLOOKUP(J6733,P$7:Q$2767,2,0)</f>
        <v/>
      </c>
      <c r="N6733">
        <f>VLOOKUP(K6733,P$7:R$2767,2,0)</f>
        <v/>
      </c>
    </row>
    <row r="6734" hidden="1" outlineLevel="1" ht="22.45" customFormat="1" customHeight="1" s="71">
      <c r="B6734" s="165" t="n"/>
      <c r="C6734" s="165" t="n"/>
      <c r="D6734" s="152" t="n"/>
      <c r="E6734" s="163" t="n"/>
      <c r="F6734" s="164" t="n"/>
      <c r="G6734" s="163" t="n"/>
      <c r="H6734" s="164" t="n"/>
      <c r="I6734" s="7" t="n"/>
      <c r="J6734" s="8" t="n"/>
      <c r="K6734" s="8" t="n"/>
      <c r="L6734" s="12" t="n"/>
      <c r="M6734">
        <f>VLOOKUP(J6734,P$7:Q$2767,2,0)</f>
        <v/>
      </c>
      <c r="N6734">
        <f>VLOOKUP(K6734,P$7:R$2767,2,0)</f>
        <v/>
      </c>
    </row>
    <row r="6735" hidden="1" outlineLevel="1" ht="22.45" customFormat="1" customHeight="1" s="71">
      <c r="B6735" s="166" t="n"/>
      <c r="C6735" s="166" t="n"/>
      <c r="D6735" s="153" t="n"/>
      <c r="E6735" s="10" t="n"/>
      <c r="F6735" s="11" t="n"/>
      <c r="G6735" s="10" t="n"/>
      <c r="H6735" s="11" t="n"/>
      <c r="I6735" s="12" t="n"/>
      <c r="J6735" s="13" t="n"/>
      <c r="K6735" s="13" t="n"/>
      <c r="L6735" s="12" t="n"/>
      <c r="M6735">
        <f>VLOOKUP(J6735,P$7:Q$2767,2,0)</f>
        <v/>
      </c>
      <c r="N6735">
        <f>VLOOKUP(K6735,P$7:R$2767,2,0)</f>
        <v/>
      </c>
    </row>
    <row r="6736" hidden="1" outlineLevel="1" ht="22.45" customFormat="1" customHeight="1" s="71" thickBot="1">
      <c r="B6736" s="167" t="n"/>
      <c r="C6736" s="167" t="n"/>
      <c r="D6736" s="14" t="n"/>
      <c r="E6736" s="15" t="n"/>
      <c r="F6736" s="175" t="n"/>
      <c r="G6736" s="15" t="n"/>
      <c r="H6736" s="175" t="n"/>
      <c r="I6736" s="135" t="n"/>
      <c r="J6736" s="154" t="n"/>
      <c r="K6736" s="154" t="n"/>
      <c r="L6736" s="12" t="n"/>
      <c r="M6736">
        <f>VLOOKUP(J6736,P$7:Q$2767,2,0)</f>
        <v/>
      </c>
      <c r="N6736">
        <f>VLOOKUP(K6736,P$7:R$2767,2,0)</f>
        <v/>
      </c>
    </row>
    <row r="6737" hidden="1" outlineLevel="1" ht="22.45" customFormat="1" customHeight="1" s="71">
      <c r="B6737" s="165" t="n"/>
      <c r="C6737" s="165" t="n"/>
      <c r="D6737" s="152" t="n"/>
      <c r="E6737" s="163" t="n"/>
      <c r="F6737" s="164" t="n"/>
      <c r="G6737" s="163" t="n"/>
      <c r="H6737" s="164" t="n"/>
      <c r="I6737" s="176" t="n"/>
      <c r="J6737" s="8" t="n"/>
      <c r="K6737" s="8" t="n"/>
      <c r="L6737" s="12" t="n"/>
      <c r="M6737">
        <f>VLOOKUP(J6737,P$7:Q$2767,2,0)</f>
        <v/>
      </c>
      <c r="N6737">
        <f>VLOOKUP(K6737,P$7:R$2767,2,0)</f>
        <v/>
      </c>
    </row>
    <row r="6738" hidden="1" outlineLevel="1" ht="22.45" customFormat="1" customHeight="1" s="71">
      <c r="B6738" s="166" t="n"/>
      <c r="C6738" s="166" t="n"/>
      <c r="D6738" s="153" t="n"/>
      <c r="E6738" s="10" t="n"/>
      <c r="F6738" s="11" t="n"/>
      <c r="G6738" s="10" t="n"/>
      <c r="H6738" s="11" t="n"/>
      <c r="I6738" s="12" t="n"/>
      <c r="J6738" s="13" t="n"/>
      <c r="K6738" s="13" t="n"/>
      <c r="L6738" s="12" t="n"/>
      <c r="M6738">
        <f>VLOOKUP(J6738,P$7:Q$2767,2,0)</f>
        <v/>
      </c>
      <c r="N6738">
        <f>VLOOKUP(K6738,P$7:R$2767,2,0)</f>
        <v/>
      </c>
    </row>
    <row r="6739" hidden="1" outlineLevel="1" ht="22.45" customFormat="1" customHeight="1" s="71" thickBot="1">
      <c r="B6739" s="167" t="n"/>
      <c r="C6739" s="167" t="n"/>
      <c r="D6739" s="14" t="n"/>
      <c r="E6739" s="15" t="n"/>
      <c r="F6739" s="175" t="n"/>
      <c r="G6739" s="15" t="n"/>
      <c r="H6739" s="175" t="n"/>
      <c r="I6739" s="135" t="n"/>
      <c r="J6739" s="154" t="n"/>
      <c r="K6739" s="154" t="n"/>
      <c r="L6739" s="12" t="n"/>
      <c r="M6739">
        <f>VLOOKUP(J6739,P$7:Q$2767,2,0)</f>
        <v/>
      </c>
      <c r="N6739">
        <f>VLOOKUP(K6739,P$7:R$2767,2,0)</f>
        <v/>
      </c>
    </row>
    <row r="6740" hidden="1" outlineLevel="1" ht="22.45" customFormat="1" customHeight="1" s="71">
      <c r="B6740" s="165" t="n"/>
      <c r="C6740" s="165" t="n"/>
      <c r="D6740" s="152" t="n"/>
      <c r="E6740" s="163" t="n"/>
      <c r="F6740" s="164" t="n"/>
      <c r="G6740" s="163" t="n"/>
      <c r="H6740" s="164" t="n"/>
      <c r="I6740" s="7" t="n"/>
      <c r="J6740" s="8" t="n"/>
      <c r="K6740" s="8" t="n"/>
      <c r="L6740" s="12" t="n"/>
      <c r="M6740">
        <f>VLOOKUP(J6740,P$7:Q$2767,2,0)</f>
        <v/>
      </c>
      <c r="N6740">
        <f>VLOOKUP(K6740,P$7:R$2767,2,0)</f>
        <v/>
      </c>
    </row>
    <row r="6741" hidden="1" outlineLevel="1" ht="22.45" customFormat="1" customHeight="1" s="71">
      <c r="B6741" s="166" t="n"/>
      <c r="C6741" s="166" t="n"/>
      <c r="D6741" s="153" t="n"/>
      <c r="E6741" s="10" t="n"/>
      <c r="F6741" s="11" t="n"/>
      <c r="G6741" s="10" t="n"/>
      <c r="H6741" s="11" t="n"/>
      <c r="I6741" s="12" t="n"/>
      <c r="J6741" s="13" t="n"/>
      <c r="K6741" s="13" t="n"/>
      <c r="L6741" s="12" t="n"/>
      <c r="M6741">
        <f>VLOOKUP(J6741,P$7:Q$2767,2,0)</f>
        <v/>
      </c>
      <c r="N6741">
        <f>VLOOKUP(K6741,P$7:R$2767,2,0)</f>
        <v/>
      </c>
    </row>
    <row r="6742" hidden="1" outlineLevel="1" ht="22.45" customFormat="1" customHeight="1" s="71" thickBot="1">
      <c r="B6742" s="167" t="n"/>
      <c r="C6742" s="167" t="n"/>
      <c r="D6742" s="14" t="n"/>
      <c r="E6742" s="15" t="n"/>
      <c r="F6742" s="175" t="n"/>
      <c r="G6742" s="15" t="n"/>
      <c r="H6742" s="175" t="n"/>
      <c r="I6742" s="135" t="n"/>
      <c r="J6742" s="154" t="n"/>
      <c r="K6742" s="154" t="n"/>
      <c r="L6742" s="12" t="n"/>
      <c r="M6742">
        <f>VLOOKUP(J6742,P$7:Q$2767,2,0)</f>
        <v/>
      </c>
      <c r="N6742">
        <f>VLOOKUP(K6742,P$7:R$2767,2,0)</f>
        <v/>
      </c>
    </row>
    <row r="6743" hidden="1" outlineLevel="1" ht="22.45" customFormat="1" customHeight="1" s="71">
      <c r="B6743" s="165" t="n"/>
      <c r="C6743" s="165" t="n"/>
      <c r="D6743" s="152" t="n"/>
      <c r="E6743" s="163" t="n"/>
      <c r="F6743" s="164" t="n"/>
      <c r="G6743" s="163" t="n"/>
      <c r="H6743" s="164" t="n"/>
      <c r="I6743" s="176" t="n"/>
      <c r="J6743" s="8" t="n"/>
      <c r="K6743" s="8" t="n"/>
      <c r="L6743" s="12" t="n"/>
      <c r="M6743">
        <f>VLOOKUP(J6743,P$7:Q$2767,2,0)</f>
        <v/>
      </c>
      <c r="N6743">
        <f>VLOOKUP(K6743,P$7:R$2767,2,0)</f>
        <v/>
      </c>
    </row>
    <row r="6744" hidden="1" outlineLevel="1" ht="22.45" customFormat="1" customHeight="1" s="71">
      <c r="B6744" s="166" t="n"/>
      <c r="C6744" s="166" t="n"/>
      <c r="D6744" s="153" t="n"/>
      <c r="E6744" s="10" t="n"/>
      <c r="F6744" s="11" t="n"/>
      <c r="G6744" s="10" t="n"/>
      <c r="H6744" s="11" t="n"/>
      <c r="I6744" s="12" t="n"/>
      <c r="J6744" s="13" t="n"/>
      <c r="K6744" s="13" t="n"/>
      <c r="L6744" s="12" t="n"/>
      <c r="M6744">
        <f>VLOOKUP(J6744,P$7:Q$2767,2,0)</f>
        <v/>
      </c>
      <c r="N6744">
        <f>VLOOKUP(K6744,P$7:R$2767,2,0)</f>
        <v/>
      </c>
    </row>
    <row r="6745" hidden="1" outlineLevel="1" ht="22.45" customFormat="1" customHeight="1" s="71" thickBot="1">
      <c r="B6745" s="167" t="n"/>
      <c r="C6745" s="167" t="n"/>
      <c r="D6745" s="14" t="n"/>
      <c r="E6745" s="15" t="n"/>
      <c r="F6745" s="175" t="n"/>
      <c r="G6745" s="15" t="n"/>
      <c r="H6745" s="175" t="n"/>
      <c r="I6745" s="135" t="n"/>
      <c r="J6745" s="154" t="n"/>
      <c r="K6745" s="154" t="n"/>
      <c r="L6745" s="12" t="n"/>
      <c r="M6745">
        <f>VLOOKUP(J6745,P$7:Q$2767,2,0)</f>
        <v/>
      </c>
      <c r="N6745">
        <f>VLOOKUP(K6745,P$7:R$2767,2,0)</f>
        <v/>
      </c>
    </row>
    <row r="6746" hidden="1" outlineLevel="1" ht="22.45" customFormat="1" customHeight="1" s="71">
      <c r="B6746" s="165" t="n"/>
      <c r="C6746" s="165" t="n"/>
      <c r="D6746" s="152" t="n"/>
      <c r="E6746" s="163" t="n"/>
      <c r="F6746" s="164" t="n"/>
      <c r="G6746" s="163" t="n"/>
      <c r="H6746" s="164" t="n"/>
      <c r="I6746" s="7" t="n"/>
      <c r="J6746" s="8" t="n"/>
      <c r="K6746" s="8" t="n"/>
      <c r="L6746" s="12" t="n"/>
      <c r="M6746">
        <f>VLOOKUP(J6746,P$7:Q$2767,2,0)</f>
        <v/>
      </c>
      <c r="N6746">
        <f>VLOOKUP(K6746,P$7:R$2767,2,0)</f>
        <v/>
      </c>
    </row>
    <row r="6747" hidden="1" outlineLevel="1" ht="22.45" customFormat="1" customHeight="1" s="71">
      <c r="B6747" s="166" t="n"/>
      <c r="C6747" s="166" t="n"/>
      <c r="D6747" s="153" t="n"/>
      <c r="E6747" s="10" t="n"/>
      <c r="F6747" s="11" t="n"/>
      <c r="G6747" s="10" t="n"/>
      <c r="H6747" s="11" t="n"/>
      <c r="I6747" s="12" t="n"/>
      <c r="J6747" s="13" t="n"/>
      <c r="K6747" s="13" t="n"/>
      <c r="L6747" s="12" t="n"/>
      <c r="M6747">
        <f>VLOOKUP(J6747,P$7:Q$2767,2,0)</f>
        <v/>
      </c>
      <c r="N6747">
        <f>VLOOKUP(K6747,P$7:R$2767,2,0)</f>
        <v/>
      </c>
    </row>
    <row r="6748" hidden="1" outlineLevel="1" ht="22.45" customFormat="1" customHeight="1" s="71" thickBot="1">
      <c r="B6748" s="167" t="n"/>
      <c r="C6748" s="167" t="n"/>
      <c r="D6748" s="14" t="n"/>
      <c r="E6748" s="15" t="n"/>
      <c r="F6748" s="175" t="n"/>
      <c r="G6748" s="15" t="n"/>
      <c r="H6748" s="175" t="n"/>
      <c r="I6748" s="135" t="n"/>
      <c r="J6748" s="154" t="n"/>
      <c r="K6748" s="154" t="n"/>
      <c r="L6748" s="12" t="n"/>
      <c r="M6748">
        <f>VLOOKUP(J6748,P$7:Q$2767,2,0)</f>
        <v/>
      </c>
      <c r="N6748">
        <f>VLOOKUP(K6748,P$7:R$2767,2,0)</f>
        <v/>
      </c>
    </row>
    <row r="6749" hidden="1" outlineLevel="1" ht="22.45" customFormat="1" customHeight="1" s="71">
      <c r="B6749" s="165" t="n"/>
      <c r="C6749" s="165" t="n"/>
      <c r="D6749" s="152" t="n"/>
      <c r="E6749" s="163" t="n"/>
      <c r="F6749" s="164" t="n"/>
      <c r="G6749" s="163" t="n"/>
      <c r="H6749" s="164" t="n"/>
      <c r="I6749" s="7" t="n"/>
      <c r="J6749" s="8" t="n"/>
      <c r="K6749" s="8" t="n"/>
      <c r="L6749" s="12" t="n"/>
      <c r="M6749">
        <f>VLOOKUP(J6749,P$7:Q$2767,2,0)</f>
        <v/>
      </c>
      <c r="N6749">
        <f>VLOOKUP(K6749,P$7:R$2767,2,0)</f>
        <v/>
      </c>
    </row>
    <row r="6750" hidden="1" outlineLevel="1" ht="22.45" customFormat="1" customHeight="1" s="71">
      <c r="B6750" s="166" t="n"/>
      <c r="C6750" s="166" t="n"/>
      <c r="D6750" s="153" t="n"/>
      <c r="E6750" s="10" t="n"/>
      <c r="F6750" s="11" t="n"/>
      <c r="G6750" s="10" t="n"/>
      <c r="H6750" s="11" t="n"/>
      <c r="I6750" s="12" t="n"/>
      <c r="J6750" s="13" t="n"/>
      <c r="K6750" s="13" t="n"/>
      <c r="L6750" s="12" t="n"/>
      <c r="M6750">
        <f>VLOOKUP(J6750,P$7:Q$2767,2,0)</f>
        <v/>
      </c>
      <c r="N6750">
        <f>VLOOKUP(K6750,P$7:R$2767,2,0)</f>
        <v/>
      </c>
    </row>
    <row r="6751" hidden="1" outlineLevel="1" ht="22.45" customFormat="1" customHeight="1" s="71" thickBot="1">
      <c r="B6751" s="167" t="n"/>
      <c r="C6751" s="167" t="n"/>
      <c r="D6751" s="14" t="n"/>
      <c r="E6751" s="15" t="n"/>
      <c r="F6751" s="175" t="n"/>
      <c r="G6751" s="15" t="n"/>
      <c r="H6751" s="175" t="n"/>
      <c r="I6751" s="135" t="n"/>
      <c r="J6751" s="154" t="n"/>
      <c r="K6751" s="154" t="n"/>
      <c r="L6751" s="12" t="n"/>
      <c r="M6751">
        <f>VLOOKUP(J6751,P$7:Q$2767,2,0)</f>
        <v/>
      </c>
      <c r="N6751">
        <f>VLOOKUP(K6751,P$7:R$2767,2,0)</f>
        <v/>
      </c>
    </row>
    <row r="6752" hidden="1" outlineLevel="1" ht="22.45" customFormat="1" customHeight="1" s="71">
      <c r="B6752" s="165" t="n"/>
      <c r="C6752" s="165" t="n"/>
      <c r="D6752" s="152" t="n"/>
      <c r="E6752" s="163" t="n"/>
      <c r="F6752" s="164" t="n"/>
      <c r="G6752" s="163" t="n"/>
      <c r="H6752" s="164" t="n"/>
      <c r="I6752" s="7" t="n"/>
      <c r="J6752" s="8" t="n"/>
      <c r="K6752" s="8" t="n"/>
      <c r="L6752" s="12" t="n"/>
      <c r="M6752">
        <f>VLOOKUP(J6752,P$7:Q$2767,2,0)</f>
        <v/>
      </c>
      <c r="N6752">
        <f>VLOOKUP(K6752,P$7:R$2767,2,0)</f>
        <v/>
      </c>
    </row>
    <row r="6753" hidden="1" outlineLevel="1" ht="22.45" customFormat="1" customHeight="1" s="71">
      <c r="B6753" s="166" t="n"/>
      <c r="C6753" s="166" t="n"/>
      <c r="D6753" s="153" t="n"/>
      <c r="E6753" s="10" t="n"/>
      <c r="F6753" s="11" t="n"/>
      <c r="G6753" s="10" t="n"/>
      <c r="H6753" s="11" t="n"/>
      <c r="I6753" s="12" t="n"/>
      <c r="J6753" s="13" t="n"/>
      <c r="K6753" s="13" t="n"/>
      <c r="L6753" s="12" t="n"/>
      <c r="M6753">
        <f>VLOOKUP(J6753,P$7:Q$2767,2,0)</f>
        <v/>
      </c>
      <c r="N6753">
        <f>VLOOKUP(K6753,P$7:R$2767,2,0)</f>
        <v/>
      </c>
    </row>
    <row r="6754" hidden="1" outlineLevel="1" ht="22.45" customFormat="1" customHeight="1" s="71" thickBot="1">
      <c r="B6754" s="167" t="n"/>
      <c r="C6754" s="167" t="n"/>
      <c r="D6754" s="14" t="n"/>
      <c r="E6754" s="15" t="n"/>
      <c r="F6754" s="175" t="n"/>
      <c r="G6754" s="15" t="n"/>
      <c r="H6754" s="175" t="n"/>
      <c r="I6754" s="135" t="n"/>
      <c r="J6754" s="154" t="n"/>
      <c r="K6754" s="154" t="n"/>
      <c r="L6754" s="12" t="n"/>
      <c r="M6754">
        <f>VLOOKUP(J6754,P$7:Q$2767,2,0)</f>
        <v/>
      </c>
      <c r="N6754">
        <f>VLOOKUP(K6754,P$7:R$2767,2,0)</f>
        <v/>
      </c>
    </row>
    <row r="6755" hidden="1" outlineLevel="1" ht="22.45" customFormat="1" customHeight="1" s="71">
      <c r="B6755" s="165" t="n"/>
      <c r="C6755" s="165" t="n"/>
      <c r="D6755" s="152" t="n"/>
      <c r="E6755" s="163" t="n"/>
      <c r="F6755" s="164" t="n"/>
      <c r="G6755" s="163" t="n"/>
      <c r="H6755" s="164" t="n"/>
      <c r="I6755" s="7" t="n"/>
      <c r="J6755" s="8" t="n"/>
      <c r="K6755" s="8" t="n"/>
      <c r="L6755" s="12" t="n"/>
      <c r="M6755">
        <f>VLOOKUP(J6755,P$7:Q$2767,2,0)</f>
        <v/>
      </c>
      <c r="N6755">
        <f>VLOOKUP(K6755,P$7:R$2767,2,0)</f>
        <v/>
      </c>
    </row>
    <row r="6756" hidden="1" outlineLevel="1" ht="22.45" customFormat="1" customHeight="1" s="71">
      <c r="B6756" s="166" t="n"/>
      <c r="C6756" s="166" t="n"/>
      <c r="D6756" s="153" t="n"/>
      <c r="E6756" s="10" t="n"/>
      <c r="F6756" s="11" t="n"/>
      <c r="G6756" s="10" t="n"/>
      <c r="H6756" s="11" t="n"/>
      <c r="I6756" s="12" t="n"/>
      <c r="J6756" s="13" t="n"/>
      <c r="K6756" s="13" t="n"/>
      <c r="L6756" s="12" t="n"/>
      <c r="M6756">
        <f>VLOOKUP(J6756,P$7:Q$2767,2,0)</f>
        <v/>
      </c>
      <c r="N6756">
        <f>VLOOKUP(K6756,P$7:R$2767,2,0)</f>
        <v/>
      </c>
    </row>
    <row r="6757" hidden="1" outlineLevel="1" ht="22.45" customFormat="1" customHeight="1" s="71" thickBot="1">
      <c r="B6757" s="167" t="n"/>
      <c r="C6757" s="167" t="n"/>
      <c r="D6757" s="14" t="n"/>
      <c r="E6757" s="15" t="n"/>
      <c r="F6757" s="175" t="n"/>
      <c r="G6757" s="15" t="n"/>
      <c r="H6757" s="175" t="n"/>
      <c r="I6757" s="135" t="n"/>
      <c r="J6757" s="154" t="n"/>
      <c r="K6757" s="154" t="n"/>
      <c r="L6757" s="12" t="n"/>
      <c r="M6757">
        <f>VLOOKUP(J6757,P$7:Q$2767,2,0)</f>
        <v/>
      </c>
      <c r="N6757">
        <f>VLOOKUP(K6757,P$7:R$2767,2,0)</f>
        <v/>
      </c>
    </row>
    <row r="6758" hidden="1" outlineLevel="1" ht="22.45" customFormat="1" customHeight="1" s="71">
      <c r="B6758" s="165" t="n"/>
      <c r="C6758" s="165" t="n"/>
      <c r="D6758" s="152" t="n"/>
      <c r="E6758" s="163" t="n"/>
      <c r="F6758" s="164" t="n"/>
      <c r="G6758" s="163" t="n"/>
      <c r="H6758" s="164" t="n"/>
      <c r="I6758" s="7" t="n"/>
      <c r="J6758" s="8" t="n"/>
      <c r="K6758" s="8" t="n"/>
      <c r="L6758" s="12" t="n"/>
      <c r="M6758">
        <f>VLOOKUP(J6758,P$7:Q$2767,2,0)</f>
        <v/>
      </c>
      <c r="N6758">
        <f>VLOOKUP(K6758,P$7:R$2767,2,0)</f>
        <v/>
      </c>
    </row>
    <row r="6759" hidden="1" outlineLevel="1" ht="22.45" customFormat="1" customHeight="1" s="71">
      <c r="B6759" s="166" t="n"/>
      <c r="C6759" s="166" t="n"/>
      <c r="D6759" s="153" t="n"/>
      <c r="E6759" s="10" t="n"/>
      <c r="F6759" s="11" t="n"/>
      <c r="G6759" s="10" t="n"/>
      <c r="H6759" s="11" t="n"/>
      <c r="I6759" s="12" t="n"/>
      <c r="J6759" s="13" t="n"/>
      <c r="K6759" s="13" t="n"/>
      <c r="L6759" s="12" t="n"/>
      <c r="M6759">
        <f>VLOOKUP(J6759,P$7:Q$2767,2,0)</f>
        <v/>
      </c>
      <c r="N6759">
        <f>VLOOKUP(K6759,P$7:R$2767,2,0)</f>
        <v/>
      </c>
    </row>
    <row r="6760" hidden="1" outlineLevel="1" ht="22.45" customFormat="1" customHeight="1" s="71" thickBot="1">
      <c r="B6760" s="167" t="n"/>
      <c r="C6760" s="167" t="n"/>
      <c r="D6760" s="14" t="n"/>
      <c r="E6760" s="15" t="n"/>
      <c r="F6760" s="175" t="n"/>
      <c r="G6760" s="15" t="n"/>
      <c r="H6760" s="175" t="n"/>
      <c r="I6760" s="135" t="n"/>
      <c r="J6760" s="154" t="n"/>
      <c r="K6760" s="154" t="n"/>
      <c r="L6760" s="12" t="n"/>
      <c r="M6760">
        <f>VLOOKUP(J6760,P$7:Q$2767,2,0)</f>
        <v/>
      </c>
      <c r="N6760">
        <f>VLOOKUP(K6760,P$7:R$2767,2,0)</f>
        <v/>
      </c>
    </row>
    <row r="6761" hidden="1" outlineLevel="1" ht="22.45" customFormat="1" customHeight="1" s="71">
      <c r="B6761" s="165" t="n"/>
      <c r="C6761" s="165" t="n"/>
      <c r="D6761" s="152" t="n"/>
      <c r="E6761" s="163" t="n"/>
      <c r="F6761" s="164" t="n"/>
      <c r="G6761" s="163" t="n"/>
      <c r="H6761" s="164" t="n"/>
      <c r="I6761" s="7" t="n"/>
      <c r="J6761" s="8" t="n"/>
      <c r="K6761" s="8" t="n"/>
      <c r="L6761" s="12" t="n"/>
      <c r="M6761">
        <f>VLOOKUP(J6761,P$7:Q$2767,2,0)</f>
        <v/>
      </c>
      <c r="N6761">
        <f>VLOOKUP(K6761,P$7:R$2767,2,0)</f>
        <v/>
      </c>
    </row>
    <row r="6762" hidden="1" outlineLevel="1" ht="22.45" customFormat="1" customHeight="1" s="71">
      <c r="B6762" s="166" t="n"/>
      <c r="C6762" s="166" t="n"/>
      <c r="D6762" s="153" t="n"/>
      <c r="E6762" s="10" t="n"/>
      <c r="F6762" s="11" t="n"/>
      <c r="G6762" s="10" t="n"/>
      <c r="H6762" s="11" t="n"/>
      <c r="I6762" s="12" t="n"/>
      <c r="J6762" s="13" t="n"/>
      <c r="K6762" s="13" t="n"/>
      <c r="L6762" s="12" t="n"/>
      <c r="M6762">
        <f>VLOOKUP(J6762,P$7:Q$2767,2,0)</f>
        <v/>
      </c>
      <c r="N6762">
        <f>VLOOKUP(K6762,P$7:R$2767,2,0)</f>
        <v/>
      </c>
    </row>
    <row r="6763" hidden="1" outlineLevel="1" ht="22.45" customFormat="1" customHeight="1" s="71" thickBot="1">
      <c r="B6763" s="167" t="n"/>
      <c r="C6763" s="167" t="n"/>
      <c r="D6763" s="14" t="n"/>
      <c r="E6763" s="15" t="n"/>
      <c r="F6763" s="175" t="n"/>
      <c r="G6763" s="15" t="n"/>
      <c r="H6763" s="175" t="n"/>
      <c r="I6763" s="135" t="n"/>
      <c r="J6763" s="154" t="n"/>
      <c r="K6763" s="154" t="n"/>
      <c r="L6763" s="12" t="n"/>
      <c r="M6763">
        <f>VLOOKUP(J6763,P$7:Q$2767,2,0)</f>
        <v/>
      </c>
      <c r="N6763">
        <f>VLOOKUP(K6763,P$7:R$2767,2,0)</f>
        <v/>
      </c>
    </row>
    <row r="6764" hidden="1" outlineLevel="1" ht="22.45" customFormat="1" customHeight="1" s="71">
      <c r="B6764" s="165" t="n"/>
      <c r="C6764" s="165" t="n"/>
      <c r="D6764" s="152" t="n"/>
      <c r="E6764" s="163" t="n"/>
      <c r="F6764" s="164" t="n"/>
      <c r="G6764" s="163" t="n"/>
      <c r="H6764" s="164" t="n"/>
      <c r="I6764" s="7" t="n"/>
      <c r="J6764" s="8" t="n"/>
      <c r="K6764" s="8" t="n"/>
      <c r="L6764" s="12" t="n"/>
      <c r="M6764">
        <f>VLOOKUP(J6764,P$7:Q$2767,2,0)</f>
        <v/>
      </c>
      <c r="N6764">
        <f>VLOOKUP(K6764,P$7:R$2767,2,0)</f>
        <v/>
      </c>
    </row>
    <row r="6765" hidden="1" outlineLevel="1" ht="22.45" customFormat="1" customHeight="1" s="71">
      <c r="B6765" s="166" t="n"/>
      <c r="C6765" s="166" t="n"/>
      <c r="D6765" s="153" t="n"/>
      <c r="E6765" s="10" t="n"/>
      <c r="F6765" s="11" t="n"/>
      <c r="G6765" s="10" t="n"/>
      <c r="H6765" s="11" t="n"/>
      <c r="I6765" s="12" t="n"/>
      <c r="J6765" s="13" t="n"/>
      <c r="K6765" s="13" t="n"/>
      <c r="L6765" s="12" t="n"/>
      <c r="M6765">
        <f>VLOOKUP(J6765,P$7:Q$2767,2,0)</f>
        <v/>
      </c>
      <c r="N6765">
        <f>VLOOKUP(K6765,P$7:R$2767,2,0)</f>
        <v/>
      </c>
    </row>
    <row r="6766" hidden="1" outlineLevel="1" ht="22.45" customFormat="1" customHeight="1" s="71" thickBot="1">
      <c r="B6766" s="167" t="n"/>
      <c r="C6766" s="167" t="n"/>
      <c r="D6766" s="14" t="n"/>
      <c r="E6766" s="15" t="n"/>
      <c r="F6766" s="175" t="n"/>
      <c r="G6766" s="15" t="n"/>
      <c r="H6766" s="175" t="n"/>
      <c r="I6766" s="135" t="n"/>
      <c r="J6766" s="154" t="n"/>
      <c r="K6766" s="154" t="n"/>
      <c r="L6766" s="12" t="n"/>
      <c r="M6766">
        <f>VLOOKUP(J6766,P$7:Q$2767,2,0)</f>
        <v/>
      </c>
      <c r="N6766">
        <f>VLOOKUP(K6766,P$7:R$2767,2,0)</f>
        <v/>
      </c>
    </row>
    <row r="6767" hidden="1" outlineLevel="1" ht="22.45" customFormat="1" customHeight="1" s="71">
      <c r="B6767" s="165" t="n"/>
      <c r="C6767" s="165" t="n"/>
      <c r="D6767" s="152" t="n"/>
      <c r="E6767" s="163" t="n"/>
      <c r="F6767" s="164" t="n"/>
      <c r="G6767" s="163" t="n"/>
      <c r="H6767" s="164" t="n"/>
      <c r="I6767" s="7" t="n"/>
      <c r="J6767" s="8" t="n"/>
      <c r="K6767" s="8" t="n"/>
      <c r="L6767" s="12" t="n"/>
      <c r="M6767">
        <f>VLOOKUP(J6767,P$7:Q$2767,2,0)</f>
        <v/>
      </c>
      <c r="N6767">
        <f>VLOOKUP(K6767,P$7:R$2767,2,0)</f>
        <v/>
      </c>
    </row>
    <row r="6768" hidden="1" outlineLevel="1" ht="22.45" customFormat="1" customHeight="1" s="71">
      <c r="B6768" s="166" t="n"/>
      <c r="C6768" s="166" t="n"/>
      <c r="D6768" s="153" t="n"/>
      <c r="E6768" s="10" t="n"/>
      <c r="F6768" s="11" t="n"/>
      <c r="G6768" s="10" t="n"/>
      <c r="H6768" s="11" t="n"/>
      <c r="I6768" s="12" t="n"/>
      <c r="J6768" s="13" t="n"/>
      <c r="K6768" s="13" t="n"/>
      <c r="L6768" s="12" t="n"/>
      <c r="M6768">
        <f>VLOOKUP(J6768,P$7:Q$2767,2,0)</f>
        <v/>
      </c>
      <c r="N6768">
        <f>VLOOKUP(K6768,P$7:R$2767,2,0)</f>
        <v/>
      </c>
    </row>
    <row r="6769" hidden="1" outlineLevel="1" ht="22.45" customFormat="1" customHeight="1" s="71" thickBot="1">
      <c r="B6769" s="167" t="n"/>
      <c r="C6769" s="167" t="n"/>
      <c r="D6769" s="14" t="n"/>
      <c r="E6769" s="15" t="n"/>
      <c r="F6769" s="175" t="n"/>
      <c r="G6769" s="15" t="n"/>
      <c r="H6769" s="175" t="n"/>
      <c r="I6769" s="135" t="n"/>
      <c r="J6769" s="154" t="n"/>
      <c r="K6769" s="154" t="n"/>
      <c r="L6769" s="12" t="n"/>
      <c r="M6769">
        <f>VLOOKUP(J6769,P$7:Q$2767,2,0)</f>
        <v/>
      </c>
      <c r="N6769">
        <f>VLOOKUP(K6769,P$7:R$2767,2,0)</f>
        <v/>
      </c>
    </row>
    <row r="6770" hidden="1" outlineLevel="1" ht="22.45" customFormat="1" customHeight="1" s="71">
      <c r="B6770" s="165" t="n"/>
      <c r="C6770" s="165" t="n"/>
      <c r="D6770" s="152" t="n"/>
      <c r="E6770" s="163" t="n"/>
      <c r="F6770" s="164" t="n"/>
      <c r="G6770" s="163" t="n"/>
      <c r="H6770" s="164" t="n"/>
      <c r="I6770" s="7" t="n"/>
      <c r="J6770" s="8" t="n"/>
      <c r="K6770" s="8" t="n"/>
      <c r="L6770" s="12" t="n"/>
      <c r="M6770">
        <f>VLOOKUP(J6770,P$7:Q$2767,2,0)</f>
        <v/>
      </c>
      <c r="N6770">
        <f>VLOOKUP(K6770,P$7:R$2767,2,0)</f>
        <v/>
      </c>
    </row>
    <row r="6771" hidden="1" outlineLevel="1" ht="22.45" customFormat="1" customHeight="1" s="71">
      <c r="B6771" s="166" t="n"/>
      <c r="C6771" s="166" t="n"/>
      <c r="D6771" s="153" t="n"/>
      <c r="E6771" s="10" t="n"/>
      <c r="F6771" s="11" t="n"/>
      <c r="G6771" s="10" t="n"/>
      <c r="H6771" s="11" t="n"/>
      <c r="I6771" s="12" t="n"/>
      <c r="J6771" s="13" t="n"/>
      <c r="K6771" s="13" t="n"/>
      <c r="L6771" s="12" t="n"/>
      <c r="M6771">
        <f>VLOOKUP(J6771,P$7:Q$2767,2,0)</f>
        <v/>
      </c>
      <c r="N6771">
        <f>VLOOKUP(K6771,P$7:R$2767,2,0)</f>
        <v/>
      </c>
    </row>
    <row r="6772" hidden="1" outlineLevel="1" ht="22.45" customFormat="1" customHeight="1" s="71" thickBot="1">
      <c r="B6772" s="167" t="n"/>
      <c r="C6772" s="167" t="n"/>
      <c r="D6772" s="14" t="n"/>
      <c r="E6772" s="15" t="n"/>
      <c r="F6772" s="175" t="n"/>
      <c r="G6772" s="15" t="n"/>
      <c r="H6772" s="175" t="n"/>
      <c r="I6772" s="135" t="n"/>
      <c r="J6772" s="154" t="n"/>
      <c r="K6772" s="154" t="n"/>
      <c r="L6772" s="12" t="n"/>
      <c r="M6772">
        <f>VLOOKUP(J6772,P$7:Q$2767,2,0)</f>
        <v/>
      </c>
      <c r="N6772">
        <f>VLOOKUP(K6772,P$7:R$2767,2,0)</f>
        <v/>
      </c>
    </row>
    <row r="6773" hidden="1" outlineLevel="1" ht="22.45" customFormat="1" customHeight="1" s="71">
      <c r="B6773" s="165" t="n"/>
      <c r="C6773" s="165" t="n"/>
      <c r="D6773" s="152" t="n"/>
      <c r="E6773" s="163" t="n"/>
      <c r="F6773" s="164" t="n"/>
      <c r="G6773" s="163" t="n"/>
      <c r="H6773" s="164" t="n"/>
      <c r="I6773" s="7" t="n"/>
      <c r="J6773" s="8" t="n"/>
      <c r="K6773" s="8" t="n"/>
      <c r="L6773" s="12" t="n"/>
      <c r="M6773">
        <f>VLOOKUP(J6773,P$7:Q$2767,2,0)</f>
        <v/>
      </c>
      <c r="N6773">
        <f>VLOOKUP(K6773,P$7:R$2767,2,0)</f>
        <v/>
      </c>
    </row>
    <row r="6774" hidden="1" outlineLevel="1" ht="22.45" customFormat="1" customHeight="1" s="71">
      <c r="B6774" s="166" t="n"/>
      <c r="C6774" s="166" t="n"/>
      <c r="D6774" s="153" t="n"/>
      <c r="E6774" s="10" t="n"/>
      <c r="F6774" s="11" t="n"/>
      <c r="G6774" s="10" t="n"/>
      <c r="H6774" s="11" t="n"/>
      <c r="I6774" s="12" t="n"/>
      <c r="J6774" s="13" t="n"/>
      <c r="K6774" s="13" t="n"/>
      <c r="L6774" s="12" t="n"/>
      <c r="M6774">
        <f>VLOOKUP(J6774,P$7:Q$2767,2,0)</f>
        <v/>
      </c>
      <c r="N6774">
        <f>VLOOKUP(K6774,P$7:R$2767,2,0)</f>
        <v/>
      </c>
    </row>
    <row r="6775" hidden="1" outlineLevel="1" ht="22.45" customFormat="1" customHeight="1" s="71" thickBot="1">
      <c r="B6775" s="167" t="n"/>
      <c r="C6775" s="167" t="n"/>
      <c r="D6775" s="14" t="n"/>
      <c r="E6775" s="15" t="n"/>
      <c r="F6775" s="175" t="n"/>
      <c r="G6775" s="15" t="n"/>
      <c r="H6775" s="175" t="n"/>
      <c r="I6775" s="135" t="n"/>
      <c r="J6775" s="154" t="n"/>
      <c r="K6775" s="154" t="n"/>
      <c r="L6775" s="12" t="n"/>
      <c r="M6775">
        <f>VLOOKUP(J6775,P$7:Q$2767,2,0)</f>
        <v/>
      </c>
      <c r="N6775">
        <f>VLOOKUP(K6775,P$7:R$2767,2,0)</f>
        <v/>
      </c>
    </row>
    <row r="6776" hidden="1" outlineLevel="1" ht="22.45" customFormat="1" customHeight="1" s="71">
      <c r="B6776" s="165" t="n"/>
      <c r="C6776" s="165" t="n"/>
      <c r="D6776" s="152" t="n"/>
      <c r="E6776" s="163" t="n"/>
      <c r="F6776" s="164" t="n"/>
      <c r="G6776" s="163" t="n"/>
      <c r="H6776" s="164" t="n"/>
      <c r="I6776" s="7" t="n"/>
      <c r="J6776" s="8" t="n"/>
      <c r="K6776" s="8" t="n"/>
      <c r="L6776" s="12" t="n"/>
      <c r="M6776">
        <f>VLOOKUP(J6776,P$7:Q$2767,2,0)</f>
        <v/>
      </c>
      <c r="N6776">
        <f>VLOOKUP(K6776,P$7:R$2767,2,0)</f>
        <v/>
      </c>
    </row>
    <row r="6777" hidden="1" outlineLevel="1" ht="22.45" customFormat="1" customHeight="1" s="71">
      <c r="B6777" s="166" t="n"/>
      <c r="C6777" s="166" t="n"/>
      <c r="D6777" s="153" t="n"/>
      <c r="E6777" s="10" t="n"/>
      <c r="F6777" s="11" t="n"/>
      <c r="G6777" s="10" t="n"/>
      <c r="H6777" s="11" t="n"/>
      <c r="I6777" s="12" t="n"/>
      <c r="J6777" s="13" t="n"/>
      <c r="K6777" s="13" t="n"/>
      <c r="L6777" s="12" t="n"/>
      <c r="M6777">
        <f>VLOOKUP(J6777,P$7:Q$2767,2,0)</f>
        <v/>
      </c>
      <c r="N6777">
        <f>VLOOKUP(K6777,P$7:R$2767,2,0)</f>
        <v/>
      </c>
    </row>
    <row r="6778" hidden="1" outlineLevel="1" ht="22.45" customFormat="1" customHeight="1" s="71" thickBot="1">
      <c r="B6778" s="167" t="n"/>
      <c r="C6778" s="167" t="n"/>
      <c r="D6778" s="14" t="n"/>
      <c r="E6778" s="15" t="n"/>
      <c r="F6778" s="175" t="n"/>
      <c r="G6778" s="15" t="n"/>
      <c r="H6778" s="175" t="n"/>
      <c r="I6778" s="135" t="n"/>
      <c r="J6778" s="154" t="n"/>
      <c r="K6778" s="154" t="n"/>
      <c r="L6778" s="12" t="n"/>
      <c r="M6778">
        <f>VLOOKUP(J6778,P$7:Q$2767,2,0)</f>
        <v/>
      </c>
      <c r="N6778">
        <f>VLOOKUP(K6778,P$7:R$2767,2,0)</f>
        <v/>
      </c>
    </row>
    <row r="6779" hidden="1" outlineLevel="1" ht="22.45" customFormat="1" customHeight="1" s="71">
      <c r="B6779" s="165" t="n"/>
      <c r="C6779" s="165" t="n"/>
      <c r="D6779" s="152" t="n"/>
      <c r="E6779" s="163" t="n"/>
      <c r="F6779" s="164" t="n"/>
      <c r="G6779" s="163" t="n"/>
      <c r="H6779" s="164" t="n"/>
      <c r="I6779" s="7" t="n"/>
      <c r="J6779" s="8" t="n"/>
      <c r="K6779" s="8" t="n"/>
      <c r="L6779" s="12" t="n"/>
      <c r="M6779">
        <f>VLOOKUP(J6779,P$7:Q$2767,2,0)</f>
        <v/>
      </c>
      <c r="N6779">
        <f>VLOOKUP(K6779,P$7:R$2767,2,0)</f>
        <v/>
      </c>
    </row>
    <row r="6780" hidden="1" outlineLevel="1" ht="22.45" customFormat="1" customHeight="1" s="71">
      <c r="B6780" s="166" t="n"/>
      <c r="C6780" s="166" t="n"/>
      <c r="D6780" s="153" t="n"/>
      <c r="E6780" s="10" t="n"/>
      <c r="F6780" s="11" t="n"/>
      <c r="G6780" s="10" t="n"/>
      <c r="H6780" s="11" t="n"/>
      <c r="I6780" s="12" t="n"/>
      <c r="J6780" s="13" t="n"/>
      <c r="K6780" s="13" t="n"/>
      <c r="L6780" s="12" t="n"/>
      <c r="M6780">
        <f>VLOOKUP(J6780,P$7:Q$2767,2,0)</f>
        <v/>
      </c>
      <c r="N6780">
        <f>VLOOKUP(K6780,P$7:R$2767,2,0)</f>
        <v/>
      </c>
    </row>
    <row r="6781" hidden="1" outlineLevel="1" ht="22.45" customFormat="1" customHeight="1" s="71" thickBot="1">
      <c r="B6781" s="167" t="n"/>
      <c r="C6781" s="167" t="n"/>
      <c r="D6781" s="14" t="n"/>
      <c r="E6781" s="15" t="n"/>
      <c r="F6781" s="175" t="n"/>
      <c r="G6781" s="15" t="n"/>
      <c r="H6781" s="175" t="n"/>
      <c r="I6781" s="135" t="n"/>
      <c r="J6781" s="154" t="n"/>
      <c r="K6781" s="154" t="n"/>
      <c r="L6781" s="12" t="n"/>
      <c r="M6781">
        <f>VLOOKUP(J6781,P$7:Q$2767,2,0)</f>
        <v/>
      </c>
      <c r="N6781">
        <f>VLOOKUP(K6781,P$7:R$2767,2,0)</f>
        <v/>
      </c>
    </row>
    <row r="6782" hidden="1" outlineLevel="1" ht="22.45" customFormat="1" customHeight="1" s="71">
      <c r="B6782" s="165" t="n"/>
      <c r="C6782" s="165" t="n"/>
      <c r="D6782" s="152" t="n"/>
      <c r="E6782" s="163" t="n"/>
      <c r="F6782" s="164" t="n"/>
      <c r="G6782" s="163" t="n"/>
      <c r="H6782" s="164" t="n"/>
      <c r="I6782" s="7" t="n"/>
      <c r="J6782" s="8" t="n"/>
      <c r="K6782" s="8" t="n"/>
      <c r="L6782" s="12" t="n"/>
      <c r="M6782">
        <f>VLOOKUP(J6782,P$7:Q$2767,2,0)</f>
        <v/>
      </c>
      <c r="N6782">
        <f>VLOOKUP(K6782,P$7:R$2767,2,0)</f>
        <v/>
      </c>
    </row>
    <row r="6783" hidden="1" outlineLevel="1" ht="22.45" customFormat="1" customHeight="1" s="71">
      <c r="B6783" s="166" t="n"/>
      <c r="C6783" s="166" t="n"/>
      <c r="D6783" s="153" t="n"/>
      <c r="E6783" s="10" t="n"/>
      <c r="F6783" s="11" t="n"/>
      <c r="G6783" s="10" t="n"/>
      <c r="H6783" s="11" t="n"/>
      <c r="I6783" s="12" t="n"/>
      <c r="J6783" s="13" t="n"/>
      <c r="K6783" s="13" t="n"/>
      <c r="L6783" s="12" t="n"/>
      <c r="M6783">
        <f>VLOOKUP(J6783,P$7:Q$2767,2,0)</f>
        <v/>
      </c>
      <c r="N6783">
        <f>VLOOKUP(K6783,P$7:R$2767,2,0)</f>
        <v/>
      </c>
    </row>
    <row r="6784" hidden="1" outlineLevel="1" ht="22.45" customFormat="1" customHeight="1" s="71" thickBot="1">
      <c r="B6784" s="167" t="n"/>
      <c r="C6784" s="167" t="n"/>
      <c r="D6784" s="14" t="n"/>
      <c r="E6784" s="15" t="n"/>
      <c r="F6784" s="175" t="n"/>
      <c r="G6784" s="15" t="n"/>
      <c r="H6784" s="175" t="n"/>
      <c r="I6784" s="135" t="n"/>
      <c r="J6784" s="154" t="n"/>
      <c r="K6784" s="154" t="n"/>
      <c r="L6784" s="12" t="n"/>
      <c r="M6784">
        <f>VLOOKUP(J6784,P$7:Q$2767,2,0)</f>
        <v/>
      </c>
      <c r="N6784">
        <f>VLOOKUP(K6784,P$7:R$2767,2,0)</f>
        <v/>
      </c>
    </row>
    <row r="6785" hidden="1" outlineLevel="1" ht="22.45" customFormat="1" customHeight="1" s="71">
      <c r="B6785" s="165" t="n"/>
      <c r="C6785" s="165" t="n"/>
      <c r="D6785" s="152" t="n"/>
      <c r="E6785" s="163" t="n"/>
      <c r="F6785" s="164" t="n"/>
      <c r="G6785" s="163" t="n"/>
      <c r="H6785" s="164" t="n"/>
      <c r="I6785" s="7" t="n"/>
      <c r="J6785" s="8" t="n"/>
      <c r="K6785" s="8" t="n"/>
      <c r="L6785" s="12" t="n"/>
      <c r="M6785">
        <f>VLOOKUP(J6785,P$7:Q$2767,2,0)</f>
        <v/>
      </c>
      <c r="N6785">
        <f>VLOOKUP(K6785,P$7:R$2767,2,0)</f>
        <v/>
      </c>
    </row>
    <row r="6786" hidden="1" outlineLevel="1" ht="22.45" customFormat="1" customHeight="1" s="71">
      <c r="B6786" s="166" t="n"/>
      <c r="C6786" s="166" t="n"/>
      <c r="D6786" s="153" t="n"/>
      <c r="E6786" s="10" t="n"/>
      <c r="F6786" s="11" t="n"/>
      <c r="G6786" s="10" t="n"/>
      <c r="H6786" s="11" t="n"/>
      <c r="I6786" s="12" t="n"/>
      <c r="J6786" s="13" t="n"/>
      <c r="K6786" s="13" t="n"/>
      <c r="L6786" s="12" t="n"/>
      <c r="M6786">
        <f>VLOOKUP(J6786,P$7:Q$2767,2,0)</f>
        <v/>
      </c>
      <c r="N6786">
        <f>VLOOKUP(K6786,P$7:R$2767,2,0)</f>
        <v/>
      </c>
    </row>
    <row r="6787" hidden="1" outlineLevel="1" ht="22.45" customFormat="1" customHeight="1" s="71" thickBot="1">
      <c r="B6787" s="167" t="n"/>
      <c r="C6787" s="167" t="n"/>
      <c r="D6787" s="14" t="n"/>
      <c r="E6787" s="15" t="n"/>
      <c r="F6787" s="175" t="n"/>
      <c r="G6787" s="15" t="n"/>
      <c r="H6787" s="175" t="n"/>
      <c r="I6787" s="135" t="n"/>
      <c r="J6787" s="154" t="n"/>
      <c r="K6787" s="154" t="n"/>
      <c r="L6787" s="12" t="n"/>
      <c r="M6787">
        <f>VLOOKUP(J6787,P$7:Q$2767,2,0)</f>
        <v/>
      </c>
      <c r="N6787">
        <f>VLOOKUP(K6787,P$7:R$2767,2,0)</f>
        <v/>
      </c>
    </row>
    <row r="6788" hidden="1" outlineLevel="1" ht="22.45" customFormat="1" customHeight="1" s="71">
      <c r="B6788" s="165" t="n"/>
      <c r="C6788" s="165" t="n"/>
      <c r="D6788" s="152" t="n"/>
      <c r="E6788" s="163" t="n"/>
      <c r="F6788" s="164" t="n"/>
      <c r="G6788" s="163" t="n"/>
      <c r="H6788" s="164" t="n"/>
      <c r="I6788" s="7" t="n"/>
      <c r="J6788" s="8" t="n"/>
      <c r="K6788" s="8" t="n"/>
      <c r="L6788" s="12" t="n"/>
      <c r="M6788">
        <f>VLOOKUP(J6788,P$7:Q$2767,2,0)</f>
        <v/>
      </c>
      <c r="N6788">
        <f>VLOOKUP(K6788,P$7:R$2767,2,0)</f>
        <v/>
      </c>
    </row>
    <row r="6789" hidden="1" outlineLevel="1" ht="22.45" customFormat="1" customHeight="1" s="71">
      <c r="B6789" s="166" t="n"/>
      <c r="C6789" s="166" t="n"/>
      <c r="D6789" s="153" t="n"/>
      <c r="E6789" s="10" t="n"/>
      <c r="F6789" s="11" t="n"/>
      <c r="G6789" s="10" t="n"/>
      <c r="H6789" s="11" t="n"/>
      <c r="I6789" s="12" t="n"/>
      <c r="J6789" s="13" t="n"/>
      <c r="K6789" s="13" t="n"/>
      <c r="L6789" s="12" t="n"/>
      <c r="M6789">
        <f>VLOOKUP(J6789,P$7:Q$2767,2,0)</f>
        <v/>
      </c>
      <c r="N6789">
        <f>VLOOKUP(K6789,P$7:R$2767,2,0)</f>
        <v/>
      </c>
    </row>
    <row r="6790" hidden="1" outlineLevel="1" ht="22.45" customFormat="1" customHeight="1" s="71" thickBot="1">
      <c r="B6790" s="167" t="n"/>
      <c r="C6790" s="167" t="n"/>
      <c r="D6790" s="14" t="n"/>
      <c r="E6790" s="15" t="n"/>
      <c r="F6790" s="175" t="n"/>
      <c r="G6790" s="15" t="n"/>
      <c r="H6790" s="175" t="n"/>
      <c r="I6790" s="135" t="n"/>
      <c r="J6790" s="154" t="n"/>
      <c r="K6790" s="154" t="n"/>
      <c r="L6790" s="12" t="n"/>
      <c r="M6790">
        <f>VLOOKUP(J6790,P$7:Q$2767,2,0)</f>
        <v/>
      </c>
      <c r="N6790">
        <f>VLOOKUP(K6790,P$7:R$2767,2,0)</f>
        <v/>
      </c>
    </row>
    <row r="6791" hidden="1" outlineLevel="1" ht="22.45" customFormat="1" customHeight="1" s="71">
      <c r="B6791" s="165" t="n"/>
      <c r="C6791" s="165" t="n"/>
      <c r="D6791" s="152" t="n"/>
      <c r="E6791" s="163" t="n"/>
      <c r="F6791" s="164" t="n"/>
      <c r="G6791" s="163" t="n"/>
      <c r="H6791" s="164" t="n"/>
      <c r="I6791" s="7" t="n"/>
      <c r="J6791" s="8" t="n"/>
      <c r="K6791" s="8" t="n"/>
      <c r="L6791" s="12" t="n"/>
      <c r="M6791">
        <f>VLOOKUP(J6791,P$7:Q$2767,2,0)</f>
        <v/>
      </c>
      <c r="N6791">
        <f>VLOOKUP(K6791,P$7:R$2767,2,0)</f>
        <v/>
      </c>
    </row>
    <row r="6792" hidden="1" outlineLevel="1" ht="22.45" customFormat="1" customHeight="1" s="71">
      <c r="B6792" s="166" t="n"/>
      <c r="C6792" s="166" t="n"/>
      <c r="D6792" s="153" t="n"/>
      <c r="E6792" s="10" t="n"/>
      <c r="F6792" s="11" t="n"/>
      <c r="G6792" s="10" t="n"/>
      <c r="H6792" s="11" t="n"/>
      <c r="I6792" s="12" t="n"/>
      <c r="J6792" s="13" t="n"/>
      <c r="K6792" s="13" t="n"/>
      <c r="L6792" s="12" t="n"/>
      <c r="M6792">
        <f>VLOOKUP(J6792,P$7:Q$2767,2,0)</f>
        <v/>
      </c>
      <c r="N6792">
        <f>VLOOKUP(K6792,P$7:R$2767,2,0)</f>
        <v/>
      </c>
    </row>
    <row r="6793" hidden="1" outlineLevel="1" ht="22.45" customFormat="1" customHeight="1" s="71" thickBot="1">
      <c r="B6793" s="167" t="n"/>
      <c r="C6793" s="167" t="n"/>
      <c r="D6793" s="14" t="n"/>
      <c r="E6793" s="15" t="n"/>
      <c r="F6793" s="175" t="n"/>
      <c r="G6793" s="15" t="n"/>
      <c r="H6793" s="175" t="n"/>
      <c r="I6793" s="135" t="n"/>
      <c r="J6793" s="154" t="n"/>
      <c r="K6793" s="154" t="n"/>
      <c r="L6793" s="12" t="n"/>
      <c r="M6793">
        <f>VLOOKUP(J6793,P$7:Q$2767,2,0)</f>
        <v/>
      </c>
      <c r="N6793">
        <f>VLOOKUP(K6793,P$7:R$2767,2,0)</f>
        <v/>
      </c>
    </row>
    <row r="6794" hidden="1" outlineLevel="1" ht="22.45" customFormat="1" customHeight="1" s="71">
      <c r="B6794" s="165" t="n"/>
      <c r="C6794" s="165" t="n"/>
      <c r="D6794" s="152" t="n"/>
      <c r="E6794" s="163" t="n"/>
      <c r="F6794" s="164" t="n"/>
      <c r="G6794" s="163" t="n"/>
      <c r="H6794" s="164" t="n"/>
      <c r="I6794" s="7" t="n"/>
      <c r="J6794" s="8" t="n"/>
      <c r="K6794" s="8" t="n"/>
      <c r="L6794" s="12" t="n"/>
      <c r="M6794">
        <f>VLOOKUP(J6794,P$7:Q$2767,2,0)</f>
        <v/>
      </c>
      <c r="N6794">
        <f>VLOOKUP(K6794,P$7:R$2767,2,0)</f>
        <v/>
      </c>
    </row>
    <row r="6795" hidden="1" outlineLevel="1" ht="22.45" customFormat="1" customHeight="1" s="71">
      <c r="B6795" s="166" t="n"/>
      <c r="C6795" s="166" t="n"/>
      <c r="D6795" s="153" t="n"/>
      <c r="E6795" s="10" t="n"/>
      <c r="F6795" s="11" t="n"/>
      <c r="G6795" s="10" t="n"/>
      <c r="H6795" s="11" t="n"/>
      <c r="I6795" s="12" t="n"/>
      <c r="J6795" s="13" t="n"/>
      <c r="K6795" s="13" t="n"/>
      <c r="L6795" s="12" t="n"/>
      <c r="M6795">
        <f>VLOOKUP(J6795,P$7:Q$2767,2,0)</f>
        <v/>
      </c>
      <c r="N6795">
        <f>VLOOKUP(K6795,P$7:R$2767,2,0)</f>
        <v/>
      </c>
    </row>
    <row r="6796" hidden="1" outlineLevel="1" ht="22.45" customFormat="1" customHeight="1" s="71" thickBot="1">
      <c r="B6796" s="167" t="n"/>
      <c r="C6796" s="167" t="n"/>
      <c r="D6796" s="14" t="n"/>
      <c r="E6796" s="15" t="n"/>
      <c r="F6796" s="175" t="n"/>
      <c r="G6796" s="15" t="n"/>
      <c r="H6796" s="175" t="n"/>
      <c r="I6796" s="135" t="n"/>
      <c r="J6796" s="154" t="n"/>
      <c r="K6796" s="154" t="n"/>
      <c r="L6796" s="12" t="n"/>
      <c r="M6796">
        <f>VLOOKUP(J6796,P$7:Q$2767,2,0)</f>
        <v/>
      </c>
      <c r="N6796">
        <f>VLOOKUP(K6796,P$7:R$2767,2,0)</f>
        <v/>
      </c>
    </row>
    <row r="6797" hidden="1" outlineLevel="1" ht="22.45" customFormat="1" customHeight="1" s="71">
      <c r="B6797" s="165" t="n"/>
      <c r="C6797" s="165" t="n"/>
      <c r="D6797" s="152" t="n"/>
      <c r="E6797" s="163" t="n"/>
      <c r="F6797" s="164" t="n"/>
      <c r="G6797" s="163" t="n"/>
      <c r="H6797" s="164" t="n"/>
      <c r="I6797" s="7" t="n"/>
      <c r="J6797" s="8" t="n"/>
      <c r="K6797" s="8" t="n"/>
      <c r="L6797" s="12" t="n"/>
      <c r="M6797">
        <f>VLOOKUP(J6797,P$7:Q$2767,2,0)</f>
        <v/>
      </c>
      <c r="N6797">
        <f>VLOOKUP(K6797,P$7:R$2767,2,0)</f>
        <v/>
      </c>
    </row>
    <row r="6798" hidden="1" outlineLevel="1" ht="22.45" customFormat="1" customHeight="1" s="71">
      <c r="B6798" s="166" t="n"/>
      <c r="C6798" s="166" t="n"/>
      <c r="D6798" s="153" t="n"/>
      <c r="E6798" s="10" t="n"/>
      <c r="F6798" s="11" t="n"/>
      <c r="G6798" s="10" t="n"/>
      <c r="H6798" s="11" t="n"/>
      <c r="I6798" s="12" t="n"/>
      <c r="J6798" s="13" t="n"/>
      <c r="K6798" s="13" t="n"/>
      <c r="L6798" s="12" t="n"/>
      <c r="M6798">
        <f>VLOOKUP(J6798,P$7:Q$2767,2,0)</f>
        <v/>
      </c>
      <c r="N6798">
        <f>VLOOKUP(K6798,P$7:R$2767,2,0)</f>
        <v/>
      </c>
    </row>
    <row r="6799" hidden="1" outlineLevel="1" ht="22.45" customFormat="1" customHeight="1" s="71" thickBot="1">
      <c r="B6799" s="167" t="n"/>
      <c r="C6799" s="167" t="n"/>
      <c r="D6799" s="14" t="n"/>
      <c r="E6799" s="15" t="n"/>
      <c r="F6799" s="175" t="n"/>
      <c r="G6799" s="15" t="n"/>
      <c r="H6799" s="175" t="n"/>
      <c r="I6799" s="135" t="n"/>
      <c r="J6799" s="154" t="n"/>
      <c r="K6799" s="154" t="n"/>
      <c r="L6799" s="12" t="n"/>
      <c r="M6799">
        <f>VLOOKUP(J6799,P$7:Q$2767,2,0)</f>
        <v/>
      </c>
      <c r="N6799">
        <f>VLOOKUP(K6799,P$7:R$2767,2,0)</f>
        <v/>
      </c>
    </row>
    <row r="6800" hidden="1" outlineLevel="1" ht="22.45" customFormat="1" customHeight="1" s="71">
      <c r="B6800" s="165" t="n"/>
      <c r="C6800" s="165" t="n"/>
      <c r="D6800" s="152" t="n"/>
      <c r="E6800" s="163" t="n"/>
      <c r="F6800" s="164" t="n"/>
      <c r="G6800" s="163" t="n"/>
      <c r="H6800" s="164" t="n"/>
      <c r="I6800" s="7" t="n"/>
      <c r="J6800" s="8" t="n"/>
      <c r="K6800" s="8" t="n"/>
      <c r="L6800" s="12" t="n"/>
      <c r="M6800">
        <f>VLOOKUP(J6800,P$7:Q$2767,2,0)</f>
        <v/>
      </c>
      <c r="N6800">
        <f>VLOOKUP(K6800,P$7:R$2767,2,0)</f>
        <v/>
      </c>
    </row>
    <row r="6801" hidden="1" outlineLevel="1" ht="22.45" customFormat="1" customHeight="1" s="71">
      <c r="B6801" s="166" t="n"/>
      <c r="C6801" s="166" t="n"/>
      <c r="D6801" s="153" t="n"/>
      <c r="E6801" s="10" t="n"/>
      <c r="F6801" s="11" t="n"/>
      <c r="G6801" s="10" t="n"/>
      <c r="H6801" s="11" t="n"/>
      <c r="I6801" s="12" t="n"/>
      <c r="J6801" s="13" t="n"/>
      <c r="K6801" s="13" t="n"/>
      <c r="L6801" s="12" t="n"/>
      <c r="M6801">
        <f>VLOOKUP(J6801,P$7:Q$2767,2,0)</f>
        <v/>
      </c>
      <c r="N6801">
        <f>VLOOKUP(K6801,P$7:R$2767,2,0)</f>
        <v/>
      </c>
    </row>
    <row r="6802" hidden="1" outlineLevel="1" ht="22.45" customFormat="1" customHeight="1" s="71" thickBot="1">
      <c r="B6802" s="167" t="n"/>
      <c r="C6802" s="167" t="n"/>
      <c r="D6802" s="14" t="n"/>
      <c r="E6802" s="15" t="n"/>
      <c r="F6802" s="175" t="n"/>
      <c r="G6802" s="15" t="n"/>
      <c r="H6802" s="175" t="n"/>
      <c r="I6802" s="135" t="n"/>
      <c r="J6802" s="154" t="n"/>
      <c r="K6802" s="154" t="n"/>
      <c r="L6802" s="12" t="n"/>
      <c r="M6802">
        <f>VLOOKUP(J6802,P$7:Q$2767,2,0)</f>
        <v/>
      </c>
      <c r="N6802">
        <f>VLOOKUP(K6802,P$7:R$2767,2,0)</f>
        <v/>
      </c>
    </row>
    <row r="6803" hidden="1" outlineLevel="1" ht="22.45" customFormat="1" customHeight="1" s="71">
      <c r="B6803" s="165" t="n"/>
      <c r="C6803" s="165" t="n"/>
      <c r="D6803" s="152" t="n"/>
      <c r="E6803" s="163" t="n"/>
      <c r="F6803" s="164" t="n"/>
      <c r="G6803" s="163" t="n"/>
      <c r="H6803" s="164" t="n"/>
      <c r="I6803" s="7" t="n"/>
      <c r="J6803" s="8" t="n"/>
      <c r="K6803" s="8" t="n"/>
      <c r="L6803" s="12" t="n"/>
      <c r="M6803">
        <f>VLOOKUP(J6803,P$7:Q$2767,2,0)</f>
        <v/>
      </c>
      <c r="N6803">
        <f>VLOOKUP(K6803,P$7:R$2767,2,0)</f>
        <v/>
      </c>
    </row>
    <row r="6804" hidden="1" outlineLevel="1" ht="22.45" customFormat="1" customHeight="1" s="71">
      <c r="B6804" s="166" t="n"/>
      <c r="C6804" s="166" t="n"/>
      <c r="D6804" s="153" t="n"/>
      <c r="E6804" s="10" t="n"/>
      <c r="F6804" s="11" t="n"/>
      <c r="G6804" s="10" t="n"/>
      <c r="H6804" s="11" t="n"/>
      <c r="I6804" s="12" t="n"/>
      <c r="J6804" s="13" t="n"/>
      <c r="K6804" s="13" t="n"/>
      <c r="L6804" s="12" t="n"/>
      <c r="M6804">
        <f>VLOOKUP(J6804,P$7:Q$2767,2,0)</f>
        <v/>
      </c>
      <c r="N6804">
        <f>VLOOKUP(K6804,P$7:R$2767,2,0)</f>
        <v/>
      </c>
    </row>
    <row r="6805" hidden="1" outlineLevel="1" ht="22.45" customFormat="1" customHeight="1" s="71" thickBot="1">
      <c r="B6805" s="167" t="n"/>
      <c r="C6805" s="167" t="n"/>
      <c r="D6805" s="14" t="n"/>
      <c r="E6805" s="15" t="n"/>
      <c r="F6805" s="175" t="n"/>
      <c r="G6805" s="15" t="n"/>
      <c r="H6805" s="175" t="n"/>
      <c r="I6805" s="135" t="n"/>
      <c r="J6805" s="154" t="n"/>
      <c r="K6805" s="154" t="n"/>
      <c r="L6805" s="12" t="n"/>
      <c r="M6805">
        <f>VLOOKUP(J6805,P$7:Q$2767,2,0)</f>
        <v/>
      </c>
      <c r="N6805">
        <f>VLOOKUP(K6805,P$7:R$2767,2,0)</f>
        <v/>
      </c>
    </row>
    <row r="6806" hidden="1" outlineLevel="1" ht="22.45" customFormat="1" customHeight="1" s="71">
      <c r="B6806" s="165" t="n"/>
      <c r="C6806" s="165" t="n"/>
      <c r="D6806" s="152" t="n"/>
      <c r="E6806" s="163" t="n"/>
      <c r="F6806" s="164" t="n"/>
      <c r="G6806" s="163" t="n"/>
      <c r="H6806" s="164" t="n"/>
      <c r="I6806" s="7" t="n"/>
      <c r="J6806" s="8" t="n"/>
      <c r="K6806" s="8" t="n"/>
      <c r="L6806" s="12" t="n"/>
      <c r="M6806">
        <f>VLOOKUP(J6806,P$7:Q$2767,2,0)</f>
        <v/>
      </c>
      <c r="N6806">
        <f>VLOOKUP(K6806,P$7:R$2767,2,0)</f>
        <v/>
      </c>
    </row>
    <row r="6807" hidden="1" outlineLevel="1" ht="22.45" customFormat="1" customHeight="1" s="71">
      <c r="B6807" s="166" t="n"/>
      <c r="C6807" s="166" t="n"/>
      <c r="D6807" s="153" t="n"/>
      <c r="E6807" s="10" t="n"/>
      <c r="F6807" s="11" t="n"/>
      <c r="G6807" s="10" t="n"/>
      <c r="H6807" s="11" t="n"/>
      <c r="I6807" s="12" t="n"/>
      <c r="J6807" s="13" t="n"/>
      <c r="K6807" s="13" t="n"/>
      <c r="L6807" s="12" t="n"/>
      <c r="M6807">
        <f>VLOOKUP(J6807,P$7:Q$2767,2,0)</f>
        <v/>
      </c>
      <c r="N6807">
        <f>VLOOKUP(K6807,P$7:R$2767,2,0)</f>
        <v/>
      </c>
    </row>
    <row r="6808" hidden="1" outlineLevel="1" ht="22.45" customFormat="1" customHeight="1" s="71" thickBot="1">
      <c r="B6808" s="167" t="n"/>
      <c r="C6808" s="167" t="n"/>
      <c r="D6808" s="14" t="n"/>
      <c r="E6808" s="15" t="n"/>
      <c r="F6808" s="175" t="n"/>
      <c r="G6808" s="15" t="n"/>
      <c r="H6808" s="175" t="n"/>
      <c r="I6808" s="135" t="n"/>
      <c r="J6808" s="154" t="n"/>
      <c r="K6808" s="154" t="n"/>
      <c r="L6808" s="12" t="n"/>
      <c r="M6808">
        <f>VLOOKUP(J6808,P$7:Q$2767,2,0)</f>
        <v/>
      </c>
      <c r="N6808">
        <f>VLOOKUP(K6808,P$7:R$2767,2,0)</f>
        <v/>
      </c>
    </row>
    <row r="6809" hidden="1" outlineLevel="1" ht="22.45" customFormat="1" customHeight="1" s="71">
      <c r="B6809" s="165" t="n"/>
      <c r="C6809" s="165" t="n"/>
      <c r="D6809" s="152" t="n"/>
      <c r="E6809" s="163" t="n"/>
      <c r="F6809" s="164" t="n"/>
      <c r="G6809" s="163" t="n"/>
      <c r="H6809" s="164" t="n"/>
      <c r="I6809" s="7" t="n"/>
      <c r="J6809" s="8" t="n"/>
      <c r="K6809" s="8" t="n"/>
      <c r="L6809" s="12" t="n"/>
      <c r="M6809">
        <f>VLOOKUP(J6809,P$7:Q$2767,2,0)</f>
        <v/>
      </c>
      <c r="N6809">
        <f>VLOOKUP(K6809,P$7:R$2767,2,0)</f>
        <v/>
      </c>
    </row>
    <row r="6810" hidden="1" outlineLevel="1" ht="22.45" customFormat="1" customHeight="1" s="71">
      <c r="B6810" s="166" t="n"/>
      <c r="C6810" s="166" t="n"/>
      <c r="D6810" s="153" t="n"/>
      <c r="E6810" s="10" t="n"/>
      <c r="F6810" s="11" t="n"/>
      <c r="G6810" s="10" t="n"/>
      <c r="H6810" s="11" t="n"/>
      <c r="I6810" s="12" t="n"/>
      <c r="J6810" s="13" t="n"/>
      <c r="K6810" s="13" t="n"/>
      <c r="L6810" s="12" t="n"/>
      <c r="M6810">
        <f>VLOOKUP(J6810,P$7:Q$2767,2,0)</f>
        <v/>
      </c>
      <c r="N6810">
        <f>VLOOKUP(K6810,P$7:R$2767,2,0)</f>
        <v/>
      </c>
    </row>
    <row r="6811" hidden="1" outlineLevel="1" ht="22.45" customFormat="1" customHeight="1" s="71" thickBot="1">
      <c r="B6811" s="167" t="n"/>
      <c r="C6811" s="167" t="n"/>
      <c r="D6811" s="14" t="n"/>
      <c r="E6811" s="15" t="n"/>
      <c r="F6811" s="175" t="n"/>
      <c r="G6811" s="15" t="n"/>
      <c r="H6811" s="175" t="n"/>
      <c r="I6811" s="135" t="n"/>
      <c r="J6811" s="154" t="n"/>
      <c r="K6811" s="154" t="n"/>
      <c r="L6811" s="12" t="n"/>
      <c r="M6811">
        <f>VLOOKUP(J6811,P$7:Q$2767,2,0)</f>
        <v/>
      </c>
      <c r="N6811">
        <f>VLOOKUP(K6811,P$7:R$2767,2,0)</f>
        <v/>
      </c>
    </row>
    <row r="6812" hidden="1" outlineLevel="1" ht="22.45" customFormat="1" customHeight="1" s="71">
      <c r="B6812" s="165" t="n"/>
      <c r="C6812" s="165" t="n"/>
      <c r="D6812" s="152" t="n"/>
      <c r="E6812" s="163" t="n"/>
      <c r="F6812" s="164" t="n"/>
      <c r="G6812" s="163" t="n"/>
      <c r="H6812" s="164" t="n"/>
      <c r="I6812" s="7" t="n"/>
      <c r="J6812" s="8" t="n"/>
      <c r="K6812" s="8" t="n"/>
      <c r="L6812" s="12" t="n"/>
      <c r="M6812">
        <f>VLOOKUP(J6812,P$7:Q$2767,2,0)</f>
        <v/>
      </c>
      <c r="N6812">
        <f>VLOOKUP(K6812,P$7:R$2767,2,0)</f>
        <v/>
      </c>
    </row>
    <row r="6813" hidden="1" outlineLevel="1" ht="22.45" customFormat="1" customHeight="1" s="71">
      <c r="B6813" s="166" t="n"/>
      <c r="C6813" s="166" t="n"/>
      <c r="D6813" s="153" t="n"/>
      <c r="E6813" s="10" t="n"/>
      <c r="F6813" s="11" t="n"/>
      <c r="G6813" s="10" t="n"/>
      <c r="H6813" s="11" t="n"/>
      <c r="I6813" s="12" t="n"/>
      <c r="J6813" s="13" t="n"/>
      <c r="K6813" s="13" t="n"/>
      <c r="L6813" s="12" t="n"/>
      <c r="M6813">
        <f>VLOOKUP(J6813,P$7:Q$2767,2,0)</f>
        <v/>
      </c>
      <c r="N6813">
        <f>VLOOKUP(K6813,P$7:R$2767,2,0)</f>
        <v/>
      </c>
    </row>
    <row r="6814" hidden="1" outlineLevel="1" ht="22.45" customFormat="1" customHeight="1" s="71" thickBot="1">
      <c r="B6814" s="167" t="n"/>
      <c r="C6814" s="167" t="n"/>
      <c r="D6814" s="14" t="n"/>
      <c r="E6814" s="15" t="n"/>
      <c r="F6814" s="175" t="n"/>
      <c r="G6814" s="15" t="n"/>
      <c r="H6814" s="175" t="n"/>
      <c r="I6814" s="135" t="n"/>
      <c r="J6814" s="154" t="n"/>
      <c r="K6814" s="154" t="n"/>
      <c r="L6814" s="12" t="n"/>
      <c r="M6814">
        <f>VLOOKUP(J6814,P$7:Q$2767,2,0)</f>
        <v/>
      </c>
      <c r="N6814">
        <f>VLOOKUP(K6814,P$7:R$2767,2,0)</f>
        <v/>
      </c>
    </row>
    <row r="6815" hidden="1" outlineLevel="1" ht="22.45" customFormat="1" customHeight="1" s="71">
      <c r="B6815" s="165" t="n"/>
      <c r="C6815" s="165" t="n"/>
      <c r="D6815" s="152" t="n"/>
      <c r="E6815" s="163" t="n"/>
      <c r="F6815" s="164" t="n"/>
      <c r="G6815" s="163" t="n"/>
      <c r="H6815" s="164" t="n"/>
      <c r="I6815" s="7" t="n"/>
      <c r="J6815" s="8" t="n"/>
      <c r="K6815" s="8" t="n"/>
      <c r="L6815" s="12" t="n"/>
      <c r="M6815">
        <f>VLOOKUP(J6815,P$7:Q$2767,2,0)</f>
        <v/>
      </c>
      <c r="N6815">
        <f>VLOOKUP(K6815,P$7:R$2767,2,0)</f>
        <v/>
      </c>
    </row>
    <row r="6816" hidden="1" outlineLevel="1" ht="22.45" customFormat="1" customHeight="1" s="71">
      <c r="B6816" s="166" t="n"/>
      <c r="C6816" s="166" t="n"/>
      <c r="D6816" s="153" t="n"/>
      <c r="E6816" s="10" t="n"/>
      <c r="F6816" s="11" t="n"/>
      <c r="G6816" s="10" t="n"/>
      <c r="H6816" s="11" t="n"/>
      <c r="I6816" s="12" t="n"/>
      <c r="J6816" s="13" t="n"/>
      <c r="K6816" s="13" t="n"/>
      <c r="L6816" s="12" t="n"/>
      <c r="M6816">
        <f>VLOOKUP(J6816,P$7:Q$2767,2,0)</f>
        <v/>
      </c>
      <c r="N6816">
        <f>VLOOKUP(K6816,P$7:R$2767,2,0)</f>
        <v/>
      </c>
    </row>
    <row r="6817" hidden="1" outlineLevel="1" ht="22.45" customFormat="1" customHeight="1" s="71" thickBot="1">
      <c r="B6817" s="167" t="n"/>
      <c r="C6817" s="167" t="n"/>
      <c r="D6817" s="14" t="n"/>
      <c r="E6817" s="15" t="n"/>
      <c r="F6817" s="175" t="n"/>
      <c r="G6817" s="15" t="n"/>
      <c r="H6817" s="175" t="n"/>
      <c r="I6817" s="135" t="n"/>
      <c r="J6817" s="154" t="n"/>
      <c r="K6817" s="154" t="n"/>
      <c r="L6817" s="12" t="n"/>
      <c r="M6817">
        <f>VLOOKUP(J6817,P$7:Q$2767,2,0)</f>
        <v/>
      </c>
      <c r="N6817">
        <f>VLOOKUP(K6817,P$7:R$2767,2,0)</f>
        <v/>
      </c>
    </row>
    <row r="6818" hidden="1" outlineLevel="1" ht="22.45" customFormat="1" customHeight="1" s="71">
      <c r="B6818" s="165" t="n"/>
      <c r="C6818" s="165" t="n"/>
      <c r="D6818" s="152" t="n"/>
      <c r="E6818" s="163" t="n"/>
      <c r="F6818" s="164" t="n"/>
      <c r="G6818" s="163" t="n"/>
      <c r="H6818" s="164" t="n"/>
      <c r="I6818" s="7" t="n"/>
      <c r="J6818" s="8" t="n"/>
      <c r="K6818" s="8" t="n"/>
      <c r="L6818" s="12" t="n"/>
      <c r="M6818">
        <f>VLOOKUP(J6818,P$7:Q$2767,2,0)</f>
        <v/>
      </c>
      <c r="N6818">
        <f>VLOOKUP(K6818,P$7:R$2767,2,0)</f>
        <v/>
      </c>
    </row>
    <row r="6819" hidden="1" outlineLevel="1" ht="22.45" customFormat="1" customHeight="1" s="71">
      <c r="B6819" s="166" t="n"/>
      <c r="C6819" s="166" t="n"/>
      <c r="D6819" s="153" t="n"/>
      <c r="E6819" s="10" t="n"/>
      <c r="F6819" s="11" t="n"/>
      <c r="G6819" s="10" t="n"/>
      <c r="H6819" s="11" t="n"/>
      <c r="I6819" s="12" t="n"/>
      <c r="J6819" s="13" t="n"/>
      <c r="K6819" s="13" t="n"/>
      <c r="L6819" s="12" t="n"/>
      <c r="M6819">
        <f>VLOOKUP(J6819,P$7:Q$2767,2,0)</f>
        <v/>
      </c>
      <c r="N6819">
        <f>VLOOKUP(K6819,P$7:R$2767,2,0)</f>
        <v/>
      </c>
    </row>
    <row r="6820" hidden="1" outlineLevel="1" ht="22.45" customFormat="1" customHeight="1" s="71" thickBot="1">
      <c r="B6820" s="167" t="n"/>
      <c r="C6820" s="167" t="n"/>
      <c r="D6820" s="14" t="n"/>
      <c r="E6820" s="15" t="n"/>
      <c r="F6820" s="175" t="n"/>
      <c r="G6820" s="15" t="n"/>
      <c r="H6820" s="175" t="n"/>
      <c r="I6820" s="135" t="n"/>
      <c r="J6820" s="154" t="n"/>
      <c r="K6820" s="154" t="n"/>
      <c r="L6820" s="12" t="n"/>
      <c r="M6820">
        <f>VLOOKUP(J6820,P$7:Q$2767,2,0)</f>
        <v/>
      </c>
      <c r="N6820">
        <f>VLOOKUP(K6820,P$7:R$2767,2,0)</f>
        <v/>
      </c>
    </row>
    <row r="6821" hidden="1" outlineLevel="1" ht="22.45" customFormat="1" customHeight="1" s="71">
      <c r="B6821" s="165" t="n"/>
      <c r="C6821" s="165" t="n"/>
      <c r="D6821" s="152" t="n"/>
      <c r="E6821" s="163" t="n"/>
      <c r="F6821" s="164" t="n"/>
      <c r="G6821" s="163" t="n"/>
      <c r="H6821" s="164" t="n"/>
      <c r="I6821" s="7" t="n"/>
      <c r="J6821" s="8" t="n"/>
      <c r="K6821" s="8" t="n"/>
      <c r="L6821" s="12" t="n"/>
      <c r="M6821">
        <f>VLOOKUP(J6821,P$7:Q$2767,2,0)</f>
        <v/>
      </c>
      <c r="N6821">
        <f>VLOOKUP(K6821,P$7:R$2767,2,0)</f>
        <v/>
      </c>
    </row>
    <row r="6822" hidden="1" outlineLevel="1" ht="22.45" customFormat="1" customHeight="1" s="71">
      <c r="B6822" s="166" t="n"/>
      <c r="C6822" s="166" t="n"/>
      <c r="D6822" s="153" t="n"/>
      <c r="E6822" s="10" t="n"/>
      <c r="F6822" s="11" t="n"/>
      <c r="G6822" s="10" t="n"/>
      <c r="H6822" s="11" t="n"/>
      <c r="I6822" s="12" t="n"/>
      <c r="J6822" s="13" t="n"/>
      <c r="K6822" s="13" t="n"/>
      <c r="L6822" s="12" t="n"/>
      <c r="M6822">
        <f>VLOOKUP(J6822,P$7:Q$2767,2,0)</f>
        <v/>
      </c>
      <c r="N6822">
        <f>VLOOKUP(K6822,P$7:R$2767,2,0)</f>
        <v/>
      </c>
    </row>
    <row r="6823" hidden="1" outlineLevel="1" ht="22.45" customFormat="1" customHeight="1" s="71" thickBot="1">
      <c r="B6823" s="167" t="n"/>
      <c r="C6823" s="167" t="n"/>
      <c r="D6823" s="14" t="n"/>
      <c r="E6823" s="15" t="n"/>
      <c r="F6823" s="175" t="n"/>
      <c r="G6823" s="15" t="n"/>
      <c r="H6823" s="175" t="n"/>
      <c r="I6823" s="135" t="n"/>
      <c r="J6823" s="154" t="n"/>
      <c r="K6823" s="154" t="n"/>
      <c r="L6823" s="12" t="n"/>
      <c r="M6823">
        <f>VLOOKUP(J6823,P$7:Q$2767,2,0)</f>
        <v/>
      </c>
      <c r="N6823">
        <f>VLOOKUP(K6823,P$7:R$2767,2,0)</f>
        <v/>
      </c>
    </row>
    <row r="6824" hidden="1" outlineLevel="1" ht="22.45" customFormat="1" customHeight="1" s="71">
      <c r="B6824" s="165" t="n"/>
      <c r="C6824" s="165" t="n"/>
      <c r="D6824" s="152" t="n"/>
      <c r="E6824" s="163" t="n"/>
      <c r="F6824" s="164" t="n"/>
      <c r="G6824" s="163" t="n"/>
      <c r="H6824" s="164" t="n"/>
      <c r="I6824" s="7" t="n"/>
      <c r="J6824" s="8" t="n"/>
      <c r="K6824" s="8" t="n"/>
      <c r="L6824" s="12" t="n"/>
      <c r="M6824">
        <f>VLOOKUP(J6824,P$7:Q$2767,2,0)</f>
        <v/>
      </c>
      <c r="N6824">
        <f>VLOOKUP(K6824,P$7:R$2767,2,0)</f>
        <v/>
      </c>
    </row>
    <row r="6825" hidden="1" outlineLevel="1" ht="22.45" customFormat="1" customHeight="1" s="71">
      <c r="B6825" s="166" t="n"/>
      <c r="C6825" s="166" t="n"/>
      <c r="D6825" s="153" t="n"/>
      <c r="E6825" s="10" t="n"/>
      <c r="F6825" s="11" t="n"/>
      <c r="G6825" s="10" t="n"/>
      <c r="H6825" s="11" t="n"/>
      <c r="I6825" s="12" t="n"/>
      <c r="J6825" s="13" t="n"/>
      <c r="K6825" s="13" t="n"/>
      <c r="L6825" s="12" t="n"/>
      <c r="M6825">
        <f>VLOOKUP(J6825,P$7:Q$2767,2,0)</f>
        <v/>
      </c>
      <c r="N6825">
        <f>VLOOKUP(K6825,P$7:R$2767,2,0)</f>
        <v/>
      </c>
    </row>
    <row r="6826" hidden="1" outlineLevel="1" ht="22.45" customFormat="1" customHeight="1" s="71" thickBot="1">
      <c r="B6826" s="167" t="n"/>
      <c r="C6826" s="167" t="n"/>
      <c r="D6826" s="14" t="n"/>
      <c r="E6826" s="15" t="n"/>
      <c r="F6826" s="175" t="n"/>
      <c r="G6826" s="15" t="n"/>
      <c r="H6826" s="175" t="n"/>
      <c r="I6826" s="135" t="n"/>
      <c r="J6826" s="154" t="n"/>
      <c r="K6826" s="154" t="n"/>
      <c r="L6826" s="12" t="n"/>
      <c r="M6826">
        <f>VLOOKUP(J6826,P$7:Q$2767,2,0)</f>
        <v/>
      </c>
      <c r="N6826">
        <f>VLOOKUP(K6826,P$7:R$2767,2,0)</f>
        <v/>
      </c>
    </row>
    <row r="6827" hidden="1" outlineLevel="1" ht="22.45" customFormat="1" customHeight="1" s="71">
      <c r="B6827" s="165" t="n"/>
      <c r="C6827" s="165" t="n"/>
      <c r="D6827" s="152" t="n"/>
      <c r="E6827" s="163" t="n"/>
      <c r="F6827" s="164" t="n"/>
      <c r="G6827" s="163" t="n"/>
      <c r="H6827" s="164" t="n"/>
      <c r="I6827" s="7" t="n"/>
      <c r="J6827" s="8" t="n"/>
      <c r="K6827" s="8" t="n"/>
      <c r="L6827" s="12" t="n"/>
      <c r="M6827">
        <f>VLOOKUP(J6827,P$7:Q$2767,2,0)</f>
        <v/>
      </c>
      <c r="N6827">
        <f>VLOOKUP(K6827,P$7:R$2767,2,0)</f>
        <v/>
      </c>
    </row>
    <row r="6828" hidden="1" outlineLevel="1" ht="22.45" customFormat="1" customHeight="1" s="71">
      <c r="B6828" s="166" t="n"/>
      <c r="C6828" s="166" t="n"/>
      <c r="D6828" s="153" t="n"/>
      <c r="E6828" s="10" t="n"/>
      <c r="F6828" s="11" t="n"/>
      <c r="G6828" s="10" t="n"/>
      <c r="H6828" s="11" t="n"/>
      <c r="I6828" s="12" t="n"/>
      <c r="J6828" s="13" t="n"/>
      <c r="K6828" s="13" t="n"/>
      <c r="L6828" s="12" t="n"/>
      <c r="M6828">
        <f>VLOOKUP(J6828,P$7:Q$2767,2,0)</f>
        <v/>
      </c>
      <c r="N6828">
        <f>VLOOKUP(K6828,P$7:R$2767,2,0)</f>
        <v/>
      </c>
    </row>
    <row r="6829" hidden="1" outlineLevel="1" ht="22.45" customFormat="1" customHeight="1" s="71" thickBot="1">
      <c r="B6829" s="167" t="n"/>
      <c r="C6829" s="167" t="n"/>
      <c r="D6829" s="14" t="n"/>
      <c r="E6829" s="15" t="n"/>
      <c r="F6829" s="175" t="n"/>
      <c r="G6829" s="15" t="n"/>
      <c r="H6829" s="175" t="n"/>
      <c r="I6829" s="135" t="n"/>
      <c r="J6829" s="154" t="n"/>
      <c r="K6829" s="154" t="n"/>
      <c r="L6829" s="12" t="n"/>
      <c r="M6829">
        <f>VLOOKUP(J6829,P$7:Q$2767,2,0)</f>
        <v/>
      </c>
      <c r="N6829">
        <f>VLOOKUP(K6829,P$7:R$2767,2,0)</f>
        <v/>
      </c>
    </row>
    <row r="6830" hidden="1" outlineLevel="1" ht="22.45" customFormat="1" customHeight="1" s="71">
      <c r="B6830" s="165" t="n"/>
      <c r="C6830" s="165" t="n"/>
      <c r="D6830" s="152" t="n"/>
      <c r="E6830" s="163" t="n"/>
      <c r="F6830" s="164" t="n"/>
      <c r="G6830" s="163" t="n"/>
      <c r="H6830" s="164" t="n"/>
      <c r="I6830" s="7" t="n"/>
      <c r="J6830" s="8" t="n"/>
      <c r="K6830" s="8" t="n"/>
      <c r="L6830" s="12" t="n"/>
      <c r="M6830">
        <f>VLOOKUP(J6830,P$7:Q$2767,2,0)</f>
        <v/>
      </c>
      <c r="N6830">
        <f>VLOOKUP(K6830,P$7:R$2767,2,0)</f>
        <v/>
      </c>
    </row>
    <row r="6831" hidden="1" outlineLevel="1" ht="22.45" customFormat="1" customHeight="1" s="71">
      <c r="B6831" s="166" t="n"/>
      <c r="C6831" s="166" t="n"/>
      <c r="D6831" s="153" t="n"/>
      <c r="E6831" s="10" t="n"/>
      <c r="F6831" s="11" t="n"/>
      <c r="G6831" s="10" t="n"/>
      <c r="H6831" s="11" t="n"/>
      <c r="I6831" s="12" t="n"/>
      <c r="J6831" s="13" t="n"/>
      <c r="K6831" s="13" t="n"/>
      <c r="L6831" s="12" t="n"/>
      <c r="M6831">
        <f>VLOOKUP(J6831,P$7:Q$2767,2,0)</f>
        <v/>
      </c>
      <c r="N6831">
        <f>VLOOKUP(K6831,P$7:R$2767,2,0)</f>
        <v/>
      </c>
    </row>
    <row r="6832" hidden="1" outlineLevel="1" ht="22.45" customFormat="1" customHeight="1" s="71" thickBot="1">
      <c r="B6832" s="167" t="n"/>
      <c r="C6832" s="167" t="n"/>
      <c r="D6832" s="14" t="n"/>
      <c r="E6832" s="15" t="n"/>
      <c r="F6832" s="175" t="n"/>
      <c r="G6832" s="15" t="n"/>
      <c r="H6832" s="175" t="n"/>
      <c r="I6832" s="135" t="n"/>
      <c r="J6832" s="154" t="n"/>
      <c r="K6832" s="154" t="n"/>
      <c r="L6832" s="12" t="n"/>
      <c r="M6832">
        <f>VLOOKUP(J6832,P$7:Q$2767,2,0)</f>
        <v/>
      </c>
      <c r="N6832">
        <f>VLOOKUP(K6832,P$7:R$2767,2,0)</f>
        <v/>
      </c>
    </row>
    <row r="6833" hidden="1" outlineLevel="1" ht="22.45" customFormat="1" customHeight="1" s="71">
      <c r="B6833" s="165" t="n"/>
      <c r="C6833" s="165" t="n"/>
      <c r="D6833" s="152" t="n"/>
      <c r="E6833" s="163" t="n"/>
      <c r="F6833" s="164" t="n"/>
      <c r="G6833" s="163" t="n"/>
      <c r="H6833" s="164" t="n"/>
      <c r="I6833" s="7" t="n"/>
      <c r="J6833" s="8" t="n"/>
      <c r="K6833" s="8" t="n"/>
      <c r="L6833" s="12" t="n"/>
      <c r="M6833">
        <f>VLOOKUP(J6833,P$7:Q$2767,2,0)</f>
        <v/>
      </c>
      <c r="N6833">
        <f>VLOOKUP(K6833,P$7:R$2767,2,0)</f>
        <v/>
      </c>
    </row>
    <row r="6834" hidden="1" outlineLevel="1" ht="22.45" customFormat="1" customHeight="1" s="71">
      <c r="B6834" s="166" t="n"/>
      <c r="C6834" s="166" t="n"/>
      <c r="D6834" s="153" t="n"/>
      <c r="E6834" s="10" t="n"/>
      <c r="F6834" s="11" t="n"/>
      <c r="G6834" s="10" t="n"/>
      <c r="H6834" s="11" t="n"/>
      <c r="I6834" s="12" t="n"/>
      <c r="J6834" s="13" t="n"/>
      <c r="K6834" s="13" t="n"/>
      <c r="L6834" s="12" t="n"/>
      <c r="M6834">
        <f>VLOOKUP(J6834,P$7:Q$2767,2,0)</f>
        <v/>
      </c>
      <c r="N6834">
        <f>VLOOKUP(K6834,P$7:R$2767,2,0)</f>
        <v/>
      </c>
    </row>
    <row r="6835" hidden="1" outlineLevel="1" ht="22.45" customFormat="1" customHeight="1" s="71" thickBot="1">
      <c r="B6835" s="167" t="n"/>
      <c r="C6835" s="167" t="n"/>
      <c r="D6835" s="14" t="n"/>
      <c r="E6835" s="15" t="n"/>
      <c r="F6835" s="175" t="n"/>
      <c r="G6835" s="15" t="n"/>
      <c r="H6835" s="175" t="n"/>
      <c r="I6835" s="135" t="n"/>
      <c r="J6835" s="154" t="n"/>
      <c r="K6835" s="154" t="n"/>
      <c r="L6835" s="12" t="n"/>
      <c r="M6835">
        <f>VLOOKUP(J6835,P$7:Q$2767,2,0)</f>
        <v/>
      </c>
      <c r="N6835">
        <f>VLOOKUP(K6835,P$7:R$2767,2,0)</f>
        <v/>
      </c>
    </row>
    <row r="6836" hidden="1" outlineLevel="1" ht="22.45" customFormat="1" customHeight="1" s="71">
      <c r="B6836" s="165" t="n"/>
      <c r="C6836" s="165" t="n"/>
      <c r="D6836" s="152" t="n"/>
      <c r="E6836" s="163" t="n"/>
      <c r="F6836" s="164" t="n"/>
      <c r="G6836" s="163" t="n"/>
      <c r="H6836" s="164" t="n"/>
      <c r="I6836" s="176" t="n"/>
      <c r="J6836" s="8" t="n"/>
      <c r="K6836" s="8" t="n"/>
      <c r="L6836" s="12" t="n"/>
      <c r="M6836">
        <f>VLOOKUP(J6836,P$7:Q$2767,2,0)</f>
        <v/>
      </c>
      <c r="N6836">
        <f>VLOOKUP(K6836,P$7:R$2767,2,0)</f>
        <v/>
      </c>
    </row>
    <row r="6837" hidden="1" outlineLevel="1" ht="22.45" customFormat="1" customHeight="1" s="71">
      <c r="B6837" s="166" t="n"/>
      <c r="C6837" s="166" t="n"/>
      <c r="D6837" s="153" t="n"/>
      <c r="E6837" s="10" t="n"/>
      <c r="F6837" s="11" t="n"/>
      <c r="G6837" s="10" t="n"/>
      <c r="H6837" s="11" t="n"/>
      <c r="I6837" s="12" t="n"/>
      <c r="J6837" s="13" t="n"/>
      <c r="K6837" s="13" t="n"/>
      <c r="L6837" s="12" t="n"/>
      <c r="M6837">
        <f>VLOOKUP(J6837,P$7:Q$2767,2,0)</f>
        <v/>
      </c>
      <c r="N6837">
        <f>VLOOKUP(K6837,P$7:R$2767,2,0)</f>
        <v/>
      </c>
    </row>
    <row r="6838" hidden="1" outlineLevel="1" ht="22.45" customFormat="1" customHeight="1" s="71" thickBot="1">
      <c r="B6838" s="167" t="n"/>
      <c r="C6838" s="167" t="n"/>
      <c r="D6838" s="14" t="n"/>
      <c r="E6838" s="15" t="n"/>
      <c r="F6838" s="175" t="n"/>
      <c r="G6838" s="15" t="n"/>
      <c r="H6838" s="175" t="n"/>
      <c r="I6838" s="135" t="n"/>
      <c r="J6838" s="154" t="n"/>
      <c r="K6838" s="154" t="n"/>
      <c r="L6838" s="12" t="n"/>
      <c r="M6838">
        <f>VLOOKUP(J6838,P$7:Q$2767,2,0)</f>
        <v/>
      </c>
      <c r="N6838">
        <f>VLOOKUP(K6838,P$7:R$2767,2,0)</f>
        <v/>
      </c>
    </row>
    <row r="6839" hidden="1" outlineLevel="1" ht="22.45" customFormat="1" customHeight="1" s="71">
      <c r="B6839" s="165" t="n"/>
      <c r="C6839" s="165" t="n"/>
      <c r="D6839" s="152" t="n"/>
      <c r="E6839" s="163" t="n"/>
      <c r="F6839" s="164" t="n"/>
      <c r="G6839" s="163" t="n"/>
      <c r="H6839" s="164" t="n"/>
      <c r="I6839" s="7" t="n"/>
      <c r="J6839" s="8" t="n"/>
      <c r="K6839" s="8" t="n"/>
      <c r="L6839" s="12" t="n"/>
      <c r="M6839">
        <f>VLOOKUP(J6839,P$7:Q$2767,2,0)</f>
        <v/>
      </c>
      <c r="N6839">
        <f>VLOOKUP(K6839,P$7:R$2767,2,0)</f>
        <v/>
      </c>
    </row>
    <row r="6840" hidden="1" outlineLevel="1" ht="22.45" customFormat="1" customHeight="1" s="71">
      <c r="B6840" s="166" t="n"/>
      <c r="C6840" s="166" t="n"/>
      <c r="D6840" s="153" t="n"/>
      <c r="E6840" s="10" t="n"/>
      <c r="F6840" s="11" t="n"/>
      <c r="G6840" s="10" t="n"/>
      <c r="H6840" s="11" t="n"/>
      <c r="I6840" s="12" t="n"/>
      <c r="J6840" s="13" t="n"/>
      <c r="K6840" s="13" t="n"/>
      <c r="L6840" s="12" t="n"/>
      <c r="M6840">
        <f>VLOOKUP(J6840,P$7:Q$2767,2,0)</f>
        <v/>
      </c>
      <c r="N6840">
        <f>VLOOKUP(K6840,P$7:R$2767,2,0)</f>
        <v/>
      </c>
    </row>
    <row r="6841" hidden="1" outlineLevel="1" ht="22.45" customFormat="1" customHeight="1" s="71" thickBot="1">
      <c r="B6841" s="167" t="n"/>
      <c r="C6841" s="167" t="n"/>
      <c r="D6841" s="14" t="n"/>
      <c r="E6841" s="15" t="n"/>
      <c r="F6841" s="175" t="n"/>
      <c r="G6841" s="15" t="n"/>
      <c r="H6841" s="175" t="n"/>
      <c r="I6841" s="135" t="n"/>
      <c r="J6841" s="154" t="n"/>
      <c r="K6841" s="154" t="n"/>
      <c r="L6841" s="12" t="n"/>
      <c r="M6841">
        <f>VLOOKUP(J6841,P$7:Q$2767,2,0)</f>
        <v/>
      </c>
      <c r="N6841">
        <f>VLOOKUP(K6841,P$7:R$2767,2,0)</f>
        <v/>
      </c>
    </row>
    <row r="6842" hidden="1" outlineLevel="1" ht="22.45" customFormat="1" customHeight="1" s="71">
      <c r="B6842" s="165" t="n"/>
      <c r="C6842" s="165" t="n"/>
      <c r="D6842" s="152" t="n"/>
      <c r="E6842" s="163" t="n"/>
      <c r="F6842" s="164" t="n"/>
      <c r="G6842" s="163" t="n"/>
      <c r="H6842" s="164" t="n"/>
      <c r="I6842" s="7" t="n"/>
      <c r="J6842" s="8" t="n"/>
      <c r="K6842" s="8" t="n"/>
      <c r="L6842" s="12" t="n"/>
      <c r="M6842">
        <f>VLOOKUP(J6842,P$7:Q$2767,2,0)</f>
        <v/>
      </c>
      <c r="N6842">
        <f>VLOOKUP(K6842,P$7:R$2767,2,0)</f>
        <v/>
      </c>
    </row>
    <row r="6843" hidden="1" outlineLevel="1" ht="22.45" customFormat="1" customHeight="1" s="71">
      <c r="B6843" s="166" t="n"/>
      <c r="C6843" s="166" t="n"/>
      <c r="D6843" s="153" t="n"/>
      <c r="E6843" s="10" t="n"/>
      <c r="F6843" s="11" t="n"/>
      <c r="G6843" s="10" t="n"/>
      <c r="H6843" s="11" t="n"/>
      <c r="I6843" s="12" t="n"/>
      <c r="J6843" s="13" t="n"/>
      <c r="K6843" s="13" t="n"/>
      <c r="L6843" s="12" t="n"/>
      <c r="M6843">
        <f>VLOOKUP(J6843,P$7:Q$2767,2,0)</f>
        <v/>
      </c>
      <c r="N6843">
        <f>VLOOKUP(K6843,P$7:R$2767,2,0)</f>
        <v/>
      </c>
    </row>
    <row r="6844" hidden="1" outlineLevel="1" ht="22.45" customFormat="1" customHeight="1" s="71" thickBot="1">
      <c r="B6844" s="167" t="n"/>
      <c r="C6844" s="167" t="n"/>
      <c r="D6844" s="14" t="n"/>
      <c r="E6844" s="15" t="n"/>
      <c r="F6844" s="175" t="n"/>
      <c r="G6844" s="15" t="n"/>
      <c r="H6844" s="175" t="n"/>
      <c r="I6844" s="135" t="n"/>
      <c r="J6844" s="154" t="n"/>
      <c r="K6844" s="154" t="n"/>
      <c r="L6844" s="12" t="n"/>
      <c r="M6844">
        <f>VLOOKUP(J6844,P$7:Q$2767,2,0)</f>
        <v/>
      </c>
      <c r="N6844">
        <f>VLOOKUP(K6844,P$7:R$2767,2,0)</f>
        <v/>
      </c>
    </row>
    <row r="6845" hidden="1" outlineLevel="1" ht="22.45" customFormat="1" customHeight="1" s="71">
      <c r="B6845" s="165" t="n"/>
      <c r="C6845" s="165" t="n"/>
      <c r="D6845" s="152" t="n"/>
      <c r="E6845" s="163" t="n"/>
      <c r="F6845" s="164" t="n"/>
      <c r="G6845" s="163" t="n"/>
      <c r="H6845" s="164" t="n"/>
      <c r="I6845" s="7" t="n"/>
      <c r="J6845" s="8" t="n"/>
      <c r="K6845" s="8" t="n"/>
      <c r="L6845" s="12" t="n"/>
      <c r="M6845">
        <f>VLOOKUP(J6845,P$7:Q$2767,2,0)</f>
        <v/>
      </c>
      <c r="N6845">
        <f>VLOOKUP(K6845,P$7:R$2767,2,0)</f>
        <v/>
      </c>
    </row>
    <row r="6846" hidden="1" outlineLevel="1" ht="22.45" customFormat="1" customHeight="1" s="71">
      <c r="B6846" s="166" t="n"/>
      <c r="C6846" s="166" t="n"/>
      <c r="D6846" s="153" t="n"/>
      <c r="E6846" s="10" t="n"/>
      <c r="F6846" s="11" t="n"/>
      <c r="G6846" s="10" t="n"/>
      <c r="H6846" s="11" t="n"/>
      <c r="I6846" s="12" t="n"/>
      <c r="J6846" s="13" t="n"/>
      <c r="K6846" s="13" t="n"/>
      <c r="L6846" s="12" t="n"/>
      <c r="M6846">
        <f>VLOOKUP(J6846,P$7:Q$2767,2,0)</f>
        <v/>
      </c>
      <c r="N6846">
        <f>VLOOKUP(K6846,P$7:R$2767,2,0)</f>
        <v/>
      </c>
    </row>
    <row r="6847" hidden="1" outlineLevel="1" ht="22.45" customFormat="1" customHeight="1" s="71" thickBot="1">
      <c r="B6847" s="167" t="n"/>
      <c r="C6847" s="167" t="n"/>
      <c r="D6847" s="14" t="n"/>
      <c r="E6847" s="15" t="n"/>
      <c r="F6847" s="175" t="n"/>
      <c r="G6847" s="15" t="n"/>
      <c r="H6847" s="175" t="n"/>
      <c r="I6847" s="135" t="n"/>
      <c r="J6847" s="154" t="n"/>
      <c r="K6847" s="154" t="n"/>
      <c r="L6847" s="12" t="n"/>
      <c r="M6847">
        <f>VLOOKUP(J6847,P$7:Q$2767,2,0)</f>
        <v/>
      </c>
      <c r="N6847">
        <f>VLOOKUP(K6847,P$7:R$2767,2,0)</f>
        <v/>
      </c>
    </row>
    <row r="6848" hidden="1" outlineLevel="1" ht="22.45" customFormat="1" customHeight="1" s="71">
      <c r="B6848" s="165" t="n"/>
      <c r="C6848" s="165" t="n"/>
      <c r="D6848" s="152" t="n"/>
      <c r="E6848" s="163" t="n"/>
      <c r="F6848" s="164" t="n"/>
      <c r="G6848" s="163" t="n"/>
      <c r="H6848" s="164" t="n"/>
      <c r="I6848" s="7" t="n"/>
      <c r="J6848" s="8" t="n"/>
      <c r="K6848" s="8" t="n"/>
      <c r="L6848" s="12" t="n"/>
      <c r="M6848">
        <f>VLOOKUP(J6848,P$7:Q$2767,2,0)</f>
        <v/>
      </c>
      <c r="N6848">
        <f>VLOOKUP(K6848,P$7:R$2767,2,0)</f>
        <v/>
      </c>
    </row>
    <row r="6849" hidden="1" outlineLevel="1" ht="22.45" customFormat="1" customHeight="1" s="71">
      <c r="B6849" s="166" t="n"/>
      <c r="C6849" s="166" t="n"/>
      <c r="D6849" s="153" t="n"/>
      <c r="E6849" s="10" t="n"/>
      <c r="F6849" s="11" t="n"/>
      <c r="G6849" s="10" t="n"/>
      <c r="H6849" s="11" t="n"/>
      <c r="I6849" s="12" t="n"/>
      <c r="J6849" s="13" t="n"/>
      <c r="K6849" s="13" t="n"/>
      <c r="L6849" s="12" t="n"/>
      <c r="M6849">
        <f>VLOOKUP(J6849,P$7:Q$2767,2,0)</f>
        <v/>
      </c>
      <c r="N6849">
        <f>VLOOKUP(K6849,P$7:R$2767,2,0)</f>
        <v/>
      </c>
    </row>
    <row r="6850" hidden="1" outlineLevel="1" ht="22.45" customFormat="1" customHeight="1" s="71" thickBot="1">
      <c r="B6850" s="167" t="n"/>
      <c r="C6850" s="167" t="n"/>
      <c r="D6850" s="14" t="n"/>
      <c r="E6850" s="15" t="n"/>
      <c r="F6850" s="175" t="n"/>
      <c r="G6850" s="15" t="n"/>
      <c r="H6850" s="175" t="n"/>
      <c r="I6850" s="135" t="n"/>
      <c r="J6850" s="154" t="n"/>
      <c r="K6850" s="154" t="n"/>
      <c r="L6850" s="12" t="n"/>
      <c r="M6850">
        <f>VLOOKUP(J6850,P$7:Q$2767,2,0)</f>
        <v/>
      </c>
      <c r="N6850">
        <f>VLOOKUP(K6850,P$7:R$2767,2,0)</f>
        <v/>
      </c>
    </row>
    <row r="6851" hidden="1" outlineLevel="1" ht="22.45" customFormat="1" customHeight="1" s="71">
      <c r="B6851" s="165" t="n"/>
      <c r="C6851" s="165" t="n"/>
      <c r="D6851" s="152" t="n"/>
      <c r="E6851" s="163" t="n"/>
      <c r="F6851" s="164" t="n"/>
      <c r="G6851" s="163" t="n"/>
      <c r="H6851" s="164" t="n"/>
      <c r="I6851" s="7" t="n"/>
      <c r="J6851" s="8" t="n"/>
      <c r="K6851" s="8" t="n"/>
      <c r="L6851" s="12" t="n"/>
      <c r="M6851">
        <f>VLOOKUP(J6851,P$7:Q$2767,2,0)</f>
        <v/>
      </c>
      <c r="N6851">
        <f>VLOOKUP(K6851,P$7:R$2767,2,0)</f>
        <v/>
      </c>
    </row>
    <row r="6852" hidden="1" outlineLevel="1" ht="22.45" customFormat="1" customHeight="1" s="71">
      <c r="B6852" s="166" t="n"/>
      <c r="C6852" s="166" t="n"/>
      <c r="D6852" s="153" t="n"/>
      <c r="E6852" s="10" t="n"/>
      <c r="F6852" s="11" t="n"/>
      <c r="G6852" s="10" t="n"/>
      <c r="H6852" s="11" t="n"/>
      <c r="I6852" s="12" t="n"/>
      <c r="J6852" s="13" t="n"/>
      <c r="K6852" s="13" t="n"/>
      <c r="L6852" s="12" t="n"/>
      <c r="M6852">
        <f>VLOOKUP(J6852,P$7:Q$2767,2,0)</f>
        <v/>
      </c>
      <c r="N6852">
        <f>VLOOKUP(K6852,P$7:R$2767,2,0)</f>
        <v/>
      </c>
    </row>
    <row r="6853" hidden="1" outlineLevel="1" ht="22.45" customFormat="1" customHeight="1" s="71" thickBot="1">
      <c r="B6853" s="167" t="n"/>
      <c r="C6853" s="167" t="n"/>
      <c r="D6853" s="14" t="n"/>
      <c r="E6853" s="15" t="n"/>
      <c r="F6853" s="175" t="n"/>
      <c r="G6853" s="15" t="n"/>
      <c r="H6853" s="175" t="n"/>
      <c r="I6853" s="135" t="n"/>
      <c r="J6853" s="154" t="n"/>
      <c r="K6853" s="154" t="n"/>
      <c r="L6853" s="12" t="n"/>
      <c r="M6853">
        <f>VLOOKUP(J6853,P$7:Q$2767,2,0)</f>
        <v/>
      </c>
      <c r="N6853">
        <f>VLOOKUP(K6853,P$7:R$2767,2,0)</f>
        <v/>
      </c>
    </row>
    <row r="6854" hidden="1" outlineLevel="1" ht="22.45" customFormat="1" customHeight="1" s="71">
      <c r="B6854" s="165" t="n"/>
      <c r="C6854" s="165" t="n"/>
      <c r="D6854" s="152" t="n"/>
      <c r="E6854" s="163" t="n"/>
      <c r="F6854" s="164" t="n"/>
      <c r="G6854" s="163" t="n"/>
      <c r="H6854" s="164" t="n"/>
      <c r="I6854" s="176" t="n"/>
      <c r="J6854" s="8" t="n"/>
      <c r="K6854" s="8" t="n"/>
      <c r="L6854" s="12" t="n"/>
      <c r="M6854">
        <f>VLOOKUP(J6854,P$7:Q$2767,2,0)</f>
        <v/>
      </c>
      <c r="N6854">
        <f>VLOOKUP(K6854,P$7:R$2767,2,0)</f>
        <v/>
      </c>
    </row>
    <row r="6855" hidden="1" outlineLevel="1" ht="22.45" customFormat="1" customHeight="1" s="71">
      <c r="B6855" s="166" t="n"/>
      <c r="C6855" s="166" t="n"/>
      <c r="D6855" s="153" t="n"/>
      <c r="E6855" s="10" t="n"/>
      <c r="F6855" s="11" t="n"/>
      <c r="G6855" s="10" t="n"/>
      <c r="H6855" s="11" t="n"/>
      <c r="I6855" s="12" t="n"/>
      <c r="J6855" s="13" t="n"/>
      <c r="K6855" s="13" t="n"/>
      <c r="L6855" s="12" t="n"/>
      <c r="M6855">
        <f>VLOOKUP(J6855,P$7:Q$2767,2,0)</f>
        <v/>
      </c>
      <c r="N6855">
        <f>VLOOKUP(K6855,P$7:R$2767,2,0)</f>
        <v/>
      </c>
    </row>
    <row r="6856" hidden="1" outlineLevel="1" ht="22.45" customFormat="1" customHeight="1" s="71" thickBot="1">
      <c r="B6856" s="167" t="n"/>
      <c r="C6856" s="167" t="n"/>
      <c r="D6856" s="14" t="n"/>
      <c r="E6856" s="15" t="n"/>
      <c r="F6856" s="175" t="n"/>
      <c r="G6856" s="15" t="n"/>
      <c r="H6856" s="175" t="n"/>
      <c r="I6856" s="135" t="n"/>
      <c r="J6856" s="154" t="n"/>
      <c r="K6856" s="154" t="n"/>
      <c r="L6856" s="12" t="n"/>
      <c r="M6856">
        <f>VLOOKUP(J6856,P$7:Q$2767,2,0)</f>
        <v/>
      </c>
      <c r="N6856">
        <f>VLOOKUP(K6856,P$7:R$2767,2,0)</f>
        <v/>
      </c>
    </row>
    <row r="6857" hidden="1" outlineLevel="1" ht="22.45" customFormat="1" customHeight="1" s="71">
      <c r="B6857" s="165" t="n"/>
      <c r="C6857" s="165" t="n"/>
      <c r="D6857" s="152" t="n"/>
      <c r="E6857" s="163" t="n"/>
      <c r="F6857" s="164" t="n"/>
      <c r="G6857" s="163" t="n"/>
      <c r="H6857" s="164" t="n"/>
      <c r="I6857" s="7" t="n"/>
      <c r="J6857" s="8" t="n"/>
      <c r="K6857" s="8" t="n"/>
      <c r="L6857" s="12" t="n"/>
      <c r="M6857">
        <f>VLOOKUP(J6857,P$7:Q$2767,2,0)</f>
        <v/>
      </c>
      <c r="N6857">
        <f>VLOOKUP(K6857,P$7:R$2767,2,0)</f>
        <v/>
      </c>
    </row>
    <row r="6858" hidden="1" outlineLevel="1" ht="22.45" customFormat="1" customHeight="1" s="71">
      <c r="B6858" s="166" t="n"/>
      <c r="C6858" s="166" t="n"/>
      <c r="D6858" s="153" t="n"/>
      <c r="E6858" s="10" t="n"/>
      <c r="F6858" s="11" t="n"/>
      <c r="G6858" s="10" t="n"/>
      <c r="H6858" s="11" t="n"/>
      <c r="I6858" s="12" t="n"/>
      <c r="J6858" s="13" t="n"/>
      <c r="K6858" s="13" t="n"/>
      <c r="L6858" s="12" t="n"/>
      <c r="M6858">
        <f>VLOOKUP(J6858,P$7:Q$2767,2,0)</f>
        <v/>
      </c>
      <c r="N6858">
        <f>VLOOKUP(K6858,P$7:R$2767,2,0)</f>
        <v/>
      </c>
    </row>
    <row r="6859" hidden="1" outlineLevel="1" ht="22.45" customFormat="1" customHeight="1" s="71" thickBot="1">
      <c r="B6859" s="167" t="n"/>
      <c r="C6859" s="167" t="n"/>
      <c r="D6859" s="14" t="n"/>
      <c r="E6859" s="15" t="n"/>
      <c r="F6859" s="175" t="n"/>
      <c r="G6859" s="15" t="n"/>
      <c r="H6859" s="175" t="n"/>
      <c r="I6859" s="135" t="n"/>
      <c r="J6859" s="154" t="n"/>
      <c r="K6859" s="154" t="n"/>
      <c r="L6859" s="12" t="n"/>
      <c r="M6859">
        <f>VLOOKUP(J6859,P$7:Q$2767,2,0)</f>
        <v/>
      </c>
      <c r="N6859">
        <f>VLOOKUP(K6859,P$7:R$2767,2,0)</f>
        <v/>
      </c>
    </row>
    <row r="6860" hidden="1" outlineLevel="1" ht="22.45" customFormat="1" customHeight="1" s="71">
      <c r="B6860" s="165" t="n"/>
      <c r="C6860" s="165" t="n"/>
      <c r="D6860" s="152" t="n"/>
      <c r="E6860" s="163" t="n"/>
      <c r="F6860" s="164" t="n"/>
      <c r="G6860" s="163" t="n"/>
      <c r="H6860" s="164" t="n"/>
      <c r="I6860" s="7" t="n"/>
      <c r="J6860" s="8" t="n"/>
      <c r="K6860" s="8" t="n"/>
      <c r="L6860" s="12" t="n"/>
      <c r="M6860">
        <f>VLOOKUP(J6860,P$7:Q$2767,2,0)</f>
        <v/>
      </c>
      <c r="N6860">
        <f>VLOOKUP(K6860,P$7:R$2767,2,0)</f>
        <v/>
      </c>
    </row>
    <row r="6861" hidden="1" outlineLevel="1" ht="22.45" customFormat="1" customHeight="1" s="71">
      <c r="B6861" s="166" t="n"/>
      <c r="C6861" s="166" t="n"/>
      <c r="D6861" s="153" t="n"/>
      <c r="E6861" s="10" t="n"/>
      <c r="F6861" s="11" t="n"/>
      <c r="G6861" s="10" t="n"/>
      <c r="H6861" s="11" t="n"/>
      <c r="I6861" s="12" t="n"/>
      <c r="J6861" s="13" t="n"/>
      <c r="K6861" s="13" t="n"/>
      <c r="L6861" s="12" t="n"/>
      <c r="M6861">
        <f>VLOOKUP(J6861,P$7:Q$2767,2,0)</f>
        <v/>
      </c>
      <c r="N6861">
        <f>VLOOKUP(K6861,P$7:R$2767,2,0)</f>
        <v/>
      </c>
    </row>
    <row r="6862" hidden="1" outlineLevel="1" ht="22.45" customFormat="1" customHeight="1" s="71" thickBot="1">
      <c r="B6862" s="167" t="n"/>
      <c r="C6862" s="167" t="n"/>
      <c r="D6862" s="14" t="n"/>
      <c r="E6862" s="15" t="n"/>
      <c r="F6862" s="175" t="n"/>
      <c r="G6862" s="15" t="n"/>
      <c r="H6862" s="175" t="n"/>
      <c r="I6862" s="135" t="n"/>
      <c r="J6862" s="154" t="n"/>
      <c r="K6862" s="154" t="n"/>
      <c r="L6862" s="12" t="n"/>
      <c r="M6862">
        <f>VLOOKUP(J6862,P$7:Q$2767,2,0)</f>
        <v/>
      </c>
      <c r="N6862">
        <f>VLOOKUP(K6862,P$7:R$2767,2,0)</f>
        <v/>
      </c>
    </row>
    <row r="6863" hidden="1" outlineLevel="1" ht="22.45" customFormat="1" customHeight="1" s="71">
      <c r="B6863" s="165" t="n"/>
      <c r="C6863" s="165" t="n"/>
      <c r="D6863" s="152" t="n"/>
      <c r="E6863" s="163" t="n"/>
      <c r="F6863" s="164" t="n"/>
      <c r="G6863" s="163" t="n"/>
      <c r="H6863" s="164" t="n"/>
      <c r="I6863" s="7" t="n"/>
      <c r="J6863" s="8" t="n"/>
      <c r="K6863" s="8" t="n"/>
      <c r="L6863" s="12" t="n"/>
      <c r="M6863">
        <f>VLOOKUP(J6863,P$7:Q$2767,2,0)</f>
        <v/>
      </c>
      <c r="N6863">
        <f>VLOOKUP(K6863,P$7:R$2767,2,0)</f>
        <v/>
      </c>
    </row>
    <row r="6864" hidden="1" outlineLevel="1" ht="22.45" customFormat="1" customHeight="1" s="71">
      <c r="B6864" s="166" t="n"/>
      <c r="C6864" s="166" t="n"/>
      <c r="D6864" s="153" t="n"/>
      <c r="E6864" s="10" t="n"/>
      <c r="F6864" s="11" t="n"/>
      <c r="G6864" s="10" t="n"/>
      <c r="H6864" s="11" t="n"/>
      <c r="I6864" s="12" t="n"/>
      <c r="J6864" s="13" t="n"/>
      <c r="K6864" s="13" t="n"/>
      <c r="L6864" s="12" t="n"/>
      <c r="M6864">
        <f>VLOOKUP(J6864,P$7:Q$2767,2,0)</f>
        <v/>
      </c>
      <c r="N6864">
        <f>VLOOKUP(K6864,P$7:R$2767,2,0)</f>
        <v/>
      </c>
    </row>
    <row r="6865" hidden="1" outlineLevel="1" ht="22.45" customFormat="1" customHeight="1" s="71" thickBot="1">
      <c r="B6865" s="167" t="n"/>
      <c r="C6865" s="167" t="n"/>
      <c r="D6865" s="14" t="n"/>
      <c r="E6865" s="15" t="n"/>
      <c r="F6865" s="175" t="n"/>
      <c r="G6865" s="15" t="n"/>
      <c r="H6865" s="175" t="n"/>
      <c r="I6865" s="135" t="n"/>
      <c r="J6865" s="154" t="n"/>
      <c r="K6865" s="154" t="n"/>
      <c r="L6865" s="12" t="n"/>
      <c r="M6865">
        <f>VLOOKUP(J6865,P$7:Q$2767,2,0)</f>
        <v/>
      </c>
      <c r="N6865">
        <f>VLOOKUP(K6865,P$7:R$2767,2,0)</f>
        <v/>
      </c>
    </row>
    <row r="6866" hidden="1" outlineLevel="1" ht="22.45" customFormat="1" customHeight="1" s="71">
      <c r="B6866" s="165" t="n"/>
      <c r="C6866" s="165" t="n"/>
      <c r="D6866" s="152" t="n"/>
      <c r="E6866" s="163" t="n"/>
      <c r="F6866" s="164" t="n"/>
      <c r="G6866" s="163" t="n"/>
      <c r="H6866" s="164" t="n"/>
      <c r="I6866" s="7" t="n"/>
      <c r="J6866" s="8" t="n"/>
      <c r="K6866" s="8" t="n"/>
      <c r="L6866" s="12" t="n"/>
      <c r="M6866">
        <f>VLOOKUP(J6866,P$7:Q$2767,2,0)</f>
        <v/>
      </c>
      <c r="N6866">
        <f>VLOOKUP(K6866,P$7:R$2767,2,0)</f>
        <v/>
      </c>
    </row>
    <row r="6867" hidden="1" outlineLevel="1" ht="22.45" customFormat="1" customHeight="1" s="71">
      <c r="B6867" s="166" t="n"/>
      <c r="C6867" s="166" t="n"/>
      <c r="D6867" s="153" t="n"/>
      <c r="E6867" s="10" t="n"/>
      <c r="F6867" s="11" t="n"/>
      <c r="G6867" s="10" t="n"/>
      <c r="H6867" s="11" t="n"/>
      <c r="I6867" s="12" t="n"/>
      <c r="J6867" s="13" t="n"/>
      <c r="K6867" s="13" t="n"/>
      <c r="L6867" s="12" t="n"/>
      <c r="M6867">
        <f>VLOOKUP(J6867,P$7:Q$2767,2,0)</f>
        <v/>
      </c>
      <c r="N6867">
        <f>VLOOKUP(K6867,P$7:R$2767,2,0)</f>
        <v/>
      </c>
    </row>
    <row r="6868" hidden="1" outlineLevel="1" ht="22.45" customFormat="1" customHeight="1" s="71" thickBot="1">
      <c r="B6868" s="167" t="n"/>
      <c r="C6868" s="167" t="n"/>
      <c r="D6868" s="14" t="n"/>
      <c r="E6868" s="15" t="n"/>
      <c r="F6868" s="175" t="n"/>
      <c r="G6868" s="15" t="n"/>
      <c r="H6868" s="175" t="n"/>
      <c r="I6868" s="135" t="n"/>
      <c r="J6868" s="154" t="n"/>
      <c r="K6868" s="154" t="n"/>
      <c r="L6868" s="12" t="n"/>
      <c r="M6868">
        <f>VLOOKUP(J6868,P$7:Q$2767,2,0)</f>
        <v/>
      </c>
      <c r="N6868">
        <f>VLOOKUP(K6868,P$7:R$2767,2,0)</f>
        <v/>
      </c>
    </row>
    <row r="6869" hidden="1" outlineLevel="1" ht="22.45" customFormat="1" customHeight="1" s="71">
      <c r="B6869" s="165" t="n"/>
      <c r="C6869" s="165" t="n"/>
      <c r="D6869" s="152" t="n"/>
      <c r="E6869" s="163" t="n"/>
      <c r="F6869" s="164" t="n"/>
      <c r="G6869" s="163" t="n"/>
      <c r="H6869" s="164" t="n"/>
      <c r="I6869" s="7" t="n"/>
      <c r="J6869" s="8" t="n"/>
      <c r="K6869" s="8" t="n"/>
      <c r="L6869" s="12" t="n"/>
      <c r="M6869">
        <f>VLOOKUP(J6869,P$7:Q$2767,2,0)</f>
        <v/>
      </c>
      <c r="N6869">
        <f>VLOOKUP(K6869,P$7:R$2767,2,0)</f>
        <v/>
      </c>
    </row>
    <row r="6870" hidden="1" outlineLevel="1" ht="22.45" customFormat="1" customHeight="1" s="71">
      <c r="B6870" s="166" t="n"/>
      <c r="C6870" s="166" t="n"/>
      <c r="D6870" s="153" t="n"/>
      <c r="E6870" s="10" t="n"/>
      <c r="F6870" s="11" t="n"/>
      <c r="G6870" s="10" t="n"/>
      <c r="H6870" s="11" t="n"/>
      <c r="I6870" s="12" t="n"/>
      <c r="J6870" s="13" t="n"/>
      <c r="K6870" s="13" t="n"/>
      <c r="L6870" s="12" t="n"/>
      <c r="M6870">
        <f>VLOOKUP(J6870,P$7:Q$2767,2,0)</f>
        <v/>
      </c>
      <c r="N6870">
        <f>VLOOKUP(K6870,P$7:R$2767,2,0)</f>
        <v/>
      </c>
    </row>
    <row r="6871" hidden="1" outlineLevel="1" ht="22.45" customFormat="1" customHeight="1" s="71" thickBot="1">
      <c r="B6871" s="167" t="n"/>
      <c r="C6871" s="167" t="n"/>
      <c r="D6871" s="14" t="n"/>
      <c r="E6871" s="15" t="n"/>
      <c r="F6871" s="175" t="n"/>
      <c r="G6871" s="15" t="n"/>
      <c r="H6871" s="175" t="n"/>
      <c r="I6871" s="135" t="n"/>
      <c r="J6871" s="154" t="n"/>
      <c r="K6871" s="154" t="n"/>
      <c r="L6871" s="12" t="n"/>
      <c r="M6871">
        <f>VLOOKUP(J6871,P$7:Q$2767,2,0)</f>
        <v/>
      </c>
      <c r="N6871">
        <f>VLOOKUP(K6871,P$7:R$2767,2,0)</f>
        <v/>
      </c>
    </row>
    <row r="6872" hidden="1" outlineLevel="1" ht="22.45" customFormat="1" customHeight="1" s="71">
      <c r="B6872" s="165" t="n"/>
      <c r="C6872" s="165" t="n"/>
      <c r="D6872" s="152" t="n"/>
      <c r="E6872" s="163" t="n"/>
      <c r="F6872" s="164" t="n"/>
      <c r="G6872" s="163" t="n"/>
      <c r="H6872" s="164" t="n"/>
      <c r="I6872" s="7" t="n"/>
      <c r="J6872" s="8" t="n"/>
      <c r="K6872" s="8" t="n"/>
      <c r="L6872" s="12" t="n"/>
      <c r="M6872">
        <f>VLOOKUP(J6872,P$7:Q$2767,2,0)</f>
        <v/>
      </c>
      <c r="N6872">
        <f>VLOOKUP(K6872,P$7:R$2767,2,0)</f>
        <v/>
      </c>
    </row>
    <row r="6873" hidden="1" outlineLevel="1" ht="22.45" customFormat="1" customHeight="1" s="71">
      <c r="B6873" s="166" t="n"/>
      <c r="C6873" s="166" t="n"/>
      <c r="D6873" s="153" t="n"/>
      <c r="E6873" s="10" t="n"/>
      <c r="F6873" s="11" t="n"/>
      <c r="G6873" s="10" t="n"/>
      <c r="H6873" s="11" t="n"/>
      <c r="I6873" s="12" t="n"/>
      <c r="J6873" s="13" t="n"/>
      <c r="K6873" s="13" t="n"/>
      <c r="L6873" s="12" t="n"/>
      <c r="M6873">
        <f>VLOOKUP(J6873,P$7:Q$2767,2,0)</f>
        <v/>
      </c>
      <c r="N6873">
        <f>VLOOKUP(K6873,P$7:R$2767,2,0)</f>
        <v/>
      </c>
    </row>
    <row r="6874" hidden="1" outlineLevel="1" ht="22.45" customFormat="1" customHeight="1" s="71" thickBot="1">
      <c r="B6874" s="167" t="n"/>
      <c r="C6874" s="167" t="n"/>
      <c r="D6874" s="14" t="n"/>
      <c r="E6874" s="15" t="n"/>
      <c r="F6874" s="175" t="n"/>
      <c r="G6874" s="15" t="n"/>
      <c r="H6874" s="175" t="n"/>
      <c r="I6874" s="135" t="n"/>
      <c r="J6874" s="154" t="n"/>
      <c r="K6874" s="154" t="n"/>
      <c r="L6874" s="12" t="n"/>
      <c r="M6874">
        <f>VLOOKUP(J6874,P$7:Q$2767,2,0)</f>
        <v/>
      </c>
      <c r="N6874">
        <f>VLOOKUP(K6874,P$7:R$2767,2,0)</f>
        <v/>
      </c>
    </row>
    <row r="6875" hidden="1" outlineLevel="1" ht="22.45" customFormat="1" customHeight="1" s="71">
      <c r="B6875" s="165" t="n"/>
      <c r="C6875" s="165" t="n"/>
      <c r="D6875" s="152" t="n"/>
      <c r="E6875" s="163" t="n"/>
      <c r="F6875" s="164" t="n"/>
      <c r="G6875" s="163" t="n"/>
      <c r="H6875" s="164" t="n"/>
      <c r="I6875" s="7" t="n"/>
      <c r="J6875" s="8" t="n"/>
      <c r="K6875" s="8" t="n"/>
      <c r="L6875" s="12" t="n"/>
      <c r="M6875">
        <f>VLOOKUP(J6875,P$7:Q$2767,2,0)</f>
        <v/>
      </c>
      <c r="N6875">
        <f>VLOOKUP(K6875,P$7:R$2767,2,0)</f>
        <v/>
      </c>
    </row>
    <row r="6876" hidden="1" outlineLevel="1" ht="22.45" customFormat="1" customHeight="1" s="71">
      <c r="B6876" s="166" t="n"/>
      <c r="C6876" s="166" t="n"/>
      <c r="D6876" s="153" t="n"/>
      <c r="E6876" s="10" t="n"/>
      <c r="F6876" s="11" t="n"/>
      <c r="G6876" s="10" t="n"/>
      <c r="H6876" s="11" t="n"/>
      <c r="I6876" s="12" t="n"/>
      <c r="J6876" s="13" t="n"/>
      <c r="K6876" s="13" t="n"/>
      <c r="L6876" s="12" t="n"/>
      <c r="M6876">
        <f>VLOOKUP(J6876,P$7:Q$2767,2,0)</f>
        <v/>
      </c>
      <c r="N6876">
        <f>VLOOKUP(K6876,P$7:R$2767,2,0)</f>
        <v/>
      </c>
    </row>
    <row r="6877" hidden="1" outlineLevel="1" ht="22.45" customFormat="1" customHeight="1" s="71" thickBot="1">
      <c r="B6877" s="167" t="n"/>
      <c r="C6877" s="167" t="n"/>
      <c r="D6877" s="14" t="n"/>
      <c r="E6877" s="15" t="n"/>
      <c r="F6877" s="175" t="n"/>
      <c r="G6877" s="15" t="n"/>
      <c r="H6877" s="175" t="n"/>
      <c r="I6877" s="135" t="n"/>
      <c r="J6877" s="154" t="n"/>
      <c r="K6877" s="154" t="n"/>
      <c r="L6877" s="12" t="n"/>
      <c r="M6877">
        <f>VLOOKUP(J6877,P$7:Q$2767,2,0)</f>
        <v/>
      </c>
      <c r="N6877">
        <f>VLOOKUP(K6877,P$7:R$2767,2,0)</f>
        <v/>
      </c>
    </row>
    <row r="6878" hidden="1" outlineLevel="1" ht="22.45" customFormat="1" customHeight="1" s="71">
      <c r="B6878" s="165" t="n"/>
      <c r="C6878" s="165" t="n"/>
      <c r="D6878" s="152" t="n"/>
      <c r="E6878" s="163" t="n"/>
      <c r="F6878" s="164" t="n"/>
      <c r="G6878" s="163" t="n"/>
      <c r="H6878" s="164" t="n"/>
      <c r="I6878" s="7" t="n"/>
      <c r="J6878" s="8" t="n"/>
      <c r="K6878" s="8" t="n"/>
      <c r="L6878" s="12" t="n"/>
      <c r="M6878">
        <f>VLOOKUP(J6878,P$7:Q$2767,2,0)</f>
        <v/>
      </c>
      <c r="N6878">
        <f>VLOOKUP(K6878,P$7:R$2767,2,0)</f>
        <v/>
      </c>
    </row>
    <row r="6879" hidden="1" outlineLevel="1" ht="22.45" customFormat="1" customHeight="1" s="71">
      <c r="B6879" s="166" t="n"/>
      <c r="C6879" s="166" t="n"/>
      <c r="D6879" s="153" t="n"/>
      <c r="E6879" s="10" t="n"/>
      <c r="F6879" s="11" t="n"/>
      <c r="G6879" s="10" t="n"/>
      <c r="H6879" s="11" t="n"/>
      <c r="I6879" s="12" t="n"/>
      <c r="J6879" s="13" t="n"/>
      <c r="K6879" s="13" t="n"/>
      <c r="L6879" s="12" t="n"/>
      <c r="M6879">
        <f>VLOOKUP(J6879,P$7:Q$2767,2,0)</f>
        <v/>
      </c>
      <c r="N6879">
        <f>VLOOKUP(K6879,P$7:R$2767,2,0)</f>
        <v/>
      </c>
    </row>
    <row r="6880" hidden="1" outlineLevel="1" ht="22.45" customFormat="1" customHeight="1" s="71" thickBot="1">
      <c r="B6880" s="167" t="n"/>
      <c r="C6880" s="167" t="n"/>
      <c r="D6880" s="14" t="n"/>
      <c r="E6880" s="15" t="n"/>
      <c r="F6880" s="175" t="n"/>
      <c r="G6880" s="15" t="n"/>
      <c r="H6880" s="175" t="n"/>
      <c r="I6880" s="135" t="n"/>
      <c r="J6880" s="154" t="n"/>
      <c r="K6880" s="154" t="n"/>
      <c r="L6880" s="12" t="n"/>
      <c r="M6880">
        <f>VLOOKUP(J6880,P$7:Q$2767,2,0)</f>
        <v/>
      </c>
      <c r="N6880">
        <f>VLOOKUP(K6880,P$7:R$2767,2,0)</f>
        <v/>
      </c>
    </row>
    <row r="6881" hidden="1" outlineLevel="1" ht="22.45" customFormat="1" customHeight="1" s="71">
      <c r="B6881" s="165" t="n"/>
      <c r="C6881" s="165" t="n"/>
      <c r="D6881" s="152" t="n"/>
      <c r="E6881" s="163" t="n"/>
      <c r="F6881" s="164" t="n"/>
      <c r="G6881" s="163" t="n"/>
      <c r="H6881" s="164" t="n"/>
      <c r="I6881" s="7" t="n"/>
      <c r="J6881" s="8" t="n"/>
      <c r="K6881" s="8" t="n"/>
      <c r="L6881" s="12" t="n"/>
      <c r="M6881">
        <f>VLOOKUP(J6881,P$7:Q$2767,2,0)</f>
        <v/>
      </c>
      <c r="N6881">
        <f>VLOOKUP(K6881,P$7:R$2767,2,0)</f>
        <v/>
      </c>
    </row>
    <row r="6882" hidden="1" outlineLevel="1" ht="22.45" customFormat="1" customHeight="1" s="71">
      <c r="B6882" s="166" t="n"/>
      <c r="C6882" s="166" t="n"/>
      <c r="D6882" s="153" t="n"/>
      <c r="E6882" s="10" t="n"/>
      <c r="F6882" s="11" t="n"/>
      <c r="G6882" s="10" t="n"/>
      <c r="H6882" s="11" t="n"/>
      <c r="I6882" s="12" t="n"/>
      <c r="J6882" s="13" t="n"/>
      <c r="K6882" s="13" t="n"/>
      <c r="L6882" s="12" t="n"/>
      <c r="M6882">
        <f>VLOOKUP(J6882,P$7:Q$2767,2,0)</f>
        <v/>
      </c>
      <c r="N6882">
        <f>VLOOKUP(K6882,P$7:R$2767,2,0)</f>
        <v/>
      </c>
    </row>
    <row r="6883" hidden="1" outlineLevel="1" ht="22.45" customFormat="1" customHeight="1" s="71" thickBot="1">
      <c r="B6883" s="167" t="n"/>
      <c r="C6883" s="167" t="n"/>
      <c r="D6883" s="14" t="n"/>
      <c r="E6883" s="15" t="n"/>
      <c r="F6883" s="175" t="n"/>
      <c r="G6883" s="15" t="n"/>
      <c r="H6883" s="175" t="n"/>
      <c r="I6883" s="135" t="n"/>
      <c r="J6883" s="154" t="n"/>
      <c r="K6883" s="154" t="n"/>
      <c r="L6883" s="12" t="n"/>
      <c r="M6883">
        <f>VLOOKUP(J6883,P$7:Q$2767,2,0)</f>
        <v/>
      </c>
      <c r="N6883">
        <f>VLOOKUP(K6883,P$7:R$2767,2,0)</f>
        <v/>
      </c>
    </row>
    <row r="6884" hidden="1" outlineLevel="1" ht="22.45" customFormat="1" customHeight="1" s="71">
      <c r="B6884" s="165" t="n"/>
      <c r="C6884" s="165" t="n"/>
      <c r="D6884" s="152" t="n"/>
      <c r="E6884" s="163" t="n"/>
      <c r="F6884" s="164" t="n"/>
      <c r="G6884" s="163" t="n"/>
      <c r="H6884" s="164" t="n"/>
      <c r="I6884" s="7" t="n"/>
      <c r="J6884" s="8" t="n"/>
      <c r="K6884" s="8" t="n"/>
      <c r="L6884" s="12" t="n"/>
      <c r="M6884">
        <f>VLOOKUP(J6884,P$7:Q$2767,2,0)</f>
        <v/>
      </c>
      <c r="N6884">
        <f>VLOOKUP(K6884,P$7:R$2767,2,0)</f>
        <v/>
      </c>
    </row>
    <row r="6885" hidden="1" outlineLevel="1" ht="22.45" customFormat="1" customHeight="1" s="71">
      <c r="B6885" s="166" t="n"/>
      <c r="C6885" s="166" t="n"/>
      <c r="D6885" s="153" t="n"/>
      <c r="E6885" s="10" t="n"/>
      <c r="F6885" s="11" t="n"/>
      <c r="G6885" s="10" t="n"/>
      <c r="H6885" s="11" t="n"/>
      <c r="I6885" s="12" t="n"/>
      <c r="J6885" s="13" t="n"/>
      <c r="K6885" s="13" t="n"/>
      <c r="L6885" s="12" t="n"/>
      <c r="M6885">
        <f>VLOOKUP(J6885,P$7:Q$2767,2,0)</f>
        <v/>
      </c>
      <c r="N6885">
        <f>VLOOKUP(K6885,P$7:R$2767,2,0)</f>
        <v/>
      </c>
    </row>
    <row r="6886" hidden="1" outlineLevel="1" ht="22.45" customFormat="1" customHeight="1" s="71" thickBot="1">
      <c r="B6886" s="167" t="n"/>
      <c r="C6886" s="167" t="n"/>
      <c r="D6886" s="14" t="n"/>
      <c r="E6886" s="15" t="n"/>
      <c r="F6886" s="175" t="n"/>
      <c r="G6886" s="15" t="n"/>
      <c r="H6886" s="175" t="n"/>
      <c r="I6886" s="135" t="n"/>
      <c r="J6886" s="154" t="n"/>
      <c r="K6886" s="154" t="n"/>
      <c r="L6886" s="12" t="n"/>
      <c r="M6886">
        <f>VLOOKUP(J6886,P$7:Q$2767,2,0)</f>
        <v/>
      </c>
      <c r="N6886">
        <f>VLOOKUP(K6886,P$7:R$2767,2,0)</f>
        <v/>
      </c>
    </row>
    <row r="6887" hidden="1" outlineLevel="1" ht="22.45" customFormat="1" customHeight="1" s="71">
      <c r="B6887" s="165" t="n"/>
      <c r="C6887" s="165" t="n"/>
      <c r="D6887" s="152" t="n"/>
      <c r="E6887" s="163" t="n"/>
      <c r="F6887" s="164" t="n"/>
      <c r="G6887" s="163" t="n"/>
      <c r="H6887" s="164" t="n"/>
      <c r="I6887" s="7" t="n"/>
      <c r="J6887" s="8" t="n"/>
      <c r="K6887" s="8" t="n"/>
      <c r="L6887" s="12" t="n"/>
      <c r="M6887">
        <f>VLOOKUP(J6887,P$7:Q$2767,2,0)</f>
        <v/>
      </c>
      <c r="N6887">
        <f>VLOOKUP(K6887,P$7:R$2767,2,0)</f>
        <v/>
      </c>
    </row>
    <row r="6888" hidden="1" outlineLevel="1" ht="22.45" customFormat="1" customHeight="1" s="71">
      <c r="B6888" s="166" t="n"/>
      <c r="C6888" s="166" t="n"/>
      <c r="D6888" s="153" t="n"/>
      <c r="E6888" s="10" t="n"/>
      <c r="F6888" s="11" t="n"/>
      <c r="G6888" s="10" t="n"/>
      <c r="H6888" s="11" t="n"/>
      <c r="I6888" s="12" t="n"/>
      <c r="J6888" s="13" t="n"/>
      <c r="K6888" s="13" t="n"/>
      <c r="L6888" s="12" t="n"/>
      <c r="M6888">
        <f>VLOOKUP(J6888,P$7:Q$2767,2,0)</f>
        <v/>
      </c>
      <c r="N6888">
        <f>VLOOKUP(K6888,P$7:R$2767,2,0)</f>
        <v/>
      </c>
    </row>
    <row r="6889" hidden="1" outlineLevel="1" ht="22.45" customFormat="1" customHeight="1" s="71" thickBot="1">
      <c r="B6889" s="167" t="n"/>
      <c r="C6889" s="167" t="n"/>
      <c r="D6889" s="14" t="n"/>
      <c r="E6889" s="15" t="n"/>
      <c r="F6889" s="175" t="n"/>
      <c r="G6889" s="15" t="n"/>
      <c r="H6889" s="175" t="n"/>
      <c r="I6889" s="135" t="n"/>
      <c r="J6889" s="154" t="n"/>
      <c r="K6889" s="154" t="n"/>
      <c r="L6889" s="12" t="n"/>
      <c r="M6889">
        <f>VLOOKUP(J6889,P$7:Q$2767,2,0)</f>
        <v/>
      </c>
      <c r="N6889">
        <f>VLOOKUP(K6889,P$7:R$2767,2,0)</f>
        <v/>
      </c>
    </row>
    <row r="6890" hidden="1" outlineLevel="1" ht="22.45" customFormat="1" customHeight="1" s="71">
      <c r="B6890" s="165" t="n"/>
      <c r="C6890" s="165" t="n"/>
      <c r="D6890" s="152" t="n"/>
      <c r="E6890" s="163" t="n"/>
      <c r="F6890" s="164" t="n"/>
      <c r="G6890" s="163" t="n"/>
      <c r="H6890" s="164" t="n"/>
      <c r="I6890" s="7" t="n"/>
      <c r="J6890" s="8" t="n"/>
      <c r="K6890" s="8" t="n"/>
      <c r="L6890" s="12" t="n"/>
      <c r="M6890">
        <f>VLOOKUP(J6890,P$7:Q$2767,2,0)</f>
        <v/>
      </c>
      <c r="N6890">
        <f>VLOOKUP(K6890,P$7:R$2767,2,0)</f>
        <v/>
      </c>
    </row>
    <row r="6891" hidden="1" outlineLevel="1" ht="22.45" customFormat="1" customHeight="1" s="71">
      <c r="B6891" s="166" t="n"/>
      <c r="C6891" s="166" t="n"/>
      <c r="D6891" s="153" t="n"/>
      <c r="E6891" s="10" t="n"/>
      <c r="F6891" s="11" t="n"/>
      <c r="G6891" s="10" t="n"/>
      <c r="H6891" s="11" t="n"/>
      <c r="I6891" s="12" t="n"/>
      <c r="J6891" s="13" t="n"/>
      <c r="K6891" s="13" t="n"/>
      <c r="L6891" s="12" t="n"/>
      <c r="M6891">
        <f>VLOOKUP(J6891,P$7:Q$2767,2,0)</f>
        <v/>
      </c>
      <c r="N6891">
        <f>VLOOKUP(K6891,P$7:R$2767,2,0)</f>
        <v/>
      </c>
    </row>
    <row r="6892" hidden="1" outlineLevel="1" ht="22.45" customFormat="1" customHeight="1" s="71" thickBot="1">
      <c r="B6892" s="167" t="n"/>
      <c r="C6892" s="167" t="n"/>
      <c r="D6892" s="14" t="n"/>
      <c r="E6892" s="15" t="n"/>
      <c r="F6892" s="175" t="n"/>
      <c r="G6892" s="15" t="n"/>
      <c r="H6892" s="175" t="n"/>
      <c r="I6892" s="135" t="n"/>
      <c r="J6892" s="154" t="n"/>
      <c r="K6892" s="154" t="n"/>
      <c r="L6892" s="12" t="n"/>
      <c r="M6892">
        <f>VLOOKUP(J6892,P$7:Q$2767,2,0)</f>
        <v/>
      </c>
      <c r="N6892">
        <f>VLOOKUP(K6892,P$7:R$2767,2,0)</f>
        <v/>
      </c>
    </row>
    <row r="6893" hidden="1" outlineLevel="1" ht="22.45" customFormat="1" customHeight="1" s="71">
      <c r="B6893" s="165" t="n"/>
      <c r="C6893" s="165" t="n"/>
      <c r="D6893" s="152" t="n"/>
      <c r="E6893" s="163" t="n"/>
      <c r="F6893" s="164" t="n"/>
      <c r="G6893" s="163" t="n"/>
      <c r="H6893" s="164" t="n"/>
      <c r="I6893" s="7" t="n"/>
      <c r="J6893" s="8" t="n"/>
      <c r="K6893" s="8" t="n"/>
      <c r="L6893" s="12" t="n"/>
      <c r="M6893">
        <f>VLOOKUP(J6893,P$7:Q$2767,2,0)</f>
        <v/>
      </c>
      <c r="N6893">
        <f>VLOOKUP(K6893,P$7:R$2767,2,0)</f>
        <v/>
      </c>
    </row>
    <row r="6894" hidden="1" outlineLevel="1" ht="22.45" customFormat="1" customHeight="1" s="71">
      <c r="B6894" s="166" t="n"/>
      <c r="C6894" s="166" t="n"/>
      <c r="D6894" s="153" t="n"/>
      <c r="E6894" s="10" t="n"/>
      <c r="F6894" s="11" t="n"/>
      <c r="G6894" s="10" t="n"/>
      <c r="H6894" s="11" t="n"/>
      <c r="I6894" s="12" t="n"/>
      <c r="J6894" s="13" t="n"/>
      <c r="K6894" s="13" t="n"/>
      <c r="L6894" s="12" t="n"/>
      <c r="M6894">
        <f>VLOOKUP(J6894,P$7:Q$2767,2,0)</f>
        <v/>
      </c>
      <c r="N6894">
        <f>VLOOKUP(K6894,P$7:R$2767,2,0)</f>
        <v/>
      </c>
    </row>
    <row r="6895" hidden="1" outlineLevel="1" ht="22.45" customFormat="1" customHeight="1" s="71" thickBot="1">
      <c r="B6895" s="167" t="n"/>
      <c r="C6895" s="167" t="n"/>
      <c r="D6895" s="14" t="n"/>
      <c r="E6895" s="15" t="n"/>
      <c r="F6895" s="175" t="n"/>
      <c r="G6895" s="15" t="n"/>
      <c r="H6895" s="175" t="n"/>
      <c r="I6895" s="135" t="n"/>
      <c r="J6895" s="154" t="n"/>
      <c r="K6895" s="154" t="n"/>
      <c r="L6895" s="12" t="n"/>
      <c r="M6895">
        <f>VLOOKUP(J6895,P$7:Q$2767,2,0)</f>
        <v/>
      </c>
      <c r="N6895">
        <f>VLOOKUP(K6895,P$7:R$2767,2,0)</f>
        <v/>
      </c>
    </row>
    <row r="6896" hidden="1" outlineLevel="1" ht="22.45" customFormat="1" customHeight="1" s="71">
      <c r="B6896" s="165" t="n"/>
      <c r="C6896" s="165" t="n"/>
      <c r="D6896" s="152" t="n"/>
      <c r="E6896" s="163" t="n"/>
      <c r="F6896" s="164" t="n"/>
      <c r="G6896" s="163" t="n"/>
      <c r="H6896" s="164" t="n"/>
      <c r="I6896" s="7" t="n"/>
      <c r="J6896" s="8" t="n"/>
      <c r="K6896" s="8" t="n"/>
      <c r="L6896" s="12" t="n"/>
      <c r="M6896">
        <f>VLOOKUP(J6896,P$7:Q$2767,2,0)</f>
        <v/>
      </c>
      <c r="N6896">
        <f>VLOOKUP(K6896,P$7:R$2767,2,0)</f>
        <v/>
      </c>
    </row>
    <row r="6897" hidden="1" outlineLevel="1" ht="22.45" customFormat="1" customHeight="1" s="71">
      <c r="B6897" s="166" t="n"/>
      <c r="C6897" s="166" t="n"/>
      <c r="D6897" s="153" t="n"/>
      <c r="E6897" s="10" t="n"/>
      <c r="F6897" s="11" t="n"/>
      <c r="G6897" s="10" t="n"/>
      <c r="H6897" s="11" t="n"/>
      <c r="I6897" s="12" t="n"/>
      <c r="J6897" s="13" t="n"/>
      <c r="K6897" s="13" t="n"/>
      <c r="L6897" s="12" t="n"/>
      <c r="M6897">
        <f>VLOOKUP(J6897,P$7:Q$2767,2,0)</f>
        <v/>
      </c>
      <c r="N6897">
        <f>VLOOKUP(K6897,P$7:R$2767,2,0)</f>
        <v/>
      </c>
    </row>
    <row r="6898" hidden="1" outlineLevel="1" ht="22.45" customFormat="1" customHeight="1" s="71" thickBot="1">
      <c r="B6898" s="167" t="n"/>
      <c r="C6898" s="167" t="n"/>
      <c r="D6898" s="14" t="n"/>
      <c r="E6898" s="15" t="n"/>
      <c r="F6898" s="175" t="n"/>
      <c r="G6898" s="15" t="n"/>
      <c r="H6898" s="175" t="n"/>
      <c r="I6898" s="135" t="n"/>
      <c r="J6898" s="154" t="n"/>
      <c r="K6898" s="154" t="n"/>
      <c r="L6898" s="12" t="n"/>
      <c r="M6898">
        <f>VLOOKUP(J6898,P$7:Q$2767,2,0)</f>
        <v/>
      </c>
      <c r="N6898">
        <f>VLOOKUP(K6898,P$7:R$2767,2,0)</f>
        <v/>
      </c>
    </row>
    <row r="6899" hidden="1" outlineLevel="1" ht="22.45" customFormat="1" customHeight="1" s="71">
      <c r="B6899" s="165" t="n"/>
      <c r="C6899" s="165" t="n"/>
      <c r="D6899" s="152" t="n"/>
      <c r="E6899" s="163" t="n"/>
      <c r="F6899" s="164" t="n"/>
      <c r="G6899" s="163" t="n"/>
      <c r="H6899" s="164" t="n"/>
      <c r="I6899" s="7" t="n"/>
      <c r="J6899" s="8" t="n"/>
      <c r="K6899" s="8" t="n"/>
      <c r="L6899" s="12" t="n"/>
      <c r="M6899">
        <f>VLOOKUP(J6899,P$7:Q$2767,2,0)</f>
        <v/>
      </c>
      <c r="N6899">
        <f>VLOOKUP(K6899,P$7:R$2767,2,0)</f>
        <v/>
      </c>
    </row>
    <row r="6900" hidden="1" outlineLevel="1" ht="22.45" customFormat="1" customHeight="1" s="71">
      <c r="B6900" s="166" t="n"/>
      <c r="C6900" s="166" t="n"/>
      <c r="D6900" s="153" t="n"/>
      <c r="E6900" s="10" t="n"/>
      <c r="F6900" s="11" t="n"/>
      <c r="G6900" s="10" t="n"/>
      <c r="H6900" s="11" t="n"/>
      <c r="I6900" s="12" t="n"/>
      <c r="J6900" s="13" t="n"/>
      <c r="K6900" s="13" t="n"/>
      <c r="L6900" s="12" t="n"/>
      <c r="M6900">
        <f>VLOOKUP(J6900,P$7:Q$2767,2,0)</f>
        <v/>
      </c>
      <c r="N6900">
        <f>VLOOKUP(K6900,P$7:R$2767,2,0)</f>
        <v/>
      </c>
    </row>
    <row r="6901" hidden="1" outlineLevel="1" ht="22.45" customFormat="1" customHeight="1" s="71" thickBot="1">
      <c r="B6901" s="167" t="n"/>
      <c r="C6901" s="167" t="n"/>
      <c r="D6901" s="14" t="n"/>
      <c r="E6901" s="15" t="n"/>
      <c r="F6901" s="175" t="n"/>
      <c r="G6901" s="15" t="n"/>
      <c r="H6901" s="175" t="n"/>
      <c r="I6901" s="135" t="n"/>
      <c r="J6901" s="154" t="n"/>
      <c r="K6901" s="154" t="n"/>
      <c r="L6901" s="12" t="n"/>
      <c r="M6901">
        <f>VLOOKUP(J6901,P$7:Q$2767,2,0)</f>
        <v/>
      </c>
      <c r="N6901">
        <f>VLOOKUP(K6901,P$7:R$2767,2,0)</f>
        <v/>
      </c>
    </row>
    <row r="6902" hidden="1" outlineLevel="1" ht="22.45" customFormat="1" customHeight="1" s="71">
      <c r="B6902" s="165" t="n"/>
      <c r="C6902" s="165" t="n"/>
      <c r="D6902" s="152" t="n"/>
      <c r="E6902" s="163" t="n"/>
      <c r="F6902" s="164" t="n"/>
      <c r="G6902" s="163" t="n"/>
      <c r="H6902" s="164" t="n"/>
      <c r="I6902" s="7" t="n"/>
      <c r="J6902" s="8" t="n"/>
      <c r="K6902" s="8" t="n"/>
      <c r="L6902" s="12" t="n"/>
      <c r="M6902">
        <f>VLOOKUP(J6902,P$7:Q$2767,2,0)</f>
        <v/>
      </c>
      <c r="N6902">
        <f>VLOOKUP(K6902,P$7:R$2767,2,0)</f>
        <v/>
      </c>
    </row>
    <row r="6903" hidden="1" outlineLevel="1" ht="22.45" customFormat="1" customHeight="1" s="71">
      <c r="B6903" s="166" t="n"/>
      <c r="C6903" s="166" t="n"/>
      <c r="D6903" s="153" t="n"/>
      <c r="E6903" s="10" t="n"/>
      <c r="F6903" s="11" t="n"/>
      <c r="G6903" s="10" t="n"/>
      <c r="H6903" s="11" t="n"/>
      <c r="I6903" s="12" t="n"/>
      <c r="J6903" s="13" t="n"/>
      <c r="K6903" s="13" t="n"/>
      <c r="L6903" s="12" t="n"/>
      <c r="M6903">
        <f>VLOOKUP(J6903,P$7:Q$2767,2,0)</f>
        <v/>
      </c>
      <c r="N6903">
        <f>VLOOKUP(K6903,P$7:R$2767,2,0)</f>
        <v/>
      </c>
    </row>
    <row r="6904" hidden="1" outlineLevel="1" ht="22.45" customFormat="1" customHeight="1" s="71" thickBot="1">
      <c r="B6904" s="167" t="n"/>
      <c r="C6904" s="167" t="n"/>
      <c r="D6904" s="14" t="n"/>
      <c r="E6904" s="15" t="n"/>
      <c r="F6904" s="175" t="n"/>
      <c r="G6904" s="15" t="n"/>
      <c r="H6904" s="175" t="n"/>
      <c r="I6904" s="135" t="n"/>
      <c r="J6904" s="154" t="n"/>
      <c r="K6904" s="154" t="n"/>
      <c r="L6904" s="12" t="n"/>
      <c r="M6904">
        <f>VLOOKUP(J6904,P$7:Q$2767,2,0)</f>
        <v/>
      </c>
      <c r="N6904">
        <f>VLOOKUP(K6904,P$7:R$2767,2,0)</f>
        <v/>
      </c>
    </row>
    <row r="6905" hidden="1" outlineLevel="1" ht="22.45" customFormat="1" customHeight="1" s="71">
      <c r="B6905" s="165" t="n"/>
      <c r="C6905" s="165" t="n"/>
      <c r="D6905" s="152" t="n"/>
      <c r="E6905" s="163" t="n"/>
      <c r="F6905" s="164" t="n"/>
      <c r="G6905" s="163" t="n"/>
      <c r="H6905" s="164" t="n"/>
      <c r="I6905" s="7" t="n"/>
      <c r="J6905" s="8" t="n"/>
      <c r="K6905" s="8" t="n"/>
      <c r="L6905" s="12" t="n"/>
      <c r="M6905">
        <f>VLOOKUP(J6905,P$7:Q$2767,2,0)</f>
        <v/>
      </c>
      <c r="N6905">
        <f>VLOOKUP(K6905,P$7:R$2767,2,0)</f>
        <v/>
      </c>
    </row>
    <row r="6906" hidden="1" outlineLevel="1" ht="22.45" customFormat="1" customHeight="1" s="71">
      <c r="B6906" s="166" t="n"/>
      <c r="C6906" s="166" t="n"/>
      <c r="D6906" s="153" t="n"/>
      <c r="E6906" s="10" t="n"/>
      <c r="F6906" s="11" t="n"/>
      <c r="G6906" s="10" t="n"/>
      <c r="H6906" s="11" t="n"/>
      <c r="I6906" s="12" t="n"/>
      <c r="J6906" s="13" t="n"/>
      <c r="K6906" s="13" t="n"/>
      <c r="L6906" s="12" t="n"/>
      <c r="M6906">
        <f>VLOOKUP(J6906,P$7:Q$2767,2,0)</f>
        <v/>
      </c>
      <c r="N6906">
        <f>VLOOKUP(K6906,P$7:R$2767,2,0)</f>
        <v/>
      </c>
    </row>
    <row r="6907" hidden="1" outlineLevel="1" ht="22.45" customFormat="1" customHeight="1" s="71" thickBot="1">
      <c r="B6907" s="167" t="n"/>
      <c r="C6907" s="167" t="n"/>
      <c r="D6907" s="14" t="n"/>
      <c r="E6907" s="15" t="n"/>
      <c r="F6907" s="175" t="n"/>
      <c r="G6907" s="15" t="n"/>
      <c r="H6907" s="175" t="n"/>
      <c r="I6907" s="135" t="n"/>
      <c r="J6907" s="154" t="n"/>
      <c r="K6907" s="154" t="n"/>
      <c r="L6907" s="12" t="n"/>
      <c r="M6907">
        <f>VLOOKUP(J6907,P$7:Q$2767,2,0)</f>
        <v/>
      </c>
      <c r="N6907">
        <f>VLOOKUP(K6907,P$7:R$2767,2,0)</f>
        <v/>
      </c>
    </row>
    <row r="6908" hidden="1" outlineLevel="1" ht="22.45" customFormat="1" customHeight="1" s="71">
      <c r="B6908" s="165" t="n"/>
      <c r="C6908" s="165" t="n"/>
      <c r="D6908" s="152" t="n"/>
      <c r="E6908" s="163" t="n"/>
      <c r="F6908" s="164" t="n"/>
      <c r="G6908" s="163" t="n"/>
      <c r="H6908" s="164" t="n"/>
      <c r="I6908" s="7" t="n"/>
      <c r="J6908" s="8" t="n"/>
      <c r="K6908" s="8" t="n"/>
      <c r="L6908" s="12" t="n"/>
      <c r="M6908">
        <f>VLOOKUP(J6908,P$7:Q$2767,2,0)</f>
        <v/>
      </c>
      <c r="N6908">
        <f>VLOOKUP(K6908,P$7:R$2767,2,0)</f>
        <v/>
      </c>
    </row>
    <row r="6909" hidden="1" outlineLevel="1" ht="22.45" customFormat="1" customHeight="1" s="71">
      <c r="B6909" s="166" t="n"/>
      <c r="C6909" s="166" t="n"/>
      <c r="D6909" s="153" t="n"/>
      <c r="E6909" s="10" t="n"/>
      <c r="F6909" s="11" t="n"/>
      <c r="G6909" s="10" t="n"/>
      <c r="H6909" s="11" t="n"/>
      <c r="I6909" s="12" t="n"/>
      <c r="J6909" s="13" t="n"/>
      <c r="K6909" s="13" t="n"/>
      <c r="L6909" s="12" t="n"/>
      <c r="M6909">
        <f>VLOOKUP(J6909,P$7:Q$2767,2,0)</f>
        <v/>
      </c>
      <c r="N6909">
        <f>VLOOKUP(K6909,P$7:R$2767,2,0)</f>
        <v/>
      </c>
    </row>
    <row r="6910" hidden="1" outlineLevel="1" ht="22.45" customFormat="1" customHeight="1" s="71" thickBot="1">
      <c r="B6910" s="167" t="n"/>
      <c r="C6910" s="167" t="n"/>
      <c r="D6910" s="14" t="n"/>
      <c r="E6910" s="15" t="n"/>
      <c r="F6910" s="175" t="n"/>
      <c r="G6910" s="15" t="n"/>
      <c r="H6910" s="175" t="n"/>
      <c r="I6910" s="135" t="n"/>
      <c r="J6910" s="154" t="n"/>
      <c r="K6910" s="154" t="n"/>
      <c r="L6910" s="12" t="n"/>
      <c r="M6910">
        <f>VLOOKUP(J6910,P$7:Q$2767,2,0)</f>
        <v/>
      </c>
      <c r="N6910">
        <f>VLOOKUP(K6910,P$7:R$2767,2,0)</f>
        <v/>
      </c>
    </row>
    <row r="6911" hidden="1" outlineLevel="1" ht="22.45" customFormat="1" customHeight="1" s="71">
      <c r="B6911" s="165" t="n"/>
      <c r="C6911" s="165" t="n"/>
      <c r="D6911" s="152" t="n"/>
      <c r="E6911" s="163" t="n"/>
      <c r="F6911" s="164" t="n"/>
      <c r="G6911" s="163" t="n"/>
      <c r="H6911" s="164" t="n"/>
      <c r="I6911" s="7" t="n"/>
      <c r="J6911" s="8" t="n"/>
      <c r="K6911" s="8" t="n"/>
      <c r="L6911" s="12" t="n"/>
      <c r="M6911">
        <f>VLOOKUP(J6911,P$7:Q$2767,2,0)</f>
        <v/>
      </c>
      <c r="N6911">
        <f>VLOOKUP(K6911,P$7:R$2767,2,0)</f>
        <v/>
      </c>
    </row>
    <row r="6912" hidden="1" outlineLevel="1" ht="22.45" customFormat="1" customHeight="1" s="71">
      <c r="B6912" s="166" t="n"/>
      <c r="C6912" s="166" t="n"/>
      <c r="D6912" s="153" t="n"/>
      <c r="E6912" s="10" t="n"/>
      <c r="F6912" s="11" t="n"/>
      <c r="G6912" s="10" t="n"/>
      <c r="H6912" s="11" t="n"/>
      <c r="I6912" s="12" t="n"/>
      <c r="J6912" s="13" t="n"/>
      <c r="K6912" s="13" t="n"/>
      <c r="L6912" s="12" t="n"/>
      <c r="M6912">
        <f>VLOOKUP(J6912,P$7:Q$2767,2,0)</f>
        <v/>
      </c>
      <c r="N6912">
        <f>VLOOKUP(K6912,P$7:R$2767,2,0)</f>
        <v/>
      </c>
    </row>
    <row r="6913" hidden="1" outlineLevel="1" ht="22.45" customFormat="1" customHeight="1" s="71" thickBot="1">
      <c r="B6913" s="167" t="n"/>
      <c r="C6913" s="167" t="n"/>
      <c r="D6913" s="14" t="n"/>
      <c r="E6913" s="15" t="n"/>
      <c r="F6913" s="175" t="n"/>
      <c r="G6913" s="15" t="n"/>
      <c r="H6913" s="175" t="n"/>
      <c r="I6913" s="135" t="n"/>
      <c r="J6913" s="154" t="n"/>
      <c r="K6913" s="154" t="n"/>
      <c r="L6913" s="12" t="n"/>
      <c r="M6913">
        <f>VLOOKUP(J6913,P$7:Q$2767,2,0)</f>
        <v/>
      </c>
      <c r="N6913">
        <f>VLOOKUP(K6913,P$7:R$2767,2,0)</f>
        <v/>
      </c>
    </row>
    <row r="6914" hidden="1" outlineLevel="1" ht="22.45" customFormat="1" customHeight="1" s="71">
      <c r="B6914" s="165" t="n"/>
      <c r="C6914" s="165" t="n"/>
      <c r="D6914" s="152" t="n"/>
      <c r="E6914" s="163" t="n"/>
      <c r="F6914" s="164" t="n"/>
      <c r="G6914" s="163" t="n"/>
      <c r="H6914" s="164" t="n"/>
      <c r="I6914" s="7" t="n"/>
      <c r="J6914" s="8" t="n"/>
      <c r="K6914" s="8" t="n"/>
      <c r="L6914" s="12" t="n"/>
      <c r="M6914">
        <f>VLOOKUP(J6914,P$7:Q$2767,2,0)</f>
        <v/>
      </c>
      <c r="N6914">
        <f>VLOOKUP(K6914,P$7:R$2767,2,0)</f>
        <v/>
      </c>
    </row>
    <row r="6915" hidden="1" outlineLevel="1" ht="22.45" customFormat="1" customHeight="1" s="71">
      <c r="B6915" s="166" t="n"/>
      <c r="C6915" s="166" t="n"/>
      <c r="D6915" s="153" t="n"/>
      <c r="E6915" s="10" t="n"/>
      <c r="F6915" s="11" t="n"/>
      <c r="G6915" s="10" t="n"/>
      <c r="H6915" s="11" t="n"/>
      <c r="I6915" s="12" t="n"/>
      <c r="J6915" s="13" t="n"/>
      <c r="K6915" s="13" t="n"/>
      <c r="L6915" s="12" t="n"/>
      <c r="M6915">
        <f>VLOOKUP(J6915,P$7:Q$2767,2,0)</f>
        <v/>
      </c>
      <c r="N6915">
        <f>VLOOKUP(K6915,P$7:R$2767,2,0)</f>
        <v/>
      </c>
    </row>
    <row r="6916" hidden="1" outlineLevel="1" ht="22.45" customFormat="1" customHeight="1" s="71" thickBot="1">
      <c r="B6916" s="167" t="n"/>
      <c r="C6916" s="167" t="n"/>
      <c r="D6916" s="14" t="n"/>
      <c r="E6916" s="15" t="n"/>
      <c r="F6916" s="175" t="n"/>
      <c r="G6916" s="15" t="n"/>
      <c r="H6916" s="175" t="n"/>
      <c r="I6916" s="135" t="n"/>
      <c r="J6916" s="154" t="n"/>
      <c r="K6916" s="154" t="n"/>
      <c r="L6916" s="12" t="n"/>
      <c r="M6916">
        <f>VLOOKUP(J6916,P$7:Q$2767,2,0)</f>
        <v/>
      </c>
      <c r="N6916">
        <f>VLOOKUP(K6916,P$7:R$2767,2,0)</f>
        <v/>
      </c>
    </row>
    <row r="6917" hidden="1" outlineLevel="1" ht="22.45" customFormat="1" customHeight="1" s="71">
      <c r="B6917" s="165" t="n"/>
      <c r="C6917" s="165" t="n"/>
      <c r="D6917" s="152" t="n"/>
      <c r="E6917" s="163" t="n"/>
      <c r="F6917" s="164" t="n"/>
      <c r="G6917" s="163" t="n"/>
      <c r="H6917" s="164" t="n"/>
      <c r="I6917" s="7" t="n"/>
      <c r="J6917" s="8" t="n"/>
      <c r="K6917" s="8" t="n"/>
      <c r="L6917" s="12" t="n"/>
      <c r="M6917">
        <f>VLOOKUP(J6917,P$7:Q$2767,2,0)</f>
        <v/>
      </c>
      <c r="N6917">
        <f>VLOOKUP(K6917,P$7:R$2767,2,0)</f>
        <v/>
      </c>
    </row>
    <row r="6918" hidden="1" outlineLevel="1" ht="22.45" customFormat="1" customHeight="1" s="71">
      <c r="B6918" s="166" t="n"/>
      <c r="C6918" s="166" t="n"/>
      <c r="D6918" s="153" t="n"/>
      <c r="E6918" s="10" t="n"/>
      <c r="F6918" s="11" t="n"/>
      <c r="G6918" s="10" t="n"/>
      <c r="H6918" s="11" t="n"/>
      <c r="I6918" s="12" t="n"/>
      <c r="J6918" s="13" t="n"/>
      <c r="K6918" s="13" t="n"/>
      <c r="L6918" s="12" t="n"/>
      <c r="M6918">
        <f>VLOOKUP(J6918,P$7:Q$2767,2,0)</f>
        <v/>
      </c>
      <c r="N6918">
        <f>VLOOKUP(K6918,P$7:R$2767,2,0)</f>
        <v/>
      </c>
    </row>
    <row r="6919" hidden="1" outlineLevel="1" ht="22.45" customFormat="1" customHeight="1" s="71" thickBot="1">
      <c r="B6919" s="167" t="n"/>
      <c r="C6919" s="167" t="n"/>
      <c r="D6919" s="14" t="n"/>
      <c r="E6919" s="15" t="n"/>
      <c r="F6919" s="175" t="n"/>
      <c r="G6919" s="15" t="n"/>
      <c r="H6919" s="175" t="n"/>
      <c r="I6919" s="135" t="n"/>
      <c r="J6919" s="154" t="n"/>
      <c r="K6919" s="154" t="n"/>
      <c r="L6919" s="12" t="n"/>
      <c r="M6919">
        <f>VLOOKUP(J6919,P$7:Q$2767,2,0)</f>
        <v/>
      </c>
      <c r="N6919">
        <f>VLOOKUP(K6919,P$7:R$2767,2,0)</f>
        <v/>
      </c>
    </row>
    <row r="6920" hidden="1" outlineLevel="1" ht="22.45" customFormat="1" customHeight="1" s="71">
      <c r="B6920" s="165" t="n"/>
      <c r="C6920" s="165" t="n"/>
      <c r="D6920" s="152" t="n"/>
      <c r="E6920" s="163" t="n"/>
      <c r="F6920" s="164" t="n"/>
      <c r="G6920" s="163" t="n"/>
      <c r="H6920" s="164" t="n"/>
      <c r="I6920" s="7" t="n"/>
      <c r="J6920" s="8" t="n"/>
      <c r="K6920" s="8" t="n"/>
      <c r="L6920" s="12" t="n"/>
      <c r="M6920">
        <f>VLOOKUP(J6920,P$7:Q$2767,2,0)</f>
        <v/>
      </c>
      <c r="N6920">
        <f>VLOOKUP(K6920,P$7:R$2767,2,0)</f>
        <v/>
      </c>
    </row>
    <row r="6921" hidden="1" outlineLevel="1" ht="22.45" customFormat="1" customHeight="1" s="71">
      <c r="B6921" s="166" t="n"/>
      <c r="C6921" s="166" t="n"/>
      <c r="D6921" s="153" t="n"/>
      <c r="E6921" s="10" t="n"/>
      <c r="F6921" s="11" t="n"/>
      <c r="G6921" s="10" t="n"/>
      <c r="H6921" s="11" t="n"/>
      <c r="I6921" s="12" t="n"/>
      <c r="J6921" s="13" t="n"/>
      <c r="K6921" s="13" t="n"/>
      <c r="L6921" s="12" t="n"/>
      <c r="M6921">
        <f>VLOOKUP(J6921,P$7:Q$2767,2,0)</f>
        <v/>
      </c>
      <c r="N6921">
        <f>VLOOKUP(K6921,P$7:R$2767,2,0)</f>
        <v/>
      </c>
    </row>
    <row r="6922" hidden="1" outlineLevel="1" ht="22.45" customFormat="1" customHeight="1" s="71" thickBot="1">
      <c r="B6922" s="167" t="n"/>
      <c r="C6922" s="167" t="n"/>
      <c r="D6922" s="14" t="n"/>
      <c r="E6922" s="15" t="n"/>
      <c r="F6922" s="175" t="n"/>
      <c r="G6922" s="15" t="n"/>
      <c r="H6922" s="175" t="n"/>
      <c r="I6922" s="135" t="n"/>
      <c r="J6922" s="154" t="n"/>
      <c r="K6922" s="154" t="n"/>
      <c r="L6922" s="12" t="n"/>
      <c r="M6922">
        <f>VLOOKUP(J6922,P$7:Q$2767,2,0)</f>
        <v/>
      </c>
      <c r="N6922">
        <f>VLOOKUP(K6922,P$7:R$2767,2,0)</f>
        <v/>
      </c>
    </row>
    <row r="6923" hidden="1" outlineLevel="1" ht="22.45" customFormat="1" customHeight="1" s="71">
      <c r="B6923" s="165" t="n"/>
      <c r="C6923" s="165" t="n"/>
      <c r="D6923" s="152" t="n"/>
      <c r="E6923" s="163" t="n"/>
      <c r="F6923" s="164" t="n"/>
      <c r="G6923" s="163" t="n"/>
      <c r="H6923" s="164" t="n"/>
      <c r="I6923" s="7" t="n"/>
      <c r="J6923" s="8" t="n"/>
      <c r="K6923" s="8" t="n"/>
      <c r="L6923" s="12" t="n"/>
      <c r="M6923">
        <f>VLOOKUP(J6923,P$7:Q$2767,2,0)</f>
        <v/>
      </c>
      <c r="N6923">
        <f>VLOOKUP(K6923,P$7:R$2767,2,0)</f>
        <v/>
      </c>
    </row>
    <row r="6924" hidden="1" outlineLevel="1" ht="22.45" customFormat="1" customHeight="1" s="71">
      <c r="B6924" s="166" t="n"/>
      <c r="C6924" s="166" t="n"/>
      <c r="D6924" s="153" t="n"/>
      <c r="E6924" s="10" t="n"/>
      <c r="F6924" s="11" t="n"/>
      <c r="G6924" s="10" t="n"/>
      <c r="H6924" s="11" t="n"/>
      <c r="I6924" s="12" t="n"/>
      <c r="J6924" s="13" t="n"/>
      <c r="K6924" s="13" t="n"/>
      <c r="L6924" s="12" t="n"/>
      <c r="M6924">
        <f>VLOOKUP(J6924,P$7:Q$2767,2,0)</f>
        <v/>
      </c>
      <c r="N6924">
        <f>VLOOKUP(K6924,P$7:R$2767,2,0)</f>
        <v/>
      </c>
    </row>
    <row r="6925" hidden="1" outlineLevel="1" ht="22.45" customFormat="1" customHeight="1" s="71" thickBot="1">
      <c r="B6925" s="167" t="n"/>
      <c r="C6925" s="167" t="n"/>
      <c r="D6925" s="14" t="n"/>
      <c r="E6925" s="15" t="n"/>
      <c r="F6925" s="175" t="n"/>
      <c r="G6925" s="15" t="n"/>
      <c r="H6925" s="175" t="n"/>
      <c r="I6925" s="135" t="n"/>
      <c r="J6925" s="154" t="n"/>
      <c r="K6925" s="154" t="n"/>
      <c r="L6925" s="12" t="n"/>
      <c r="M6925">
        <f>VLOOKUP(J6925,P$7:Q$2767,2,0)</f>
        <v/>
      </c>
      <c r="N6925">
        <f>VLOOKUP(K6925,P$7:R$2767,2,0)</f>
        <v/>
      </c>
    </row>
    <row r="6926" hidden="1" outlineLevel="1" ht="22.45" customFormat="1" customHeight="1" s="71">
      <c r="B6926" s="165" t="n"/>
      <c r="C6926" s="165" t="n"/>
      <c r="D6926" s="152" t="n"/>
      <c r="E6926" s="163" t="n"/>
      <c r="F6926" s="164" t="n"/>
      <c r="G6926" s="163" t="n"/>
      <c r="H6926" s="164" t="n"/>
      <c r="I6926" s="7" t="n"/>
      <c r="J6926" s="8" t="n"/>
      <c r="K6926" s="8" t="n"/>
      <c r="L6926" s="12" t="n"/>
      <c r="M6926">
        <f>VLOOKUP(J6926,P$7:Q$2767,2,0)</f>
        <v/>
      </c>
      <c r="N6926">
        <f>VLOOKUP(K6926,P$7:R$2767,2,0)</f>
        <v/>
      </c>
    </row>
    <row r="6927" hidden="1" outlineLevel="1" ht="22.45" customFormat="1" customHeight="1" s="71">
      <c r="B6927" s="166" t="n"/>
      <c r="C6927" s="166" t="n"/>
      <c r="D6927" s="153" t="n"/>
      <c r="E6927" s="10" t="n"/>
      <c r="F6927" s="11" t="n"/>
      <c r="G6927" s="10" t="n"/>
      <c r="H6927" s="11" t="n"/>
      <c r="I6927" s="12" t="n"/>
      <c r="J6927" s="13" t="n"/>
      <c r="K6927" s="13" t="n"/>
      <c r="L6927" s="12" t="n"/>
      <c r="M6927">
        <f>VLOOKUP(J6927,P$7:Q$2767,2,0)</f>
        <v/>
      </c>
      <c r="N6927">
        <f>VLOOKUP(K6927,P$7:R$2767,2,0)</f>
        <v/>
      </c>
    </row>
    <row r="6928" hidden="1" outlineLevel="1" ht="22.45" customFormat="1" customHeight="1" s="71" thickBot="1">
      <c r="B6928" s="167" t="n"/>
      <c r="C6928" s="167" t="n"/>
      <c r="D6928" s="14" t="n"/>
      <c r="E6928" s="15" t="n"/>
      <c r="F6928" s="175" t="n"/>
      <c r="G6928" s="15" t="n"/>
      <c r="H6928" s="175" t="n"/>
      <c r="I6928" s="135" t="n"/>
      <c r="J6928" s="154" t="n"/>
      <c r="K6928" s="154" t="n"/>
      <c r="L6928" s="12" t="n"/>
      <c r="M6928">
        <f>VLOOKUP(J6928,P$7:Q$2767,2,0)</f>
        <v/>
      </c>
      <c r="N6928">
        <f>VLOOKUP(K6928,P$7:R$2767,2,0)</f>
        <v/>
      </c>
    </row>
    <row r="6929" hidden="1" outlineLevel="1" ht="22.45" customFormat="1" customHeight="1" s="71">
      <c r="B6929" s="165" t="n"/>
      <c r="C6929" s="165" t="n"/>
      <c r="D6929" s="152" t="n"/>
      <c r="E6929" s="163" t="n"/>
      <c r="F6929" s="164" t="n"/>
      <c r="G6929" s="163" t="n"/>
      <c r="H6929" s="164" t="n"/>
      <c r="I6929" s="7" t="n"/>
      <c r="J6929" s="8" t="n"/>
      <c r="K6929" s="8" t="n"/>
      <c r="L6929" s="12" t="n"/>
      <c r="M6929">
        <f>VLOOKUP(J6929,P$7:Q$2767,2,0)</f>
        <v/>
      </c>
      <c r="N6929">
        <f>VLOOKUP(K6929,P$7:R$2767,2,0)</f>
        <v/>
      </c>
    </row>
    <row r="6930" hidden="1" outlineLevel="1" ht="22.45" customFormat="1" customHeight="1" s="71">
      <c r="B6930" s="166" t="n"/>
      <c r="C6930" s="166" t="n"/>
      <c r="D6930" s="153" t="n"/>
      <c r="E6930" s="10" t="n"/>
      <c r="F6930" s="11" t="n"/>
      <c r="G6930" s="10" t="n"/>
      <c r="H6930" s="11" t="n"/>
      <c r="I6930" s="12" t="n"/>
      <c r="J6930" s="13" t="n"/>
      <c r="K6930" s="13" t="n"/>
      <c r="L6930" s="12" t="n"/>
      <c r="M6930">
        <f>VLOOKUP(J6930,P$7:Q$2767,2,0)</f>
        <v/>
      </c>
      <c r="N6930">
        <f>VLOOKUP(K6930,P$7:R$2767,2,0)</f>
        <v/>
      </c>
    </row>
    <row r="6931" hidden="1" outlineLevel="1" ht="22.45" customFormat="1" customHeight="1" s="71" thickBot="1">
      <c r="B6931" s="167" t="n"/>
      <c r="C6931" s="167" t="n"/>
      <c r="D6931" s="14" t="n"/>
      <c r="E6931" s="15" t="n"/>
      <c r="F6931" s="175" t="n"/>
      <c r="G6931" s="15" t="n"/>
      <c r="H6931" s="175" t="n"/>
      <c r="I6931" s="135" t="n"/>
      <c r="J6931" s="154" t="n"/>
      <c r="K6931" s="154" t="n"/>
      <c r="L6931" s="12" t="n"/>
      <c r="M6931">
        <f>VLOOKUP(J6931,P$7:Q$2767,2,0)</f>
        <v/>
      </c>
      <c r="N6931">
        <f>VLOOKUP(K6931,P$7:R$2767,2,0)</f>
        <v/>
      </c>
    </row>
    <row r="6932" hidden="1" outlineLevel="1" ht="22.45" customFormat="1" customHeight="1" s="71">
      <c r="B6932" s="165" t="n"/>
      <c r="C6932" s="165" t="n"/>
      <c r="D6932" s="152" t="n"/>
      <c r="E6932" s="163" t="n"/>
      <c r="F6932" s="164" t="n"/>
      <c r="G6932" s="163" t="n"/>
      <c r="H6932" s="164" t="n"/>
      <c r="I6932" s="7" t="n"/>
      <c r="J6932" s="8" t="n"/>
      <c r="K6932" s="8" t="n"/>
      <c r="L6932" s="12" t="n"/>
      <c r="M6932">
        <f>VLOOKUP(J6932,P$7:Q$2767,2,0)</f>
        <v/>
      </c>
      <c r="N6932">
        <f>VLOOKUP(K6932,P$7:R$2767,2,0)</f>
        <v/>
      </c>
    </row>
    <row r="6933" hidden="1" outlineLevel="1" ht="22.45" customFormat="1" customHeight="1" s="71">
      <c r="B6933" s="166" t="n"/>
      <c r="C6933" s="166" t="n"/>
      <c r="D6933" s="153" t="n"/>
      <c r="E6933" s="10" t="n"/>
      <c r="F6933" s="11" t="n"/>
      <c r="G6933" s="10" t="n"/>
      <c r="H6933" s="11" t="n"/>
      <c r="I6933" s="12" t="n"/>
      <c r="J6933" s="13" t="n"/>
      <c r="K6933" s="13" t="n"/>
      <c r="L6933" s="12" t="n"/>
      <c r="M6933">
        <f>VLOOKUP(J6933,P$7:Q$2767,2,0)</f>
        <v/>
      </c>
      <c r="N6933">
        <f>VLOOKUP(K6933,P$7:R$2767,2,0)</f>
        <v/>
      </c>
    </row>
    <row r="6934" hidden="1" outlineLevel="1" ht="22.45" customFormat="1" customHeight="1" s="71" thickBot="1">
      <c r="B6934" s="167" t="n"/>
      <c r="C6934" s="167" t="n"/>
      <c r="D6934" s="14" t="n"/>
      <c r="E6934" s="15" t="n"/>
      <c r="F6934" s="175" t="n"/>
      <c r="G6934" s="15" t="n"/>
      <c r="H6934" s="175" t="n"/>
      <c r="I6934" s="135" t="n"/>
      <c r="J6934" s="154" t="n"/>
      <c r="K6934" s="154" t="n"/>
      <c r="L6934" s="12" t="n"/>
      <c r="M6934">
        <f>VLOOKUP(J6934,P$7:Q$2767,2,0)</f>
        <v/>
      </c>
      <c r="N6934">
        <f>VLOOKUP(K6934,P$7:R$2767,2,0)</f>
        <v/>
      </c>
    </row>
    <row r="6935" hidden="1" outlineLevel="1" ht="22.45" customFormat="1" customHeight="1" s="71">
      <c r="B6935" s="165" t="n"/>
      <c r="C6935" s="165" t="n"/>
      <c r="D6935" s="152" t="n"/>
      <c r="E6935" s="163" t="n"/>
      <c r="F6935" s="164" t="n"/>
      <c r="G6935" s="163" t="n"/>
      <c r="H6935" s="164" t="n"/>
      <c r="I6935" s="7" t="n"/>
      <c r="J6935" s="8" t="n"/>
      <c r="K6935" s="8" t="n"/>
      <c r="L6935" s="12" t="n"/>
      <c r="M6935">
        <f>VLOOKUP(J6935,P$7:Q$2767,2,0)</f>
        <v/>
      </c>
      <c r="N6935">
        <f>VLOOKUP(K6935,P$7:R$2767,2,0)</f>
        <v/>
      </c>
    </row>
    <row r="6936" hidden="1" outlineLevel="1" ht="22.45" customFormat="1" customHeight="1" s="71">
      <c r="B6936" s="166" t="n"/>
      <c r="C6936" s="166" t="n"/>
      <c r="D6936" s="153" t="n"/>
      <c r="E6936" s="10" t="n"/>
      <c r="F6936" s="11" t="n"/>
      <c r="G6936" s="10" t="n"/>
      <c r="H6936" s="11" t="n"/>
      <c r="I6936" s="12" t="n"/>
      <c r="J6936" s="13" t="n"/>
      <c r="K6936" s="13" t="n"/>
      <c r="L6936" s="12" t="n"/>
      <c r="M6936">
        <f>VLOOKUP(J6936,P$7:Q$2767,2,0)</f>
        <v/>
      </c>
      <c r="N6936">
        <f>VLOOKUP(K6936,P$7:R$2767,2,0)</f>
        <v/>
      </c>
    </row>
    <row r="6937" hidden="1" outlineLevel="1" ht="22.45" customFormat="1" customHeight="1" s="71" thickBot="1">
      <c r="B6937" s="167" t="n"/>
      <c r="C6937" s="167" t="n"/>
      <c r="D6937" s="14" t="n"/>
      <c r="E6937" s="15" t="n"/>
      <c r="F6937" s="175" t="n"/>
      <c r="G6937" s="15" t="n"/>
      <c r="H6937" s="175" t="n"/>
      <c r="I6937" s="135" t="n"/>
      <c r="J6937" s="154" t="n"/>
      <c r="K6937" s="154" t="n"/>
      <c r="L6937" s="12" t="n"/>
      <c r="M6937">
        <f>VLOOKUP(J6937,P$7:Q$2767,2,0)</f>
        <v/>
      </c>
      <c r="N6937">
        <f>VLOOKUP(K6937,P$7:R$2767,2,0)</f>
        <v/>
      </c>
    </row>
    <row r="6938" hidden="1" outlineLevel="1" ht="22.45" customFormat="1" customHeight="1" s="71">
      <c r="B6938" s="165" t="n"/>
      <c r="C6938" s="165" t="n"/>
      <c r="D6938" s="152" t="n"/>
      <c r="E6938" s="163" t="n"/>
      <c r="F6938" s="164" t="n"/>
      <c r="G6938" s="163" t="n"/>
      <c r="H6938" s="164" t="n"/>
      <c r="I6938" s="7" t="n"/>
      <c r="J6938" s="8" t="n"/>
      <c r="K6938" s="8" t="n"/>
      <c r="L6938" s="12" t="n"/>
      <c r="M6938">
        <f>VLOOKUP(J6938,P$7:Q$2767,2,0)</f>
        <v/>
      </c>
      <c r="N6938">
        <f>VLOOKUP(K6938,P$7:R$2767,2,0)</f>
        <v/>
      </c>
    </row>
    <row r="6939" hidden="1" outlineLevel="1" ht="22.45" customFormat="1" customHeight="1" s="71">
      <c r="B6939" s="166" t="n"/>
      <c r="C6939" s="166" t="n"/>
      <c r="D6939" s="153" t="n"/>
      <c r="E6939" s="10" t="n"/>
      <c r="F6939" s="11" t="n"/>
      <c r="G6939" s="10" t="n"/>
      <c r="H6939" s="11" t="n"/>
      <c r="I6939" s="12" t="n"/>
      <c r="J6939" s="13" t="n"/>
      <c r="K6939" s="13" t="n"/>
      <c r="L6939" s="12" t="n"/>
      <c r="M6939">
        <f>VLOOKUP(J6939,P$7:Q$2767,2,0)</f>
        <v/>
      </c>
      <c r="N6939">
        <f>VLOOKUP(K6939,P$7:R$2767,2,0)</f>
        <v/>
      </c>
    </row>
    <row r="6940" hidden="1" outlineLevel="1" ht="22.45" customFormat="1" customHeight="1" s="71" thickBot="1">
      <c r="B6940" s="167" t="n"/>
      <c r="C6940" s="167" t="n"/>
      <c r="D6940" s="14" t="n"/>
      <c r="E6940" s="15" t="n"/>
      <c r="F6940" s="175" t="n"/>
      <c r="G6940" s="15" t="n"/>
      <c r="H6940" s="175" t="n"/>
      <c r="I6940" s="135" t="n"/>
      <c r="J6940" s="154" t="n"/>
      <c r="K6940" s="154" t="n"/>
      <c r="L6940" s="12" t="n"/>
      <c r="M6940">
        <f>VLOOKUP(J6940,P$7:Q$2767,2,0)</f>
        <v/>
      </c>
      <c r="N6940">
        <f>VLOOKUP(K6940,P$7:R$2767,2,0)</f>
        <v/>
      </c>
    </row>
    <row r="6941" hidden="1" outlineLevel="1" ht="22.45" customFormat="1" customHeight="1" s="71">
      <c r="B6941" s="165" t="n"/>
      <c r="C6941" s="165" t="n"/>
      <c r="D6941" s="152" t="n"/>
      <c r="E6941" s="163" t="n"/>
      <c r="F6941" s="164" t="n"/>
      <c r="G6941" s="163" t="n"/>
      <c r="H6941" s="164" t="n"/>
      <c r="I6941" s="7" t="n"/>
      <c r="J6941" s="8" t="n"/>
      <c r="K6941" s="8" t="n"/>
      <c r="L6941" s="12" t="n"/>
      <c r="M6941">
        <f>VLOOKUP(J6941,P$7:Q$2767,2,0)</f>
        <v/>
      </c>
      <c r="N6941">
        <f>VLOOKUP(K6941,P$7:R$2767,2,0)</f>
        <v/>
      </c>
    </row>
    <row r="6942" hidden="1" outlineLevel="1" ht="22.45" customFormat="1" customHeight="1" s="71">
      <c r="B6942" s="166" t="n"/>
      <c r="C6942" s="166" t="n"/>
      <c r="D6942" s="153" t="n"/>
      <c r="E6942" s="10" t="n"/>
      <c r="F6942" s="11" t="n"/>
      <c r="G6942" s="10" t="n"/>
      <c r="H6942" s="11" t="n"/>
      <c r="I6942" s="12" t="n"/>
      <c r="J6942" s="13" t="n"/>
      <c r="K6942" s="13" t="n"/>
      <c r="L6942" s="12" t="n"/>
      <c r="M6942">
        <f>VLOOKUP(J6942,P$7:Q$2767,2,0)</f>
        <v/>
      </c>
      <c r="N6942">
        <f>VLOOKUP(K6942,P$7:R$2767,2,0)</f>
        <v/>
      </c>
    </row>
    <row r="6943" hidden="1" outlineLevel="1" ht="22.45" customFormat="1" customHeight="1" s="71" thickBot="1">
      <c r="B6943" s="167" t="n"/>
      <c r="C6943" s="167" t="n"/>
      <c r="D6943" s="14" t="n"/>
      <c r="E6943" s="15" t="n"/>
      <c r="F6943" s="175" t="n"/>
      <c r="G6943" s="15" t="n"/>
      <c r="H6943" s="175" t="n"/>
      <c r="I6943" s="135" t="n"/>
      <c r="J6943" s="154" t="n"/>
      <c r="K6943" s="154" t="n"/>
      <c r="L6943" s="12" t="n"/>
      <c r="M6943">
        <f>VLOOKUP(J6943,P$7:Q$2767,2,0)</f>
        <v/>
      </c>
      <c r="N6943">
        <f>VLOOKUP(K6943,P$7:R$2767,2,0)</f>
        <v/>
      </c>
    </row>
    <row r="6944" hidden="1" outlineLevel="1" ht="22.45" customFormat="1" customHeight="1" s="71">
      <c r="B6944" s="165" t="n"/>
      <c r="C6944" s="165" t="n"/>
      <c r="D6944" s="152" t="n"/>
      <c r="E6944" s="163" t="n"/>
      <c r="F6944" s="164" t="n"/>
      <c r="G6944" s="163" t="n"/>
      <c r="H6944" s="164" t="n"/>
      <c r="I6944" s="7" t="n"/>
      <c r="J6944" s="8" t="n"/>
      <c r="K6944" s="8" t="n"/>
      <c r="L6944" s="12" t="n"/>
      <c r="M6944">
        <f>VLOOKUP(J6944,P$7:Q$2767,2,0)</f>
        <v/>
      </c>
      <c r="N6944">
        <f>VLOOKUP(K6944,P$7:R$2767,2,0)</f>
        <v/>
      </c>
    </row>
    <row r="6945" hidden="1" outlineLevel="1" ht="22.45" customFormat="1" customHeight="1" s="71">
      <c r="B6945" s="166" t="n"/>
      <c r="C6945" s="166" t="n"/>
      <c r="D6945" s="153" t="n"/>
      <c r="E6945" s="10" t="n"/>
      <c r="F6945" s="11" t="n"/>
      <c r="G6945" s="10" t="n"/>
      <c r="H6945" s="11" t="n"/>
      <c r="I6945" s="12" t="n"/>
      <c r="J6945" s="13" t="n"/>
      <c r="K6945" s="13" t="n"/>
      <c r="L6945" s="12" t="n"/>
      <c r="M6945">
        <f>VLOOKUP(J6945,P$7:Q$2767,2,0)</f>
        <v/>
      </c>
      <c r="N6945">
        <f>VLOOKUP(K6945,P$7:R$2767,2,0)</f>
        <v/>
      </c>
    </row>
    <row r="6946" hidden="1" outlineLevel="1" ht="22.45" customFormat="1" customHeight="1" s="71" thickBot="1">
      <c r="B6946" s="167" t="n"/>
      <c r="C6946" s="167" t="n"/>
      <c r="D6946" s="14" t="n"/>
      <c r="E6946" s="15" t="n"/>
      <c r="F6946" s="175" t="n"/>
      <c r="G6946" s="15" t="n"/>
      <c r="H6946" s="175" t="n"/>
      <c r="I6946" s="135" t="n"/>
      <c r="J6946" s="154" t="n"/>
      <c r="K6946" s="154" t="n"/>
      <c r="L6946" s="12" t="n"/>
      <c r="M6946">
        <f>VLOOKUP(J6946,P$7:Q$2767,2,0)</f>
        <v/>
      </c>
      <c r="N6946">
        <f>VLOOKUP(K6946,P$7:R$2767,2,0)</f>
        <v/>
      </c>
    </row>
    <row r="6947" hidden="1" outlineLevel="1" ht="22.45" customFormat="1" customHeight="1" s="71">
      <c r="B6947" s="165" t="n"/>
      <c r="C6947" s="165" t="n"/>
      <c r="D6947" s="152" t="n"/>
      <c r="E6947" s="163" t="n"/>
      <c r="F6947" s="164" t="n"/>
      <c r="G6947" s="163" t="n"/>
      <c r="H6947" s="164" t="n"/>
      <c r="I6947" s="7" t="n"/>
      <c r="J6947" s="8" t="n"/>
      <c r="K6947" s="8" t="n"/>
      <c r="L6947" s="12" t="n"/>
      <c r="M6947">
        <f>VLOOKUP(J6947,P$7:Q$2767,2,0)</f>
        <v/>
      </c>
      <c r="N6947">
        <f>VLOOKUP(K6947,P$7:R$2767,2,0)</f>
        <v/>
      </c>
    </row>
    <row r="6948" hidden="1" outlineLevel="1" ht="22.45" customFormat="1" customHeight="1" s="71">
      <c r="B6948" s="166" t="n"/>
      <c r="C6948" s="166" t="n"/>
      <c r="D6948" s="153" t="n"/>
      <c r="E6948" s="10" t="n"/>
      <c r="F6948" s="11" t="n"/>
      <c r="G6948" s="10" t="n"/>
      <c r="H6948" s="11" t="n"/>
      <c r="I6948" s="12" t="n"/>
      <c r="J6948" s="13" t="n"/>
      <c r="K6948" s="13" t="n"/>
      <c r="L6948" s="12" t="n"/>
      <c r="M6948">
        <f>VLOOKUP(J6948,P$7:Q$2767,2,0)</f>
        <v/>
      </c>
      <c r="N6948">
        <f>VLOOKUP(K6948,P$7:R$2767,2,0)</f>
        <v/>
      </c>
    </row>
    <row r="6949" hidden="1" outlineLevel="1" ht="22.45" customFormat="1" customHeight="1" s="71" thickBot="1">
      <c r="B6949" s="167" t="n"/>
      <c r="C6949" s="167" t="n"/>
      <c r="D6949" s="14" t="n"/>
      <c r="E6949" s="15" t="n"/>
      <c r="F6949" s="175" t="n"/>
      <c r="G6949" s="15" t="n"/>
      <c r="H6949" s="175" t="n"/>
      <c r="I6949" s="135" t="n"/>
      <c r="J6949" s="154" t="n"/>
      <c r="K6949" s="154" t="n"/>
      <c r="L6949" s="12" t="n"/>
      <c r="M6949">
        <f>VLOOKUP(J6949,P$7:Q$2767,2,0)</f>
        <v/>
      </c>
      <c r="N6949">
        <f>VLOOKUP(K6949,P$7:R$2767,2,0)</f>
        <v/>
      </c>
    </row>
    <row r="6950" hidden="1" outlineLevel="1" ht="22.45" customFormat="1" customHeight="1" s="71">
      <c r="B6950" s="165" t="n"/>
      <c r="C6950" s="165" t="n"/>
      <c r="D6950" s="152" t="n"/>
      <c r="E6950" s="163" t="n"/>
      <c r="F6950" s="164" t="n"/>
      <c r="G6950" s="163" t="n"/>
      <c r="H6950" s="164" t="n"/>
      <c r="I6950" s="7" t="n"/>
      <c r="J6950" s="8" t="n"/>
      <c r="K6950" s="8" t="n"/>
      <c r="L6950" s="12" t="n"/>
      <c r="M6950">
        <f>VLOOKUP(J6950,P$7:Q$2767,2,0)</f>
        <v/>
      </c>
      <c r="N6950">
        <f>VLOOKUP(K6950,P$7:R$2767,2,0)</f>
        <v/>
      </c>
    </row>
    <row r="6951" hidden="1" outlineLevel="1" ht="22.45" customFormat="1" customHeight="1" s="71">
      <c r="B6951" s="166" t="n"/>
      <c r="C6951" s="166" t="n"/>
      <c r="D6951" s="153" t="n"/>
      <c r="E6951" s="10" t="n"/>
      <c r="F6951" s="11" t="n"/>
      <c r="G6951" s="10" t="n"/>
      <c r="H6951" s="11" t="n"/>
      <c r="I6951" s="12" t="n"/>
      <c r="J6951" s="13" t="n"/>
      <c r="K6951" s="13" t="n"/>
      <c r="L6951" s="12" t="n"/>
      <c r="M6951">
        <f>VLOOKUP(J6951,P$7:Q$2767,2,0)</f>
        <v/>
      </c>
      <c r="N6951">
        <f>VLOOKUP(K6951,P$7:R$2767,2,0)</f>
        <v/>
      </c>
    </row>
    <row r="6952" hidden="1" outlineLevel="1" ht="22.45" customFormat="1" customHeight="1" s="71" thickBot="1">
      <c r="B6952" s="167" t="n"/>
      <c r="C6952" s="167" t="n"/>
      <c r="D6952" s="14" t="n"/>
      <c r="E6952" s="15" t="n"/>
      <c r="F6952" s="175" t="n"/>
      <c r="G6952" s="15" t="n"/>
      <c r="H6952" s="175" t="n"/>
      <c r="I6952" s="135" t="n"/>
      <c r="J6952" s="154" t="n"/>
      <c r="K6952" s="154" t="n"/>
      <c r="L6952" s="12" t="n"/>
      <c r="M6952">
        <f>VLOOKUP(J6952,P$7:Q$2767,2,0)</f>
        <v/>
      </c>
      <c r="N6952">
        <f>VLOOKUP(K6952,P$7:R$2767,2,0)</f>
        <v/>
      </c>
    </row>
    <row r="6953" hidden="1" outlineLevel="1" ht="22.45" customFormat="1" customHeight="1" s="71">
      <c r="B6953" s="165" t="n"/>
      <c r="C6953" s="165" t="n"/>
      <c r="D6953" s="152" t="n"/>
      <c r="E6953" s="163" t="n"/>
      <c r="F6953" s="164" t="n"/>
      <c r="G6953" s="163" t="n"/>
      <c r="H6953" s="164" t="n"/>
      <c r="I6953" s="7" t="n"/>
      <c r="J6953" s="8" t="n"/>
      <c r="K6953" s="8" t="n"/>
      <c r="L6953" s="12" t="n"/>
      <c r="M6953">
        <f>VLOOKUP(J6953,P$7:Q$2767,2,0)</f>
        <v/>
      </c>
      <c r="N6953">
        <f>VLOOKUP(K6953,P$7:R$2767,2,0)</f>
        <v/>
      </c>
    </row>
    <row r="6954" hidden="1" outlineLevel="1" ht="22.45" customFormat="1" customHeight="1" s="71">
      <c r="B6954" s="166" t="n"/>
      <c r="C6954" s="166" t="n"/>
      <c r="D6954" s="153" t="n"/>
      <c r="E6954" s="10" t="n"/>
      <c r="F6954" s="11" t="n"/>
      <c r="G6954" s="10" t="n"/>
      <c r="H6954" s="11" t="n"/>
      <c r="I6954" s="12" t="n"/>
      <c r="J6954" s="13" t="n"/>
      <c r="K6954" s="13" t="n"/>
      <c r="L6954" s="12" t="n"/>
      <c r="M6954">
        <f>VLOOKUP(J6954,P$7:Q$2767,2,0)</f>
        <v/>
      </c>
      <c r="N6954">
        <f>VLOOKUP(K6954,P$7:R$2767,2,0)</f>
        <v/>
      </c>
    </row>
    <row r="6955" hidden="1" outlineLevel="1" ht="22.45" customFormat="1" customHeight="1" s="71" thickBot="1">
      <c r="B6955" s="167" t="n"/>
      <c r="C6955" s="167" t="n"/>
      <c r="D6955" s="14" t="n"/>
      <c r="E6955" s="15" t="n"/>
      <c r="F6955" s="175" t="n"/>
      <c r="G6955" s="15" t="n"/>
      <c r="H6955" s="175" t="n"/>
      <c r="I6955" s="135" t="n"/>
      <c r="J6955" s="154" t="n"/>
      <c r="K6955" s="154" t="n"/>
      <c r="L6955" s="12" t="n"/>
      <c r="M6955">
        <f>VLOOKUP(J6955,P$7:Q$2767,2,0)</f>
        <v/>
      </c>
      <c r="N6955">
        <f>VLOOKUP(K6955,P$7:R$2767,2,0)</f>
        <v/>
      </c>
    </row>
    <row r="6956" hidden="1" outlineLevel="1" ht="22.45" customFormat="1" customHeight="1" s="71">
      <c r="B6956" s="165" t="n"/>
      <c r="C6956" s="165" t="n"/>
      <c r="D6956" s="152" t="n"/>
      <c r="E6956" s="163" t="n"/>
      <c r="F6956" s="164" t="n"/>
      <c r="G6956" s="163" t="n"/>
      <c r="H6956" s="164" t="n"/>
      <c r="I6956" s="7" t="n"/>
      <c r="J6956" s="8" t="n"/>
      <c r="K6956" s="8" t="n"/>
      <c r="L6956" s="12" t="n"/>
      <c r="M6956">
        <f>VLOOKUP(J6956,P$7:Q$2767,2,0)</f>
        <v/>
      </c>
      <c r="N6956">
        <f>VLOOKUP(K6956,P$7:R$2767,2,0)</f>
        <v/>
      </c>
    </row>
    <row r="6957" hidden="1" outlineLevel="1" ht="22.45" customFormat="1" customHeight="1" s="71">
      <c r="B6957" s="166" t="n"/>
      <c r="C6957" s="166" t="n"/>
      <c r="D6957" s="153" t="n"/>
      <c r="E6957" s="10" t="n"/>
      <c r="F6957" s="11" t="n"/>
      <c r="G6957" s="10" t="n"/>
      <c r="H6957" s="11" t="n"/>
      <c r="I6957" s="12" t="n"/>
      <c r="J6957" s="13" t="n"/>
      <c r="K6957" s="13" t="n"/>
      <c r="L6957" s="12" t="n"/>
      <c r="M6957">
        <f>VLOOKUP(J6957,P$7:Q$2767,2,0)</f>
        <v/>
      </c>
      <c r="N6957">
        <f>VLOOKUP(K6957,P$7:R$2767,2,0)</f>
        <v/>
      </c>
    </row>
    <row r="6958" hidden="1" outlineLevel="1" ht="22.45" customFormat="1" customHeight="1" s="71" thickBot="1">
      <c r="B6958" s="167" t="n"/>
      <c r="C6958" s="167" t="n"/>
      <c r="D6958" s="14" t="n"/>
      <c r="E6958" s="15" t="n"/>
      <c r="F6958" s="175" t="n"/>
      <c r="G6958" s="15" t="n"/>
      <c r="H6958" s="175" t="n"/>
      <c r="I6958" s="135" t="n"/>
      <c r="J6958" s="154" t="n"/>
      <c r="K6958" s="154" t="n"/>
      <c r="L6958" s="12" t="n"/>
      <c r="M6958">
        <f>VLOOKUP(J6958,P$7:Q$2767,2,0)</f>
        <v/>
      </c>
      <c r="N6958">
        <f>VLOOKUP(K6958,P$7:R$2767,2,0)</f>
        <v/>
      </c>
    </row>
    <row r="6959" hidden="1" outlineLevel="1" ht="22.45" customFormat="1" customHeight="1" s="71">
      <c r="B6959" s="165" t="n"/>
      <c r="C6959" s="165" t="n"/>
      <c r="D6959" s="152" t="n"/>
      <c r="E6959" s="163" t="n"/>
      <c r="F6959" s="164" t="n"/>
      <c r="G6959" s="163" t="n"/>
      <c r="H6959" s="164" t="n"/>
      <c r="I6959" s="7" t="n"/>
      <c r="J6959" s="8" t="n"/>
      <c r="K6959" s="8" t="n"/>
      <c r="L6959" s="12" t="n"/>
      <c r="M6959">
        <f>VLOOKUP(J6959,P$7:Q$2767,2,0)</f>
        <v/>
      </c>
      <c r="N6959">
        <f>VLOOKUP(K6959,P$7:R$2767,2,0)</f>
        <v/>
      </c>
    </row>
    <row r="6960" hidden="1" outlineLevel="1" ht="22.45" customFormat="1" customHeight="1" s="71">
      <c r="B6960" s="166" t="n"/>
      <c r="C6960" s="166" t="n"/>
      <c r="D6960" s="153" t="n"/>
      <c r="E6960" s="10" t="n"/>
      <c r="F6960" s="11" t="n"/>
      <c r="G6960" s="10" t="n"/>
      <c r="H6960" s="11" t="n"/>
      <c r="I6960" s="12" t="n"/>
      <c r="J6960" s="13" t="n"/>
      <c r="K6960" s="13" t="n"/>
      <c r="L6960" s="12" t="n"/>
      <c r="M6960">
        <f>VLOOKUP(J6960,P$7:Q$2767,2,0)</f>
        <v/>
      </c>
      <c r="N6960">
        <f>VLOOKUP(K6960,P$7:R$2767,2,0)</f>
        <v/>
      </c>
    </row>
    <row r="6961" hidden="1" outlineLevel="1" ht="22.45" customFormat="1" customHeight="1" s="71" thickBot="1">
      <c r="B6961" s="167" t="n"/>
      <c r="C6961" s="167" t="n"/>
      <c r="D6961" s="14" t="n"/>
      <c r="E6961" s="15" t="n"/>
      <c r="F6961" s="175" t="n"/>
      <c r="G6961" s="15" t="n"/>
      <c r="H6961" s="175" t="n"/>
      <c r="I6961" s="135" t="n"/>
      <c r="J6961" s="154" t="n"/>
      <c r="K6961" s="154" t="n"/>
      <c r="L6961" s="12" t="n"/>
      <c r="M6961">
        <f>VLOOKUP(J6961,P$7:Q$2767,2,0)</f>
        <v/>
      </c>
      <c r="N6961">
        <f>VLOOKUP(K6961,P$7:R$2767,2,0)</f>
        <v/>
      </c>
    </row>
    <row r="6962" hidden="1" outlineLevel="1" ht="22.45" customFormat="1" customHeight="1" s="71">
      <c r="B6962" s="165" t="n"/>
      <c r="C6962" s="165" t="n"/>
      <c r="D6962" s="152" t="n"/>
      <c r="E6962" s="163" t="n"/>
      <c r="F6962" s="164" t="n"/>
      <c r="G6962" s="163" t="n"/>
      <c r="H6962" s="164" t="n"/>
      <c r="I6962" s="7" t="n"/>
      <c r="J6962" s="8" t="n"/>
      <c r="K6962" s="8" t="n"/>
      <c r="L6962" s="12" t="n"/>
      <c r="M6962">
        <f>VLOOKUP(J6962,P$7:Q$2767,2,0)</f>
        <v/>
      </c>
      <c r="N6962">
        <f>VLOOKUP(K6962,P$7:R$2767,2,0)</f>
        <v/>
      </c>
    </row>
    <row r="6963" hidden="1" outlineLevel="1" ht="22.45" customFormat="1" customHeight="1" s="71">
      <c r="B6963" s="166" t="n"/>
      <c r="C6963" s="166" t="n"/>
      <c r="D6963" s="153" t="n"/>
      <c r="E6963" s="10" t="n"/>
      <c r="F6963" s="11" t="n"/>
      <c r="G6963" s="10" t="n"/>
      <c r="H6963" s="11" t="n"/>
      <c r="I6963" s="12" t="n"/>
      <c r="J6963" s="13" t="n"/>
      <c r="K6963" s="13" t="n"/>
      <c r="L6963" s="12" t="n"/>
      <c r="M6963">
        <f>VLOOKUP(J6963,P$7:Q$2767,2,0)</f>
        <v/>
      </c>
      <c r="N6963">
        <f>VLOOKUP(K6963,P$7:R$2767,2,0)</f>
        <v/>
      </c>
    </row>
    <row r="6964" hidden="1" outlineLevel="1" ht="22.45" customFormat="1" customHeight="1" s="71" thickBot="1">
      <c r="B6964" s="167" t="n"/>
      <c r="C6964" s="167" t="n"/>
      <c r="D6964" s="14" t="n"/>
      <c r="E6964" s="15" t="n"/>
      <c r="F6964" s="175" t="n"/>
      <c r="G6964" s="15" t="n"/>
      <c r="H6964" s="175" t="n"/>
      <c r="I6964" s="135" t="n"/>
      <c r="J6964" s="154" t="n"/>
      <c r="K6964" s="154" t="n"/>
      <c r="L6964" s="12" t="n"/>
      <c r="M6964">
        <f>VLOOKUP(J6964,P$7:Q$2767,2,0)</f>
        <v/>
      </c>
      <c r="N6964">
        <f>VLOOKUP(K6964,P$7:R$2767,2,0)</f>
        <v/>
      </c>
    </row>
    <row r="6965" hidden="1" outlineLevel="1" ht="22.45" customFormat="1" customHeight="1" s="71">
      <c r="B6965" s="165" t="n"/>
      <c r="C6965" s="165" t="n"/>
      <c r="D6965" s="152" t="n"/>
      <c r="E6965" s="163" t="n"/>
      <c r="F6965" s="164" t="n"/>
      <c r="G6965" s="163" t="n"/>
      <c r="H6965" s="164" t="n"/>
      <c r="I6965" s="7" t="n"/>
      <c r="J6965" s="8" t="n"/>
      <c r="K6965" s="8" t="n"/>
      <c r="L6965" s="12" t="n"/>
      <c r="M6965">
        <f>VLOOKUP(J6965,P$7:Q$2767,2,0)</f>
        <v/>
      </c>
      <c r="N6965">
        <f>VLOOKUP(K6965,P$7:R$2767,2,0)</f>
        <v/>
      </c>
    </row>
    <row r="6966" hidden="1" outlineLevel="1" ht="22.45" customFormat="1" customHeight="1" s="71">
      <c r="B6966" s="166" t="n"/>
      <c r="C6966" s="166" t="n"/>
      <c r="D6966" s="153" t="n"/>
      <c r="E6966" s="10" t="n"/>
      <c r="F6966" s="11" t="n"/>
      <c r="G6966" s="10" t="n"/>
      <c r="H6966" s="11" t="n"/>
      <c r="I6966" s="12" t="n"/>
      <c r="J6966" s="13" t="n"/>
      <c r="K6966" s="13" t="n"/>
      <c r="L6966" s="12" t="n"/>
      <c r="M6966">
        <f>VLOOKUP(J6966,P$7:Q$2767,2,0)</f>
        <v/>
      </c>
      <c r="N6966">
        <f>VLOOKUP(K6966,P$7:R$2767,2,0)</f>
        <v/>
      </c>
    </row>
    <row r="6967" hidden="1" outlineLevel="1" ht="22.45" customFormat="1" customHeight="1" s="71" thickBot="1">
      <c r="B6967" s="167" t="n"/>
      <c r="C6967" s="167" t="n"/>
      <c r="D6967" s="14" t="n"/>
      <c r="E6967" s="15" t="n"/>
      <c r="F6967" s="175" t="n"/>
      <c r="G6967" s="15" t="n"/>
      <c r="H6967" s="175" t="n"/>
      <c r="I6967" s="135" t="n"/>
      <c r="J6967" s="154" t="n"/>
      <c r="K6967" s="154" t="n"/>
      <c r="L6967" s="12" t="n"/>
      <c r="M6967">
        <f>VLOOKUP(J6967,P$7:Q$2767,2,0)</f>
        <v/>
      </c>
      <c r="N6967">
        <f>VLOOKUP(K6967,P$7:R$2767,2,0)</f>
        <v/>
      </c>
    </row>
    <row r="6968" hidden="1" outlineLevel="1" ht="22.45" customFormat="1" customHeight="1" s="71">
      <c r="B6968" s="165" t="n"/>
      <c r="C6968" s="165" t="n"/>
      <c r="D6968" s="152" t="n"/>
      <c r="E6968" s="163" t="n"/>
      <c r="F6968" s="164" t="n"/>
      <c r="G6968" s="163" t="n"/>
      <c r="H6968" s="164" t="n"/>
      <c r="I6968" s="7" t="n"/>
      <c r="J6968" s="8" t="n"/>
      <c r="K6968" s="8" t="n"/>
      <c r="L6968" s="12" t="n"/>
      <c r="M6968">
        <f>VLOOKUP(J6968,P$7:Q$2767,2,0)</f>
        <v/>
      </c>
      <c r="N6968">
        <f>VLOOKUP(K6968,P$7:R$2767,2,0)</f>
        <v/>
      </c>
    </row>
    <row r="6969" hidden="1" outlineLevel="1" ht="22.45" customFormat="1" customHeight="1" s="71">
      <c r="B6969" s="166" t="n"/>
      <c r="C6969" s="166" t="n"/>
      <c r="D6969" s="153" t="n"/>
      <c r="E6969" s="10" t="n"/>
      <c r="F6969" s="11" t="n"/>
      <c r="G6969" s="10" t="n"/>
      <c r="H6969" s="11" t="n"/>
      <c r="I6969" s="12" t="n"/>
      <c r="J6969" s="13" t="n"/>
      <c r="K6969" s="13" t="n"/>
      <c r="L6969" s="12" t="n"/>
      <c r="M6969">
        <f>VLOOKUP(J6969,P$7:Q$2767,2,0)</f>
        <v/>
      </c>
      <c r="N6969">
        <f>VLOOKUP(K6969,P$7:R$2767,2,0)</f>
        <v/>
      </c>
    </row>
    <row r="6970" hidden="1" outlineLevel="1" ht="22.45" customFormat="1" customHeight="1" s="71" thickBot="1">
      <c r="B6970" s="167" t="n"/>
      <c r="C6970" s="167" t="n"/>
      <c r="D6970" s="14" t="n"/>
      <c r="E6970" s="15" t="n"/>
      <c r="F6970" s="175" t="n"/>
      <c r="G6970" s="15" t="n"/>
      <c r="H6970" s="175" t="n"/>
      <c r="I6970" s="135" t="n"/>
      <c r="J6970" s="154" t="n"/>
      <c r="K6970" s="154" t="n"/>
      <c r="L6970" s="12" t="n"/>
      <c r="M6970">
        <f>VLOOKUP(J6970,P$7:Q$2767,2,0)</f>
        <v/>
      </c>
      <c r="N6970">
        <f>VLOOKUP(K6970,P$7:R$2767,2,0)</f>
        <v/>
      </c>
    </row>
    <row r="6971" hidden="1" outlineLevel="1" ht="22.45" customFormat="1" customHeight="1" s="71">
      <c r="B6971" s="165" t="n"/>
      <c r="C6971" s="165" t="n"/>
      <c r="D6971" s="152" t="n"/>
      <c r="E6971" s="163" t="n"/>
      <c r="F6971" s="164" t="n"/>
      <c r="G6971" s="163" t="n"/>
      <c r="H6971" s="164" t="n"/>
      <c r="I6971" s="7" t="n"/>
      <c r="J6971" s="8" t="n"/>
      <c r="K6971" s="8" t="n"/>
      <c r="L6971" s="12" t="n"/>
      <c r="M6971">
        <f>VLOOKUP(J6971,P$7:Q$2767,2,0)</f>
        <v/>
      </c>
      <c r="N6971">
        <f>VLOOKUP(K6971,P$7:R$2767,2,0)</f>
        <v/>
      </c>
    </row>
    <row r="6972" hidden="1" outlineLevel="1" ht="22.45" customFormat="1" customHeight="1" s="71">
      <c r="B6972" s="166" t="n"/>
      <c r="C6972" s="166" t="n"/>
      <c r="D6972" s="153" t="n"/>
      <c r="E6972" s="10" t="n"/>
      <c r="F6972" s="11" t="n"/>
      <c r="G6972" s="10" t="n"/>
      <c r="H6972" s="11" t="n"/>
      <c r="I6972" s="12" t="n"/>
      <c r="J6972" s="13" t="n"/>
      <c r="K6972" s="13" t="n"/>
      <c r="L6972" s="12" t="n"/>
      <c r="M6972">
        <f>VLOOKUP(J6972,P$7:Q$2767,2,0)</f>
        <v/>
      </c>
      <c r="N6972">
        <f>VLOOKUP(K6972,P$7:R$2767,2,0)</f>
        <v/>
      </c>
    </row>
    <row r="6973" hidden="1" outlineLevel="1" ht="22.45" customFormat="1" customHeight="1" s="71" thickBot="1">
      <c r="B6973" s="167" t="n"/>
      <c r="C6973" s="167" t="n"/>
      <c r="D6973" s="14" t="n"/>
      <c r="E6973" s="15" t="n"/>
      <c r="F6973" s="175" t="n"/>
      <c r="G6973" s="15" t="n"/>
      <c r="H6973" s="175" t="n"/>
      <c r="I6973" s="135" t="n"/>
      <c r="J6973" s="154" t="n"/>
      <c r="K6973" s="154" t="n"/>
      <c r="L6973" s="12" t="n"/>
      <c r="M6973">
        <f>VLOOKUP(J6973,P$7:Q$2767,2,0)</f>
        <v/>
      </c>
      <c r="N6973">
        <f>VLOOKUP(K6973,P$7:R$2767,2,0)</f>
        <v/>
      </c>
    </row>
    <row r="6974" hidden="1" outlineLevel="1" ht="22.45" customFormat="1" customHeight="1" s="71">
      <c r="B6974" s="165" t="n"/>
      <c r="C6974" s="165" t="n"/>
      <c r="D6974" s="152" t="n"/>
      <c r="E6974" s="163" t="n"/>
      <c r="F6974" s="164" t="n"/>
      <c r="G6974" s="163" t="n"/>
      <c r="H6974" s="164" t="n"/>
      <c r="I6974" s="7" t="n"/>
      <c r="J6974" s="8" t="n"/>
      <c r="K6974" s="8" t="n"/>
      <c r="L6974" s="12" t="n"/>
      <c r="M6974">
        <f>VLOOKUP(J6974,P$7:Q$2767,2,0)</f>
        <v/>
      </c>
      <c r="N6974">
        <f>VLOOKUP(K6974,P$7:R$2767,2,0)</f>
        <v/>
      </c>
    </row>
    <row r="6975" hidden="1" outlineLevel="1" ht="22.45" customFormat="1" customHeight="1" s="71">
      <c r="B6975" s="166" t="n"/>
      <c r="C6975" s="166" t="n"/>
      <c r="D6975" s="153" t="n"/>
      <c r="E6975" s="10" t="n"/>
      <c r="F6975" s="11" t="n"/>
      <c r="G6975" s="10" t="n"/>
      <c r="H6975" s="11" t="n"/>
      <c r="I6975" s="12" t="n"/>
      <c r="J6975" s="13" t="n"/>
      <c r="K6975" s="13" t="n"/>
      <c r="L6975" s="12" t="n"/>
      <c r="M6975">
        <f>VLOOKUP(J6975,P$7:Q$2767,2,0)</f>
        <v/>
      </c>
      <c r="N6975">
        <f>VLOOKUP(K6975,P$7:R$2767,2,0)</f>
        <v/>
      </c>
    </row>
    <row r="6976" hidden="1" outlineLevel="1" ht="22.45" customFormat="1" customHeight="1" s="71" thickBot="1">
      <c r="B6976" s="167" t="n"/>
      <c r="C6976" s="167" t="n"/>
      <c r="D6976" s="14" t="n"/>
      <c r="E6976" s="15" t="n"/>
      <c r="F6976" s="175" t="n"/>
      <c r="G6976" s="15" t="n"/>
      <c r="H6976" s="175" t="n"/>
      <c r="I6976" s="135" t="n"/>
      <c r="J6976" s="154" t="n"/>
      <c r="K6976" s="154" t="n"/>
      <c r="L6976" s="12" t="n"/>
      <c r="M6976">
        <f>VLOOKUP(J6976,P$7:Q$2767,2,0)</f>
        <v/>
      </c>
      <c r="N6976">
        <f>VLOOKUP(K6976,P$7:R$2767,2,0)</f>
        <v/>
      </c>
    </row>
    <row r="6977" hidden="1" outlineLevel="1" ht="22.45" customFormat="1" customHeight="1" s="71">
      <c r="B6977" s="165" t="n"/>
      <c r="C6977" s="165" t="n"/>
      <c r="D6977" s="152" t="n"/>
      <c r="E6977" s="163" t="n"/>
      <c r="F6977" s="164" t="n"/>
      <c r="G6977" s="163" t="n"/>
      <c r="H6977" s="164" t="n"/>
      <c r="I6977" s="7" t="n"/>
      <c r="J6977" s="8" t="n"/>
      <c r="K6977" s="8" t="n"/>
      <c r="L6977" s="12" t="n"/>
      <c r="M6977">
        <f>VLOOKUP(J6977,P$7:Q$2767,2,0)</f>
        <v/>
      </c>
      <c r="N6977">
        <f>VLOOKUP(K6977,P$7:R$2767,2,0)</f>
        <v/>
      </c>
    </row>
    <row r="6978" hidden="1" outlineLevel="1" ht="22.45" customFormat="1" customHeight="1" s="71">
      <c r="B6978" s="166" t="n"/>
      <c r="C6978" s="166" t="n"/>
      <c r="D6978" s="153" t="n"/>
      <c r="E6978" s="10" t="n"/>
      <c r="F6978" s="11" t="n"/>
      <c r="G6978" s="10" t="n"/>
      <c r="H6978" s="11" t="n"/>
      <c r="I6978" s="12" t="n"/>
      <c r="J6978" s="13" t="n"/>
      <c r="K6978" s="13" t="n"/>
      <c r="L6978" s="12" t="n"/>
      <c r="M6978">
        <f>VLOOKUP(J6978,P$7:Q$2767,2,0)</f>
        <v/>
      </c>
      <c r="N6978">
        <f>VLOOKUP(K6978,P$7:R$2767,2,0)</f>
        <v/>
      </c>
    </row>
    <row r="6979" hidden="1" outlineLevel="1" ht="22.45" customFormat="1" customHeight="1" s="71" thickBot="1">
      <c r="B6979" s="167" t="n"/>
      <c r="C6979" s="167" t="n"/>
      <c r="D6979" s="14" t="n"/>
      <c r="E6979" s="15" t="n"/>
      <c r="F6979" s="175" t="n"/>
      <c r="G6979" s="15" t="n"/>
      <c r="H6979" s="175" t="n"/>
      <c r="I6979" s="135" t="n"/>
      <c r="J6979" s="154" t="n"/>
      <c r="K6979" s="154" t="n"/>
      <c r="L6979" s="12" t="n"/>
      <c r="M6979">
        <f>VLOOKUP(J6979,P$7:Q$2767,2,0)</f>
        <v/>
      </c>
      <c r="N6979">
        <f>VLOOKUP(K6979,P$7:R$2767,2,0)</f>
        <v/>
      </c>
    </row>
    <row r="6980" hidden="1" outlineLevel="1" ht="22.45" customFormat="1" customHeight="1" s="71">
      <c r="B6980" s="165" t="n"/>
      <c r="C6980" s="165" t="n"/>
      <c r="D6980" s="152" t="n"/>
      <c r="E6980" s="163" t="n"/>
      <c r="F6980" s="164" t="n"/>
      <c r="G6980" s="163" t="n"/>
      <c r="H6980" s="164" t="n"/>
      <c r="I6980" s="7" t="n"/>
      <c r="J6980" s="8" t="n"/>
      <c r="K6980" s="8" t="n"/>
      <c r="L6980" s="12" t="n"/>
      <c r="M6980">
        <f>VLOOKUP(J6980,P$7:Q$2767,2,0)</f>
        <v/>
      </c>
      <c r="N6980">
        <f>VLOOKUP(K6980,P$7:R$2767,2,0)</f>
        <v/>
      </c>
    </row>
    <row r="6981" hidden="1" outlineLevel="1" ht="22.45" customFormat="1" customHeight="1" s="71">
      <c r="B6981" s="166" t="n"/>
      <c r="C6981" s="166" t="n"/>
      <c r="D6981" s="153" t="n"/>
      <c r="E6981" s="10" t="n"/>
      <c r="F6981" s="11" t="n"/>
      <c r="G6981" s="10" t="n"/>
      <c r="H6981" s="11" t="n"/>
      <c r="I6981" s="12" t="n"/>
      <c r="J6981" s="13" t="n"/>
      <c r="K6981" s="13" t="n"/>
      <c r="L6981" s="12" t="n"/>
      <c r="M6981">
        <f>VLOOKUP(J6981,P$7:Q$2767,2,0)</f>
        <v/>
      </c>
      <c r="N6981">
        <f>VLOOKUP(K6981,P$7:R$2767,2,0)</f>
        <v/>
      </c>
    </row>
    <row r="6982" hidden="1" outlineLevel="1" ht="22.45" customFormat="1" customHeight="1" s="71" thickBot="1">
      <c r="B6982" s="167" t="n"/>
      <c r="C6982" s="167" t="n"/>
      <c r="D6982" s="14" t="n"/>
      <c r="E6982" s="15" t="n"/>
      <c r="F6982" s="175" t="n"/>
      <c r="G6982" s="15" t="n"/>
      <c r="H6982" s="175" t="n"/>
      <c r="I6982" s="135" t="n"/>
      <c r="J6982" s="154" t="n"/>
      <c r="K6982" s="154" t="n"/>
      <c r="L6982" s="12" t="n"/>
      <c r="M6982">
        <f>VLOOKUP(J6982,P$7:Q$2767,2,0)</f>
        <v/>
      </c>
      <c r="N6982">
        <f>VLOOKUP(K6982,P$7:R$2767,2,0)</f>
        <v/>
      </c>
    </row>
    <row r="6983" hidden="1" outlineLevel="1" ht="22.45" customFormat="1" customHeight="1" s="71">
      <c r="B6983" s="165" t="n"/>
      <c r="C6983" s="165" t="n"/>
      <c r="D6983" s="152" t="n"/>
      <c r="E6983" s="163" t="n"/>
      <c r="F6983" s="164" t="n"/>
      <c r="G6983" s="163" t="n"/>
      <c r="H6983" s="164" t="n"/>
      <c r="I6983" s="7" t="n"/>
      <c r="J6983" s="8" t="n"/>
      <c r="K6983" s="8" t="n"/>
      <c r="L6983" s="12" t="n"/>
      <c r="M6983">
        <f>VLOOKUP(J6983,P$7:Q$2767,2,0)</f>
        <v/>
      </c>
      <c r="N6983">
        <f>VLOOKUP(K6983,P$7:R$2767,2,0)</f>
        <v/>
      </c>
    </row>
    <row r="6984" hidden="1" outlineLevel="1" ht="22.45" customFormat="1" customHeight="1" s="71">
      <c r="B6984" s="166" t="n"/>
      <c r="C6984" s="166" t="n"/>
      <c r="D6984" s="153" t="n"/>
      <c r="E6984" s="10" t="n"/>
      <c r="F6984" s="11" t="n"/>
      <c r="G6984" s="10" t="n"/>
      <c r="H6984" s="11" t="n"/>
      <c r="I6984" s="12" t="n"/>
      <c r="J6984" s="13" t="n"/>
      <c r="K6984" s="13" t="n"/>
      <c r="L6984" s="12" t="n"/>
      <c r="M6984">
        <f>VLOOKUP(J6984,P$7:Q$2767,2,0)</f>
        <v/>
      </c>
      <c r="N6984">
        <f>VLOOKUP(K6984,P$7:R$2767,2,0)</f>
        <v/>
      </c>
    </row>
    <row r="6985" hidden="1" outlineLevel="1" ht="22.45" customFormat="1" customHeight="1" s="71" thickBot="1">
      <c r="B6985" s="167" t="n"/>
      <c r="C6985" s="167" t="n"/>
      <c r="D6985" s="14" t="n"/>
      <c r="E6985" s="15" t="n"/>
      <c r="F6985" s="175" t="n"/>
      <c r="G6985" s="15" t="n"/>
      <c r="H6985" s="175" t="n"/>
      <c r="I6985" s="135" t="n"/>
      <c r="J6985" s="154" t="n"/>
      <c r="K6985" s="154" t="n"/>
      <c r="L6985" s="12" t="n"/>
      <c r="M6985">
        <f>VLOOKUP(J6985,P$7:Q$2767,2,0)</f>
        <v/>
      </c>
      <c r="N6985">
        <f>VLOOKUP(K6985,P$7:R$2767,2,0)</f>
        <v/>
      </c>
    </row>
    <row r="6986" hidden="1" outlineLevel="1" ht="22.45" customFormat="1" customHeight="1" s="71">
      <c r="B6986" s="165" t="n"/>
      <c r="C6986" s="165" t="n"/>
      <c r="D6986" s="152" t="n"/>
      <c r="E6986" s="163" t="n"/>
      <c r="F6986" s="164" t="n"/>
      <c r="G6986" s="163" t="n"/>
      <c r="H6986" s="164" t="n"/>
      <c r="I6986" s="7" t="n"/>
      <c r="J6986" s="8" t="n"/>
      <c r="K6986" s="8" t="n"/>
      <c r="L6986" s="12" t="n"/>
      <c r="M6986">
        <f>VLOOKUP(J6986,P$7:Q$2767,2,0)</f>
        <v/>
      </c>
      <c r="N6986">
        <f>VLOOKUP(K6986,P$7:R$2767,2,0)</f>
        <v/>
      </c>
    </row>
    <row r="6987" hidden="1" outlineLevel="1" ht="22.45" customFormat="1" customHeight="1" s="71">
      <c r="B6987" s="166" t="n"/>
      <c r="C6987" s="166" t="n"/>
      <c r="D6987" s="153" t="n"/>
      <c r="E6987" s="10" t="n"/>
      <c r="F6987" s="11" t="n"/>
      <c r="G6987" s="10" t="n"/>
      <c r="H6987" s="11" t="n"/>
      <c r="I6987" s="12" t="n"/>
      <c r="J6987" s="13" t="n"/>
      <c r="K6987" s="13" t="n"/>
      <c r="L6987" s="12" t="n"/>
      <c r="M6987">
        <f>VLOOKUP(J6987,P$7:Q$2767,2,0)</f>
        <v/>
      </c>
      <c r="N6987">
        <f>VLOOKUP(K6987,P$7:R$2767,2,0)</f>
        <v/>
      </c>
    </row>
    <row r="6988" hidden="1" outlineLevel="1" ht="22.45" customFormat="1" customHeight="1" s="71" thickBot="1">
      <c r="B6988" s="167" t="n"/>
      <c r="C6988" s="167" t="n"/>
      <c r="D6988" s="14" t="n"/>
      <c r="E6988" s="15" t="n"/>
      <c r="F6988" s="175" t="n"/>
      <c r="G6988" s="15" t="n"/>
      <c r="H6988" s="175" t="n"/>
      <c r="I6988" s="135" t="n"/>
      <c r="J6988" s="154" t="n"/>
      <c r="K6988" s="154" t="n"/>
      <c r="L6988" s="12" t="n"/>
      <c r="M6988">
        <f>VLOOKUP(J6988,P$7:Q$2767,2,0)</f>
        <v/>
      </c>
      <c r="N6988">
        <f>VLOOKUP(K6988,P$7:R$2767,2,0)</f>
        <v/>
      </c>
    </row>
    <row r="6989" hidden="1" outlineLevel="1" ht="22.45" customFormat="1" customHeight="1" s="71">
      <c r="B6989" s="165" t="n"/>
      <c r="C6989" s="165" t="n"/>
      <c r="D6989" s="152" t="n"/>
      <c r="E6989" s="163" t="n"/>
      <c r="F6989" s="164" t="n"/>
      <c r="G6989" s="163" t="n"/>
      <c r="H6989" s="164" t="n"/>
      <c r="I6989" s="176" t="n"/>
      <c r="J6989" s="8" t="n"/>
      <c r="K6989" s="8" t="n"/>
      <c r="L6989" s="12" t="n"/>
      <c r="M6989">
        <f>VLOOKUP(J6989,P$7:Q$2767,2,0)</f>
        <v/>
      </c>
      <c r="N6989">
        <f>VLOOKUP(K6989,P$7:R$2767,2,0)</f>
        <v/>
      </c>
    </row>
    <row r="6990" hidden="1" outlineLevel="1" ht="22.45" customFormat="1" customHeight="1" s="71">
      <c r="B6990" s="166" t="n"/>
      <c r="C6990" s="166" t="n"/>
      <c r="D6990" s="153" t="n"/>
      <c r="E6990" s="10" t="n"/>
      <c r="F6990" s="11" t="n"/>
      <c r="G6990" s="10" t="n"/>
      <c r="H6990" s="11" t="n"/>
      <c r="I6990" s="12" t="n"/>
      <c r="J6990" s="13" t="n"/>
      <c r="K6990" s="13" t="n"/>
      <c r="L6990" s="12" t="n"/>
      <c r="M6990">
        <f>VLOOKUP(J6990,P$7:Q$2767,2,0)</f>
        <v/>
      </c>
      <c r="N6990">
        <f>VLOOKUP(K6990,P$7:R$2767,2,0)</f>
        <v/>
      </c>
    </row>
    <row r="6991" hidden="1" outlineLevel="1" ht="22.45" customFormat="1" customHeight="1" s="71" thickBot="1">
      <c r="B6991" s="167" t="n"/>
      <c r="C6991" s="167" t="n"/>
      <c r="D6991" s="14" t="n"/>
      <c r="E6991" s="15" t="n"/>
      <c r="F6991" s="175" t="n"/>
      <c r="G6991" s="15" t="n"/>
      <c r="H6991" s="175" t="n"/>
      <c r="I6991" s="135" t="n"/>
      <c r="J6991" s="154" t="n"/>
      <c r="K6991" s="154" t="n"/>
      <c r="L6991" s="12" t="n"/>
      <c r="M6991">
        <f>VLOOKUP(J6991,P$7:Q$2767,2,0)</f>
        <v/>
      </c>
      <c r="N6991">
        <f>VLOOKUP(K6991,P$7:R$2767,2,0)</f>
        <v/>
      </c>
    </row>
    <row r="6992" hidden="1" outlineLevel="1" ht="22.45" customFormat="1" customHeight="1" s="71">
      <c r="B6992" s="165" t="n"/>
      <c r="C6992" s="165" t="n"/>
      <c r="D6992" s="152" t="n"/>
      <c r="E6992" s="163" t="n"/>
      <c r="F6992" s="164" t="n"/>
      <c r="G6992" s="163" t="n"/>
      <c r="H6992" s="164" t="n"/>
      <c r="I6992" s="7" t="n"/>
      <c r="J6992" s="8" t="n"/>
      <c r="K6992" s="8" t="n"/>
      <c r="L6992" s="12" t="n"/>
      <c r="M6992">
        <f>VLOOKUP(J6992,P$7:Q$2767,2,0)</f>
        <v/>
      </c>
      <c r="N6992">
        <f>VLOOKUP(K6992,P$7:R$2767,2,0)</f>
        <v/>
      </c>
    </row>
    <row r="6993" hidden="1" outlineLevel="1" ht="22.45" customFormat="1" customHeight="1" s="71">
      <c r="B6993" s="166" t="n"/>
      <c r="C6993" s="166" t="n"/>
      <c r="D6993" s="153" t="n"/>
      <c r="E6993" s="10" t="n"/>
      <c r="F6993" s="11" t="n"/>
      <c r="G6993" s="10" t="n"/>
      <c r="H6993" s="11" t="n"/>
      <c r="I6993" s="12" t="n"/>
      <c r="J6993" s="13" t="n"/>
      <c r="K6993" s="13" t="n"/>
      <c r="L6993" s="12" t="n"/>
      <c r="M6993">
        <f>VLOOKUP(J6993,P$7:Q$2767,2,0)</f>
        <v/>
      </c>
      <c r="N6993">
        <f>VLOOKUP(K6993,P$7:R$2767,2,0)</f>
        <v/>
      </c>
    </row>
    <row r="6994" hidden="1" outlineLevel="1" ht="22.45" customFormat="1" customHeight="1" s="71" thickBot="1">
      <c r="B6994" s="167" t="n"/>
      <c r="C6994" s="167" t="n"/>
      <c r="D6994" s="14" t="n"/>
      <c r="E6994" s="15" t="n"/>
      <c r="F6994" s="175" t="n"/>
      <c r="G6994" s="15" t="n"/>
      <c r="H6994" s="175" t="n"/>
      <c r="I6994" s="135" t="n"/>
      <c r="J6994" s="154" t="n"/>
      <c r="K6994" s="154" t="n"/>
      <c r="L6994" s="12" t="n"/>
      <c r="M6994">
        <f>VLOOKUP(J6994,P$7:Q$2767,2,0)</f>
        <v/>
      </c>
      <c r="N6994">
        <f>VLOOKUP(K6994,P$7:R$2767,2,0)</f>
        <v/>
      </c>
    </row>
    <row r="6995" hidden="1" outlineLevel="1" ht="22.45" customFormat="1" customHeight="1" s="71">
      <c r="B6995" s="165" t="n"/>
      <c r="C6995" s="165" t="n"/>
      <c r="D6995" s="152" t="n"/>
      <c r="E6995" s="163" t="n"/>
      <c r="F6995" s="164" t="n"/>
      <c r="G6995" s="163" t="n"/>
      <c r="H6995" s="164" t="n"/>
      <c r="I6995" s="7" t="n"/>
      <c r="J6995" s="8" t="n"/>
      <c r="K6995" s="8" t="n"/>
      <c r="L6995" s="12" t="n"/>
      <c r="M6995">
        <f>VLOOKUP(J6995,P$7:Q$2767,2,0)</f>
        <v/>
      </c>
      <c r="N6995">
        <f>VLOOKUP(K6995,P$7:R$2767,2,0)</f>
        <v/>
      </c>
    </row>
    <row r="6996" hidden="1" outlineLevel="1" ht="22.45" customFormat="1" customHeight="1" s="71">
      <c r="B6996" s="166" t="n"/>
      <c r="C6996" s="166" t="n"/>
      <c r="D6996" s="153" t="n"/>
      <c r="E6996" s="10" t="n"/>
      <c r="F6996" s="11" t="n"/>
      <c r="G6996" s="10" t="n"/>
      <c r="H6996" s="11" t="n"/>
      <c r="I6996" s="12" t="n"/>
      <c r="J6996" s="13" t="n"/>
      <c r="K6996" s="13" t="n"/>
      <c r="L6996" s="12" t="n"/>
      <c r="M6996">
        <f>VLOOKUP(J6996,P$7:Q$2767,2,0)</f>
        <v/>
      </c>
      <c r="N6996">
        <f>VLOOKUP(K6996,P$7:R$2767,2,0)</f>
        <v/>
      </c>
    </row>
    <row r="6997" hidden="1" outlineLevel="1" ht="22.45" customFormat="1" customHeight="1" s="71" thickBot="1">
      <c r="B6997" s="167" t="n"/>
      <c r="C6997" s="167" t="n"/>
      <c r="D6997" s="14" t="n"/>
      <c r="E6997" s="15" t="n"/>
      <c r="F6997" s="175" t="n"/>
      <c r="G6997" s="15" t="n"/>
      <c r="H6997" s="175" t="n"/>
      <c r="I6997" s="135" t="n"/>
      <c r="J6997" s="154" t="n"/>
      <c r="K6997" s="154" t="n"/>
      <c r="L6997" s="12" t="n"/>
      <c r="M6997">
        <f>VLOOKUP(J6997,P$7:Q$2767,2,0)</f>
        <v/>
      </c>
      <c r="N6997">
        <f>VLOOKUP(K6997,P$7:R$2767,2,0)</f>
        <v/>
      </c>
    </row>
    <row r="6998" hidden="1" outlineLevel="1" ht="22.45" customFormat="1" customHeight="1" s="71">
      <c r="B6998" s="165" t="n"/>
      <c r="C6998" s="165" t="n"/>
      <c r="D6998" s="152" t="n"/>
      <c r="E6998" s="163" t="n"/>
      <c r="F6998" s="164" t="n"/>
      <c r="G6998" s="163" t="n"/>
      <c r="H6998" s="164" t="n"/>
      <c r="I6998" s="7" t="n"/>
      <c r="J6998" s="8" t="n"/>
      <c r="K6998" s="8" t="n"/>
      <c r="L6998" s="12" t="n"/>
      <c r="M6998">
        <f>VLOOKUP(J6998,P$7:Q$2767,2,0)</f>
        <v/>
      </c>
      <c r="N6998">
        <f>VLOOKUP(K6998,P$7:R$2767,2,0)</f>
        <v/>
      </c>
    </row>
    <row r="6999" hidden="1" outlineLevel="1" ht="22.45" customFormat="1" customHeight="1" s="71">
      <c r="B6999" s="166" t="n"/>
      <c r="C6999" s="166" t="n"/>
      <c r="D6999" s="153" t="n"/>
      <c r="E6999" s="10" t="n"/>
      <c r="F6999" s="11" t="n"/>
      <c r="G6999" s="10" t="n"/>
      <c r="H6999" s="11" t="n"/>
      <c r="I6999" s="12" t="n"/>
      <c r="J6999" s="13" t="n"/>
      <c r="K6999" s="13" t="n"/>
      <c r="L6999" s="12" t="n"/>
      <c r="M6999">
        <f>VLOOKUP(J6999,P$7:Q$2767,2,0)</f>
        <v/>
      </c>
      <c r="N6999">
        <f>VLOOKUP(K6999,P$7:R$2767,2,0)</f>
        <v/>
      </c>
    </row>
    <row r="7000" hidden="1" outlineLevel="1" ht="22.45" customFormat="1" customHeight="1" s="71" thickBot="1">
      <c r="B7000" s="167" t="n"/>
      <c r="C7000" s="167" t="n"/>
      <c r="D7000" s="14" t="n"/>
      <c r="E7000" s="15" t="n"/>
      <c r="F7000" s="175" t="n"/>
      <c r="G7000" s="15" t="n"/>
      <c r="H7000" s="175" t="n"/>
      <c r="I7000" s="135" t="n"/>
      <c r="J7000" s="154" t="n"/>
      <c r="K7000" s="154" t="n"/>
      <c r="L7000" s="12" t="n"/>
      <c r="M7000">
        <f>VLOOKUP(J7000,P$7:Q$2767,2,0)</f>
        <v/>
      </c>
      <c r="N7000">
        <f>VLOOKUP(K7000,P$7:R$2767,2,0)</f>
        <v/>
      </c>
    </row>
    <row r="7001" hidden="1" outlineLevel="1" ht="22.45" customFormat="1" customHeight="1" s="71">
      <c r="B7001" s="165" t="n"/>
      <c r="C7001" s="165" t="n"/>
      <c r="D7001" s="152" t="n"/>
      <c r="E7001" s="163" t="n"/>
      <c r="F7001" s="164" t="n"/>
      <c r="G7001" s="163" t="n"/>
      <c r="H7001" s="164" t="n"/>
      <c r="I7001" s="7" t="n"/>
      <c r="J7001" s="8" t="n"/>
      <c r="K7001" s="8" t="n"/>
      <c r="L7001" s="12" t="n"/>
      <c r="M7001">
        <f>VLOOKUP(J7001,P$7:Q$2767,2,0)</f>
        <v/>
      </c>
      <c r="N7001">
        <f>VLOOKUP(K7001,P$7:R$2767,2,0)</f>
        <v/>
      </c>
    </row>
    <row r="7002" hidden="1" outlineLevel="1" ht="22.45" customFormat="1" customHeight="1" s="71">
      <c r="B7002" s="166" t="n"/>
      <c r="C7002" s="166" t="n"/>
      <c r="D7002" s="153" t="n"/>
      <c r="E7002" s="10" t="n"/>
      <c r="F7002" s="11" t="n"/>
      <c r="G7002" s="10" t="n"/>
      <c r="H7002" s="11" t="n"/>
      <c r="I7002" s="12" t="n"/>
      <c r="J7002" s="13" t="n"/>
      <c r="K7002" s="13" t="n"/>
      <c r="L7002" s="12" t="n"/>
      <c r="M7002">
        <f>VLOOKUP(J7002,P$7:Q$2767,2,0)</f>
        <v/>
      </c>
      <c r="N7002">
        <f>VLOOKUP(K7002,P$7:R$2767,2,0)</f>
        <v/>
      </c>
    </row>
    <row r="7003" hidden="1" outlineLevel="1" ht="22.45" customFormat="1" customHeight="1" s="71" thickBot="1">
      <c r="B7003" s="167" t="n"/>
      <c r="C7003" s="167" t="n"/>
      <c r="D7003" s="14" t="n"/>
      <c r="E7003" s="15" t="n"/>
      <c r="F7003" s="175" t="n"/>
      <c r="G7003" s="15" t="n"/>
      <c r="H7003" s="175" t="n"/>
      <c r="I7003" s="135" t="n"/>
      <c r="J7003" s="154" t="n"/>
      <c r="K7003" s="154" t="n"/>
      <c r="L7003" s="12" t="n"/>
      <c r="M7003">
        <f>VLOOKUP(J7003,P$7:Q$2767,2,0)</f>
        <v/>
      </c>
      <c r="N7003">
        <f>VLOOKUP(K7003,P$7:R$2767,2,0)</f>
        <v/>
      </c>
    </row>
    <row r="7004" hidden="1" outlineLevel="1" ht="22.45" customFormat="1" customHeight="1" s="71">
      <c r="B7004" s="165" t="n"/>
      <c r="C7004" s="165" t="n"/>
      <c r="D7004" s="152" t="n"/>
      <c r="E7004" s="163" t="n"/>
      <c r="F7004" s="164" t="n"/>
      <c r="G7004" s="163" t="n"/>
      <c r="H7004" s="164" t="n"/>
      <c r="I7004" s="7" t="n"/>
      <c r="J7004" s="8" t="n"/>
      <c r="K7004" s="8" t="n"/>
      <c r="L7004" s="12" t="n"/>
      <c r="M7004">
        <f>VLOOKUP(J7004,P$7:Q$2767,2,0)</f>
        <v/>
      </c>
      <c r="N7004">
        <f>VLOOKUP(K7004,P$7:R$2767,2,0)</f>
        <v/>
      </c>
    </row>
    <row r="7005" hidden="1" outlineLevel="1" ht="22.45" customFormat="1" customHeight="1" s="71">
      <c r="B7005" s="166" t="n"/>
      <c r="C7005" s="166" t="n"/>
      <c r="D7005" s="153" t="n"/>
      <c r="E7005" s="10" t="n"/>
      <c r="F7005" s="11" t="n"/>
      <c r="G7005" s="10" t="n"/>
      <c r="H7005" s="11" t="n"/>
      <c r="I7005" s="12" t="n"/>
      <c r="J7005" s="13" t="n"/>
      <c r="K7005" s="13" t="n"/>
      <c r="L7005" s="12" t="n"/>
      <c r="M7005">
        <f>VLOOKUP(J7005,P$7:Q$2767,2,0)</f>
        <v/>
      </c>
      <c r="N7005">
        <f>VLOOKUP(K7005,P$7:R$2767,2,0)</f>
        <v/>
      </c>
    </row>
    <row r="7006" hidden="1" outlineLevel="1" ht="22.45" customFormat="1" customHeight="1" s="71" thickBot="1">
      <c r="B7006" s="167" t="n"/>
      <c r="C7006" s="167" t="n"/>
      <c r="D7006" s="14" t="n"/>
      <c r="E7006" s="15" t="n"/>
      <c r="F7006" s="175" t="n"/>
      <c r="G7006" s="15" t="n"/>
      <c r="H7006" s="175" t="n"/>
      <c r="I7006" s="135" t="n"/>
      <c r="J7006" s="154" t="n"/>
      <c r="K7006" s="154" t="n"/>
      <c r="L7006" s="12" t="n"/>
      <c r="M7006">
        <f>VLOOKUP(J7006,P$7:Q$2767,2,0)</f>
        <v/>
      </c>
      <c r="N7006">
        <f>VLOOKUP(K7006,P$7:R$2767,2,0)</f>
        <v/>
      </c>
    </row>
    <row r="7007" hidden="1" outlineLevel="1" ht="22.45" customFormat="1" customHeight="1" s="71">
      <c r="B7007" s="165" t="n"/>
      <c r="C7007" s="165" t="n"/>
      <c r="D7007" s="152" t="n"/>
      <c r="E7007" s="163" t="n"/>
      <c r="F7007" s="164" t="n"/>
      <c r="G7007" s="163" t="n"/>
      <c r="H7007" s="164" t="n"/>
      <c r="I7007" s="176" t="n"/>
      <c r="J7007" s="8" t="n"/>
      <c r="K7007" s="8" t="n"/>
      <c r="L7007" s="12" t="n"/>
      <c r="M7007">
        <f>VLOOKUP(J7007,P$7:Q$2767,2,0)</f>
        <v/>
      </c>
      <c r="N7007">
        <f>VLOOKUP(K7007,P$7:R$2767,2,0)</f>
        <v/>
      </c>
    </row>
    <row r="7008" hidden="1" outlineLevel="1" ht="22.45" customFormat="1" customHeight="1" s="71">
      <c r="B7008" s="166" t="n"/>
      <c r="C7008" s="166" t="n"/>
      <c r="D7008" s="153" t="n"/>
      <c r="E7008" s="10" t="n"/>
      <c r="F7008" s="11" t="n"/>
      <c r="G7008" s="10" t="n"/>
      <c r="H7008" s="11" t="n"/>
      <c r="I7008" s="12" t="n"/>
      <c r="J7008" s="13" t="n"/>
      <c r="K7008" s="13" t="n"/>
      <c r="L7008" s="12" t="n"/>
      <c r="M7008">
        <f>VLOOKUP(J7008,P$7:Q$2767,2,0)</f>
        <v/>
      </c>
      <c r="N7008">
        <f>VLOOKUP(K7008,P$7:R$2767,2,0)</f>
        <v/>
      </c>
    </row>
    <row r="7009" hidden="1" outlineLevel="1" ht="22.45" customFormat="1" customHeight="1" s="71" thickBot="1">
      <c r="B7009" s="167" t="n"/>
      <c r="C7009" s="167" t="n"/>
      <c r="D7009" s="14" t="n"/>
      <c r="E7009" s="15" t="n"/>
      <c r="F7009" s="175" t="n"/>
      <c r="G7009" s="15" t="n"/>
      <c r="H7009" s="175" t="n"/>
      <c r="I7009" s="135" t="n"/>
      <c r="J7009" s="154" t="n"/>
      <c r="K7009" s="154" t="n"/>
      <c r="L7009" s="12" t="n"/>
      <c r="M7009">
        <f>VLOOKUP(J7009,P$7:Q$2767,2,0)</f>
        <v/>
      </c>
      <c r="N7009">
        <f>VLOOKUP(K7009,P$7:R$2767,2,0)</f>
        <v/>
      </c>
    </row>
    <row r="7010" hidden="1" outlineLevel="1" ht="22.45" customFormat="1" customHeight="1" s="71">
      <c r="B7010" s="165" t="n"/>
      <c r="C7010" s="165" t="n"/>
      <c r="D7010" s="152" t="n"/>
      <c r="E7010" s="163" t="n"/>
      <c r="F7010" s="164" t="n"/>
      <c r="G7010" s="163" t="n"/>
      <c r="H7010" s="164" t="n"/>
      <c r="I7010" s="7" t="n"/>
      <c r="J7010" s="8" t="n"/>
      <c r="K7010" s="8" t="n"/>
      <c r="L7010" s="12" t="n"/>
      <c r="M7010">
        <f>VLOOKUP(J7010,P$7:Q$2767,2,0)</f>
        <v/>
      </c>
      <c r="N7010">
        <f>VLOOKUP(K7010,P$7:R$2767,2,0)</f>
        <v/>
      </c>
    </row>
    <row r="7011" hidden="1" outlineLevel="1" ht="22.45" customFormat="1" customHeight="1" s="71">
      <c r="B7011" s="166" t="n"/>
      <c r="C7011" s="166" t="n"/>
      <c r="D7011" s="153" t="n"/>
      <c r="E7011" s="10" t="n"/>
      <c r="F7011" s="11" t="n"/>
      <c r="G7011" s="10" t="n"/>
      <c r="H7011" s="11" t="n"/>
      <c r="I7011" s="12" t="n"/>
      <c r="J7011" s="13" t="n"/>
      <c r="K7011" s="13" t="n"/>
      <c r="L7011" s="12" t="n"/>
      <c r="M7011">
        <f>VLOOKUP(J7011,P$7:Q$2767,2,0)</f>
        <v/>
      </c>
      <c r="N7011">
        <f>VLOOKUP(K7011,P$7:R$2767,2,0)</f>
        <v/>
      </c>
    </row>
    <row r="7012" hidden="1" outlineLevel="1" ht="22.45" customFormat="1" customHeight="1" s="71" thickBot="1">
      <c r="B7012" s="167" t="n"/>
      <c r="C7012" s="167" t="n"/>
      <c r="D7012" s="14" t="n"/>
      <c r="E7012" s="15" t="n"/>
      <c r="F7012" s="175" t="n"/>
      <c r="G7012" s="15" t="n"/>
      <c r="H7012" s="175" t="n"/>
      <c r="I7012" s="135" t="n"/>
      <c r="J7012" s="154" t="n"/>
      <c r="K7012" s="154" t="n"/>
      <c r="L7012" s="12" t="n"/>
      <c r="M7012">
        <f>VLOOKUP(J7012,P$7:Q$2767,2,0)</f>
        <v/>
      </c>
      <c r="N7012">
        <f>VLOOKUP(K7012,P$7:R$2767,2,0)</f>
        <v/>
      </c>
    </row>
    <row r="7013" hidden="1" outlineLevel="1" ht="22.45" customFormat="1" customHeight="1" s="71">
      <c r="B7013" s="165" t="n"/>
      <c r="C7013" s="165" t="n"/>
      <c r="D7013" s="152" t="n"/>
      <c r="E7013" s="163" t="n"/>
      <c r="F7013" s="164" t="n"/>
      <c r="G7013" s="163" t="n"/>
      <c r="H7013" s="164" t="n"/>
      <c r="I7013" s="7" t="n"/>
      <c r="J7013" s="8" t="n"/>
      <c r="K7013" s="8" t="n"/>
      <c r="L7013" s="12" t="n"/>
      <c r="M7013">
        <f>VLOOKUP(J7013,P$7:Q$2767,2,0)</f>
        <v/>
      </c>
      <c r="N7013">
        <f>VLOOKUP(K7013,P$7:R$2767,2,0)</f>
        <v/>
      </c>
    </row>
    <row r="7014" hidden="1" outlineLevel="1" ht="22.45" customFormat="1" customHeight="1" s="71">
      <c r="B7014" s="166" t="n"/>
      <c r="C7014" s="166" t="n"/>
      <c r="D7014" s="153" t="n"/>
      <c r="E7014" s="10" t="n"/>
      <c r="F7014" s="11" t="n"/>
      <c r="G7014" s="10" t="n"/>
      <c r="H7014" s="11" t="n"/>
      <c r="I7014" s="12" t="n"/>
      <c r="J7014" s="13" t="n"/>
      <c r="K7014" s="13" t="n"/>
      <c r="L7014" s="12" t="n"/>
      <c r="M7014">
        <f>VLOOKUP(J7014,P$7:Q$2767,2,0)</f>
        <v/>
      </c>
      <c r="N7014">
        <f>VLOOKUP(K7014,P$7:R$2767,2,0)</f>
        <v/>
      </c>
    </row>
    <row r="7015" hidden="1" outlineLevel="1" ht="22.45" customFormat="1" customHeight="1" s="71" thickBot="1">
      <c r="B7015" s="167" t="n"/>
      <c r="C7015" s="167" t="n"/>
      <c r="D7015" s="14" t="n"/>
      <c r="E7015" s="15" t="n"/>
      <c r="F7015" s="175" t="n"/>
      <c r="G7015" s="15" t="n"/>
      <c r="H7015" s="175" t="n"/>
      <c r="I7015" s="135" t="n"/>
      <c r="J7015" s="154" t="n"/>
      <c r="K7015" s="154" t="n"/>
      <c r="L7015" s="12" t="n"/>
      <c r="M7015">
        <f>VLOOKUP(J7015,P$7:Q$2767,2,0)</f>
        <v/>
      </c>
      <c r="N7015">
        <f>VLOOKUP(K7015,P$7:R$2767,2,0)</f>
        <v/>
      </c>
    </row>
    <row r="7016" hidden="1" outlineLevel="1" ht="22.45" customFormat="1" customHeight="1" s="71">
      <c r="B7016" s="165" t="n"/>
      <c r="C7016" s="165" t="n"/>
      <c r="D7016" s="152" t="n"/>
      <c r="E7016" s="163" t="n"/>
      <c r="F7016" s="164" t="n"/>
      <c r="G7016" s="163" t="n"/>
      <c r="H7016" s="164" t="n"/>
      <c r="I7016" s="176" t="n"/>
      <c r="J7016" s="8" t="n"/>
      <c r="K7016" s="8" t="n"/>
      <c r="L7016" s="12" t="n"/>
      <c r="M7016">
        <f>VLOOKUP(J7016,P$7:Q$2767,2,0)</f>
        <v/>
      </c>
      <c r="N7016">
        <f>VLOOKUP(K7016,P$7:R$2767,2,0)</f>
        <v/>
      </c>
    </row>
    <row r="7017" hidden="1" outlineLevel="1" ht="22.45" customFormat="1" customHeight="1" s="71">
      <c r="B7017" s="166" t="n"/>
      <c r="C7017" s="166" t="n"/>
      <c r="D7017" s="153" t="n"/>
      <c r="E7017" s="10" t="n"/>
      <c r="F7017" s="11" t="n"/>
      <c r="G7017" s="10" t="n"/>
      <c r="H7017" s="11" t="n"/>
      <c r="I7017" s="12" t="n"/>
      <c r="J7017" s="13" t="n"/>
      <c r="K7017" s="13" t="n"/>
      <c r="L7017" s="12" t="n"/>
      <c r="M7017">
        <f>VLOOKUP(J7017,P$7:Q$2767,2,0)</f>
        <v/>
      </c>
      <c r="N7017">
        <f>VLOOKUP(K7017,P$7:R$2767,2,0)</f>
        <v/>
      </c>
    </row>
    <row r="7018" hidden="1" outlineLevel="1" ht="22.45" customFormat="1" customHeight="1" s="71" thickBot="1">
      <c r="B7018" s="167" t="n"/>
      <c r="C7018" s="167" t="n"/>
      <c r="D7018" s="14" t="n"/>
      <c r="E7018" s="15" t="n"/>
      <c r="F7018" s="175" t="n"/>
      <c r="G7018" s="15" t="n"/>
      <c r="H7018" s="175" t="n"/>
      <c r="I7018" s="135" t="n"/>
      <c r="J7018" s="154" t="n"/>
      <c r="K7018" s="154" t="n"/>
      <c r="L7018" s="12" t="n"/>
      <c r="M7018">
        <f>VLOOKUP(J7018,P$7:Q$2767,2,0)</f>
        <v/>
      </c>
      <c r="N7018">
        <f>VLOOKUP(K7018,P$7:R$2767,2,0)</f>
        <v/>
      </c>
    </row>
    <row r="7019" hidden="1" outlineLevel="1" ht="22.45" customFormat="1" customHeight="1" s="71">
      <c r="B7019" s="165" t="n"/>
      <c r="C7019" s="165" t="n"/>
      <c r="D7019" s="152" t="n"/>
      <c r="E7019" s="163" t="n"/>
      <c r="F7019" s="164" t="n"/>
      <c r="G7019" s="163" t="n"/>
      <c r="H7019" s="164" t="n"/>
      <c r="I7019" s="7" t="n"/>
      <c r="J7019" s="8" t="n"/>
      <c r="K7019" s="8" t="n"/>
      <c r="L7019" s="12" t="n"/>
      <c r="M7019">
        <f>VLOOKUP(J7019,P$7:Q$2767,2,0)</f>
        <v/>
      </c>
      <c r="N7019">
        <f>VLOOKUP(K7019,P$7:R$2767,2,0)</f>
        <v/>
      </c>
    </row>
    <row r="7020" hidden="1" outlineLevel="1" ht="22.45" customFormat="1" customHeight="1" s="71">
      <c r="B7020" s="166" t="n"/>
      <c r="C7020" s="166" t="n"/>
      <c r="D7020" s="153" t="n"/>
      <c r="E7020" s="10" t="n"/>
      <c r="F7020" s="11" t="n"/>
      <c r="G7020" s="10" t="n"/>
      <c r="H7020" s="11" t="n"/>
      <c r="I7020" s="12" t="n"/>
      <c r="J7020" s="13" t="n"/>
      <c r="K7020" s="13" t="n"/>
      <c r="L7020" s="12" t="n"/>
      <c r="M7020">
        <f>VLOOKUP(J7020,P$7:Q$2767,2,0)</f>
        <v/>
      </c>
      <c r="N7020">
        <f>VLOOKUP(K7020,P$7:R$2767,2,0)</f>
        <v/>
      </c>
    </row>
    <row r="7021" hidden="1" outlineLevel="1" ht="22.45" customFormat="1" customHeight="1" s="71" thickBot="1">
      <c r="B7021" s="167" t="n"/>
      <c r="C7021" s="167" t="n"/>
      <c r="D7021" s="14" t="n"/>
      <c r="E7021" s="15" t="n"/>
      <c r="F7021" s="175" t="n"/>
      <c r="G7021" s="15" t="n"/>
      <c r="H7021" s="175" t="n"/>
      <c r="I7021" s="135" t="n"/>
      <c r="J7021" s="154" t="n"/>
      <c r="K7021" s="154" t="n"/>
      <c r="L7021" s="12" t="n"/>
      <c r="M7021">
        <f>VLOOKUP(J7021,P$7:Q$2767,2,0)</f>
        <v/>
      </c>
      <c r="N7021">
        <f>VLOOKUP(K7021,P$7:R$2767,2,0)</f>
        <v/>
      </c>
    </row>
    <row r="7022" hidden="1" outlineLevel="1" ht="22.45" customFormat="1" customHeight="1" s="71">
      <c r="B7022" s="165" t="n"/>
      <c r="C7022" s="165" t="n"/>
      <c r="D7022" s="152" t="n"/>
      <c r="E7022" s="163" t="n"/>
      <c r="F7022" s="164" t="n"/>
      <c r="G7022" s="163" t="n"/>
      <c r="H7022" s="164" t="n"/>
      <c r="I7022" s="7" t="n"/>
      <c r="J7022" s="8" t="n"/>
      <c r="K7022" s="8" t="n"/>
      <c r="L7022" s="12" t="n"/>
      <c r="M7022">
        <f>VLOOKUP(J7022,P$7:Q$2767,2,0)</f>
        <v/>
      </c>
      <c r="N7022">
        <f>VLOOKUP(K7022,P$7:R$2767,2,0)</f>
        <v/>
      </c>
    </row>
    <row r="7023" hidden="1" outlineLevel="1" ht="22.45" customFormat="1" customHeight="1" s="71">
      <c r="B7023" s="166" t="n"/>
      <c r="C7023" s="166" t="n"/>
      <c r="D7023" s="153" t="n"/>
      <c r="E7023" s="10" t="n"/>
      <c r="F7023" s="11" t="n"/>
      <c r="G7023" s="10" t="n"/>
      <c r="H7023" s="11" t="n"/>
      <c r="I7023" s="12" t="n"/>
      <c r="J7023" s="13" t="n"/>
      <c r="K7023" s="13" t="n"/>
      <c r="L7023" s="12" t="n"/>
      <c r="M7023">
        <f>VLOOKUP(J7023,P$7:Q$2767,2,0)</f>
        <v/>
      </c>
      <c r="N7023">
        <f>VLOOKUP(K7023,P$7:R$2767,2,0)</f>
        <v/>
      </c>
    </row>
    <row r="7024" hidden="1" outlineLevel="1" ht="22.45" customFormat="1" customHeight="1" s="71" thickBot="1">
      <c r="B7024" s="167" t="n"/>
      <c r="C7024" s="167" t="n"/>
      <c r="D7024" s="14" t="n"/>
      <c r="E7024" s="15" t="n"/>
      <c r="F7024" s="175" t="n"/>
      <c r="G7024" s="15" t="n"/>
      <c r="H7024" s="175" t="n"/>
      <c r="I7024" s="135" t="n"/>
      <c r="J7024" s="154" t="n"/>
      <c r="K7024" s="154" t="n"/>
      <c r="L7024" s="12" t="n"/>
      <c r="M7024">
        <f>VLOOKUP(J7024,P$7:Q$2767,2,0)</f>
        <v/>
      </c>
      <c r="N7024">
        <f>VLOOKUP(K7024,P$7:R$2767,2,0)</f>
        <v/>
      </c>
    </row>
    <row r="7025" hidden="1" outlineLevel="1" ht="22.45" customFormat="1" customHeight="1" s="71">
      <c r="B7025" s="165" t="n"/>
      <c r="C7025" s="165" t="n"/>
      <c r="D7025" s="152" t="n"/>
      <c r="E7025" s="163" t="n"/>
      <c r="F7025" s="164" t="n"/>
      <c r="G7025" s="163" t="n"/>
      <c r="H7025" s="164" t="n"/>
      <c r="I7025" s="7" t="n"/>
      <c r="J7025" s="8" t="n"/>
      <c r="K7025" s="8" t="n"/>
      <c r="L7025" s="12" t="n"/>
      <c r="M7025">
        <f>VLOOKUP(J7025,P$7:Q$2767,2,0)</f>
        <v/>
      </c>
      <c r="N7025">
        <f>VLOOKUP(K7025,P$7:R$2767,2,0)</f>
        <v/>
      </c>
    </row>
    <row r="7026" hidden="1" outlineLevel="1" ht="22.45" customFormat="1" customHeight="1" s="71">
      <c r="B7026" s="166" t="n"/>
      <c r="C7026" s="166" t="n"/>
      <c r="D7026" s="153" t="n"/>
      <c r="E7026" s="10" t="n"/>
      <c r="F7026" s="11" t="n"/>
      <c r="G7026" s="10" t="n"/>
      <c r="H7026" s="11" t="n"/>
      <c r="I7026" s="12" t="n"/>
      <c r="J7026" s="13" t="n"/>
      <c r="K7026" s="13" t="n"/>
      <c r="L7026" s="12" t="n"/>
      <c r="M7026">
        <f>VLOOKUP(J7026,P$7:Q$2767,2,0)</f>
        <v/>
      </c>
      <c r="N7026">
        <f>VLOOKUP(K7026,P$7:R$2767,2,0)</f>
        <v/>
      </c>
    </row>
    <row r="7027" hidden="1" outlineLevel="1" ht="22.45" customFormat="1" customHeight="1" s="71" thickBot="1">
      <c r="B7027" s="167" t="n"/>
      <c r="C7027" s="167" t="n"/>
      <c r="D7027" s="14" t="n"/>
      <c r="E7027" s="15" t="n"/>
      <c r="F7027" s="175" t="n"/>
      <c r="G7027" s="15" t="n"/>
      <c r="H7027" s="175" t="n"/>
      <c r="I7027" s="135" t="n"/>
      <c r="J7027" s="154" t="n"/>
      <c r="K7027" s="154" t="n"/>
      <c r="L7027" s="12" t="n"/>
      <c r="M7027">
        <f>VLOOKUP(J7027,P$7:Q$2767,2,0)</f>
        <v/>
      </c>
      <c r="N7027">
        <f>VLOOKUP(K7027,P$7:R$2767,2,0)</f>
        <v/>
      </c>
    </row>
    <row r="7028" hidden="1" outlineLevel="1" ht="22.45" customFormat="1" customHeight="1" s="71">
      <c r="B7028" s="165" t="n"/>
      <c r="C7028" s="165" t="n"/>
      <c r="D7028" s="152" t="n"/>
      <c r="E7028" s="163" t="n"/>
      <c r="F7028" s="164" t="n"/>
      <c r="G7028" s="163" t="n"/>
      <c r="H7028" s="164" t="n"/>
      <c r="I7028" s="176" t="n"/>
      <c r="J7028" s="8" t="n"/>
      <c r="K7028" s="8" t="n"/>
      <c r="L7028" s="12" t="n"/>
      <c r="M7028">
        <f>VLOOKUP(J7028,P$7:Q$2767,2,0)</f>
        <v/>
      </c>
      <c r="N7028">
        <f>VLOOKUP(K7028,P$7:R$2767,2,0)</f>
        <v/>
      </c>
    </row>
    <row r="7029" hidden="1" outlineLevel="1" ht="22.45" customFormat="1" customHeight="1" s="71">
      <c r="B7029" s="166" t="n"/>
      <c r="C7029" s="166" t="n"/>
      <c r="D7029" s="153" t="n"/>
      <c r="E7029" s="10" t="n"/>
      <c r="F7029" s="11" t="n"/>
      <c r="G7029" s="10" t="n"/>
      <c r="H7029" s="11" t="n"/>
      <c r="I7029" s="12" t="n"/>
      <c r="J7029" s="13" t="n"/>
      <c r="K7029" s="13" t="n"/>
      <c r="L7029" s="12" t="n"/>
      <c r="M7029">
        <f>VLOOKUP(J7029,P$7:Q$2767,2,0)</f>
        <v/>
      </c>
      <c r="N7029">
        <f>VLOOKUP(K7029,P$7:R$2767,2,0)</f>
        <v/>
      </c>
    </row>
    <row r="7030" hidden="1" outlineLevel="1" ht="22.45" customFormat="1" customHeight="1" s="71" thickBot="1">
      <c r="B7030" s="167" t="n"/>
      <c r="C7030" s="167" t="n"/>
      <c r="D7030" s="14" t="n"/>
      <c r="E7030" s="15" t="n"/>
      <c r="F7030" s="175" t="n"/>
      <c r="G7030" s="15" t="n"/>
      <c r="H7030" s="175" t="n"/>
      <c r="I7030" s="135" t="n"/>
      <c r="J7030" s="154" t="n"/>
      <c r="K7030" s="154" t="n"/>
      <c r="L7030" s="12" t="n"/>
      <c r="M7030">
        <f>VLOOKUP(J7030,P$7:Q$2767,2,0)</f>
        <v/>
      </c>
      <c r="N7030">
        <f>VLOOKUP(K7030,P$7:R$2767,2,0)</f>
        <v/>
      </c>
    </row>
    <row r="7031" hidden="1" outlineLevel="1" ht="22.45" customFormat="1" customHeight="1" s="71">
      <c r="B7031" s="165" t="n"/>
      <c r="C7031" s="165" t="n"/>
      <c r="D7031" s="152" t="n"/>
      <c r="E7031" s="163" t="n"/>
      <c r="F7031" s="164" t="n"/>
      <c r="G7031" s="163" t="n"/>
      <c r="H7031" s="164" t="n"/>
      <c r="I7031" s="7" t="n"/>
      <c r="J7031" s="8" t="n"/>
      <c r="K7031" s="8" t="n"/>
      <c r="L7031" s="12" t="n"/>
      <c r="M7031">
        <f>VLOOKUP(J7031,P$7:Q$2767,2,0)</f>
        <v/>
      </c>
      <c r="N7031">
        <f>VLOOKUP(K7031,P$7:R$2767,2,0)</f>
        <v/>
      </c>
    </row>
    <row r="7032" hidden="1" outlineLevel="1" ht="22.45" customFormat="1" customHeight="1" s="71">
      <c r="B7032" s="166" t="n"/>
      <c r="C7032" s="166" t="n"/>
      <c r="D7032" s="153" t="n"/>
      <c r="E7032" s="10" t="n"/>
      <c r="F7032" s="11" t="n"/>
      <c r="G7032" s="10" t="n"/>
      <c r="H7032" s="11" t="n"/>
      <c r="I7032" s="12" t="n"/>
      <c r="J7032" s="13" t="n"/>
      <c r="K7032" s="13" t="n"/>
      <c r="L7032" s="12" t="n"/>
      <c r="M7032">
        <f>VLOOKUP(J7032,P$7:Q$2767,2,0)</f>
        <v/>
      </c>
      <c r="N7032">
        <f>VLOOKUP(K7032,P$7:R$2767,2,0)</f>
        <v/>
      </c>
    </row>
    <row r="7033" hidden="1" outlineLevel="1" ht="22.45" customFormat="1" customHeight="1" s="71" thickBot="1">
      <c r="B7033" s="167" t="n"/>
      <c r="C7033" s="167" t="n"/>
      <c r="D7033" s="14" t="n"/>
      <c r="E7033" s="15" t="n"/>
      <c r="F7033" s="175" t="n"/>
      <c r="G7033" s="15" t="n"/>
      <c r="H7033" s="175" t="n"/>
      <c r="I7033" s="135" t="n"/>
      <c r="J7033" s="154" t="n"/>
      <c r="K7033" s="154" t="n"/>
      <c r="L7033" s="12" t="n"/>
      <c r="M7033">
        <f>VLOOKUP(J7033,P$7:Q$2767,2,0)</f>
        <v/>
      </c>
      <c r="N7033">
        <f>VLOOKUP(K7033,P$7:R$2767,2,0)</f>
        <v/>
      </c>
    </row>
    <row r="7034" hidden="1" outlineLevel="1" ht="22.45" customFormat="1" customHeight="1" s="71">
      <c r="B7034" s="165" t="n"/>
      <c r="C7034" s="165" t="n"/>
      <c r="D7034" s="152" t="n"/>
      <c r="E7034" s="163" t="n"/>
      <c r="F7034" s="164" t="n"/>
      <c r="G7034" s="163" t="n"/>
      <c r="H7034" s="164" t="n"/>
      <c r="I7034" s="7" t="n"/>
      <c r="J7034" s="8" t="n"/>
      <c r="K7034" s="8" t="n"/>
      <c r="L7034" s="12" t="n"/>
      <c r="M7034">
        <f>VLOOKUP(J7034,P$7:Q$2767,2,0)</f>
        <v/>
      </c>
      <c r="N7034">
        <f>VLOOKUP(K7034,P$7:R$2767,2,0)</f>
        <v/>
      </c>
    </row>
    <row r="7035" hidden="1" outlineLevel="1" ht="22.45" customFormat="1" customHeight="1" s="71">
      <c r="B7035" s="166" t="n"/>
      <c r="C7035" s="166" t="n"/>
      <c r="D7035" s="153" t="n"/>
      <c r="E7035" s="10" t="n"/>
      <c r="F7035" s="11" t="n"/>
      <c r="G7035" s="10" t="n"/>
      <c r="H7035" s="11" t="n"/>
      <c r="I7035" s="12" t="n"/>
      <c r="J7035" s="13" t="n"/>
      <c r="K7035" s="13" t="n"/>
      <c r="L7035" s="12" t="n"/>
      <c r="M7035">
        <f>VLOOKUP(J7035,P$7:Q$2767,2,0)</f>
        <v/>
      </c>
      <c r="N7035">
        <f>VLOOKUP(K7035,P$7:R$2767,2,0)</f>
        <v/>
      </c>
    </row>
    <row r="7036" hidden="1" outlineLevel="1" ht="22.45" customFormat="1" customHeight="1" s="71" thickBot="1">
      <c r="B7036" s="167" t="n"/>
      <c r="C7036" s="167" t="n"/>
      <c r="D7036" s="14" t="n"/>
      <c r="E7036" s="15" t="n"/>
      <c r="F7036" s="175" t="n"/>
      <c r="G7036" s="15" t="n"/>
      <c r="H7036" s="175" t="n"/>
      <c r="I7036" s="135" t="n"/>
      <c r="J7036" s="154" t="n"/>
      <c r="K7036" s="154" t="n"/>
      <c r="L7036" s="12" t="n"/>
      <c r="M7036">
        <f>VLOOKUP(J7036,P$7:Q$2767,2,0)</f>
        <v/>
      </c>
      <c r="N7036">
        <f>VLOOKUP(K7036,P$7:R$2767,2,0)</f>
        <v/>
      </c>
    </row>
    <row r="7037" hidden="1" outlineLevel="1" ht="22.45" customFormat="1" customHeight="1" s="71">
      <c r="B7037" s="165" t="n"/>
      <c r="C7037" s="165" t="n"/>
      <c r="D7037" s="152" t="n"/>
      <c r="E7037" s="163" t="n"/>
      <c r="F7037" s="164" t="n"/>
      <c r="G7037" s="163" t="n"/>
      <c r="H7037" s="164" t="n"/>
      <c r="I7037" s="7" t="n"/>
      <c r="J7037" s="8" t="n"/>
      <c r="K7037" s="8" t="n"/>
      <c r="L7037" s="12" t="n"/>
      <c r="M7037">
        <f>VLOOKUP(J7037,P$7:Q$2767,2,0)</f>
        <v/>
      </c>
      <c r="N7037">
        <f>VLOOKUP(K7037,P$7:R$2767,2,0)</f>
        <v/>
      </c>
    </row>
    <row r="7038" hidden="1" outlineLevel="1" ht="22.45" customFormat="1" customHeight="1" s="71">
      <c r="B7038" s="166" t="n"/>
      <c r="C7038" s="166" t="n"/>
      <c r="D7038" s="153" t="n"/>
      <c r="E7038" s="10" t="n"/>
      <c r="F7038" s="11" t="n"/>
      <c r="G7038" s="10" t="n"/>
      <c r="H7038" s="11" t="n"/>
      <c r="I7038" s="12" t="n"/>
      <c r="J7038" s="13" t="n"/>
      <c r="K7038" s="13" t="n"/>
      <c r="L7038" s="12" t="n"/>
      <c r="M7038">
        <f>VLOOKUP(J7038,P$7:Q$2767,2,0)</f>
        <v/>
      </c>
      <c r="N7038">
        <f>VLOOKUP(K7038,P$7:R$2767,2,0)</f>
        <v/>
      </c>
    </row>
    <row r="7039" hidden="1" outlineLevel="1" ht="22.45" customFormat="1" customHeight="1" s="71" thickBot="1">
      <c r="B7039" s="167" t="n"/>
      <c r="C7039" s="167" t="n"/>
      <c r="D7039" s="14" t="n"/>
      <c r="E7039" s="15" t="n"/>
      <c r="F7039" s="175" t="n"/>
      <c r="G7039" s="15" t="n"/>
      <c r="H7039" s="175" t="n"/>
      <c r="I7039" s="135" t="n"/>
      <c r="J7039" s="154" t="n"/>
      <c r="K7039" s="154" t="n"/>
      <c r="L7039" s="12" t="n"/>
      <c r="M7039">
        <f>VLOOKUP(J7039,P$7:Q$2767,2,0)</f>
        <v/>
      </c>
      <c r="N7039">
        <f>VLOOKUP(K7039,P$7:R$2767,2,0)</f>
        <v/>
      </c>
    </row>
    <row r="7040" hidden="1" outlineLevel="1" ht="22.45" customFormat="1" customHeight="1" s="71">
      <c r="B7040" s="165" t="n"/>
      <c r="C7040" s="165" t="n"/>
      <c r="D7040" s="152" t="n"/>
      <c r="E7040" s="163" t="n"/>
      <c r="F7040" s="164" t="n"/>
      <c r="G7040" s="163" t="n"/>
      <c r="H7040" s="164" t="n"/>
      <c r="I7040" s="176" t="n"/>
      <c r="J7040" s="8" t="n"/>
      <c r="K7040" s="8" t="n"/>
      <c r="L7040" s="12" t="n"/>
      <c r="M7040">
        <f>VLOOKUP(J7040,P$7:Q$2767,2,0)</f>
        <v/>
      </c>
      <c r="N7040">
        <f>VLOOKUP(K7040,P$7:R$2767,2,0)</f>
        <v/>
      </c>
    </row>
    <row r="7041" hidden="1" outlineLevel="1" ht="22.45" customFormat="1" customHeight="1" s="71">
      <c r="B7041" s="166" t="n"/>
      <c r="C7041" s="166" t="n"/>
      <c r="D7041" s="153" t="n"/>
      <c r="E7041" s="10" t="n"/>
      <c r="F7041" s="11" t="n"/>
      <c r="G7041" s="10" t="n"/>
      <c r="H7041" s="11" t="n"/>
      <c r="I7041" s="12" t="n"/>
      <c r="J7041" s="13" t="n"/>
      <c r="K7041" s="13" t="n"/>
      <c r="L7041" s="12" t="n"/>
      <c r="M7041">
        <f>VLOOKUP(J7041,P$7:Q$2767,2,0)</f>
        <v/>
      </c>
      <c r="N7041">
        <f>VLOOKUP(K7041,P$7:R$2767,2,0)</f>
        <v/>
      </c>
    </row>
    <row r="7042" hidden="1" outlineLevel="1" ht="22.45" customFormat="1" customHeight="1" s="71" thickBot="1">
      <c r="B7042" s="167" t="n"/>
      <c r="C7042" s="167" t="n"/>
      <c r="D7042" s="14" t="n"/>
      <c r="E7042" s="15" t="n"/>
      <c r="F7042" s="175" t="n"/>
      <c r="G7042" s="15" t="n"/>
      <c r="H7042" s="175" t="n"/>
      <c r="I7042" s="135" t="n"/>
      <c r="J7042" s="154" t="n"/>
      <c r="K7042" s="154" t="n"/>
      <c r="L7042" s="12" t="n"/>
      <c r="M7042">
        <f>VLOOKUP(J7042,P$7:Q$2767,2,0)</f>
        <v/>
      </c>
      <c r="N7042">
        <f>VLOOKUP(K7042,P$7:R$2767,2,0)</f>
        <v/>
      </c>
    </row>
    <row r="7043" hidden="1" outlineLevel="1" ht="22.45" customFormat="1" customHeight="1" s="71">
      <c r="B7043" s="165" t="n"/>
      <c r="C7043" s="165" t="n"/>
      <c r="D7043" s="152" t="n"/>
      <c r="E7043" s="163" t="n"/>
      <c r="F7043" s="164" t="n"/>
      <c r="G7043" s="163" t="n"/>
      <c r="H7043" s="164" t="n"/>
      <c r="I7043" s="176" t="n"/>
      <c r="J7043" s="8" t="n"/>
      <c r="K7043" s="8" t="n"/>
      <c r="L7043" s="12" t="n"/>
      <c r="M7043">
        <f>VLOOKUP(J7043,P$7:Q$2767,2,0)</f>
        <v/>
      </c>
      <c r="N7043">
        <f>VLOOKUP(K7043,P$7:R$2767,2,0)</f>
        <v/>
      </c>
    </row>
    <row r="7044" hidden="1" outlineLevel="1" ht="22.45" customFormat="1" customHeight="1" s="71">
      <c r="B7044" s="166" t="n"/>
      <c r="C7044" s="166" t="n"/>
      <c r="D7044" s="153" t="n"/>
      <c r="E7044" s="10" t="n"/>
      <c r="F7044" s="11" t="n"/>
      <c r="G7044" s="10" t="n"/>
      <c r="H7044" s="11" t="n"/>
      <c r="I7044" s="12" t="n"/>
      <c r="J7044" s="13" t="n"/>
      <c r="K7044" s="13" t="n"/>
      <c r="L7044" s="12" t="n"/>
      <c r="M7044">
        <f>VLOOKUP(J7044,P$7:Q$2767,2,0)</f>
        <v/>
      </c>
      <c r="N7044">
        <f>VLOOKUP(K7044,P$7:R$2767,2,0)</f>
        <v/>
      </c>
    </row>
    <row r="7045" hidden="1" outlineLevel="1" ht="22.45" customFormat="1" customHeight="1" s="71" thickBot="1">
      <c r="B7045" s="167" t="n"/>
      <c r="C7045" s="167" t="n"/>
      <c r="D7045" s="14" t="n"/>
      <c r="E7045" s="15" t="n"/>
      <c r="F7045" s="175" t="n"/>
      <c r="G7045" s="15" t="n"/>
      <c r="H7045" s="175" t="n"/>
      <c r="I7045" s="135" t="n"/>
      <c r="J7045" s="154" t="n"/>
      <c r="K7045" s="154" t="n"/>
      <c r="L7045" s="12" t="n"/>
      <c r="M7045">
        <f>VLOOKUP(J7045,P$7:Q$2767,2,0)</f>
        <v/>
      </c>
      <c r="N7045">
        <f>VLOOKUP(K7045,P$7:R$2767,2,0)</f>
        <v/>
      </c>
    </row>
    <row r="7046" hidden="1" outlineLevel="1" ht="22.45" customFormat="1" customHeight="1" s="71">
      <c r="B7046" s="165" t="n"/>
      <c r="C7046" s="165" t="n"/>
      <c r="D7046" s="152" t="n"/>
      <c r="E7046" s="163" t="n"/>
      <c r="F7046" s="164" t="n"/>
      <c r="G7046" s="163" t="n"/>
      <c r="H7046" s="164" t="n"/>
      <c r="I7046" s="91" t="n"/>
      <c r="J7046" s="8" t="n"/>
      <c r="K7046" s="8" t="n"/>
      <c r="L7046" s="12" t="n"/>
      <c r="M7046">
        <f>VLOOKUP(J7046,P$7:Q$2767,2,0)</f>
        <v/>
      </c>
      <c r="N7046">
        <f>VLOOKUP(K7046,P$7:R$2767,2,0)</f>
        <v/>
      </c>
    </row>
    <row r="7047" hidden="1" outlineLevel="1" ht="22.45" customFormat="1" customHeight="1" s="71">
      <c r="B7047" s="166" t="n"/>
      <c r="C7047" s="166" t="n"/>
      <c r="D7047" s="153" t="n"/>
      <c r="E7047" s="10" t="n"/>
      <c r="F7047" s="11" t="n"/>
      <c r="G7047" s="10" t="n"/>
      <c r="H7047" s="11" t="n"/>
      <c r="I7047" s="12" t="n"/>
      <c r="J7047" s="13" t="n"/>
      <c r="K7047" s="13" t="n"/>
      <c r="L7047" s="12" t="n"/>
      <c r="M7047">
        <f>VLOOKUP(J7047,P$7:Q$2767,2,0)</f>
        <v/>
      </c>
      <c r="N7047">
        <f>VLOOKUP(K7047,P$7:R$2767,2,0)</f>
        <v/>
      </c>
    </row>
    <row r="7048" hidden="1" outlineLevel="1" ht="22.45" customFormat="1" customHeight="1" s="71" thickBot="1">
      <c r="B7048" s="167" t="n"/>
      <c r="C7048" s="167" t="n"/>
      <c r="D7048" s="14" t="n"/>
      <c r="E7048" s="15" t="n"/>
      <c r="F7048" s="175" t="n"/>
      <c r="G7048" s="15" t="n"/>
      <c r="H7048" s="175" t="n"/>
      <c r="I7048" s="135" t="n"/>
      <c r="J7048" s="154" t="n"/>
      <c r="K7048" s="154" t="n"/>
      <c r="L7048" s="12" t="n"/>
      <c r="M7048">
        <f>VLOOKUP(J7048,P$7:Q$2767,2,0)</f>
        <v/>
      </c>
      <c r="N7048">
        <f>VLOOKUP(K7048,P$7:R$2767,2,0)</f>
        <v/>
      </c>
    </row>
    <row r="7049" hidden="1" outlineLevel="1" ht="22.45" customFormat="1" customHeight="1" s="71">
      <c r="B7049" s="165" t="n"/>
      <c r="C7049" s="165" t="n"/>
      <c r="D7049" s="152" t="n"/>
      <c r="E7049" s="163" t="n"/>
      <c r="F7049" s="164" t="n"/>
      <c r="G7049" s="163" t="n"/>
      <c r="H7049" s="164" t="n"/>
      <c r="I7049" s="7" t="n"/>
      <c r="J7049" s="8" t="n"/>
      <c r="K7049" s="8" t="n"/>
      <c r="L7049" s="12" t="n"/>
      <c r="M7049">
        <f>VLOOKUP(J7049,P$7:Q$2767,2,0)</f>
        <v/>
      </c>
      <c r="N7049">
        <f>VLOOKUP(K7049,P$7:R$2767,2,0)</f>
        <v/>
      </c>
    </row>
    <row r="7050" hidden="1" outlineLevel="1" ht="22.45" customFormat="1" customHeight="1" s="71">
      <c r="B7050" s="166" t="n"/>
      <c r="C7050" s="166" t="n"/>
      <c r="D7050" s="153" t="n"/>
      <c r="E7050" s="10" t="n"/>
      <c r="F7050" s="11" t="n"/>
      <c r="G7050" s="10" t="n"/>
      <c r="H7050" s="11" t="n"/>
      <c r="I7050" s="12" t="n"/>
      <c r="J7050" s="13" t="n"/>
      <c r="K7050" s="13" t="n"/>
      <c r="L7050" s="12" t="n"/>
      <c r="M7050">
        <f>VLOOKUP(J7050,P$7:Q$2767,2,0)</f>
        <v/>
      </c>
      <c r="N7050">
        <f>VLOOKUP(K7050,P$7:R$2767,2,0)</f>
        <v/>
      </c>
    </row>
    <row r="7051" hidden="1" outlineLevel="1" ht="22.45" customFormat="1" customHeight="1" s="71" thickBot="1">
      <c r="B7051" s="167" t="n"/>
      <c r="C7051" s="167" t="n"/>
      <c r="D7051" s="14" t="n"/>
      <c r="E7051" s="15" t="n"/>
      <c r="F7051" s="175" t="n"/>
      <c r="G7051" s="15" t="n"/>
      <c r="H7051" s="175" t="n"/>
      <c r="I7051" s="135" t="n"/>
      <c r="J7051" s="154" t="n"/>
      <c r="K7051" s="154" t="n"/>
      <c r="L7051" s="12" t="n"/>
      <c r="M7051">
        <f>VLOOKUP(J7051,P$7:Q$2767,2,0)</f>
        <v/>
      </c>
      <c r="N7051">
        <f>VLOOKUP(K7051,P$7:R$2767,2,0)</f>
        <v/>
      </c>
    </row>
    <row r="7052" hidden="1" outlineLevel="1" ht="22.45" customFormat="1" customHeight="1" s="71">
      <c r="B7052" s="165" t="n"/>
      <c r="C7052" s="165" t="n"/>
      <c r="D7052" s="152" t="n"/>
      <c r="E7052" s="163" t="n"/>
      <c r="F7052" s="164" t="n"/>
      <c r="G7052" s="163" t="n"/>
      <c r="H7052" s="164" t="n"/>
      <c r="I7052" s="7" t="n"/>
      <c r="J7052" s="8" t="n"/>
      <c r="K7052" s="8" t="n"/>
      <c r="L7052" s="12" t="n"/>
      <c r="M7052">
        <f>VLOOKUP(J7052,P$7:Q$2767,2,0)</f>
        <v/>
      </c>
      <c r="N7052">
        <f>VLOOKUP(K7052,P$7:R$2767,2,0)</f>
        <v/>
      </c>
    </row>
    <row r="7053" hidden="1" outlineLevel="1" ht="22.45" customFormat="1" customHeight="1" s="71">
      <c r="B7053" s="166" t="n"/>
      <c r="C7053" s="166" t="n"/>
      <c r="D7053" s="153" t="n"/>
      <c r="E7053" s="10" t="n"/>
      <c r="F7053" s="11" t="n"/>
      <c r="G7053" s="10" t="n"/>
      <c r="H7053" s="11" t="n"/>
      <c r="I7053" s="12" t="n"/>
      <c r="J7053" s="13" t="n"/>
      <c r="K7053" s="13" t="n"/>
      <c r="L7053" s="12" t="n"/>
      <c r="M7053">
        <f>VLOOKUP(J7053,P$7:Q$2767,2,0)</f>
        <v/>
      </c>
      <c r="N7053">
        <f>VLOOKUP(K7053,P$7:R$2767,2,0)</f>
        <v/>
      </c>
    </row>
    <row r="7054" hidden="1" outlineLevel="1" ht="22.45" customFormat="1" customHeight="1" s="71" thickBot="1">
      <c r="B7054" s="167" t="n"/>
      <c r="C7054" s="167" t="n"/>
      <c r="D7054" s="14" t="n"/>
      <c r="E7054" s="15" t="n"/>
      <c r="F7054" s="175" t="n"/>
      <c r="G7054" s="15" t="n"/>
      <c r="H7054" s="175" t="n"/>
      <c r="I7054" s="135" t="n"/>
      <c r="J7054" s="154" t="n"/>
      <c r="K7054" s="154" t="n"/>
      <c r="L7054" s="12" t="n"/>
      <c r="M7054">
        <f>VLOOKUP(J7054,P$7:Q$2767,2,0)</f>
        <v/>
      </c>
      <c r="N7054">
        <f>VLOOKUP(K7054,P$7:R$2767,2,0)</f>
        <v/>
      </c>
    </row>
    <row r="7055" hidden="1" outlineLevel="1" ht="22.45" customFormat="1" customHeight="1" s="71">
      <c r="B7055" s="165" t="n"/>
      <c r="C7055" s="165" t="n"/>
      <c r="D7055" s="152" t="n"/>
      <c r="E7055" s="163" t="n"/>
      <c r="F7055" s="164" t="n"/>
      <c r="G7055" s="163" t="n"/>
      <c r="H7055" s="164" t="n"/>
      <c r="I7055" s="7" t="n"/>
      <c r="J7055" s="8" t="n"/>
      <c r="K7055" s="8" t="n"/>
      <c r="L7055" s="12" t="n"/>
      <c r="M7055">
        <f>VLOOKUP(J7055,P$7:Q$2767,2,0)</f>
        <v/>
      </c>
      <c r="N7055">
        <f>VLOOKUP(K7055,P$7:R$2767,2,0)</f>
        <v/>
      </c>
    </row>
    <row r="7056" hidden="1" outlineLevel="1" ht="22.45" customFormat="1" customHeight="1" s="71">
      <c r="B7056" s="166" t="n"/>
      <c r="C7056" s="166" t="n"/>
      <c r="D7056" s="153" t="n"/>
      <c r="E7056" s="10" t="n"/>
      <c r="F7056" s="11" t="n"/>
      <c r="G7056" s="10" t="n"/>
      <c r="H7056" s="11" t="n"/>
      <c r="I7056" s="12" t="n"/>
      <c r="J7056" s="13" t="n"/>
      <c r="K7056" s="13" t="n"/>
      <c r="L7056" s="12" t="n"/>
      <c r="M7056">
        <f>VLOOKUP(J7056,P$7:Q$2767,2,0)</f>
        <v/>
      </c>
      <c r="N7056">
        <f>VLOOKUP(K7056,P$7:R$2767,2,0)</f>
        <v/>
      </c>
    </row>
    <row r="7057" hidden="1" outlineLevel="1" ht="22.45" customFormat="1" customHeight="1" s="71" thickBot="1">
      <c r="B7057" s="167" t="n"/>
      <c r="C7057" s="167" t="n"/>
      <c r="D7057" s="14" t="n"/>
      <c r="E7057" s="15" t="n"/>
      <c r="F7057" s="175" t="n"/>
      <c r="G7057" s="15" t="n"/>
      <c r="H7057" s="175" t="n"/>
      <c r="I7057" s="135" t="n"/>
      <c r="J7057" s="154" t="n"/>
      <c r="K7057" s="154" t="n"/>
      <c r="L7057" s="12" t="n"/>
      <c r="M7057">
        <f>VLOOKUP(J7057,P$7:Q$2767,2,0)</f>
        <v/>
      </c>
      <c r="N7057">
        <f>VLOOKUP(K7057,P$7:R$2767,2,0)</f>
        <v/>
      </c>
    </row>
    <row r="7058" hidden="1" outlineLevel="1" ht="22.45" customFormat="1" customHeight="1" s="71">
      <c r="B7058" s="165" t="n"/>
      <c r="C7058" s="165" t="n"/>
      <c r="D7058" s="152" t="n"/>
      <c r="E7058" s="163" t="n"/>
      <c r="F7058" s="164" t="n"/>
      <c r="G7058" s="163" t="n"/>
      <c r="H7058" s="164" t="n"/>
      <c r="I7058" s="7" t="n"/>
      <c r="J7058" s="8" t="n"/>
      <c r="K7058" s="8" t="n"/>
      <c r="L7058" s="12" t="n"/>
      <c r="M7058">
        <f>VLOOKUP(J7058,P$7:Q$2767,2,0)</f>
        <v/>
      </c>
      <c r="N7058">
        <f>VLOOKUP(K7058,P$7:R$2767,2,0)</f>
        <v/>
      </c>
    </row>
    <row r="7059" hidden="1" outlineLevel="1" ht="22.45" customFormat="1" customHeight="1" s="71">
      <c r="B7059" s="166" t="n"/>
      <c r="C7059" s="166" t="n"/>
      <c r="D7059" s="153" t="n"/>
      <c r="E7059" s="10" t="n"/>
      <c r="F7059" s="11" t="n"/>
      <c r="G7059" s="10" t="n"/>
      <c r="H7059" s="11" t="n"/>
      <c r="I7059" s="12" t="n"/>
      <c r="J7059" s="13" t="n"/>
      <c r="K7059" s="13" t="n"/>
      <c r="L7059" s="12" t="n"/>
      <c r="M7059">
        <f>VLOOKUP(J7059,P$7:Q$2767,2,0)</f>
        <v/>
      </c>
      <c r="N7059">
        <f>VLOOKUP(K7059,P$7:R$2767,2,0)</f>
        <v/>
      </c>
    </row>
    <row r="7060" hidden="1" outlineLevel="1" ht="22.45" customFormat="1" customHeight="1" s="71" thickBot="1">
      <c r="B7060" s="167" t="n"/>
      <c r="C7060" s="167" t="n"/>
      <c r="D7060" s="14" t="n"/>
      <c r="E7060" s="15" t="n"/>
      <c r="F7060" s="175" t="n"/>
      <c r="G7060" s="15" t="n"/>
      <c r="H7060" s="175" t="n"/>
      <c r="I7060" s="135" t="n"/>
      <c r="J7060" s="154" t="n"/>
      <c r="K7060" s="154" t="n"/>
      <c r="L7060" s="12" t="n"/>
      <c r="M7060">
        <f>VLOOKUP(J7060,P$7:Q$2767,2,0)</f>
        <v/>
      </c>
      <c r="N7060">
        <f>VLOOKUP(K7060,P$7:R$2767,2,0)</f>
        <v/>
      </c>
    </row>
    <row r="7061" hidden="1" outlineLevel="1" ht="22.45" customFormat="1" customHeight="1" s="71">
      <c r="B7061" s="165" t="n"/>
      <c r="C7061" s="165" t="n"/>
      <c r="D7061" s="152" t="n"/>
      <c r="E7061" s="163" t="n"/>
      <c r="F7061" s="164" t="n"/>
      <c r="G7061" s="163" t="n"/>
      <c r="H7061" s="164" t="n"/>
      <c r="I7061" s="7" t="n"/>
      <c r="J7061" s="8" t="n"/>
      <c r="K7061" s="8" t="n"/>
      <c r="L7061" s="12" t="n"/>
      <c r="M7061">
        <f>VLOOKUP(J7061,P$7:Q$2767,2,0)</f>
        <v/>
      </c>
      <c r="N7061">
        <f>VLOOKUP(K7061,P$7:R$2767,2,0)</f>
        <v/>
      </c>
    </row>
    <row r="7062" hidden="1" outlineLevel="1" ht="22.45" customFormat="1" customHeight="1" s="71">
      <c r="B7062" s="166" t="n"/>
      <c r="C7062" s="166" t="n"/>
      <c r="D7062" s="153" t="n"/>
      <c r="E7062" s="10" t="n"/>
      <c r="F7062" s="11" t="n"/>
      <c r="G7062" s="10" t="n"/>
      <c r="H7062" s="11" t="n"/>
      <c r="I7062" s="12" t="n"/>
      <c r="J7062" s="13" t="n"/>
      <c r="K7062" s="13" t="n"/>
      <c r="L7062" s="12" t="n"/>
      <c r="M7062">
        <f>VLOOKUP(J7062,P$7:Q$2767,2,0)</f>
        <v/>
      </c>
      <c r="N7062">
        <f>VLOOKUP(K7062,P$7:R$2767,2,0)</f>
        <v/>
      </c>
    </row>
    <row r="7063" hidden="1" outlineLevel="1" ht="22.45" customFormat="1" customHeight="1" s="71" thickBot="1">
      <c r="B7063" s="167" t="n"/>
      <c r="C7063" s="167" t="n"/>
      <c r="D7063" s="14" t="n"/>
      <c r="E7063" s="15" t="n"/>
      <c r="F7063" s="175" t="n"/>
      <c r="G7063" s="15" t="n"/>
      <c r="H7063" s="175" t="n"/>
      <c r="I7063" s="135" t="n"/>
      <c r="J7063" s="154" t="n"/>
      <c r="K7063" s="154" t="n"/>
      <c r="L7063" s="12" t="n"/>
      <c r="M7063">
        <f>VLOOKUP(J7063,P$7:Q$2767,2,0)</f>
        <v/>
      </c>
      <c r="N7063">
        <f>VLOOKUP(K7063,P$7:R$2767,2,0)</f>
        <v/>
      </c>
    </row>
    <row r="7064" hidden="1" outlineLevel="1" ht="22.45" customFormat="1" customHeight="1" s="71">
      <c r="B7064" s="165" t="n"/>
      <c r="C7064" s="165" t="n"/>
      <c r="D7064" s="152" t="n"/>
      <c r="E7064" s="163" t="n"/>
      <c r="F7064" s="164" t="n"/>
      <c r="G7064" s="163" t="n"/>
      <c r="H7064" s="164" t="n"/>
      <c r="I7064" s="176" t="n"/>
      <c r="J7064" s="8" t="n"/>
      <c r="K7064" s="8" t="n"/>
      <c r="L7064" s="12" t="n"/>
      <c r="M7064">
        <f>VLOOKUP(J7064,P$7:Q$2767,2,0)</f>
        <v/>
      </c>
      <c r="N7064">
        <f>VLOOKUP(K7064,P$7:R$2767,2,0)</f>
        <v/>
      </c>
    </row>
    <row r="7065" hidden="1" outlineLevel="1" ht="22.45" customFormat="1" customHeight="1" s="71">
      <c r="B7065" s="166" t="n"/>
      <c r="C7065" s="166" t="n"/>
      <c r="D7065" s="153" t="n"/>
      <c r="E7065" s="10" t="n"/>
      <c r="F7065" s="11" t="n"/>
      <c r="G7065" s="10" t="n"/>
      <c r="H7065" s="11" t="n"/>
      <c r="I7065" s="12" t="n"/>
      <c r="J7065" s="13" t="n"/>
      <c r="K7065" s="13" t="n"/>
      <c r="L7065" s="12" t="n"/>
      <c r="M7065">
        <f>VLOOKUP(J7065,P$7:Q$2767,2,0)</f>
        <v/>
      </c>
      <c r="N7065">
        <f>VLOOKUP(K7065,P$7:R$2767,2,0)</f>
        <v/>
      </c>
    </row>
    <row r="7066" hidden="1" outlineLevel="1" ht="22.45" customFormat="1" customHeight="1" s="71" thickBot="1">
      <c r="B7066" s="167" t="n"/>
      <c r="C7066" s="167" t="n"/>
      <c r="D7066" s="14" t="n"/>
      <c r="E7066" s="15" t="n"/>
      <c r="F7066" s="175" t="n"/>
      <c r="G7066" s="15" t="n"/>
      <c r="H7066" s="175" t="n"/>
      <c r="I7066" s="135" t="n"/>
      <c r="J7066" s="154" t="n"/>
      <c r="K7066" s="154" t="n"/>
      <c r="L7066" s="12" t="n"/>
      <c r="M7066">
        <f>VLOOKUP(J7066,P$7:Q$2767,2,0)</f>
        <v/>
      </c>
      <c r="N7066">
        <f>VLOOKUP(K7066,P$7:R$2767,2,0)</f>
        <v/>
      </c>
    </row>
    <row r="7067" hidden="1" outlineLevel="1" ht="22.45" customFormat="1" customHeight="1" s="71">
      <c r="B7067" s="165" t="n"/>
      <c r="C7067" s="165" t="n"/>
      <c r="D7067" s="152" t="n"/>
      <c r="E7067" s="163" t="n"/>
      <c r="F7067" s="164" t="n"/>
      <c r="G7067" s="163" t="n"/>
      <c r="H7067" s="164" t="n"/>
      <c r="I7067" s="176" t="n"/>
      <c r="J7067" s="8" t="n"/>
      <c r="K7067" s="8" t="n"/>
      <c r="L7067" s="12" t="n"/>
      <c r="M7067">
        <f>VLOOKUP(J7067,P$7:Q$2767,2,0)</f>
        <v/>
      </c>
      <c r="N7067">
        <f>VLOOKUP(K7067,P$7:R$2767,2,0)</f>
        <v/>
      </c>
    </row>
    <row r="7068" hidden="1" outlineLevel="1" ht="22.45" customFormat="1" customHeight="1" s="71">
      <c r="B7068" s="166" t="n"/>
      <c r="C7068" s="166" t="n"/>
      <c r="D7068" s="153" t="n"/>
      <c r="E7068" s="10" t="n"/>
      <c r="F7068" s="11" t="n"/>
      <c r="G7068" s="10" t="n"/>
      <c r="H7068" s="11" t="n"/>
      <c r="I7068" s="12" t="n"/>
      <c r="J7068" s="13" t="n"/>
      <c r="K7068" s="13" t="n"/>
      <c r="L7068" s="12" t="n"/>
      <c r="M7068">
        <f>VLOOKUP(J7068,P$7:Q$2767,2,0)</f>
        <v/>
      </c>
      <c r="N7068">
        <f>VLOOKUP(K7068,P$7:R$2767,2,0)</f>
        <v/>
      </c>
    </row>
    <row r="7069" hidden="1" outlineLevel="1" ht="22.45" customFormat="1" customHeight="1" s="71" thickBot="1">
      <c r="B7069" s="167" t="n"/>
      <c r="C7069" s="167" t="n"/>
      <c r="D7069" s="14" t="n"/>
      <c r="E7069" s="15" t="n"/>
      <c r="F7069" s="175" t="n"/>
      <c r="G7069" s="15" t="n"/>
      <c r="H7069" s="175" t="n"/>
      <c r="I7069" s="135" t="n"/>
      <c r="J7069" s="154" t="n"/>
      <c r="K7069" s="154" t="n"/>
      <c r="L7069" s="12" t="n"/>
      <c r="M7069">
        <f>VLOOKUP(J7069,P$7:Q$2767,2,0)</f>
        <v/>
      </c>
      <c r="N7069">
        <f>VLOOKUP(K7069,P$7:R$2767,2,0)</f>
        <v/>
      </c>
    </row>
    <row r="7070" hidden="1" outlineLevel="1" ht="22.45" customFormat="1" customHeight="1" s="71">
      <c r="B7070" s="165" t="n"/>
      <c r="C7070" s="165" t="n"/>
      <c r="D7070" s="152" t="n"/>
      <c r="E7070" s="163" t="n"/>
      <c r="F7070" s="164" t="n"/>
      <c r="G7070" s="163" t="n"/>
      <c r="H7070" s="164" t="n"/>
      <c r="I7070" s="176" t="n"/>
      <c r="J7070" s="8" t="n"/>
      <c r="K7070" s="8" t="n"/>
      <c r="L7070" s="12" t="n"/>
      <c r="M7070">
        <f>VLOOKUP(J7070,P$7:Q$2767,2,0)</f>
        <v/>
      </c>
      <c r="N7070">
        <f>VLOOKUP(K7070,P$7:R$2767,2,0)</f>
        <v/>
      </c>
    </row>
    <row r="7071" hidden="1" outlineLevel="1" ht="22.45" customFormat="1" customHeight="1" s="71">
      <c r="B7071" s="166" t="n"/>
      <c r="C7071" s="166" t="n"/>
      <c r="D7071" s="153" t="n"/>
      <c r="E7071" s="10" t="n"/>
      <c r="F7071" s="11" t="n"/>
      <c r="G7071" s="10" t="n"/>
      <c r="H7071" s="11" t="n"/>
      <c r="I7071" s="12" t="n"/>
      <c r="J7071" s="13" t="n"/>
      <c r="K7071" s="13" t="n"/>
      <c r="L7071" s="12" t="n"/>
      <c r="M7071">
        <f>VLOOKUP(J7071,P$7:Q$2767,2,0)</f>
        <v/>
      </c>
      <c r="N7071">
        <f>VLOOKUP(K7071,P$7:R$2767,2,0)</f>
        <v/>
      </c>
    </row>
    <row r="7072" hidden="1" outlineLevel="1" ht="22.45" customFormat="1" customHeight="1" s="71" thickBot="1">
      <c r="B7072" s="167" t="n"/>
      <c r="C7072" s="167" t="n"/>
      <c r="D7072" s="14" t="n"/>
      <c r="E7072" s="15" t="n"/>
      <c r="F7072" s="175" t="n"/>
      <c r="G7072" s="15" t="n"/>
      <c r="H7072" s="175" t="n"/>
      <c r="I7072" s="135" t="n"/>
      <c r="J7072" s="154" t="n"/>
      <c r="K7072" s="154" t="n"/>
      <c r="L7072" s="12" t="n"/>
      <c r="M7072">
        <f>VLOOKUP(J7072,P$7:Q$2767,2,0)</f>
        <v/>
      </c>
      <c r="N7072">
        <f>VLOOKUP(K7072,P$7:R$2767,2,0)</f>
        <v/>
      </c>
    </row>
    <row r="7073" hidden="1" outlineLevel="1" ht="22.45" customFormat="1" customHeight="1" s="71">
      <c r="B7073" s="165" t="n"/>
      <c r="C7073" s="165" t="n"/>
      <c r="D7073" s="152" t="n"/>
      <c r="E7073" s="163" t="n"/>
      <c r="F7073" s="164" t="n"/>
      <c r="G7073" s="163" t="n"/>
      <c r="H7073" s="164" t="n"/>
      <c r="I7073" s="7" t="n"/>
      <c r="J7073" s="8" t="n"/>
      <c r="K7073" s="8" t="n"/>
      <c r="L7073" s="12" t="n"/>
      <c r="M7073">
        <f>VLOOKUP(J7073,P$7:Q$2767,2,0)</f>
        <v/>
      </c>
      <c r="N7073">
        <f>VLOOKUP(K7073,P$7:R$2767,2,0)</f>
        <v/>
      </c>
    </row>
    <row r="7074" hidden="1" outlineLevel="1" ht="22.45" customFormat="1" customHeight="1" s="71">
      <c r="B7074" s="166" t="n"/>
      <c r="C7074" s="166" t="n"/>
      <c r="D7074" s="153" t="n"/>
      <c r="E7074" s="10" t="n"/>
      <c r="F7074" s="11" t="n"/>
      <c r="G7074" s="10" t="n"/>
      <c r="H7074" s="11" t="n"/>
      <c r="I7074" s="12" t="n"/>
      <c r="J7074" s="13" t="n"/>
      <c r="K7074" s="13" t="n"/>
      <c r="L7074" s="12" t="n"/>
      <c r="M7074">
        <f>VLOOKUP(J7074,P$7:Q$2767,2,0)</f>
        <v/>
      </c>
      <c r="N7074">
        <f>VLOOKUP(K7074,P$7:R$2767,2,0)</f>
        <v/>
      </c>
    </row>
    <row r="7075" hidden="1" outlineLevel="1" ht="22.45" customFormat="1" customHeight="1" s="71" thickBot="1">
      <c r="B7075" s="167" t="n"/>
      <c r="C7075" s="167" t="n"/>
      <c r="D7075" s="14" t="n"/>
      <c r="E7075" s="15" t="n"/>
      <c r="F7075" s="175" t="n"/>
      <c r="G7075" s="15" t="n"/>
      <c r="H7075" s="175" t="n"/>
      <c r="I7075" s="135" t="n"/>
      <c r="J7075" s="154" t="n"/>
      <c r="K7075" s="154" t="n"/>
      <c r="L7075" s="12" t="n"/>
      <c r="M7075">
        <f>VLOOKUP(J7075,P$7:Q$2767,2,0)</f>
        <v/>
      </c>
      <c r="N7075">
        <f>VLOOKUP(K7075,P$7:R$2767,2,0)</f>
        <v/>
      </c>
    </row>
    <row r="7076" hidden="1" outlineLevel="1" ht="22.45" customFormat="1" customHeight="1" s="71">
      <c r="B7076" s="165" t="n"/>
      <c r="C7076" s="165" t="n"/>
      <c r="D7076" s="152" t="n"/>
      <c r="E7076" s="163" t="n"/>
      <c r="F7076" s="164" t="n"/>
      <c r="G7076" s="163" t="n"/>
      <c r="H7076" s="164" t="n"/>
      <c r="I7076" s="7" t="n"/>
      <c r="J7076" s="8" t="n"/>
      <c r="K7076" s="8" t="n"/>
      <c r="L7076" s="12" t="n"/>
      <c r="M7076">
        <f>VLOOKUP(J7076,P$7:Q$2767,2,0)</f>
        <v/>
      </c>
      <c r="N7076">
        <f>VLOOKUP(K7076,P$7:R$2767,2,0)</f>
        <v/>
      </c>
    </row>
    <row r="7077" hidden="1" outlineLevel="1" ht="22.45" customFormat="1" customHeight="1" s="71">
      <c r="B7077" s="166" t="n"/>
      <c r="C7077" s="166" t="n"/>
      <c r="D7077" s="153" t="n"/>
      <c r="E7077" s="10" t="n"/>
      <c r="F7077" s="11" t="n"/>
      <c r="G7077" s="10" t="n"/>
      <c r="H7077" s="11" t="n"/>
      <c r="I7077" s="12" t="n"/>
      <c r="J7077" s="13" t="n"/>
      <c r="K7077" s="13" t="n"/>
      <c r="L7077" s="12" t="n"/>
      <c r="M7077">
        <f>VLOOKUP(J7077,P$7:Q$2767,2,0)</f>
        <v/>
      </c>
      <c r="N7077">
        <f>VLOOKUP(K7077,P$7:R$2767,2,0)</f>
        <v/>
      </c>
    </row>
    <row r="7078" hidden="1" outlineLevel="1" ht="22.45" customFormat="1" customHeight="1" s="71" thickBot="1">
      <c r="B7078" s="167" t="n"/>
      <c r="C7078" s="167" t="n"/>
      <c r="D7078" s="14" t="n"/>
      <c r="E7078" s="15" t="n"/>
      <c r="F7078" s="175" t="n"/>
      <c r="G7078" s="15" t="n"/>
      <c r="H7078" s="175" t="n"/>
      <c r="I7078" s="135" t="n"/>
      <c r="J7078" s="154" t="n"/>
      <c r="K7078" s="154" t="n"/>
      <c r="L7078" s="12" t="n"/>
      <c r="M7078">
        <f>VLOOKUP(J7078,P$7:Q$2767,2,0)</f>
        <v/>
      </c>
      <c r="N7078">
        <f>VLOOKUP(K7078,P$7:R$2767,2,0)</f>
        <v/>
      </c>
    </row>
    <row r="7079" hidden="1" outlineLevel="1" ht="22.45" customFormat="1" customHeight="1" s="71">
      <c r="B7079" s="165" t="n"/>
      <c r="C7079" s="165" t="n"/>
      <c r="D7079" s="152" t="n"/>
      <c r="E7079" s="163" t="n"/>
      <c r="F7079" s="164" t="n"/>
      <c r="G7079" s="163" t="n"/>
      <c r="H7079" s="164" t="n"/>
      <c r="I7079" s="7" t="n"/>
      <c r="J7079" s="8" t="n"/>
      <c r="K7079" s="8" t="n"/>
      <c r="L7079" s="12" t="n"/>
      <c r="M7079">
        <f>VLOOKUP(J7079,P$7:Q$2767,2,0)</f>
        <v/>
      </c>
      <c r="N7079">
        <f>VLOOKUP(K7079,P$7:R$2767,2,0)</f>
        <v/>
      </c>
    </row>
    <row r="7080" hidden="1" outlineLevel="1" ht="22.45" customFormat="1" customHeight="1" s="71">
      <c r="B7080" s="166" t="n"/>
      <c r="C7080" s="166" t="n"/>
      <c r="D7080" s="153" t="n"/>
      <c r="E7080" s="10" t="n"/>
      <c r="F7080" s="11" t="n"/>
      <c r="G7080" s="10" t="n"/>
      <c r="H7080" s="11" t="n"/>
      <c r="I7080" s="12" t="n"/>
      <c r="J7080" s="13" t="n"/>
      <c r="K7080" s="13" t="n"/>
      <c r="L7080" s="12" t="n"/>
      <c r="M7080">
        <f>VLOOKUP(J7080,P$7:Q$2767,2,0)</f>
        <v/>
      </c>
      <c r="N7080">
        <f>VLOOKUP(K7080,P$7:R$2767,2,0)</f>
        <v/>
      </c>
    </row>
    <row r="7081" hidden="1" outlineLevel="1" ht="22.45" customFormat="1" customHeight="1" s="71" thickBot="1">
      <c r="B7081" s="167" t="n"/>
      <c r="C7081" s="167" t="n"/>
      <c r="D7081" s="14" t="n"/>
      <c r="E7081" s="15" t="n"/>
      <c r="F7081" s="175" t="n"/>
      <c r="G7081" s="15" t="n"/>
      <c r="H7081" s="175" t="n"/>
      <c r="I7081" s="135" t="n"/>
      <c r="J7081" s="154" t="n"/>
      <c r="K7081" s="154" t="n"/>
      <c r="L7081" s="12" t="n"/>
      <c r="M7081">
        <f>VLOOKUP(J7081,P$7:Q$2767,2,0)</f>
        <v/>
      </c>
      <c r="N7081">
        <f>VLOOKUP(K7081,P$7:R$2767,2,0)</f>
        <v/>
      </c>
    </row>
    <row r="7082" hidden="1" outlineLevel="1" ht="22.45" customFormat="1" customHeight="1" s="71">
      <c r="B7082" s="165" t="n"/>
      <c r="C7082" s="165" t="n"/>
      <c r="D7082" s="152" t="n"/>
      <c r="E7082" s="163" t="n"/>
      <c r="F7082" s="164" t="n"/>
      <c r="G7082" s="163" t="n"/>
      <c r="H7082" s="164" t="n"/>
      <c r="I7082" s="7" t="n"/>
      <c r="J7082" s="8" t="n"/>
      <c r="K7082" s="8" t="n"/>
      <c r="L7082" s="12" t="n"/>
      <c r="M7082">
        <f>VLOOKUP(J7082,P$7:Q$2767,2,0)</f>
        <v/>
      </c>
      <c r="N7082">
        <f>VLOOKUP(K7082,P$7:R$2767,2,0)</f>
        <v/>
      </c>
    </row>
    <row r="7083" hidden="1" outlineLevel="1" ht="22.45" customFormat="1" customHeight="1" s="71">
      <c r="B7083" s="166" t="n"/>
      <c r="C7083" s="166" t="n"/>
      <c r="D7083" s="153" t="n"/>
      <c r="E7083" s="10" t="n"/>
      <c r="F7083" s="11" t="n"/>
      <c r="G7083" s="10" t="n"/>
      <c r="H7083" s="11" t="n"/>
      <c r="I7083" s="12" t="n"/>
      <c r="J7083" s="13" t="n"/>
      <c r="K7083" s="13" t="n"/>
      <c r="L7083" s="12" t="n"/>
      <c r="M7083">
        <f>VLOOKUP(J7083,P$7:Q$2767,2,0)</f>
        <v/>
      </c>
      <c r="N7083">
        <f>VLOOKUP(K7083,P$7:R$2767,2,0)</f>
        <v/>
      </c>
    </row>
    <row r="7084" hidden="1" outlineLevel="1" ht="22.45" customFormat="1" customHeight="1" s="71" thickBot="1">
      <c r="B7084" s="167" t="n"/>
      <c r="C7084" s="167" t="n"/>
      <c r="D7084" s="14" t="n"/>
      <c r="E7084" s="15" t="n"/>
      <c r="F7084" s="175" t="n"/>
      <c r="G7084" s="15" t="n"/>
      <c r="H7084" s="175" t="n"/>
      <c r="I7084" s="135" t="n"/>
      <c r="J7084" s="154" t="n"/>
      <c r="K7084" s="154" t="n"/>
      <c r="L7084" s="12" t="n"/>
      <c r="M7084">
        <f>VLOOKUP(J7084,P$7:Q$2767,2,0)</f>
        <v/>
      </c>
      <c r="N7084">
        <f>VLOOKUP(K7084,P$7:R$2767,2,0)</f>
        <v/>
      </c>
    </row>
    <row r="7085" hidden="1" outlineLevel="1" ht="22.45" customFormat="1" customHeight="1" s="71">
      <c r="B7085" s="165" t="n"/>
      <c r="C7085" s="165" t="n"/>
      <c r="D7085" s="152" t="n"/>
      <c r="E7085" s="163" t="n"/>
      <c r="F7085" s="164" t="n"/>
      <c r="G7085" s="163" t="n"/>
      <c r="H7085" s="164" t="n"/>
      <c r="I7085" s="7" t="n"/>
      <c r="J7085" s="8" t="n"/>
      <c r="K7085" s="8" t="n"/>
      <c r="L7085" s="12" t="n"/>
      <c r="M7085">
        <f>VLOOKUP(J7085,P$7:Q$2767,2,0)</f>
        <v/>
      </c>
      <c r="N7085">
        <f>VLOOKUP(K7085,P$7:R$2767,2,0)</f>
        <v/>
      </c>
    </row>
    <row r="7086" hidden="1" outlineLevel="1" ht="22.45" customFormat="1" customHeight="1" s="71">
      <c r="B7086" s="166" t="n"/>
      <c r="C7086" s="166" t="n"/>
      <c r="D7086" s="153" t="n"/>
      <c r="E7086" s="10" t="n"/>
      <c r="F7086" s="11" t="n"/>
      <c r="G7086" s="10" t="n"/>
      <c r="H7086" s="11" t="n"/>
      <c r="I7086" s="12" t="n"/>
      <c r="J7086" s="13" t="n"/>
      <c r="K7086" s="13" t="n"/>
      <c r="L7086" s="12" t="n"/>
      <c r="M7086">
        <f>VLOOKUP(J7086,P$7:Q$2767,2,0)</f>
        <v/>
      </c>
      <c r="N7086">
        <f>VLOOKUP(K7086,P$7:R$2767,2,0)</f>
        <v/>
      </c>
    </row>
    <row r="7087" hidden="1" outlineLevel="1" ht="22.45" customFormat="1" customHeight="1" s="71" thickBot="1">
      <c r="B7087" s="167" t="n"/>
      <c r="C7087" s="167" t="n"/>
      <c r="D7087" s="14" t="n"/>
      <c r="E7087" s="15" t="n"/>
      <c r="F7087" s="175" t="n"/>
      <c r="G7087" s="15" t="n"/>
      <c r="H7087" s="175" t="n"/>
      <c r="I7087" s="135" t="n"/>
      <c r="J7087" s="154" t="n"/>
      <c r="K7087" s="154" t="n"/>
      <c r="L7087" s="12" t="n"/>
      <c r="M7087">
        <f>VLOOKUP(J7087,P$7:Q$2767,2,0)</f>
        <v/>
      </c>
      <c r="N7087">
        <f>VLOOKUP(K7087,P$7:R$2767,2,0)</f>
        <v/>
      </c>
    </row>
    <row r="7088" hidden="1" outlineLevel="1" ht="22.45" customFormat="1" customHeight="1" s="71">
      <c r="B7088" s="165" t="n"/>
      <c r="C7088" s="165" t="n"/>
      <c r="D7088" s="152" t="n"/>
      <c r="E7088" s="163" t="n"/>
      <c r="F7088" s="164" t="n"/>
      <c r="G7088" s="163" t="n"/>
      <c r="H7088" s="164" t="n"/>
      <c r="I7088" s="176" t="n"/>
      <c r="J7088" s="8" t="n"/>
      <c r="K7088" s="8" t="n"/>
      <c r="L7088" s="12" t="n"/>
      <c r="M7088">
        <f>VLOOKUP(J7088,P$7:Q$2767,2,0)</f>
        <v/>
      </c>
      <c r="N7088">
        <f>VLOOKUP(K7088,P$7:R$2767,2,0)</f>
        <v/>
      </c>
    </row>
    <row r="7089" hidden="1" outlineLevel="1" ht="22.45" customFormat="1" customHeight="1" s="71">
      <c r="B7089" s="166" t="n"/>
      <c r="C7089" s="166" t="n"/>
      <c r="D7089" s="153" t="n"/>
      <c r="E7089" s="10" t="n"/>
      <c r="F7089" s="11" t="n"/>
      <c r="G7089" s="10" t="n"/>
      <c r="H7089" s="11" t="n"/>
      <c r="I7089" s="12" t="n"/>
      <c r="J7089" s="13" t="n"/>
      <c r="K7089" s="13" t="n"/>
      <c r="L7089" s="12" t="n"/>
      <c r="M7089">
        <f>VLOOKUP(J7089,P$7:Q$2767,2,0)</f>
        <v/>
      </c>
      <c r="N7089">
        <f>VLOOKUP(K7089,P$7:R$2767,2,0)</f>
        <v/>
      </c>
    </row>
    <row r="7090" hidden="1" outlineLevel="1" ht="22.45" customFormat="1" customHeight="1" s="71" thickBot="1">
      <c r="B7090" s="167" t="n"/>
      <c r="C7090" s="167" t="n"/>
      <c r="D7090" s="14" t="n"/>
      <c r="E7090" s="15" t="n"/>
      <c r="F7090" s="175" t="n"/>
      <c r="G7090" s="15" t="n"/>
      <c r="H7090" s="175" t="n"/>
      <c r="I7090" s="135" t="n"/>
      <c r="J7090" s="154" t="n"/>
      <c r="K7090" s="154" t="n"/>
      <c r="L7090" s="12" t="n"/>
      <c r="M7090">
        <f>VLOOKUP(J7090,P$7:Q$2767,2,0)</f>
        <v/>
      </c>
      <c r="N7090">
        <f>VLOOKUP(K7090,P$7:R$2767,2,0)</f>
        <v/>
      </c>
    </row>
    <row r="7091" hidden="1" outlineLevel="1" ht="22.45" customFormat="1" customHeight="1" s="71">
      <c r="B7091" s="165" t="n"/>
      <c r="C7091" s="165" t="n"/>
      <c r="D7091" s="152" t="n"/>
      <c r="E7091" s="163" t="n"/>
      <c r="F7091" s="164" t="n"/>
      <c r="G7091" s="163" t="n"/>
      <c r="H7091" s="164" t="n"/>
      <c r="I7091" s="7" t="n"/>
      <c r="J7091" s="8" t="n"/>
      <c r="K7091" s="8" t="n"/>
      <c r="L7091" s="12" t="n"/>
      <c r="M7091">
        <f>VLOOKUP(J7091,P$7:Q$2767,2,0)</f>
        <v/>
      </c>
      <c r="N7091">
        <f>VLOOKUP(K7091,P$7:R$2767,2,0)</f>
        <v/>
      </c>
    </row>
    <row r="7092" hidden="1" outlineLevel="1" ht="22.45" customFormat="1" customHeight="1" s="71">
      <c r="B7092" s="166" t="n"/>
      <c r="C7092" s="166" t="n"/>
      <c r="D7092" s="153" t="n"/>
      <c r="E7092" s="10" t="n"/>
      <c r="F7092" s="11" t="n"/>
      <c r="G7092" s="10" t="n"/>
      <c r="H7092" s="11" t="n"/>
      <c r="I7092" s="12" t="n"/>
      <c r="J7092" s="13" t="n"/>
      <c r="K7092" s="13" t="n"/>
      <c r="L7092" s="12" t="n"/>
      <c r="M7092">
        <f>VLOOKUP(J7092,P$7:Q$2767,2,0)</f>
        <v/>
      </c>
      <c r="N7092">
        <f>VLOOKUP(K7092,P$7:R$2767,2,0)</f>
        <v/>
      </c>
    </row>
    <row r="7093" hidden="1" outlineLevel="1" ht="22.45" customFormat="1" customHeight="1" s="71" thickBot="1">
      <c r="B7093" s="167" t="n"/>
      <c r="C7093" s="167" t="n"/>
      <c r="D7093" s="14" t="n"/>
      <c r="E7093" s="15" t="n"/>
      <c r="F7093" s="175" t="n"/>
      <c r="G7093" s="15" t="n"/>
      <c r="H7093" s="175" t="n"/>
      <c r="I7093" s="135" t="n"/>
      <c r="J7093" s="154" t="n"/>
      <c r="K7093" s="154" t="n"/>
      <c r="L7093" s="12" t="n"/>
      <c r="M7093">
        <f>VLOOKUP(J7093,P$7:Q$2767,2,0)</f>
        <v/>
      </c>
      <c r="N7093">
        <f>VLOOKUP(K7093,P$7:R$2767,2,0)</f>
        <v/>
      </c>
    </row>
    <row r="7094" hidden="1" outlineLevel="1" ht="22.45" customFormat="1" customHeight="1" s="71">
      <c r="B7094" s="165" t="n"/>
      <c r="C7094" s="165" t="n"/>
      <c r="D7094" s="152" t="n"/>
      <c r="E7094" s="163" t="n"/>
      <c r="F7094" s="164" t="n"/>
      <c r="G7094" s="163" t="n"/>
      <c r="H7094" s="164" t="n"/>
      <c r="I7094" s="7" t="n"/>
      <c r="J7094" s="8" t="n"/>
      <c r="K7094" s="8" t="n"/>
      <c r="L7094" s="12" t="n"/>
      <c r="M7094">
        <f>VLOOKUP(J7094,P$7:Q$2767,2,0)</f>
        <v/>
      </c>
      <c r="N7094">
        <f>VLOOKUP(K7094,P$7:R$2767,2,0)</f>
        <v/>
      </c>
    </row>
    <row r="7095" hidden="1" outlineLevel="1" ht="22.45" customFormat="1" customHeight="1" s="71">
      <c r="B7095" s="166" t="n"/>
      <c r="C7095" s="166" t="n"/>
      <c r="D7095" s="153" t="n"/>
      <c r="E7095" s="10" t="n"/>
      <c r="F7095" s="11" t="n"/>
      <c r="G7095" s="10" t="n"/>
      <c r="H7095" s="11" t="n"/>
      <c r="I7095" s="12" t="n"/>
      <c r="J7095" s="13" t="n"/>
      <c r="K7095" s="13" t="n"/>
      <c r="L7095" s="12" t="n"/>
      <c r="M7095">
        <f>VLOOKUP(J7095,P$7:Q$2767,2,0)</f>
        <v/>
      </c>
      <c r="N7095">
        <f>VLOOKUP(K7095,P$7:R$2767,2,0)</f>
        <v/>
      </c>
    </row>
    <row r="7096" hidden="1" outlineLevel="1" ht="22.45" customFormat="1" customHeight="1" s="71" thickBot="1">
      <c r="B7096" s="167" t="n"/>
      <c r="C7096" s="167" t="n"/>
      <c r="D7096" s="14" t="n"/>
      <c r="E7096" s="15" t="n"/>
      <c r="F7096" s="175" t="n"/>
      <c r="G7096" s="15" t="n"/>
      <c r="H7096" s="175" t="n"/>
      <c r="I7096" s="135" t="n"/>
      <c r="J7096" s="154" t="n"/>
      <c r="K7096" s="154" t="n"/>
      <c r="L7096" s="12" t="n"/>
      <c r="M7096">
        <f>VLOOKUP(J7096,P$7:Q$2767,2,0)</f>
        <v/>
      </c>
      <c r="N7096">
        <f>VLOOKUP(K7096,P$7:R$2767,2,0)</f>
        <v/>
      </c>
    </row>
    <row r="7097" hidden="1" outlineLevel="1" ht="22.45" customFormat="1" customHeight="1" s="71">
      <c r="B7097" s="165" t="n"/>
      <c r="C7097" s="165" t="n"/>
      <c r="D7097" s="152" t="n"/>
      <c r="E7097" s="163" t="n"/>
      <c r="F7097" s="164" t="n"/>
      <c r="G7097" s="163" t="n"/>
      <c r="H7097" s="164" t="n"/>
      <c r="I7097" s="7" t="n"/>
      <c r="J7097" s="8" t="n"/>
      <c r="K7097" s="8" t="n"/>
      <c r="L7097" s="12" t="n"/>
      <c r="M7097">
        <f>VLOOKUP(J7097,P$7:Q$2767,2,0)</f>
        <v/>
      </c>
      <c r="N7097">
        <f>VLOOKUP(K7097,P$7:R$2767,2,0)</f>
        <v/>
      </c>
    </row>
    <row r="7098" hidden="1" outlineLevel="1" ht="22.45" customFormat="1" customHeight="1" s="71">
      <c r="B7098" s="166" t="n"/>
      <c r="C7098" s="166" t="n"/>
      <c r="D7098" s="153" t="n"/>
      <c r="E7098" s="10" t="n"/>
      <c r="F7098" s="11" t="n"/>
      <c r="G7098" s="10" t="n"/>
      <c r="H7098" s="11" t="n"/>
      <c r="I7098" s="12" t="n"/>
      <c r="J7098" s="13" t="n"/>
      <c r="K7098" s="13" t="n"/>
      <c r="L7098" s="12" t="n"/>
      <c r="M7098">
        <f>VLOOKUP(J7098,P$7:Q$2767,2,0)</f>
        <v/>
      </c>
      <c r="N7098">
        <f>VLOOKUP(K7098,P$7:R$2767,2,0)</f>
        <v/>
      </c>
    </row>
    <row r="7099" hidden="1" outlineLevel="1" ht="22.45" customFormat="1" customHeight="1" s="71" thickBot="1">
      <c r="B7099" s="167" t="n"/>
      <c r="C7099" s="167" t="n"/>
      <c r="D7099" s="14" t="n"/>
      <c r="E7099" s="15" t="n"/>
      <c r="F7099" s="175" t="n"/>
      <c r="G7099" s="15" t="n"/>
      <c r="H7099" s="175" t="n"/>
      <c r="I7099" s="135" t="n"/>
      <c r="J7099" s="154" t="n"/>
      <c r="K7099" s="154" t="n"/>
      <c r="L7099" s="12" t="n"/>
      <c r="M7099">
        <f>VLOOKUP(J7099,P$7:Q$2767,2,0)</f>
        <v/>
      </c>
      <c r="N7099">
        <f>VLOOKUP(K7099,P$7:R$2767,2,0)</f>
        <v/>
      </c>
    </row>
    <row r="7100" hidden="1" outlineLevel="1" ht="22.45" customFormat="1" customHeight="1" s="71">
      <c r="B7100" s="165" t="n"/>
      <c r="C7100" s="165" t="n"/>
      <c r="D7100" s="152" t="n"/>
      <c r="E7100" s="163" t="n"/>
      <c r="F7100" s="164" t="n"/>
      <c r="G7100" s="163" t="n"/>
      <c r="H7100" s="164" t="n"/>
      <c r="I7100" s="7" t="n"/>
      <c r="J7100" s="8" t="n"/>
      <c r="K7100" s="8" t="n"/>
      <c r="L7100" s="12" t="n"/>
      <c r="M7100">
        <f>VLOOKUP(J7100,P$7:Q$2767,2,0)</f>
        <v/>
      </c>
      <c r="N7100">
        <f>VLOOKUP(K7100,P$7:R$2767,2,0)</f>
        <v/>
      </c>
    </row>
    <row r="7101" hidden="1" outlineLevel="1" ht="22.45" customFormat="1" customHeight="1" s="71">
      <c r="B7101" s="166" t="n"/>
      <c r="C7101" s="166" t="n"/>
      <c r="D7101" s="153" t="n"/>
      <c r="E7101" s="10" t="n"/>
      <c r="F7101" s="11" t="n"/>
      <c r="G7101" s="10" t="n"/>
      <c r="H7101" s="11" t="n"/>
      <c r="I7101" s="12" t="n"/>
      <c r="J7101" s="13" t="n"/>
      <c r="K7101" s="13" t="n"/>
      <c r="L7101" s="12" t="n"/>
      <c r="M7101">
        <f>VLOOKUP(J7101,P$7:Q$2767,2,0)</f>
        <v/>
      </c>
      <c r="N7101">
        <f>VLOOKUP(K7101,P$7:R$2767,2,0)</f>
        <v/>
      </c>
    </row>
    <row r="7102" hidden="1" outlineLevel="1" ht="22.45" customFormat="1" customHeight="1" s="71" thickBot="1">
      <c r="B7102" s="167" t="n"/>
      <c r="C7102" s="167" t="n"/>
      <c r="D7102" s="14" t="n"/>
      <c r="E7102" s="15" t="n"/>
      <c r="F7102" s="175" t="n"/>
      <c r="G7102" s="15" t="n"/>
      <c r="H7102" s="175" t="n"/>
      <c r="I7102" s="135" t="n"/>
      <c r="J7102" s="154" t="n"/>
      <c r="K7102" s="154" t="n"/>
      <c r="L7102" s="12" t="n"/>
      <c r="M7102">
        <f>VLOOKUP(J7102,P$7:Q$2767,2,0)</f>
        <v/>
      </c>
      <c r="N7102">
        <f>VLOOKUP(K7102,P$7:R$2767,2,0)</f>
        <v/>
      </c>
    </row>
    <row r="7103" hidden="1" outlineLevel="1" ht="22.45" customFormat="1" customHeight="1" s="71">
      <c r="B7103" s="165" t="n"/>
      <c r="C7103" s="165" t="n"/>
      <c r="D7103" s="152" t="n"/>
      <c r="E7103" s="163" t="n"/>
      <c r="F7103" s="164" t="n"/>
      <c r="G7103" s="163" t="n"/>
      <c r="H7103" s="164" t="n"/>
      <c r="I7103" s="7" t="n"/>
      <c r="J7103" s="8" t="n"/>
      <c r="K7103" s="8" t="n"/>
      <c r="L7103" s="12" t="n"/>
      <c r="M7103">
        <f>VLOOKUP(J7103,P$7:Q$2767,2,0)</f>
        <v/>
      </c>
      <c r="N7103">
        <f>VLOOKUP(K7103,P$7:R$2767,2,0)</f>
        <v/>
      </c>
    </row>
    <row r="7104" hidden="1" outlineLevel="1" ht="22.45" customFormat="1" customHeight="1" s="71">
      <c r="B7104" s="166" t="n"/>
      <c r="C7104" s="166" t="n"/>
      <c r="D7104" s="153" t="n"/>
      <c r="E7104" s="10" t="n"/>
      <c r="F7104" s="11" t="n"/>
      <c r="G7104" s="10" t="n"/>
      <c r="H7104" s="11" t="n"/>
      <c r="I7104" s="12" t="n"/>
      <c r="J7104" s="13" t="n"/>
      <c r="K7104" s="13" t="n"/>
      <c r="L7104" s="12" t="n"/>
      <c r="M7104">
        <f>VLOOKUP(J7104,P$7:Q$2767,2,0)</f>
        <v/>
      </c>
      <c r="N7104">
        <f>VLOOKUP(K7104,P$7:R$2767,2,0)</f>
        <v/>
      </c>
    </row>
    <row r="7105" hidden="1" outlineLevel="1" ht="22.45" customFormat="1" customHeight="1" s="71" thickBot="1">
      <c r="B7105" s="167" t="n"/>
      <c r="C7105" s="167" t="n"/>
      <c r="D7105" s="14" t="n"/>
      <c r="E7105" s="15" t="n"/>
      <c r="F7105" s="175" t="n"/>
      <c r="G7105" s="15" t="n"/>
      <c r="H7105" s="175" t="n"/>
      <c r="I7105" s="135" t="n"/>
      <c r="J7105" s="154" t="n"/>
      <c r="K7105" s="154" t="n"/>
      <c r="L7105" s="12" t="n"/>
      <c r="M7105">
        <f>VLOOKUP(J7105,P$7:Q$2767,2,0)</f>
        <v/>
      </c>
      <c r="N7105">
        <f>VLOOKUP(K7105,P$7:R$2767,2,0)</f>
        <v/>
      </c>
    </row>
    <row r="7106" hidden="1" outlineLevel="1" ht="22.45" customFormat="1" customHeight="1" s="71">
      <c r="B7106" s="165" t="n"/>
      <c r="C7106" s="165" t="n"/>
      <c r="D7106" s="152" t="n"/>
      <c r="E7106" s="163" t="n"/>
      <c r="F7106" s="164" t="n"/>
      <c r="G7106" s="163" t="n"/>
      <c r="H7106" s="164" t="n"/>
      <c r="I7106" s="7" t="n"/>
      <c r="J7106" s="8" t="n"/>
      <c r="K7106" s="8" t="n"/>
      <c r="L7106" s="12" t="n"/>
      <c r="M7106">
        <f>VLOOKUP(J7106,P$7:Q$2767,2,0)</f>
        <v/>
      </c>
      <c r="N7106">
        <f>VLOOKUP(K7106,P$7:R$2767,2,0)</f>
        <v/>
      </c>
    </row>
    <row r="7107" hidden="1" outlineLevel="1" ht="22.45" customFormat="1" customHeight="1" s="71">
      <c r="B7107" s="166" t="n"/>
      <c r="C7107" s="166" t="n"/>
      <c r="D7107" s="153" t="n"/>
      <c r="E7107" s="10" t="n"/>
      <c r="F7107" s="11" t="n"/>
      <c r="G7107" s="10" t="n"/>
      <c r="H7107" s="11" t="n"/>
      <c r="I7107" s="12" t="n"/>
      <c r="J7107" s="13" t="n"/>
      <c r="K7107" s="13" t="n"/>
      <c r="L7107" s="12" t="n"/>
      <c r="M7107">
        <f>VLOOKUP(J7107,P$7:Q$2767,2,0)</f>
        <v/>
      </c>
      <c r="N7107">
        <f>VLOOKUP(K7107,P$7:R$2767,2,0)</f>
        <v/>
      </c>
    </row>
    <row r="7108" hidden="1" outlineLevel="1" ht="22.45" customFormat="1" customHeight="1" s="71" thickBot="1">
      <c r="B7108" s="167" t="n"/>
      <c r="C7108" s="167" t="n"/>
      <c r="D7108" s="14" t="n"/>
      <c r="E7108" s="15" t="n"/>
      <c r="F7108" s="175" t="n"/>
      <c r="G7108" s="15" t="n"/>
      <c r="H7108" s="175" t="n"/>
      <c r="I7108" s="135" t="n"/>
      <c r="J7108" s="154" t="n"/>
      <c r="K7108" s="154" t="n"/>
      <c r="L7108" s="12" t="n"/>
      <c r="M7108">
        <f>VLOOKUP(J7108,P$7:Q$2767,2,0)</f>
        <v/>
      </c>
      <c r="N7108">
        <f>VLOOKUP(K7108,P$7:R$2767,2,0)</f>
        <v/>
      </c>
    </row>
    <row r="7109" hidden="1" outlineLevel="1" ht="22.45" customFormat="1" customHeight="1" s="71">
      <c r="B7109" s="165" t="n"/>
      <c r="C7109" s="165" t="n"/>
      <c r="D7109" s="152" t="n"/>
      <c r="E7109" s="163" t="n"/>
      <c r="F7109" s="164" t="n"/>
      <c r="G7109" s="163" t="n"/>
      <c r="H7109" s="164" t="n"/>
      <c r="I7109" s="7" t="n"/>
      <c r="J7109" s="8" t="n"/>
      <c r="K7109" s="8" t="n"/>
      <c r="L7109" s="12" t="n"/>
      <c r="M7109">
        <f>VLOOKUP(J7109,P$7:Q$2767,2,0)</f>
        <v/>
      </c>
      <c r="N7109">
        <f>VLOOKUP(K7109,P$7:R$2767,2,0)</f>
        <v/>
      </c>
    </row>
    <row r="7110" hidden="1" outlineLevel="1" ht="22.45" customFormat="1" customHeight="1" s="71">
      <c r="B7110" s="166" t="n"/>
      <c r="C7110" s="166" t="n"/>
      <c r="D7110" s="153" t="n"/>
      <c r="E7110" s="10" t="n"/>
      <c r="F7110" s="11" t="n"/>
      <c r="G7110" s="10" t="n"/>
      <c r="H7110" s="11" t="n"/>
      <c r="I7110" s="12" t="n"/>
      <c r="J7110" s="13" t="n"/>
      <c r="K7110" s="13" t="n"/>
      <c r="L7110" s="12" t="n"/>
      <c r="M7110">
        <f>VLOOKUP(J7110,P$7:Q$2767,2,0)</f>
        <v/>
      </c>
      <c r="N7110">
        <f>VLOOKUP(K7110,P$7:R$2767,2,0)</f>
        <v/>
      </c>
    </row>
    <row r="7111" hidden="1" outlineLevel="1" ht="22.45" customFormat="1" customHeight="1" s="71" thickBot="1">
      <c r="B7111" s="167" t="n"/>
      <c r="C7111" s="167" t="n"/>
      <c r="D7111" s="14" t="n"/>
      <c r="E7111" s="15" t="n"/>
      <c r="F7111" s="175" t="n"/>
      <c r="G7111" s="15" t="n"/>
      <c r="H7111" s="175" t="n"/>
      <c r="I7111" s="135" t="n"/>
      <c r="J7111" s="154" t="n"/>
      <c r="K7111" s="154" t="n"/>
      <c r="L7111" s="12" t="n"/>
      <c r="M7111">
        <f>VLOOKUP(J7111,P$7:Q$2767,2,0)</f>
        <v/>
      </c>
      <c r="N7111">
        <f>VLOOKUP(K7111,P$7:R$2767,2,0)</f>
        <v/>
      </c>
    </row>
    <row r="7112" hidden="1" outlineLevel="1" ht="22.45" customFormat="1" customHeight="1" s="71">
      <c r="B7112" s="165" t="n"/>
      <c r="C7112" s="165" t="n"/>
      <c r="D7112" s="152" t="n"/>
      <c r="E7112" s="163" t="n"/>
      <c r="F7112" s="164" t="n"/>
      <c r="G7112" s="163" t="n"/>
      <c r="H7112" s="164" t="n"/>
      <c r="I7112" s="7" t="n"/>
      <c r="J7112" s="8" t="n"/>
      <c r="K7112" s="8" t="n"/>
      <c r="L7112" s="12" t="n"/>
      <c r="M7112">
        <f>VLOOKUP(J7112,P$7:Q$2767,2,0)</f>
        <v/>
      </c>
      <c r="N7112">
        <f>VLOOKUP(K7112,P$7:R$2767,2,0)</f>
        <v/>
      </c>
    </row>
    <row r="7113" hidden="1" outlineLevel="1" ht="22.45" customFormat="1" customHeight="1" s="71">
      <c r="B7113" s="166" t="n"/>
      <c r="C7113" s="166" t="n"/>
      <c r="D7113" s="153" t="n"/>
      <c r="E7113" s="10" t="n"/>
      <c r="F7113" s="11" t="n"/>
      <c r="G7113" s="10" t="n"/>
      <c r="H7113" s="11" t="n"/>
      <c r="I7113" s="12" t="n"/>
      <c r="J7113" s="13" t="n"/>
      <c r="K7113" s="13" t="n"/>
      <c r="L7113" s="12" t="n"/>
      <c r="M7113">
        <f>VLOOKUP(J7113,P$7:Q$2767,2,0)</f>
        <v/>
      </c>
      <c r="N7113">
        <f>VLOOKUP(K7113,P$7:R$2767,2,0)</f>
        <v/>
      </c>
    </row>
    <row r="7114" hidden="1" outlineLevel="1" ht="22.45" customFormat="1" customHeight="1" s="71" thickBot="1">
      <c r="B7114" s="167" t="n"/>
      <c r="C7114" s="167" t="n"/>
      <c r="D7114" s="14" t="n"/>
      <c r="E7114" s="15" t="n"/>
      <c r="F7114" s="175" t="n"/>
      <c r="G7114" s="15" t="n"/>
      <c r="H7114" s="175" t="n"/>
      <c r="I7114" s="135" t="n"/>
      <c r="J7114" s="154" t="n"/>
      <c r="K7114" s="154" t="n"/>
      <c r="L7114" s="12" t="n"/>
      <c r="M7114">
        <f>VLOOKUP(J7114,P$7:Q$2767,2,0)</f>
        <v/>
      </c>
      <c r="N7114">
        <f>VLOOKUP(K7114,P$7:R$2767,2,0)</f>
        <v/>
      </c>
    </row>
    <row r="7115" hidden="1" outlineLevel="1" ht="22.45" customFormat="1" customHeight="1" s="71">
      <c r="B7115" s="165" t="n"/>
      <c r="C7115" s="165" t="n"/>
      <c r="D7115" s="152" t="n"/>
      <c r="E7115" s="163" t="n"/>
      <c r="F7115" s="164" t="n"/>
      <c r="G7115" s="163" t="n"/>
      <c r="H7115" s="164" t="n"/>
      <c r="I7115" s="7" t="n"/>
      <c r="J7115" s="8" t="n"/>
      <c r="K7115" s="8" t="n"/>
      <c r="L7115" s="12" t="n"/>
      <c r="M7115">
        <f>VLOOKUP(J7115,P$7:Q$2767,2,0)</f>
        <v/>
      </c>
      <c r="N7115">
        <f>VLOOKUP(K7115,P$7:R$2767,2,0)</f>
        <v/>
      </c>
    </row>
    <row r="7116" hidden="1" outlineLevel="1" ht="22.45" customFormat="1" customHeight="1" s="71">
      <c r="B7116" s="166" t="n"/>
      <c r="C7116" s="166" t="n"/>
      <c r="D7116" s="153" t="n"/>
      <c r="E7116" s="10" t="n"/>
      <c r="F7116" s="11" t="n"/>
      <c r="G7116" s="10" t="n"/>
      <c r="H7116" s="11" t="n"/>
      <c r="I7116" s="12" t="n"/>
      <c r="J7116" s="13" t="n"/>
      <c r="K7116" s="13" t="n"/>
      <c r="L7116" s="12" t="n"/>
      <c r="M7116">
        <f>VLOOKUP(J7116,P$7:Q$2767,2,0)</f>
        <v/>
      </c>
      <c r="N7116">
        <f>VLOOKUP(K7116,P$7:R$2767,2,0)</f>
        <v/>
      </c>
    </row>
    <row r="7117" hidden="1" outlineLevel="1" ht="22.45" customFormat="1" customHeight="1" s="71" thickBot="1">
      <c r="B7117" s="167" t="n"/>
      <c r="C7117" s="167" t="n"/>
      <c r="D7117" s="14" t="n"/>
      <c r="E7117" s="15" t="n"/>
      <c r="F7117" s="175" t="n"/>
      <c r="G7117" s="15" t="n"/>
      <c r="H7117" s="175" t="n"/>
      <c r="I7117" s="135" t="n"/>
      <c r="J7117" s="154" t="n"/>
      <c r="K7117" s="154" t="n"/>
      <c r="L7117" s="12" t="n"/>
      <c r="M7117">
        <f>VLOOKUP(J7117,P$7:Q$2767,2,0)</f>
        <v/>
      </c>
      <c r="N7117">
        <f>VLOOKUP(K7117,P$7:R$2767,2,0)</f>
        <v/>
      </c>
    </row>
    <row r="7118" hidden="1" outlineLevel="1" ht="22.45" customFormat="1" customHeight="1" s="71">
      <c r="B7118" s="165" t="n"/>
      <c r="C7118" s="165" t="n"/>
      <c r="D7118" s="152" t="n"/>
      <c r="E7118" s="163" t="n"/>
      <c r="F7118" s="164" t="n"/>
      <c r="G7118" s="163" t="n"/>
      <c r="H7118" s="164" t="n"/>
      <c r="I7118" s="7" t="n"/>
      <c r="J7118" s="8" t="n"/>
      <c r="K7118" s="8" t="n"/>
      <c r="L7118" s="12" t="n"/>
      <c r="M7118">
        <f>VLOOKUP(J7118,P$7:Q$2767,2,0)</f>
        <v/>
      </c>
      <c r="N7118">
        <f>VLOOKUP(K7118,P$7:R$2767,2,0)</f>
        <v/>
      </c>
    </row>
    <row r="7119" hidden="1" outlineLevel="1" ht="22.45" customFormat="1" customHeight="1" s="71">
      <c r="B7119" s="166" t="n"/>
      <c r="C7119" s="166" t="n"/>
      <c r="D7119" s="153" t="n"/>
      <c r="E7119" s="10" t="n"/>
      <c r="F7119" s="11" t="n"/>
      <c r="G7119" s="10" t="n"/>
      <c r="H7119" s="11" t="n"/>
      <c r="I7119" s="12" t="n"/>
      <c r="J7119" s="13" t="n"/>
      <c r="K7119" s="13" t="n"/>
      <c r="L7119" s="12" t="n"/>
      <c r="M7119">
        <f>VLOOKUP(J7119,P$7:Q$2767,2,0)</f>
        <v/>
      </c>
      <c r="N7119">
        <f>VLOOKUP(K7119,P$7:R$2767,2,0)</f>
        <v/>
      </c>
    </row>
    <row r="7120" hidden="1" outlineLevel="1" ht="22.45" customFormat="1" customHeight="1" s="71" thickBot="1">
      <c r="B7120" s="167" t="n"/>
      <c r="C7120" s="167" t="n"/>
      <c r="D7120" s="14" t="n"/>
      <c r="E7120" s="15" t="n"/>
      <c r="F7120" s="175" t="n"/>
      <c r="G7120" s="15" t="n"/>
      <c r="H7120" s="175" t="n"/>
      <c r="I7120" s="135" t="n"/>
      <c r="J7120" s="154" t="n"/>
      <c r="K7120" s="154" t="n"/>
      <c r="L7120" s="12" t="n"/>
      <c r="M7120">
        <f>VLOOKUP(J7120,P$7:Q$2767,2,0)</f>
        <v/>
      </c>
      <c r="N7120">
        <f>VLOOKUP(K7120,P$7:R$2767,2,0)</f>
        <v/>
      </c>
    </row>
    <row r="7121" hidden="1" outlineLevel="1" ht="22.45" customFormat="1" customHeight="1" s="71">
      <c r="B7121" s="165" t="n"/>
      <c r="C7121" s="165" t="n"/>
      <c r="D7121" s="152" t="n"/>
      <c r="E7121" s="163" t="n"/>
      <c r="F7121" s="164" t="n"/>
      <c r="G7121" s="163" t="n"/>
      <c r="H7121" s="164" t="n"/>
      <c r="I7121" s="7" t="n"/>
      <c r="J7121" s="8" t="n"/>
      <c r="K7121" s="8" t="n"/>
      <c r="L7121" s="12" t="n"/>
      <c r="M7121">
        <f>VLOOKUP(J7121,P$7:Q$2767,2,0)</f>
        <v/>
      </c>
      <c r="N7121">
        <f>VLOOKUP(K7121,P$7:R$2767,2,0)</f>
        <v/>
      </c>
    </row>
    <row r="7122" hidden="1" outlineLevel="1" ht="22.45" customFormat="1" customHeight="1" s="71">
      <c r="B7122" s="166" t="n"/>
      <c r="C7122" s="166" t="n"/>
      <c r="D7122" s="153" t="n"/>
      <c r="E7122" s="10" t="n"/>
      <c r="F7122" s="11" t="n"/>
      <c r="G7122" s="10" t="n"/>
      <c r="H7122" s="11" t="n"/>
      <c r="I7122" s="12" t="n"/>
      <c r="J7122" s="13" t="n"/>
      <c r="K7122" s="13" t="n"/>
      <c r="L7122" s="12" t="n"/>
      <c r="M7122">
        <f>VLOOKUP(J7122,P$7:Q$2767,2,0)</f>
        <v/>
      </c>
      <c r="N7122">
        <f>VLOOKUP(K7122,P$7:R$2767,2,0)</f>
        <v/>
      </c>
    </row>
    <row r="7123" hidden="1" outlineLevel="1" ht="22.45" customFormat="1" customHeight="1" s="71" thickBot="1">
      <c r="B7123" s="167" t="n"/>
      <c r="C7123" s="167" t="n"/>
      <c r="D7123" s="14" t="n"/>
      <c r="E7123" s="15" t="n"/>
      <c r="F7123" s="175" t="n"/>
      <c r="G7123" s="15" t="n"/>
      <c r="H7123" s="175" t="n"/>
      <c r="I7123" s="135" t="n"/>
      <c r="J7123" s="154" t="n"/>
      <c r="K7123" s="154" t="n"/>
      <c r="L7123" s="12" t="n"/>
      <c r="M7123">
        <f>VLOOKUP(J7123,P$7:Q$2767,2,0)</f>
        <v/>
      </c>
      <c r="N7123">
        <f>VLOOKUP(K7123,P$7:R$2767,2,0)</f>
        <v/>
      </c>
    </row>
    <row r="7124" hidden="1" outlineLevel="1" ht="22.45" customFormat="1" customHeight="1" s="71">
      <c r="B7124" s="165" t="n"/>
      <c r="C7124" s="165" t="n"/>
      <c r="D7124" s="152" t="n"/>
      <c r="E7124" s="163" t="n"/>
      <c r="F7124" s="164" t="n"/>
      <c r="G7124" s="163" t="n"/>
      <c r="H7124" s="164" t="n"/>
      <c r="I7124" s="7" t="n"/>
      <c r="J7124" s="8" t="n"/>
      <c r="K7124" s="8" t="n"/>
      <c r="L7124" s="12" t="n"/>
      <c r="M7124">
        <f>VLOOKUP(J7124,P$7:Q$2767,2,0)</f>
        <v/>
      </c>
      <c r="N7124">
        <f>VLOOKUP(K7124,P$7:R$2767,2,0)</f>
        <v/>
      </c>
    </row>
    <row r="7125" hidden="1" outlineLevel="1" ht="22.45" customFormat="1" customHeight="1" s="71">
      <c r="B7125" s="166" t="n"/>
      <c r="C7125" s="166" t="n"/>
      <c r="D7125" s="153" t="n"/>
      <c r="E7125" s="10" t="n"/>
      <c r="F7125" s="11" t="n"/>
      <c r="G7125" s="10" t="n"/>
      <c r="H7125" s="11" t="n"/>
      <c r="I7125" s="12" t="n"/>
      <c r="J7125" s="13" t="n"/>
      <c r="K7125" s="13" t="n"/>
      <c r="L7125" s="12" t="n"/>
      <c r="M7125">
        <f>VLOOKUP(J7125,P$7:Q$2767,2,0)</f>
        <v/>
      </c>
      <c r="N7125">
        <f>VLOOKUP(K7125,P$7:R$2767,2,0)</f>
        <v/>
      </c>
    </row>
    <row r="7126" hidden="1" outlineLevel="1" ht="22.45" customFormat="1" customHeight="1" s="71" thickBot="1">
      <c r="B7126" s="167" t="n"/>
      <c r="C7126" s="167" t="n"/>
      <c r="D7126" s="14" t="n"/>
      <c r="E7126" s="15" t="n"/>
      <c r="F7126" s="175" t="n"/>
      <c r="G7126" s="15" t="n"/>
      <c r="H7126" s="175" t="n"/>
      <c r="I7126" s="135" t="n"/>
      <c r="J7126" s="154" t="n"/>
      <c r="K7126" s="154" t="n"/>
      <c r="L7126" s="12" t="n"/>
      <c r="M7126">
        <f>VLOOKUP(J7126,P$7:Q$2767,2,0)</f>
        <v/>
      </c>
      <c r="N7126">
        <f>VLOOKUP(K7126,P$7:R$2767,2,0)</f>
        <v/>
      </c>
    </row>
    <row r="7127" hidden="1" outlineLevel="1" ht="22.45" customFormat="1" customHeight="1" s="71">
      <c r="B7127" s="165" t="n"/>
      <c r="C7127" s="165" t="n"/>
      <c r="D7127" s="152" t="n"/>
      <c r="E7127" s="163" t="n"/>
      <c r="F7127" s="164" t="n"/>
      <c r="G7127" s="163" t="n"/>
      <c r="H7127" s="164" t="n"/>
      <c r="I7127" s="7" t="n"/>
      <c r="J7127" s="8" t="n"/>
      <c r="K7127" s="8" t="n"/>
      <c r="L7127" s="12" t="n"/>
      <c r="M7127">
        <f>VLOOKUP(J7127,P$7:Q$2767,2,0)</f>
        <v/>
      </c>
      <c r="N7127">
        <f>VLOOKUP(K7127,P$7:R$2767,2,0)</f>
        <v/>
      </c>
    </row>
    <row r="7128" hidden="1" outlineLevel="1" ht="22.45" customFormat="1" customHeight="1" s="71">
      <c r="B7128" s="166" t="n"/>
      <c r="C7128" s="166" t="n"/>
      <c r="D7128" s="153" t="n"/>
      <c r="E7128" s="10" t="n"/>
      <c r="F7128" s="11" t="n"/>
      <c r="G7128" s="10" t="n"/>
      <c r="H7128" s="11" t="n"/>
      <c r="I7128" s="12" t="n"/>
      <c r="J7128" s="13" t="n"/>
      <c r="K7128" s="13" t="n"/>
      <c r="L7128" s="12" t="n"/>
      <c r="M7128">
        <f>VLOOKUP(J7128,P$7:Q$2767,2,0)</f>
        <v/>
      </c>
      <c r="N7128">
        <f>VLOOKUP(K7128,P$7:R$2767,2,0)</f>
        <v/>
      </c>
    </row>
    <row r="7129" hidden="1" outlineLevel="1" ht="22.45" customFormat="1" customHeight="1" s="71" thickBot="1">
      <c r="B7129" s="167" t="n"/>
      <c r="C7129" s="167" t="n"/>
      <c r="D7129" s="14" t="n"/>
      <c r="E7129" s="15" t="n"/>
      <c r="F7129" s="175" t="n"/>
      <c r="G7129" s="15" t="n"/>
      <c r="H7129" s="175" t="n"/>
      <c r="I7129" s="135" t="n"/>
      <c r="J7129" s="154" t="n"/>
      <c r="K7129" s="154" t="n"/>
      <c r="L7129" s="12" t="n"/>
      <c r="M7129">
        <f>VLOOKUP(J7129,P$7:Q$2767,2,0)</f>
        <v/>
      </c>
      <c r="N7129">
        <f>VLOOKUP(K7129,P$7:R$2767,2,0)</f>
        <v/>
      </c>
    </row>
    <row r="7130" hidden="1" outlineLevel="1" ht="22.45" customFormat="1" customHeight="1" s="71">
      <c r="B7130" s="165" t="n"/>
      <c r="C7130" s="165" t="n"/>
      <c r="D7130" s="152" t="n"/>
      <c r="E7130" s="163" t="n"/>
      <c r="F7130" s="164" t="n"/>
      <c r="G7130" s="163" t="n"/>
      <c r="H7130" s="164" t="n"/>
      <c r="I7130" s="176" t="n"/>
      <c r="J7130" s="8" t="n"/>
      <c r="K7130" s="8" t="n"/>
      <c r="L7130" s="12" t="n"/>
      <c r="M7130">
        <f>VLOOKUP(J7130,P$7:Q$2767,2,0)</f>
        <v/>
      </c>
      <c r="N7130">
        <f>VLOOKUP(K7130,P$7:R$2767,2,0)</f>
        <v/>
      </c>
    </row>
    <row r="7131" hidden="1" outlineLevel="1" ht="22.45" customFormat="1" customHeight="1" s="71">
      <c r="B7131" s="166" t="n"/>
      <c r="C7131" s="166" t="n"/>
      <c r="D7131" s="153" t="n"/>
      <c r="E7131" s="10" t="n"/>
      <c r="F7131" s="11" t="n"/>
      <c r="G7131" s="10" t="n"/>
      <c r="H7131" s="11" t="n"/>
      <c r="I7131" s="12" t="n"/>
      <c r="J7131" s="13" t="n"/>
      <c r="K7131" s="13" t="n"/>
      <c r="L7131" s="12" t="n"/>
      <c r="M7131">
        <f>VLOOKUP(J7131,P$7:Q$2767,2,0)</f>
        <v/>
      </c>
      <c r="N7131">
        <f>VLOOKUP(K7131,P$7:R$2767,2,0)</f>
        <v/>
      </c>
    </row>
    <row r="7132" hidden="1" outlineLevel="1" ht="22.45" customFormat="1" customHeight="1" s="71" thickBot="1">
      <c r="B7132" s="167" t="n"/>
      <c r="C7132" s="167" t="n"/>
      <c r="D7132" s="14" t="n"/>
      <c r="E7132" s="15" t="n"/>
      <c r="F7132" s="175" t="n"/>
      <c r="G7132" s="15" t="n"/>
      <c r="H7132" s="175" t="n"/>
      <c r="I7132" s="135" t="n"/>
      <c r="J7132" s="154" t="n"/>
      <c r="K7132" s="154" t="n"/>
      <c r="L7132" s="12" t="n"/>
      <c r="M7132">
        <f>VLOOKUP(J7132,P$7:Q$2767,2,0)</f>
        <v/>
      </c>
      <c r="N7132">
        <f>VLOOKUP(K7132,P$7:R$2767,2,0)</f>
        <v/>
      </c>
    </row>
    <row r="7133" hidden="1" outlineLevel="1" ht="22.45" customFormat="1" customHeight="1" s="71">
      <c r="B7133" s="165" t="n"/>
      <c r="C7133" s="165" t="n"/>
      <c r="D7133" s="152" t="n"/>
      <c r="E7133" s="163" t="n"/>
      <c r="F7133" s="164" t="n"/>
      <c r="G7133" s="163" t="n"/>
      <c r="H7133" s="164" t="n"/>
      <c r="I7133" s="7" t="n"/>
      <c r="J7133" s="8" t="n"/>
      <c r="K7133" s="8" t="n"/>
      <c r="L7133" s="12" t="n"/>
      <c r="M7133">
        <f>VLOOKUP(J7133,P$7:Q$2767,2,0)</f>
        <v/>
      </c>
      <c r="N7133">
        <f>VLOOKUP(K7133,P$7:R$2767,2,0)</f>
        <v/>
      </c>
    </row>
    <row r="7134" hidden="1" outlineLevel="1" ht="22.45" customFormat="1" customHeight="1" s="71">
      <c r="B7134" s="166" t="n"/>
      <c r="C7134" s="166" t="n"/>
      <c r="D7134" s="153" t="n"/>
      <c r="E7134" s="10" t="n"/>
      <c r="F7134" s="11" t="n"/>
      <c r="G7134" s="10" t="n"/>
      <c r="H7134" s="11" t="n"/>
      <c r="I7134" s="12" t="n"/>
      <c r="J7134" s="13" t="n"/>
      <c r="K7134" s="13" t="n"/>
      <c r="L7134" s="12" t="n"/>
      <c r="M7134">
        <f>VLOOKUP(J7134,P$7:Q$2767,2,0)</f>
        <v/>
      </c>
      <c r="N7134">
        <f>VLOOKUP(K7134,P$7:R$2767,2,0)</f>
        <v/>
      </c>
    </row>
    <row r="7135" hidden="1" outlineLevel="1" ht="22.45" customFormat="1" customHeight="1" s="71" thickBot="1">
      <c r="B7135" s="167" t="n"/>
      <c r="C7135" s="167" t="n"/>
      <c r="D7135" s="14" t="n"/>
      <c r="E7135" s="15" t="n"/>
      <c r="F7135" s="175" t="n"/>
      <c r="G7135" s="15" t="n"/>
      <c r="H7135" s="175" t="n"/>
      <c r="I7135" s="135" t="n"/>
      <c r="J7135" s="154" t="n"/>
      <c r="K7135" s="154" t="n"/>
      <c r="L7135" s="12" t="n"/>
      <c r="M7135">
        <f>VLOOKUP(J7135,P$7:Q$2767,2,0)</f>
        <v/>
      </c>
      <c r="N7135">
        <f>VLOOKUP(K7135,P$7:R$2767,2,0)</f>
        <v/>
      </c>
    </row>
    <row r="7136" hidden="1" outlineLevel="1" ht="22.45" customFormat="1" customHeight="1" s="71">
      <c r="B7136" s="165" t="n"/>
      <c r="C7136" s="165" t="n"/>
      <c r="D7136" s="152" t="n"/>
      <c r="E7136" s="163" t="n"/>
      <c r="F7136" s="164" t="n"/>
      <c r="G7136" s="163" t="n"/>
      <c r="H7136" s="164" t="n"/>
      <c r="I7136" s="176" t="n"/>
      <c r="J7136" s="8" t="n"/>
      <c r="K7136" s="8" t="n"/>
      <c r="L7136" s="12" t="n"/>
      <c r="M7136">
        <f>VLOOKUP(J7136,P$7:Q$2767,2,0)</f>
        <v/>
      </c>
      <c r="N7136">
        <f>VLOOKUP(K7136,P$7:R$2767,2,0)</f>
        <v/>
      </c>
    </row>
    <row r="7137" hidden="1" outlineLevel="1" ht="22.45" customFormat="1" customHeight="1" s="71">
      <c r="B7137" s="166" t="n"/>
      <c r="C7137" s="166" t="n"/>
      <c r="D7137" s="153" t="n"/>
      <c r="E7137" s="10" t="n"/>
      <c r="F7137" s="11" t="n"/>
      <c r="G7137" s="10" t="n"/>
      <c r="H7137" s="11" t="n"/>
      <c r="I7137" s="12" t="n"/>
      <c r="J7137" s="13" t="n"/>
      <c r="K7137" s="13" t="n"/>
      <c r="L7137" s="12" t="n"/>
      <c r="M7137">
        <f>VLOOKUP(J7137,P$7:Q$2767,2,0)</f>
        <v/>
      </c>
      <c r="N7137">
        <f>VLOOKUP(K7137,P$7:R$2767,2,0)</f>
        <v/>
      </c>
    </row>
    <row r="7138" hidden="1" outlineLevel="1" ht="22.45" customFormat="1" customHeight="1" s="71" thickBot="1">
      <c r="B7138" s="167" t="n"/>
      <c r="C7138" s="167" t="n"/>
      <c r="D7138" s="14" t="n"/>
      <c r="E7138" s="15" t="n"/>
      <c r="F7138" s="175" t="n"/>
      <c r="G7138" s="15" t="n"/>
      <c r="H7138" s="175" t="n"/>
      <c r="I7138" s="135" t="n"/>
      <c r="J7138" s="154" t="n"/>
      <c r="K7138" s="154" t="n"/>
      <c r="L7138" s="12" t="n"/>
      <c r="M7138">
        <f>VLOOKUP(J7138,P$7:Q$2767,2,0)</f>
        <v/>
      </c>
      <c r="N7138">
        <f>VLOOKUP(K7138,P$7:R$2767,2,0)</f>
        <v/>
      </c>
    </row>
    <row r="7139" hidden="1" outlineLevel="1" ht="22.45" customFormat="1" customHeight="1" s="71">
      <c r="B7139" s="165" t="n"/>
      <c r="C7139" s="165" t="n"/>
      <c r="D7139" s="152" t="n"/>
      <c r="E7139" s="163" t="n"/>
      <c r="F7139" s="164" t="n"/>
      <c r="G7139" s="163" t="n"/>
      <c r="H7139" s="164" t="n"/>
      <c r="I7139" s="7" t="n"/>
      <c r="J7139" s="8" t="n"/>
      <c r="K7139" s="8" t="n"/>
      <c r="L7139" s="12" t="n"/>
      <c r="M7139">
        <f>VLOOKUP(J7139,P$7:Q$2767,2,0)</f>
        <v/>
      </c>
      <c r="N7139">
        <f>VLOOKUP(K7139,P$7:R$2767,2,0)</f>
        <v/>
      </c>
    </row>
    <row r="7140" hidden="1" outlineLevel="1" ht="22.45" customFormat="1" customHeight="1" s="71">
      <c r="B7140" s="166" t="n"/>
      <c r="C7140" s="166" t="n"/>
      <c r="D7140" s="153" t="n"/>
      <c r="E7140" s="10" t="n"/>
      <c r="F7140" s="11" t="n"/>
      <c r="G7140" s="10" t="n"/>
      <c r="H7140" s="11" t="n"/>
      <c r="I7140" s="12" t="n"/>
      <c r="J7140" s="13" t="n"/>
      <c r="K7140" s="13" t="n"/>
      <c r="L7140" s="12" t="n"/>
      <c r="M7140">
        <f>VLOOKUP(J7140,P$7:Q$2767,2,0)</f>
        <v/>
      </c>
      <c r="N7140">
        <f>VLOOKUP(K7140,P$7:R$2767,2,0)</f>
        <v/>
      </c>
    </row>
    <row r="7141" hidden="1" outlineLevel="1" ht="22.45" customFormat="1" customHeight="1" s="71" thickBot="1">
      <c r="B7141" s="167" t="n"/>
      <c r="C7141" s="167" t="n"/>
      <c r="D7141" s="14" t="n"/>
      <c r="E7141" s="15" t="n"/>
      <c r="F7141" s="175" t="n"/>
      <c r="G7141" s="15" t="n"/>
      <c r="H7141" s="175" t="n"/>
      <c r="I7141" s="135" t="n"/>
      <c r="J7141" s="154" t="n"/>
      <c r="K7141" s="154" t="n"/>
      <c r="L7141" s="12" t="n"/>
      <c r="M7141">
        <f>VLOOKUP(J7141,P$7:Q$2767,2,0)</f>
        <v/>
      </c>
      <c r="N7141">
        <f>VLOOKUP(K7141,P$7:R$2767,2,0)</f>
        <v/>
      </c>
    </row>
    <row r="7142" hidden="1" outlineLevel="1" ht="22.45" customFormat="1" customHeight="1" s="71">
      <c r="B7142" s="165" t="n"/>
      <c r="C7142" s="165" t="n"/>
      <c r="D7142" s="152" t="n"/>
      <c r="E7142" s="163" t="n"/>
      <c r="F7142" s="164" t="n"/>
      <c r="G7142" s="163" t="n"/>
      <c r="H7142" s="164" t="n"/>
      <c r="I7142" s="7" t="n"/>
      <c r="J7142" s="8" t="n"/>
      <c r="K7142" s="8" t="n"/>
      <c r="L7142" s="12" t="n"/>
      <c r="M7142">
        <f>VLOOKUP(J7142,P$7:Q$2767,2,0)</f>
        <v/>
      </c>
      <c r="N7142">
        <f>VLOOKUP(K7142,P$7:R$2767,2,0)</f>
        <v/>
      </c>
    </row>
    <row r="7143" hidden="1" outlineLevel="1" ht="22.45" customFormat="1" customHeight="1" s="71">
      <c r="B7143" s="166" t="n"/>
      <c r="C7143" s="166" t="n"/>
      <c r="D7143" s="153" t="n"/>
      <c r="E7143" s="10" t="n"/>
      <c r="F7143" s="11" t="n"/>
      <c r="G7143" s="10" t="n"/>
      <c r="H7143" s="11" t="n"/>
      <c r="I7143" s="12" t="n"/>
      <c r="J7143" s="13" t="n"/>
      <c r="K7143" s="13" t="n"/>
      <c r="L7143" s="12" t="n"/>
      <c r="M7143">
        <f>VLOOKUP(J7143,P$7:Q$2767,2,0)</f>
        <v/>
      </c>
      <c r="N7143">
        <f>VLOOKUP(K7143,P$7:R$2767,2,0)</f>
        <v/>
      </c>
    </row>
    <row r="7144" hidden="1" outlineLevel="1" ht="22.45" customFormat="1" customHeight="1" s="71" thickBot="1">
      <c r="B7144" s="167" t="n"/>
      <c r="C7144" s="167" t="n"/>
      <c r="D7144" s="14" t="n"/>
      <c r="E7144" s="15" t="n"/>
      <c r="F7144" s="175" t="n"/>
      <c r="G7144" s="15" t="n"/>
      <c r="H7144" s="175" t="n"/>
      <c r="I7144" s="135" t="n"/>
      <c r="J7144" s="154" t="n"/>
      <c r="K7144" s="154" t="n"/>
      <c r="L7144" s="12" t="n"/>
      <c r="M7144">
        <f>VLOOKUP(J7144,P$7:Q$2767,2,0)</f>
        <v/>
      </c>
      <c r="N7144">
        <f>VLOOKUP(K7144,P$7:R$2767,2,0)</f>
        <v/>
      </c>
    </row>
    <row r="7145" hidden="1" outlineLevel="1" ht="22.45" customFormat="1" customHeight="1" s="71">
      <c r="B7145" s="165" t="n"/>
      <c r="C7145" s="165" t="n"/>
      <c r="D7145" s="152" t="n"/>
      <c r="E7145" s="163" t="n"/>
      <c r="F7145" s="164" t="n"/>
      <c r="G7145" s="163" t="n"/>
      <c r="H7145" s="164" t="n"/>
      <c r="I7145" s="7" t="n"/>
      <c r="J7145" s="8" t="n"/>
      <c r="K7145" s="8" t="n"/>
      <c r="L7145" s="12" t="n"/>
      <c r="M7145">
        <f>VLOOKUP(J7145,P$7:Q$2767,2,0)</f>
        <v/>
      </c>
      <c r="N7145">
        <f>VLOOKUP(K7145,P$7:R$2767,2,0)</f>
        <v/>
      </c>
    </row>
    <row r="7146" hidden="1" outlineLevel="1" ht="22.45" customFormat="1" customHeight="1" s="71">
      <c r="B7146" s="166" t="n"/>
      <c r="C7146" s="166" t="n"/>
      <c r="D7146" s="153" t="n"/>
      <c r="E7146" s="10" t="n"/>
      <c r="F7146" s="11" t="n"/>
      <c r="G7146" s="10" t="n"/>
      <c r="H7146" s="11" t="n"/>
      <c r="I7146" s="12" t="n"/>
      <c r="J7146" s="13" t="n"/>
      <c r="K7146" s="13" t="n"/>
      <c r="L7146" s="12" t="n"/>
      <c r="M7146">
        <f>VLOOKUP(J7146,P$7:Q$2767,2,0)</f>
        <v/>
      </c>
      <c r="N7146">
        <f>VLOOKUP(K7146,P$7:R$2767,2,0)</f>
        <v/>
      </c>
    </row>
    <row r="7147" hidden="1" outlineLevel="1" ht="22.45" customFormat="1" customHeight="1" s="71" thickBot="1">
      <c r="B7147" s="167" t="n"/>
      <c r="C7147" s="167" t="n"/>
      <c r="D7147" s="14" t="n"/>
      <c r="E7147" s="15" t="n"/>
      <c r="F7147" s="175" t="n"/>
      <c r="G7147" s="15" t="n"/>
      <c r="H7147" s="175" t="n"/>
      <c r="I7147" s="135" t="n"/>
      <c r="J7147" s="154" t="n"/>
      <c r="K7147" s="154" t="n"/>
      <c r="L7147" s="12" t="n"/>
      <c r="M7147">
        <f>VLOOKUP(J7147,P$7:Q$2767,2,0)</f>
        <v/>
      </c>
      <c r="N7147">
        <f>VLOOKUP(K7147,P$7:R$2767,2,0)</f>
        <v/>
      </c>
    </row>
    <row r="7148" hidden="1" outlineLevel="1" ht="22.45" customFormat="1" customHeight="1" s="71">
      <c r="B7148" s="165" t="n"/>
      <c r="C7148" s="165" t="n"/>
      <c r="D7148" s="152" t="n"/>
      <c r="E7148" s="163" t="n"/>
      <c r="F7148" s="164" t="n"/>
      <c r="G7148" s="163" t="n"/>
      <c r="H7148" s="164" t="n"/>
      <c r="I7148" s="176" t="n"/>
      <c r="J7148" s="8" t="n"/>
      <c r="K7148" s="8" t="n"/>
      <c r="L7148" s="12" t="n"/>
      <c r="M7148">
        <f>VLOOKUP(J7148,P$7:Q$2767,2,0)</f>
        <v/>
      </c>
      <c r="N7148">
        <f>VLOOKUP(K7148,P$7:R$2767,2,0)</f>
        <v/>
      </c>
    </row>
    <row r="7149" hidden="1" outlineLevel="1" ht="22.45" customFormat="1" customHeight="1" s="71">
      <c r="B7149" s="166" t="n"/>
      <c r="C7149" s="166" t="n"/>
      <c r="D7149" s="153" t="n"/>
      <c r="E7149" s="10" t="n"/>
      <c r="F7149" s="11" t="n"/>
      <c r="G7149" s="10" t="n"/>
      <c r="H7149" s="11" t="n"/>
      <c r="I7149" s="12" t="n"/>
      <c r="J7149" s="13" t="n"/>
      <c r="K7149" s="13" t="n"/>
      <c r="L7149" s="12" t="n"/>
      <c r="M7149">
        <f>VLOOKUP(J7149,P$7:Q$2767,2,0)</f>
        <v/>
      </c>
      <c r="N7149">
        <f>VLOOKUP(K7149,P$7:R$2767,2,0)</f>
        <v/>
      </c>
    </row>
    <row r="7150" hidden="1" outlineLevel="1" ht="22.45" customFormat="1" customHeight="1" s="71" thickBot="1">
      <c r="B7150" s="167" t="n"/>
      <c r="C7150" s="167" t="n"/>
      <c r="D7150" s="14" t="n"/>
      <c r="E7150" s="15" t="n"/>
      <c r="F7150" s="175" t="n"/>
      <c r="G7150" s="15" t="n"/>
      <c r="H7150" s="175" t="n"/>
      <c r="I7150" s="135" t="n"/>
      <c r="J7150" s="154" t="n"/>
      <c r="K7150" s="154" t="n"/>
      <c r="L7150" s="12" t="n"/>
      <c r="M7150">
        <f>VLOOKUP(J7150,P$7:Q$2767,2,0)</f>
        <v/>
      </c>
      <c r="N7150">
        <f>VLOOKUP(K7150,P$7:R$2767,2,0)</f>
        <v/>
      </c>
    </row>
    <row r="7151" hidden="1" outlineLevel="1" ht="22.45" customFormat="1" customHeight="1" s="71">
      <c r="B7151" s="165" t="n"/>
      <c r="C7151" s="165" t="n"/>
      <c r="D7151" s="152" t="n"/>
      <c r="E7151" s="163" t="n"/>
      <c r="F7151" s="164" t="n"/>
      <c r="G7151" s="163" t="n"/>
      <c r="H7151" s="164" t="n"/>
      <c r="I7151" s="7" t="n"/>
      <c r="J7151" s="8" t="n"/>
      <c r="K7151" s="8" t="n"/>
      <c r="L7151" s="12" t="n"/>
      <c r="M7151">
        <f>VLOOKUP(J7151,P$7:Q$2767,2,0)</f>
        <v/>
      </c>
      <c r="N7151">
        <f>VLOOKUP(K7151,P$7:R$2767,2,0)</f>
        <v/>
      </c>
    </row>
    <row r="7152" hidden="1" outlineLevel="1" ht="22.45" customFormat="1" customHeight="1" s="71">
      <c r="B7152" s="166" t="n"/>
      <c r="C7152" s="166" t="n"/>
      <c r="D7152" s="153" t="n"/>
      <c r="E7152" s="10" t="n"/>
      <c r="F7152" s="11" t="n"/>
      <c r="G7152" s="10" t="n"/>
      <c r="H7152" s="11" t="n"/>
      <c r="I7152" s="12" t="n"/>
      <c r="J7152" s="13" t="n"/>
      <c r="K7152" s="13" t="n"/>
      <c r="L7152" s="12" t="n"/>
      <c r="M7152">
        <f>VLOOKUP(J7152,P$7:Q$2767,2,0)</f>
        <v/>
      </c>
      <c r="N7152">
        <f>VLOOKUP(K7152,P$7:R$2767,2,0)</f>
        <v/>
      </c>
    </row>
    <row r="7153" hidden="1" outlineLevel="1" ht="22.45" customFormat="1" customHeight="1" s="71" thickBot="1">
      <c r="B7153" s="167" t="n"/>
      <c r="C7153" s="167" t="n"/>
      <c r="D7153" s="14" t="n"/>
      <c r="E7153" s="15" t="n"/>
      <c r="F7153" s="175" t="n"/>
      <c r="G7153" s="15" t="n"/>
      <c r="H7153" s="175" t="n"/>
      <c r="I7153" s="135" t="n"/>
      <c r="J7153" s="154" t="n"/>
      <c r="K7153" s="154" t="n"/>
      <c r="L7153" s="12" t="n"/>
      <c r="M7153">
        <f>VLOOKUP(J7153,P$7:Q$2767,2,0)</f>
        <v/>
      </c>
      <c r="N7153">
        <f>VLOOKUP(K7153,P$7:R$2767,2,0)</f>
        <v/>
      </c>
    </row>
    <row r="7154" hidden="1" outlineLevel="1" ht="22.45" customFormat="1" customHeight="1" s="71">
      <c r="B7154" s="165" t="n"/>
      <c r="C7154" s="165" t="n"/>
      <c r="D7154" s="152" t="n"/>
      <c r="E7154" s="163" t="n"/>
      <c r="F7154" s="164" t="n"/>
      <c r="G7154" s="163" t="n"/>
      <c r="H7154" s="164" t="n"/>
      <c r="I7154" s="7" t="n"/>
      <c r="J7154" s="8" t="n"/>
      <c r="K7154" s="8" t="n"/>
      <c r="L7154" s="12" t="n"/>
      <c r="M7154">
        <f>VLOOKUP(J7154,P$7:Q$2767,2,0)</f>
        <v/>
      </c>
      <c r="N7154">
        <f>VLOOKUP(K7154,P$7:R$2767,2,0)</f>
        <v/>
      </c>
    </row>
    <row r="7155" hidden="1" outlineLevel="1" ht="22.45" customFormat="1" customHeight="1" s="71">
      <c r="B7155" s="166" t="n"/>
      <c r="C7155" s="166" t="n"/>
      <c r="D7155" s="153" t="n"/>
      <c r="E7155" s="10" t="n"/>
      <c r="F7155" s="11" t="n"/>
      <c r="G7155" s="10" t="n"/>
      <c r="H7155" s="11" t="n"/>
      <c r="I7155" s="12" t="n"/>
      <c r="J7155" s="13" t="n"/>
      <c r="K7155" s="13" t="n"/>
      <c r="L7155" s="12" t="n"/>
      <c r="M7155">
        <f>VLOOKUP(J7155,P$7:Q$2767,2,0)</f>
        <v/>
      </c>
      <c r="N7155">
        <f>VLOOKUP(K7155,P$7:R$2767,2,0)</f>
        <v/>
      </c>
    </row>
    <row r="7156" hidden="1" outlineLevel="1" ht="22.45" customFormat="1" customHeight="1" s="71" thickBot="1">
      <c r="B7156" s="167" t="n"/>
      <c r="C7156" s="167" t="n"/>
      <c r="D7156" s="14" t="n"/>
      <c r="E7156" s="15" t="n"/>
      <c r="F7156" s="175" t="n"/>
      <c r="G7156" s="15" t="n"/>
      <c r="H7156" s="175" t="n"/>
      <c r="I7156" s="135" t="n"/>
      <c r="J7156" s="154" t="n"/>
      <c r="K7156" s="154" t="n"/>
      <c r="L7156" s="12" t="n"/>
      <c r="M7156">
        <f>VLOOKUP(J7156,P$7:Q$2767,2,0)</f>
        <v/>
      </c>
      <c r="N7156">
        <f>VLOOKUP(K7156,P$7:R$2767,2,0)</f>
        <v/>
      </c>
    </row>
    <row r="7157" hidden="1" outlineLevel="1" ht="22.45" customFormat="1" customHeight="1" s="71">
      <c r="B7157" s="165" t="n"/>
      <c r="C7157" s="165" t="n"/>
      <c r="D7157" s="152" t="n"/>
      <c r="E7157" s="163" t="n"/>
      <c r="F7157" s="164" t="n"/>
      <c r="G7157" s="163" t="n"/>
      <c r="H7157" s="164" t="n"/>
      <c r="I7157" s="7" t="n"/>
      <c r="J7157" s="8" t="n"/>
      <c r="K7157" s="8" t="n"/>
      <c r="L7157" s="12" t="n"/>
      <c r="M7157">
        <f>VLOOKUP(J7157,P$7:Q$2767,2,0)</f>
        <v/>
      </c>
      <c r="N7157">
        <f>VLOOKUP(K7157,P$7:R$2767,2,0)</f>
        <v/>
      </c>
    </row>
    <row r="7158" hidden="1" outlineLevel="1" ht="22.45" customFormat="1" customHeight="1" s="71">
      <c r="B7158" s="166" t="n"/>
      <c r="C7158" s="166" t="n"/>
      <c r="D7158" s="153" t="n"/>
      <c r="E7158" s="10" t="n"/>
      <c r="F7158" s="11" t="n"/>
      <c r="G7158" s="10" t="n"/>
      <c r="H7158" s="11" t="n"/>
      <c r="I7158" s="12" t="n"/>
      <c r="J7158" s="13" t="n"/>
      <c r="K7158" s="13" t="n"/>
      <c r="L7158" s="12" t="n"/>
      <c r="M7158">
        <f>VLOOKUP(J7158,P$7:Q$2767,2,0)</f>
        <v/>
      </c>
      <c r="N7158">
        <f>VLOOKUP(K7158,P$7:R$2767,2,0)</f>
        <v/>
      </c>
    </row>
    <row r="7159" hidden="1" outlineLevel="1" ht="22.45" customFormat="1" customHeight="1" s="71" thickBot="1">
      <c r="B7159" s="167" t="n"/>
      <c r="C7159" s="167" t="n"/>
      <c r="D7159" s="14" t="n"/>
      <c r="E7159" s="15" t="n"/>
      <c r="F7159" s="175" t="n"/>
      <c r="G7159" s="15" t="n"/>
      <c r="H7159" s="175" t="n"/>
      <c r="I7159" s="135" t="n"/>
      <c r="J7159" s="154" t="n"/>
      <c r="K7159" s="154" t="n"/>
      <c r="L7159" s="12" t="n"/>
      <c r="M7159">
        <f>VLOOKUP(J7159,P$7:Q$2767,2,0)</f>
        <v/>
      </c>
      <c r="N7159">
        <f>VLOOKUP(K7159,P$7:R$2767,2,0)</f>
        <v/>
      </c>
    </row>
    <row r="7160" hidden="1" outlineLevel="1" ht="22.45" customFormat="1" customHeight="1" s="71">
      <c r="B7160" s="165" t="n"/>
      <c r="C7160" s="165" t="n"/>
      <c r="D7160" s="152" t="n"/>
      <c r="E7160" s="163" t="n"/>
      <c r="F7160" s="164" t="n"/>
      <c r="G7160" s="163" t="n"/>
      <c r="H7160" s="164" t="n"/>
      <c r="I7160" s="7" t="n"/>
      <c r="J7160" s="8" t="n"/>
      <c r="K7160" s="8" t="n"/>
      <c r="L7160" s="12" t="n"/>
      <c r="M7160">
        <f>VLOOKUP(J7160,P$7:Q$2767,2,0)</f>
        <v/>
      </c>
      <c r="N7160">
        <f>VLOOKUP(K7160,P$7:R$2767,2,0)</f>
        <v/>
      </c>
    </row>
    <row r="7161" hidden="1" outlineLevel="1" ht="22.45" customFormat="1" customHeight="1" s="71">
      <c r="B7161" s="166" t="n"/>
      <c r="C7161" s="166" t="n"/>
      <c r="D7161" s="153" t="n"/>
      <c r="E7161" s="10" t="n"/>
      <c r="F7161" s="11" t="n"/>
      <c r="G7161" s="10" t="n"/>
      <c r="H7161" s="11" t="n"/>
      <c r="I7161" s="12" t="n"/>
      <c r="J7161" s="13" t="n"/>
      <c r="K7161" s="13" t="n"/>
      <c r="L7161" s="12" t="n"/>
      <c r="M7161">
        <f>VLOOKUP(J7161,P$7:Q$2767,2,0)</f>
        <v/>
      </c>
      <c r="N7161">
        <f>VLOOKUP(K7161,P$7:R$2767,2,0)</f>
        <v/>
      </c>
    </row>
    <row r="7162" hidden="1" outlineLevel="1" ht="22.45" customFormat="1" customHeight="1" s="71" thickBot="1">
      <c r="B7162" s="167" t="n"/>
      <c r="C7162" s="167" t="n"/>
      <c r="D7162" s="14" t="n"/>
      <c r="E7162" s="15" t="n"/>
      <c r="F7162" s="175" t="n"/>
      <c r="G7162" s="15" t="n"/>
      <c r="H7162" s="175" t="n"/>
      <c r="I7162" s="135" t="n"/>
      <c r="J7162" s="154" t="n"/>
      <c r="K7162" s="154" t="n"/>
      <c r="L7162" s="12" t="n"/>
      <c r="M7162">
        <f>VLOOKUP(J7162,P$7:Q$2767,2,0)</f>
        <v/>
      </c>
      <c r="N7162">
        <f>VLOOKUP(K7162,P$7:R$2767,2,0)</f>
        <v/>
      </c>
    </row>
    <row r="7163" hidden="1" outlineLevel="1" ht="22.45" customFormat="1" customHeight="1" s="71">
      <c r="B7163" s="165" t="n"/>
      <c r="C7163" s="165" t="n"/>
      <c r="D7163" s="152" t="n"/>
      <c r="E7163" s="163" t="n"/>
      <c r="F7163" s="164" t="n"/>
      <c r="G7163" s="163" t="n"/>
      <c r="H7163" s="164" t="n"/>
      <c r="I7163" s="7" t="n"/>
      <c r="J7163" s="8" t="n"/>
      <c r="K7163" s="8" t="n"/>
      <c r="L7163" s="12" t="n"/>
      <c r="M7163">
        <f>VLOOKUP(J7163,P$7:Q$2767,2,0)</f>
        <v/>
      </c>
      <c r="N7163">
        <f>VLOOKUP(K7163,P$7:R$2767,2,0)</f>
        <v/>
      </c>
    </row>
    <row r="7164" hidden="1" outlineLevel="1" ht="22.45" customFormat="1" customHeight="1" s="71">
      <c r="B7164" s="166" t="n"/>
      <c r="C7164" s="166" t="n"/>
      <c r="D7164" s="153" t="n"/>
      <c r="E7164" s="10" t="n"/>
      <c r="F7164" s="11" t="n"/>
      <c r="G7164" s="10" t="n"/>
      <c r="H7164" s="11" t="n"/>
      <c r="I7164" s="12" t="n"/>
      <c r="J7164" s="13" t="n"/>
      <c r="K7164" s="13" t="n"/>
      <c r="L7164" s="12" t="n"/>
      <c r="M7164">
        <f>VLOOKUP(J7164,P$7:Q$2767,2,0)</f>
        <v/>
      </c>
      <c r="N7164">
        <f>VLOOKUP(K7164,P$7:R$2767,2,0)</f>
        <v/>
      </c>
    </row>
    <row r="7165" hidden="1" outlineLevel="1" ht="22.45" customFormat="1" customHeight="1" s="71" thickBot="1">
      <c r="B7165" s="167" t="n"/>
      <c r="C7165" s="167" t="n"/>
      <c r="D7165" s="14" t="n"/>
      <c r="E7165" s="15" t="n"/>
      <c r="F7165" s="175" t="n"/>
      <c r="G7165" s="15" t="n"/>
      <c r="H7165" s="175" t="n"/>
      <c r="I7165" s="135" t="n"/>
      <c r="J7165" s="154" t="n"/>
      <c r="K7165" s="154" t="n"/>
      <c r="L7165" s="12" t="n"/>
      <c r="M7165">
        <f>VLOOKUP(J7165,P$7:Q$2767,2,0)</f>
        <v/>
      </c>
      <c r="N7165">
        <f>VLOOKUP(K7165,P$7:R$2767,2,0)</f>
        <v/>
      </c>
    </row>
    <row r="7166" hidden="1" outlineLevel="1" ht="22.45" customFormat="1" customHeight="1" s="71">
      <c r="B7166" s="165" t="n"/>
      <c r="C7166" s="165" t="n"/>
      <c r="D7166" s="152" t="n"/>
      <c r="E7166" s="163" t="n"/>
      <c r="F7166" s="164" t="n"/>
      <c r="G7166" s="163" t="n"/>
      <c r="H7166" s="164" t="n"/>
      <c r="I7166" s="7" t="n"/>
      <c r="J7166" s="8" t="n"/>
      <c r="K7166" s="8" t="n"/>
      <c r="L7166" s="12" t="n"/>
      <c r="M7166">
        <f>VLOOKUP(J7166,P$7:Q$2767,2,0)</f>
        <v/>
      </c>
      <c r="N7166">
        <f>VLOOKUP(K7166,P$7:R$2767,2,0)</f>
        <v/>
      </c>
    </row>
    <row r="7167" hidden="1" outlineLevel="1" ht="22.45" customFormat="1" customHeight="1" s="71">
      <c r="B7167" s="166" t="n"/>
      <c r="C7167" s="166" t="n"/>
      <c r="D7167" s="153" t="n"/>
      <c r="E7167" s="10" t="n"/>
      <c r="F7167" s="11" t="n"/>
      <c r="G7167" s="10" t="n"/>
      <c r="H7167" s="11" t="n"/>
      <c r="I7167" s="12" t="n"/>
      <c r="J7167" s="13" t="n"/>
      <c r="K7167" s="13" t="n"/>
      <c r="L7167" s="12" t="n"/>
      <c r="M7167">
        <f>VLOOKUP(J7167,P$7:Q$2767,2,0)</f>
        <v/>
      </c>
      <c r="N7167">
        <f>VLOOKUP(K7167,P$7:R$2767,2,0)</f>
        <v/>
      </c>
    </row>
    <row r="7168" hidden="1" outlineLevel="1" ht="22.45" customFormat="1" customHeight="1" s="71" thickBot="1">
      <c r="B7168" s="167" t="n"/>
      <c r="C7168" s="167" t="n"/>
      <c r="D7168" s="14" t="n"/>
      <c r="E7168" s="15" t="n"/>
      <c r="F7168" s="175" t="n"/>
      <c r="G7168" s="15" t="n"/>
      <c r="H7168" s="175" t="n"/>
      <c r="I7168" s="135" t="n"/>
      <c r="J7168" s="154" t="n"/>
      <c r="K7168" s="154" t="n"/>
      <c r="L7168" s="12" t="n"/>
      <c r="M7168">
        <f>VLOOKUP(J7168,P$7:Q$2767,2,0)</f>
        <v/>
      </c>
      <c r="N7168">
        <f>VLOOKUP(K7168,P$7:R$2767,2,0)</f>
        <v/>
      </c>
    </row>
    <row r="7169" hidden="1" outlineLevel="1" ht="22.45" customFormat="1" customHeight="1" s="71">
      <c r="B7169" s="165" t="n"/>
      <c r="C7169" s="165" t="n"/>
      <c r="D7169" s="152" t="n"/>
      <c r="E7169" s="163" t="n"/>
      <c r="F7169" s="164" t="n"/>
      <c r="G7169" s="163" t="n"/>
      <c r="H7169" s="164" t="n"/>
      <c r="I7169" s="176" t="n"/>
      <c r="J7169" s="8" t="n"/>
      <c r="K7169" s="8" t="n"/>
      <c r="L7169" s="12" t="n"/>
      <c r="M7169">
        <f>VLOOKUP(J7169,P$7:Q$2767,2,0)</f>
        <v/>
      </c>
      <c r="N7169">
        <f>VLOOKUP(K7169,P$7:R$2767,2,0)</f>
        <v/>
      </c>
    </row>
    <row r="7170" hidden="1" outlineLevel="1" ht="22.45" customFormat="1" customHeight="1" s="71">
      <c r="B7170" s="166" t="n"/>
      <c r="C7170" s="166" t="n"/>
      <c r="D7170" s="153" t="n"/>
      <c r="E7170" s="10" t="n"/>
      <c r="F7170" s="11" t="n"/>
      <c r="G7170" s="10" t="n"/>
      <c r="H7170" s="11" t="n"/>
      <c r="I7170" s="12" t="n"/>
      <c r="J7170" s="13" t="n"/>
      <c r="K7170" s="13" t="n"/>
      <c r="L7170" s="12" t="n"/>
      <c r="M7170">
        <f>VLOOKUP(J7170,P$7:Q$2767,2,0)</f>
        <v/>
      </c>
      <c r="N7170">
        <f>VLOOKUP(K7170,P$7:R$2767,2,0)</f>
        <v/>
      </c>
    </row>
    <row r="7171" hidden="1" outlineLevel="1" ht="22.45" customFormat="1" customHeight="1" s="71" thickBot="1">
      <c r="B7171" s="167" t="n"/>
      <c r="C7171" s="167" t="n"/>
      <c r="D7171" s="14" t="n"/>
      <c r="E7171" s="15" t="n"/>
      <c r="F7171" s="175" t="n"/>
      <c r="G7171" s="15" t="n"/>
      <c r="H7171" s="175" t="n"/>
      <c r="I7171" s="135" t="n"/>
      <c r="J7171" s="154" t="n"/>
      <c r="K7171" s="154" t="n"/>
      <c r="L7171" s="12" t="n"/>
      <c r="M7171">
        <f>VLOOKUP(J7171,P$7:Q$2767,2,0)</f>
        <v/>
      </c>
      <c r="N7171">
        <f>VLOOKUP(K7171,P$7:R$2767,2,0)</f>
        <v/>
      </c>
    </row>
    <row r="7172" hidden="1" outlineLevel="1" ht="22.45" customFormat="1" customHeight="1" s="71">
      <c r="B7172" s="165" t="n"/>
      <c r="C7172" s="165" t="n"/>
      <c r="D7172" s="152" t="n"/>
      <c r="E7172" s="163" t="n"/>
      <c r="F7172" s="164" t="n"/>
      <c r="G7172" s="163" t="n"/>
      <c r="H7172" s="164" t="n"/>
      <c r="I7172" s="7" t="n"/>
      <c r="J7172" s="8" t="n"/>
      <c r="K7172" s="8" t="n"/>
      <c r="L7172" s="12" t="n"/>
      <c r="M7172">
        <f>VLOOKUP(J7172,P$7:Q$2767,2,0)</f>
        <v/>
      </c>
      <c r="N7172">
        <f>VLOOKUP(K7172,P$7:R$2767,2,0)</f>
        <v/>
      </c>
    </row>
    <row r="7173" hidden="1" outlineLevel="1" ht="22.45" customFormat="1" customHeight="1" s="71">
      <c r="B7173" s="166" t="n"/>
      <c r="C7173" s="166" t="n"/>
      <c r="D7173" s="153" t="n"/>
      <c r="E7173" s="10" t="n"/>
      <c r="F7173" s="11" t="n"/>
      <c r="G7173" s="10" t="n"/>
      <c r="H7173" s="11" t="n"/>
      <c r="I7173" s="12" t="n"/>
      <c r="J7173" s="13" t="n"/>
      <c r="K7173" s="13" t="n"/>
      <c r="L7173" s="12" t="n"/>
      <c r="M7173">
        <f>VLOOKUP(J7173,P$7:Q$2767,2,0)</f>
        <v/>
      </c>
      <c r="N7173">
        <f>VLOOKUP(K7173,P$7:R$2767,2,0)</f>
        <v/>
      </c>
    </row>
    <row r="7174" hidden="1" outlineLevel="1" ht="22.45" customFormat="1" customHeight="1" s="71" thickBot="1">
      <c r="B7174" s="167" t="n"/>
      <c r="C7174" s="167" t="n"/>
      <c r="D7174" s="14" t="n"/>
      <c r="E7174" s="15" t="n"/>
      <c r="F7174" s="175" t="n"/>
      <c r="G7174" s="15" t="n"/>
      <c r="H7174" s="175" t="n"/>
      <c r="I7174" s="135" t="n"/>
      <c r="J7174" s="154" t="n"/>
      <c r="K7174" s="154" t="n"/>
      <c r="L7174" s="12" t="n"/>
      <c r="M7174">
        <f>VLOOKUP(J7174,P$7:Q$2767,2,0)</f>
        <v/>
      </c>
      <c r="N7174">
        <f>VLOOKUP(K7174,P$7:R$2767,2,0)</f>
        <v/>
      </c>
    </row>
    <row r="7175" hidden="1" outlineLevel="1" ht="22.45" customFormat="1" customHeight="1" s="71">
      <c r="B7175" s="165" t="n"/>
      <c r="C7175" s="165" t="n"/>
      <c r="D7175" s="152" t="n"/>
      <c r="E7175" s="163" t="n"/>
      <c r="F7175" s="164" t="n"/>
      <c r="G7175" s="163" t="n"/>
      <c r="H7175" s="164" t="n"/>
      <c r="I7175" s="7" t="n"/>
      <c r="J7175" s="8" t="n"/>
      <c r="K7175" s="8" t="n"/>
      <c r="L7175" s="12" t="n"/>
      <c r="M7175">
        <f>VLOOKUP(J7175,P$7:Q$2767,2,0)</f>
        <v/>
      </c>
      <c r="N7175">
        <f>VLOOKUP(K7175,P$7:R$2767,2,0)</f>
        <v/>
      </c>
    </row>
    <row r="7176" hidden="1" outlineLevel="1" ht="22.45" customFormat="1" customHeight="1" s="71">
      <c r="B7176" s="166" t="n"/>
      <c r="C7176" s="166" t="n"/>
      <c r="D7176" s="153" t="n"/>
      <c r="E7176" s="10" t="n"/>
      <c r="F7176" s="11" t="n"/>
      <c r="G7176" s="10" t="n"/>
      <c r="H7176" s="11" t="n"/>
      <c r="I7176" s="12" t="n"/>
      <c r="J7176" s="13" t="n"/>
      <c r="K7176" s="13" t="n"/>
      <c r="L7176" s="12" t="n"/>
      <c r="M7176">
        <f>VLOOKUP(J7176,P$7:Q$2767,2,0)</f>
        <v/>
      </c>
      <c r="N7176">
        <f>VLOOKUP(K7176,P$7:R$2767,2,0)</f>
        <v/>
      </c>
    </row>
    <row r="7177" hidden="1" outlineLevel="1" ht="22.45" customFormat="1" customHeight="1" s="71" thickBot="1">
      <c r="B7177" s="167" t="n"/>
      <c r="C7177" s="167" t="n"/>
      <c r="D7177" s="14" t="n"/>
      <c r="E7177" s="15" t="n"/>
      <c r="F7177" s="175" t="n"/>
      <c r="G7177" s="15" t="n"/>
      <c r="H7177" s="175" t="n"/>
      <c r="I7177" s="135" t="n"/>
      <c r="J7177" s="154" t="n"/>
      <c r="K7177" s="154" t="n"/>
      <c r="L7177" s="12" t="n"/>
      <c r="M7177">
        <f>VLOOKUP(J7177,P$7:Q$2767,2,0)</f>
        <v/>
      </c>
      <c r="N7177">
        <f>VLOOKUP(K7177,P$7:R$2767,2,0)</f>
        <v/>
      </c>
    </row>
    <row r="7178" hidden="1" outlineLevel="1" ht="22.45" customFormat="1" customHeight="1" s="71">
      <c r="B7178" s="165" t="n"/>
      <c r="C7178" s="165" t="n"/>
      <c r="D7178" s="152" t="n"/>
      <c r="E7178" s="163" t="n"/>
      <c r="F7178" s="164" t="n"/>
      <c r="G7178" s="163" t="n"/>
      <c r="H7178" s="164" t="n"/>
      <c r="I7178" s="7" t="n"/>
      <c r="J7178" s="8" t="n"/>
      <c r="K7178" s="8" t="n"/>
      <c r="L7178" s="12" t="n"/>
      <c r="M7178">
        <f>VLOOKUP(J7178,P$7:Q$2767,2,0)</f>
        <v/>
      </c>
      <c r="N7178">
        <f>VLOOKUP(K7178,P$7:R$2767,2,0)</f>
        <v/>
      </c>
    </row>
    <row r="7179" hidden="1" outlineLevel="1" ht="22.45" customFormat="1" customHeight="1" s="71">
      <c r="B7179" s="166" t="n"/>
      <c r="C7179" s="166" t="n"/>
      <c r="D7179" s="153" t="n"/>
      <c r="E7179" s="10" t="n"/>
      <c r="F7179" s="11" t="n"/>
      <c r="G7179" s="10" t="n"/>
      <c r="H7179" s="11" t="n"/>
      <c r="I7179" s="12" t="n"/>
      <c r="J7179" s="13" t="n"/>
      <c r="K7179" s="13" t="n"/>
      <c r="L7179" s="12" t="n"/>
      <c r="M7179">
        <f>VLOOKUP(J7179,P$7:Q$2767,2,0)</f>
        <v/>
      </c>
      <c r="N7179">
        <f>VLOOKUP(K7179,P$7:R$2767,2,0)</f>
        <v/>
      </c>
    </row>
    <row r="7180" hidden="1" outlineLevel="1" ht="22.45" customFormat="1" customHeight="1" s="71" thickBot="1">
      <c r="B7180" s="167" t="n"/>
      <c r="C7180" s="167" t="n"/>
      <c r="D7180" s="14" t="n"/>
      <c r="E7180" s="15" t="n"/>
      <c r="F7180" s="175" t="n"/>
      <c r="G7180" s="15" t="n"/>
      <c r="H7180" s="175" t="n"/>
      <c r="I7180" s="135" t="n"/>
      <c r="J7180" s="154" t="n"/>
      <c r="K7180" s="154" t="n"/>
      <c r="L7180" s="12" t="n"/>
      <c r="M7180">
        <f>VLOOKUP(J7180,P$7:Q$2767,2,0)</f>
        <v/>
      </c>
      <c r="N7180">
        <f>VLOOKUP(K7180,P$7:R$2767,2,0)</f>
        <v/>
      </c>
    </row>
    <row r="7181" hidden="1" outlineLevel="1" ht="22.45" customFormat="1" customHeight="1" s="71">
      <c r="B7181" s="165" t="n"/>
      <c r="C7181" s="165" t="n"/>
      <c r="D7181" s="152" t="n"/>
      <c r="E7181" s="163" t="n"/>
      <c r="F7181" s="164" t="n"/>
      <c r="G7181" s="163" t="n"/>
      <c r="H7181" s="164" t="n"/>
      <c r="I7181" s="7" t="n"/>
      <c r="J7181" s="8" t="n"/>
      <c r="K7181" s="8" t="n"/>
      <c r="L7181" s="12" t="n"/>
      <c r="M7181">
        <f>VLOOKUP(J7181,P$7:Q$2767,2,0)</f>
        <v/>
      </c>
      <c r="N7181">
        <f>VLOOKUP(K7181,P$7:R$2767,2,0)</f>
        <v/>
      </c>
    </row>
    <row r="7182" hidden="1" outlineLevel="1" ht="22.45" customFormat="1" customHeight="1" s="71">
      <c r="B7182" s="166" t="n"/>
      <c r="C7182" s="166" t="n"/>
      <c r="D7182" s="153" t="n"/>
      <c r="E7182" s="10" t="n"/>
      <c r="F7182" s="11" t="n"/>
      <c r="G7182" s="10" t="n"/>
      <c r="H7182" s="11" t="n"/>
      <c r="I7182" s="12" t="n"/>
      <c r="J7182" s="13" t="n"/>
      <c r="K7182" s="13" t="n"/>
      <c r="L7182" s="12" t="n"/>
      <c r="M7182">
        <f>VLOOKUP(J7182,P$7:Q$2767,2,0)</f>
        <v/>
      </c>
      <c r="N7182">
        <f>VLOOKUP(K7182,P$7:R$2767,2,0)</f>
        <v/>
      </c>
    </row>
    <row r="7183" hidden="1" outlineLevel="1" ht="22.45" customFormat="1" customHeight="1" s="71" thickBot="1">
      <c r="B7183" s="167" t="n"/>
      <c r="C7183" s="167" t="n"/>
      <c r="D7183" s="14" t="n"/>
      <c r="E7183" s="15" t="n"/>
      <c r="F7183" s="175" t="n"/>
      <c r="G7183" s="15" t="n"/>
      <c r="H7183" s="175" t="n"/>
      <c r="I7183" s="135" t="n"/>
      <c r="J7183" s="154" t="n"/>
      <c r="K7183" s="154" t="n"/>
      <c r="L7183" s="12" t="n"/>
      <c r="M7183">
        <f>VLOOKUP(J7183,P$7:Q$2767,2,0)</f>
        <v/>
      </c>
      <c r="N7183">
        <f>VLOOKUP(K7183,P$7:R$2767,2,0)</f>
        <v/>
      </c>
    </row>
    <row r="7184" hidden="1" outlineLevel="1" ht="22.45" customFormat="1" customHeight="1" s="71">
      <c r="B7184" s="165" t="n"/>
      <c r="C7184" s="165" t="n"/>
      <c r="D7184" s="152" t="n"/>
      <c r="E7184" s="163" t="n"/>
      <c r="F7184" s="164" t="n"/>
      <c r="G7184" s="163" t="n"/>
      <c r="H7184" s="164" t="n"/>
      <c r="I7184" s="7" t="n"/>
      <c r="J7184" s="8" t="n"/>
      <c r="K7184" s="8" t="n"/>
      <c r="L7184" s="12" t="n"/>
      <c r="M7184">
        <f>VLOOKUP(J7184,P$7:Q$2767,2,0)</f>
        <v/>
      </c>
      <c r="N7184">
        <f>VLOOKUP(K7184,P$7:R$2767,2,0)</f>
        <v/>
      </c>
    </row>
    <row r="7185" hidden="1" outlineLevel="1" ht="22.45" customFormat="1" customHeight="1" s="71">
      <c r="B7185" s="166" t="n"/>
      <c r="C7185" s="166" t="n"/>
      <c r="D7185" s="153" t="n"/>
      <c r="E7185" s="10" t="n"/>
      <c r="F7185" s="11" t="n"/>
      <c r="G7185" s="10" t="n"/>
      <c r="H7185" s="11" t="n"/>
      <c r="I7185" s="12" t="n"/>
      <c r="J7185" s="13" t="n"/>
      <c r="K7185" s="13" t="n"/>
      <c r="L7185" s="12" t="n"/>
      <c r="M7185">
        <f>VLOOKUP(J7185,P$7:Q$2767,2,0)</f>
        <v/>
      </c>
      <c r="N7185">
        <f>VLOOKUP(K7185,P$7:R$2767,2,0)</f>
        <v/>
      </c>
    </row>
    <row r="7186" hidden="1" outlineLevel="1" ht="22.45" customFormat="1" customHeight="1" s="71" thickBot="1">
      <c r="B7186" s="167" t="n"/>
      <c r="C7186" s="167" t="n"/>
      <c r="D7186" s="14" t="n"/>
      <c r="E7186" s="15" t="n"/>
      <c r="F7186" s="175" t="n"/>
      <c r="G7186" s="15" t="n"/>
      <c r="H7186" s="175" t="n"/>
      <c r="I7186" s="135" t="n"/>
      <c r="J7186" s="154" t="n"/>
      <c r="K7186" s="154" t="n"/>
      <c r="L7186" s="12" t="n"/>
      <c r="M7186">
        <f>VLOOKUP(J7186,P$7:Q$2767,2,0)</f>
        <v/>
      </c>
      <c r="N7186">
        <f>VLOOKUP(K7186,P$7:R$2767,2,0)</f>
        <v/>
      </c>
    </row>
    <row r="7187" hidden="1" outlineLevel="1" ht="22.45" customFormat="1" customHeight="1" s="71">
      <c r="B7187" s="165" t="n"/>
      <c r="C7187" s="165" t="n"/>
      <c r="D7187" s="152" t="n"/>
      <c r="E7187" s="163" t="n"/>
      <c r="F7187" s="164" t="n"/>
      <c r="G7187" s="163" t="n"/>
      <c r="H7187" s="164" t="n"/>
      <c r="I7187" s="7" t="n"/>
      <c r="J7187" s="8" t="n"/>
      <c r="K7187" s="8" t="n"/>
      <c r="L7187" s="12" t="n"/>
      <c r="M7187">
        <f>VLOOKUP(J7187,P$7:Q$2767,2,0)</f>
        <v/>
      </c>
      <c r="N7187">
        <f>VLOOKUP(K7187,P$7:R$2767,2,0)</f>
        <v/>
      </c>
    </row>
    <row r="7188" hidden="1" outlineLevel="1" ht="22.45" customFormat="1" customHeight="1" s="71">
      <c r="B7188" s="166" t="n"/>
      <c r="C7188" s="166" t="n"/>
      <c r="D7188" s="153" t="n"/>
      <c r="E7188" s="10" t="n"/>
      <c r="F7188" s="11" t="n"/>
      <c r="G7188" s="10" t="n"/>
      <c r="H7188" s="11" t="n"/>
      <c r="I7188" s="12" t="n"/>
      <c r="J7188" s="13" t="n"/>
      <c r="K7188" s="13" t="n"/>
      <c r="L7188" s="12" t="n"/>
      <c r="M7188">
        <f>VLOOKUP(J7188,P$7:Q$2767,2,0)</f>
        <v/>
      </c>
      <c r="N7188">
        <f>VLOOKUP(K7188,P$7:R$2767,2,0)</f>
        <v/>
      </c>
    </row>
    <row r="7189" hidden="1" outlineLevel="1" ht="22.45" customFormat="1" customHeight="1" s="71" thickBot="1">
      <c r="B7189" s="167" t="n"/>
      <c r="C7189" s="167" t="n"/>
      <c r="D7189" s="14" t="n"/>
      <c r="E7189" s="15" t="n"/>
      <c r="F7189" s="175" t="n"/>
      <c r="G7189" s="15" t="n"/>
      <c r="H7189" s="175" t="n"/>
      <c r="I7189" s="135" t="n"/>
      <c r="J7189" s="154" t="n"/>
      <c r="K7189" s="154" t="n"/>
      <c r="L7189" s="12" t="n"/>
      <c r="M7189">
        <f>VLOOKUP(J7189,P$7:Q$2767,2,0)</f>
        <v/>
      </c>
      <c r="N7189">
        <f>VLOOKUP(K7189,P$7:R$2767,2,0)</f>
        <v/>
      </c>
    </row>
    <row r="7190" hidden="1" outlineLevel="1" ht="22.45" customFormat="1" customHeight="1" s="71">
      <c r="B7190" s="165" t="n"/>
      <c r="C7190" s="165" t="n"/>
      <c r="D7190" s="152" t="n"/>
      <c r="E7190" s="163" t="n"/>
      <c r="F7190" s="164" t="n"/>
      <c r="G7190" s="163" t="n"/>
      <c r="H7190" s="164" t="n"/>
      <c r="I7190" s="7" t="n"/>
      <c r="J7190" s="8" t="n"/>
      <c r="K7190" s="8" t="n"/>
      <c r="L7190" s="12" t="n"/>
      <c r="M7190">
        <f>VLOOKUP(J7190,P$7:Q$2767,2,0)</f>
        <v/>
      </c>
      <c r="N7190">
        <f>VLOOKUP(K7190,P$7:R$2767,2,0)</f>
        <v/>
      </c>
    </row>
    <row r="7191" hidden="1" outlineLevel="1" ht="22.45" customFormat="1" customHeight="1" s="71">
      <c r="B7191" s="166" t="n"/>
      <c r="C7191" s="166" t="n"/>
      <c r="D7191" s="153" t="n"/>
      <c r="E7191" s="10" t="n"/>
      <c r="F7191" s="11" t="n"/>
      <c r="G7191" s="10" t="n"/>
      <c r="H7191" s="11" t="n"/>
      <c r="I7191" s="12" t="n"/>
      <c r="J7191" s="13" t="n"/>
      <c r="K7191" s="13" t="n"/>
      <c r="L7191" s="12" t="n"/>
      <c r="M7191">
        <f>VLOOKUP(J7191,P$7:Q$2767,2,0)</f>
        <v/>
      </c>
      <c r="N7191">
        <f>VLOOKUP(K7191,P$7:R$2767,2,0)</f>
        <v/>
      </c>
    </row>
    <row r="7192" hidden="1" outlineLevel="1" ht="22.45" customFormat="1" customHeight="1" s="71" thickBot="1">
      <c r="B7192" s="167" t="n"/>
      <c r="C7192" s="167" t="n"/>
      <c r="D7192" s="14" t="n"/>
      <c r="E7192" s="15" t="n"/>
      <c r="F7192" s="175" t="n"/>
      <c r="G7192" s="15" t="n"/>
      <c r="H7192" s="175" t="n"/>
      <c r="I7192" s="135" t="n"/>
      <c r="J7192" s="154" t="n"/>
      <c r="K7192" s="154" t="n"/>
      <c r="L7192" s="12" t="n"/>
      <c r="M7192">
        <f>VLOOKUP(J7192,P$7:Q$2767,2,0)</f>
        <v/>
      </c>
      <c r="N7192">
        <f>VLOOKUP(K7192,P$7:R$2767,2,0)</f>
        <v/>
      </c>
    </row>
    <row r="7193" hidden="1" outlineLevel="1" ht="22.45" customFormat="1" customHeight="1" s="71">
      <c r="B7193" s="165" t="n"/>
      <c r="C7193" s="165" t="n"/>
      <c r="D7193" s="152" t="n"/>
      <c r="E7193" s="163" t="n"/>
      <c r="F7193" s="164" t="n"/>
      <c r="G7193" s="163" t="n"/>
      <c r="H7193" s="164" t="n"/>
      <c r="I7193" s="176" t="n"/>
      <c r="J7193" s="8" t="n"/>
      <c r="K7193" s="8" t="n"/>
      <c r="L7193" s="12" t="n"/>
      <c r="M7193">
        <f>VLOOKUP(J7193,P$7:Q$2767,2,0)</f>
        <v/>
      </c>
      <c r="N7193">
        <f>VLOOKUP(K7193,P$7:R$2767,2,0)</f>
        <v/>
      </c>
    </row>
    <row r="7194" hidden="1" outlineLevel="1" ht="22.45" customFormat="1" customHeight="1" s="71">
      <c r="B7194" s="166" t="n"/>
      <c r="C7194" s="166" t="n"/>
      <c r="D7194" s="153" t="n"/>
      <c r="E7194" s="10" t="n"/>
      <c r="F7194" s="11" t="n"/>
      <c r="G7194" s="10" t="n"/>
      <c r="H7194" s="11" t="n"/>
      <c r="I7194" s="12" t="n"/>
      <c r="J7194" s="13" t="n"/>
      <c r="K7194" s="13" t="n"/>
      <c r="L7194" s="12" t="n"/>
      <c r="M7194">
        <f>VLOOKUP(J7194,P$7:Q$2767,2,0)</f>
        <v/>
      </c>
      <c r="N7194">
        <f>VLOOKUP(K7194,P$7:R$2767,2,0)</f>
        <v/>
      </c>
    </row>
    <row r="7195" hidden="1" outlineLevel="1" ht="22.45" customFormat="1" customHeight="1" s="71" thickBot="1">
      <c r="B7195" s="167" t="n"/>
      <c r="C7195" s="167" t="n"/>
      <c r="D7195" s="14" t="n"/>
      <c r="E7195" s="15" t="n"/>
      <c r="F7195" s="175" t="n"/>
      <c r="G7195" s="15" t="n"/>
      <c r="H7195" s="175" t="n"/>
      <c r="I7195" s="135" t="n"/>
      <c r="J7195" s="154" t="n"/>
      <c r="K7195" s="154" t="n"/>
      <c r="L7195" s="12" t="n"/>
      <c r="M7195">
        <f>VLOOKUP(J7195,P$7:Q$2767,2,0)</f>
        <v/>
      </c>
      <c r="N7195">
        <f>VLOOKUP(K7195,P$7:R$2767,2,0)</f>
        <v/>
      </c>
    </row>
    <row r="7196" hidden="1" outlineLevel="1" ht="22.45" customFormat="1" customHeight="1" s="71">
      <c r="B7196" s="165" t="n"/>
      <c r="C7196" s="165" t="n"/>
      <c r="D7196" s="152" t="n"/>
      <c r="E7196" s="163" t="n"/>
      <c r="F7196" s="164" t="n"/>
      <c r="G7196" s="163" t="n"/>
      <c r="H7196" s="164" t="n"/>
      <c r="I7196" s="176" t="n"/>
      <c r="J7196" s="8" t="n"/>
      <c r="K7196" s="8" t="n"/>
      <c r="L7196" s="12" t="n"/>
      <c r="M7196">
        <f>VLOOKUP(J7196,P$7:Q$2767,2,0)</f>
        <v/>
      </c>
      <c r="N7196">
        <f>VLOOKUP(K7196,P$7:R$2767,2,0)</f>
        <v/>
      </c>
    </row>
    <row r="7197" hidden="1" outlineLevel="1" ht="22.45" customFormat="1" customHeight="1" s="71">
      <c r="B7197" s="166" t="n"/>
      <c r="C7197" s="166" t="n"/>
      <c r="D7197" s="153" t="n"/>
      <c r="E7197" s="10" t="n"/>
      <c r="F7197" s="11" t="n"/>
      <c r="G7197" s="10" t="n"/>
      <c r="H7197" s="11" t="n"/>
      <c r="I7197" s="12" t="n"/>
      <c r="J7197" s="13" t="n"/>
      <c r="K7197" s="13" t="n"/>
      <c r="L7197" s="12" t="n"/>
      <c r="M7197">
        <f>VLOOKUP(J7197,P$7:Q$2767,2,0)</f>
        <v/>
      </c>
      <c r="N7197">
        <f>VLOOKUP(K7197,P$7:R$2767,2,0)</f>
        <v/>
      </c>
    </row>
    <row r="7198" hidden="1" outlineLevel="1" ht="22.45" customFormat="1" customHeight="1" s="71" thickBot="1">
      <c r="B7198" s="167" t="n"/>
      <c r="C7198" s="167" t="n"/>
      <c r="D7198" s="14" t="n"/>
      <c r="E7198" s="15" t="n"/>
      <c r="F7198" s="175" t="n"/>
      <c r="G7198" s="15" t="n"/>
      <c r="H7198" s="175" t="n"/>
      <c r="I7198" s="135" t="n"/>
      <c r="J7198" s="154" t="n"/>
      <c r="K7198" s="154" t="n"/>
      <c r="L7198" s="12" t="n"/>
      <c r="M7198">
        <f>VLOOKUP(J7198,P$7:Q$2767,2,0)</f>
        <v/>
      </c>
      <c r="N7198">
        <f>VLOOKUP(K7198,P$7:R$2767,2,0)</f>
        <v/>
      </c>
    </row>
    <row r="7199" hidden="1" outlineLevel="1" ht="22.45" customFormat="1" customHeight="1" s="71">
      <c r="B7199" s="165" t="n"/>
      <c r="C7199" s="165" t="n"/>
      <c r="D7199" s="152" t="n"/>
      <c r="E7199" s="163" t="n"/>
      <c r="F7199" s="164" t="n"/>
      <c r="G7199" s="163" t="n"/>
      <c r="H7199" s="164" t="n"/>
      <c r="I7199" s="7" t="n"/>
      <c r="J7199" s="8" t="n"/>
      <c r="K7199" s="8" t="n"/>
      <c r="L7199" s="12" t="n"/>
      <c r="M7199">
        <f>VLOOKUP(J7199,P$7:Q$2767,2,0)</f>
        <v/>
      </c>
      <c r="N7199">
        <f>VLOOKUP(K7199,P$7:R$2767,2,0)</f>
        <v/>
      </c>
    </row>
    <row r="7200" hidden="1" outlineLevel="1" ht="22.45" customFormat="1" customHeight="1" s="71">
      <c r="B7200" s="166" t="n"/>
      <c r="C7200" s="166" t="n"/>
      <c r="D7200" s="153" t="n"/>
      <c r="E7200" s="10" t="n"/>
      <c r="F7200" s="11" t="n"/>
      <c r="G7200" s="10" t="n"/>
      <c r="H7200" s="11" t="n"/>
      <c r="I7200" s="12" t="n"/>
      <c r="J7200" s="13" t="n"/>
      <c r="K7200" s="13" t="n"/>
      <c r="L7200" s="12" t="n"/>
      <c r="M7200">
        <f>VLOOKUP(J7200,P$7:Q$2767,2,0)</f>
        <v/>
      </c>
      <c r="N7200">
        <f>VLOOKUP(K7200,P$7:R$2767,2,0)</f>
        <v/>
      </c>
    </row>
    <row r="7201" hidden="1" outlineLevel="1" ht="22.45" customFormat="1" customHeight="1" s="71" thickBot="1">
      <c r="B7201" s="167" t="n"/>
      <c r="C7201" s="167" t="n"/>
      <c r="D7201" s="14" t="n"/>
      <c r="E7201" s="15" t="n"/>
      <c r="F7201" s="175" t="n"/>
      <c r="G7201" s="15" t="n"/>
      <c r="H7201" s="175" t="n"/>
      <c r="I7201" s="135" t="n"/>
      <c r="J7201" s="154" t="n"/>
      <c r="K7201" s="154" t="n"/>
      <c r="L7201" s="12" t="n"/>
      <c r="M7201">
        <f>VLOOKUP(J7201,P$7:Q$2767,2,0)</f>
        <v/>
      </c>
      <c r="N7201">
        <f>VLOOKUP(K7201,P$7:R$2767,2,0)</f>
        <v/>
      </c>
    </row>
    <row r="7202" hidden="1" outlineLevel="1" ht="22.45" customFormat="1" customHeight="1" s="71">
      <c r="B7202" s="165" t="n"/>
      <c r="C7202" s="165" t="n"/>
      <c r="D7202" s="152" t="n"/>
      <c r="E7202" s="163" t="n"/>
      <c r="F7202" s="164" t="n"/>
      <c r="G7202" s="163" t="n"/>
      <c r="H7202" s="164" t="n"/>
      <c r="I7202" s="7" t="n"/>
      <c r="J7202" s="8" t="n"/>
      <c r="K7202" s="8" t="n"/>
      <c r="L7202" s="12" t="n"/>
      <c r="M7202">
        <f>VLOOKUP(J7202,P$7:Q$2767,2,0)</f>
        <v/>
      </c>
      <c r="N7202">
        <f>VLOOKUP(K7202,P$7:R$2767,2,0)</f>
        <v/>
      </c>
    </row>
    <row r="7203" hidden="1" outlineLevel="1" ht="22.45" customFormat="1" customHeight="1" s="71">
      <c r="B7203" s="166" t="n"/>
      <c r="C7203" s="166" t="n"/>
      <c r="D7203" s="153" t="n"/>
      <c r="E7203" s="10" t="n"/>
      <c r="F7203" s="11" t="n"/>
      <c r="G7203" s="10" t="n"/>
      <c r="H7203" s="11" t="n"/>
      <c r="I7203" s="12" t="n"/>
      <c r="J7203" s="13" t="n"/>
      <c r="K7203" s="13" t="n"/>
      <c r="L7203" s="12" t="n"/>
      <c r="M7203">
        <f>VLOOKUP(J7203,P$7:Q$2767,2,0)</f>
        <v/>
      </c>
      <c r="N7203">
        <f>VLOOKUP(K7203,P$7:R$2767,2,0)</f>
        <v/>
      </c>
    </row>
    <row r="7204" hidden="1" outlineLevel="1" ht="22.45" customFormat="1" customHeight="1" s="71" thickBot="1">
      <c r="B7204" s="167" t="n"/>
      <c r="C7204" s="167" t="n"/>
      <c r="D7204" s="14" t="n"/>
      <c r="E7204" s="15" t="n"/>
      <c r="F7204" s="175" t="n"/>
      <c r="G7204" s="15" t="n"/>
      <c r="H7204" s="175" t="n"/>
      <c r="I7204" s="135" t="n"/>
      <c r="J7204" s="154" t="n"/>
      <c r="K7204" s="154" t="n"/>
      <c r="L7204" s="12" t="n"/>
      <c r="M7204">
        <f>VLOOKUP(J7204,P$7:Q$2767,2,0)</f>
        <v/>
      </c>
      <c r="N7204">
        <f>VLOOKUP(K7204,P$7:R$2767,2,0)</f>
        <v/>
      </c>
    </row>
    <row r="7205" hidden="1" outlineLevel="1" ht="22.45" customFormat="1" customHeight="1" s="71">
      <c r="B7205" s="165" t="n"/>
      <c r="C7205" s="165" t="n"/>
      <c r="D7205" s="152" t="n"/>
      <c r="E7205" s="163" t="n"/>
      <c r="F7205" s="164" t="n"/>
      <c r="G7205" s="163" t="n"/>
      <c r="H7205" s="164" t="n"/>
      <c r="I7205" s="7" t="n"/>
      <c r="J7205" s="8" t="n"/>
      <c r="K7205" s="8" t="n"/>
      <c r="L7205" s="12" t="n"/>
      <c r="M7205">
        <f>VLOOKUP(J7205,P$7:Q$2767,2,0)</f>
        <v/>
      </c>
      <c r="N7205">
        <f>VLOOKUP(K7205,P$7:R$2767,2,0)</f>
        <v/>
      </c>
    </row>
    <row r="7206" hidden="1" outlineLevel="1" ht="22.45" customFormat="1" customHeight="1" s="71">
      <c r="B7206" s="166" t="n"/>
      <c r="C7206" s="166" t="n"/>
      <c r="D7206" s="153" t="n"/>
      <c r="E7206" s="10" t="n"/>
      <c r="F7206" s="11" t="n"/>
      <c r="G7206" s="10" t="n"/>
      <c r="H7206" s="11" t="n"/>
      <c r="I7206" s="12" t="n"/>
      <c r="J7206" s="13" t="n"/>
      <c r="K7206" s="13" t="n"/>
      <c r="L7206" s="12" t="n"/>
      <c r="M7206">
        <f>VLOOKUP(J7206,P$7:Q$2767,2,0)</f>
        <v/>
      </c>
      <c r="N7206">
        <f>VLOOKUP(K7206,P$7:R$2767,2,0)</f>
        <v/>
      </c>
    </row>
    <row r="7207" hidden="1" outlineLevel="1" ht="22.45" customFormat="1" customHeight="1" s="71" thickBot="1">
      <c r="B7207" s="167" t="n"/>
      <c r="C7207" s="167" t="n"/>
      <c r="D7207" s="14" t="n"/>
      <c r="E7207" s="15" t="n"/>
      <c r="F7207" s="175" t="n"/>
      <c r="G7207" s="15" t="n"/>
      <c r="H7207" s="175" t="n"/>
      <c r="I7207" s="135" t="n"/>
      <c r="J7207" s="154" t="n"/>
      <c r="K7207" s="154" t="n"/>
      <c r="L7207" s="12" t="n"/>
      <c r="M7207">
        <f>VLOOKUP(J7207,P$7:Q$2767,2,0)</f>
        <v/>
      </c>
      <c r="N7207">
        <f>VLOOKUP(K7207,P$7:R$2767,2,0)</f>
        <v/>
      </c>
    </row>
    <row r="7208" hidden="1" outlineLevel="1" ht="22.45" customFormat="1" customHeight="1" s="71">
      <c r="B7208" s="165" t="n"/>
      <c r="C7208" s="165" t="n"/>
      <c r="D7208" s="152" t="n"/>
      <c r="E7208" s="163" t="n"/>
      <c r="F7208" s="164" t="n"/>
      <c r="G7208" s="163" t="n"/>
      <c r="H7208" s="164" t="n"/>
      <c r="I7208" s="7" t="n"/>
      <c r="J7208" s="8" t="n"/>
      <c r="K7208" s="8" t="n"/>
      <c r="L7208" s="12" t="n"/>
      <c r="M7208">
        <f>VLOOKUP(J7208,P$7:Q$2767,2,0)</f>
        <v/>
      </c>
      <c r="N7208">
        <f>VLOOKUP(K7208,P$7:R$2767,2,0)</f>
        <v/>
      </c>
    </row>
    <row r="7209" hidden="1" outlineLevel="1" ht="22.45" customFormat="1" customHeight="1" s="71">
      <c r="B7209" s="166" t="n"/>
      <c r="C7209" s="166" t="n"/>
      <c r="D7209" s="153" t="n"/>
      <c r="E7209" s="10" t="n"/>
      <c r="F7209" s="11" t="n"/>
      <c r="G7209" s="10" t="n"/>
      <c r="H7209" s="11" t="n"/>
      <c r="I7209" s="12" t="n"/>
      <c r="J7209" s="13" t="n"/>
      <c r="K7209" s="13" t="n"/>
      <c r="L7209" s="12" t="n"/>
      <c r="M7209">
        <f>VLOOKUP(J7209,P$7:Q$2767,2,0)</f>
        <v/>
      </c>
      <c r="N7209">
        <f>VLOOKUP(K7209,P$7:R$2767,2,0)</f>
        <v/>
      </c>
    </row>
    <row r="7210" hidden="1" outlineLevel="1" ht="22.45" customFormat="1" customHeight="1" s="71" thickBot="1">
      <c r="B7210" s="167" t="n"/>
      <c r="C7210" s="167" t="n"/>
      <c r="D7210" s="14" t="n"/>
      <c r="E7210" s="15" t="n"/>
      <c r="F7210" s="175" t="n"/>
      <c r="G7210" s="15" t="n"/>
      <c r="H7210" s="175" t="n"/>
      <c r="I7210" s="135" t="n"/>
      <c r="J7210" s="154" t="n"/>
      <c r="K7210" s="154" t="n"/>
      <c r="L7210" s="12" t="n"/>
      <c r="M7210">
        <f>VLOOKUP(J7210,P$7:Q$2767,2,0)</f>
        <v/>
      </c>
      <c r="N7210">
        <f>VLOOKUP(K7210,P$7:R$2767,2,0)</f>
        <v/>
      </c>
    </row>
    <row r="7211" hidden="1" outlineLevel="1" ht="22.45" customFormat="1" customHeight="1" s="71">
      <c r="B7211" s="165" t="n"/>
      <c r="C7211" s="165" t="n"/>
      <c r="D7211" s="152" t="n"/>
      <c r="E7211" s="163" t="n"/>
      <c r="F7211" s="164" t="n"/>
      <c r="G7211" s="163" t="n"/>
      <c r="H7211" s="164" t="n"/>
      <c r="I7211" s="7" t="n"/>
      <c r="J7211" s="8" t="n"/>
      <c r="K7211" s="8" t="n"/>
      <c r="L7211" s="12" t="n"/>
      <c r="M7211">
        <f>VLOOKUP(J7211,P$7:Q$2767,2,0)</f>
        <v/>
      </c>
      <c r="N7211">
        <f>VLOOKUP(K7211,P$7:R$2767,2,0)</f>
        <v/>
      </c>
    </row>
    <row r="7212" hidden="1" outlineLevel="1" ht="22.45" customFormat="1" customHeight="1" s="71">
      <c r="B7212" s="166" t="n"/>
      <c r="C7212" s="166" t="n"/>
      <c r="D7212" s="153" t="n"/>
      <c r="E7212" s="10" t="n"/>
      <c r="F7212" s="11" t="n"/>
      <c r="G7212" s="10" t="n"/>
      <c r="H7212" s="11" t="n"/>
      <c r="I7212" s="12" t="n"/>
      <c r="J7212" s="13" t="n"/>
      <c r="K7212" s="13" t="n"/>
      <c r="L7212" s="12" t="n"/>
      <c r="M7212">
        <f>VLOOKUP(J7212,P$7:Q$2767,2,0)</f>
        <v/>
      </c>
      <c r="N7212">
        <f>VLOOKUP(K7212,P$7:R$2767,2,0)</f>
        <v/>
      </c>
    </row>
    <row r="7213" hidden="1" outlineLevel="1" ht="22.45" customFormat="1" customHeight="1" s="71" thickBot="1">
      <c r="B7213" s="167" t="n"/>
      <c r="C7213" s="167" t="n"/>
      <c r="D7213" s="14" t="n"/>
      <c r="E7213" s="15" t="n"/>
      <c r="F7213" s="175" t="n"/>
      <c r="G7213" s="15" t="n"/>
      <c r="H7213" s="175" t="n"/>
      <c r="I7213" s="135" t="n"/>
      <c r="J7213" s="154" t="n"/>
      <c r="K7213" s="154" t="n"/>
      <c r="L7213" s="12" t="n"/>
      <c r="M7213">
        <f>VLOOKUP(J7213,P$7:Q$2767,2,0)</f>
        <v/>
      </c>
      <c r="N7213">
        <f>VLOOKUP(K7213,P$7:R$2767,2,0)</f>
        <v/>
      </c>
    </row>
    <row r="7214" hidden="1" outlineLevel="1" ht="22.45" customFormat="1" customHeight="1" s="71">
      <c r="B7214" s="165" t="n"/>
      <c r="C7214" s="165" t="n"/>
      <c r="D7214" s="152" t="n"/>
      <c r="E7214" s="163" t="n"/>
      <c r="F7214" s="164" t="n"/>
      <c r="G7214" s="163" t="n"/>
      <c r="H7214" s="164" t="n"/>
      <c r="I7214" s="7" t="n"/>
      <c r="J7214" s="8" t="n"/>
      <c r="K7214" s="8" t="n"/>
      <c r="L7214" s="12" t="n"/>
      <c r="M7214">
        <f>VLOOKUP(J7214,P$7:Q$2767,2,0)</f>
        <v/>
      </c>
      <c r="N7214">
        <f>VLOOKUP(K7214,P$7:R$2767,2,0)</f>
        <v/>
      </c>
    </row>
    <row r="7215" hidden="1" outlineLevel="1" ht="22.45" customFormat="1" customHeight="1" s="71">
      <c r="B7215" s="166" t="n"/>
      <c r="C7215" s="166" t="n"/>
      <c r="D7215" s="153" t="n"/>
      <c r="E7215" s="10" t="n"/>
      <c r="F7215" s="11" t="n"/>
      <c r="G7215" s="10" t="n"/>
      <c r="H7215" s="11" t="n"/>
      <c r="I7215" s="12" t="n"/>
      <c r="J7215" s="13" t="n"/>
      <c r="K7215" s="13" t="n"/>
      <c r="L7215" s="12" t="n"/>
      <c r="M7215">
        <f>VLOOKUP(J7215,P$7:Q$2767,2,0)</f>
        <v/>
      </c>
      <c r="N7215">
        <f>VLOOKUP(K7215,P$7:R$2767,2,0)</f>
        <v/>
      </c>
    </row>
    <row r="7216" hidden="1" outlineLevel="1" ht="22.45" customFormat="1" customHeight="1" s="71" thickBot="1">
      <c r="B7216" s="167" t="n"/>
      <c r="C7216" s="167" t="n"/>
      <c r="D7216" s="14" t="n"/>
      <c r="E7216" s="15" t="n"/>
      <c r="F7216" s="175" t="n"/>
      <c r="G7216" s="15" t="n"/>
      <c r="H7216" s="175" t="n"/>
      <c r="I7216" s="135" t="n"/>
      <c r="J7216" s="154" t="n"/>
      <c r="K7216" s="154" t="n"/>
      <c r="L7216" s="12" t="n"/>
      <c r="M7216">
        <f>VLOOKUP(J7216,P$7:Q$2767,2,0)</f>
        <v/>
      </c>
      <c r="N7216">
        <f>VLOOKUP(K7216,P$7:R$2767,2,0)</f>
        <v/>
      </c>
    </row>
    <row r="7217" hidden="1" outlineLevel="1" ht="22.45" customFormat="1" customHeight="1" s="71">
      <c r="B7217" s="165" t="n"/>
      <c r="C7217" s="165" t="n"/>
      <c r="D7217" s="152" t="n"/>
      <c r="E7217" s="163" t="n"/>
      <c r="F7217" s="164" t="n"/>
      <c r="G7217" s="163" t="n"/>
      <c r="H7217" s="164" t="n"/>
      <c r="I7217" s="7" t="n"/>
      <c r="J7217" s="8" t="n"/>
      <c r="K7217" s="8" t="n"/>
      <c r="L7217" s="12" t="n"/>
      <c r="M7217">
        <f>VLOOKUP(J7217,P$7:Q$2767,2,0)</f>
        <v/>
      </c>
      <c r="N7217">
        <f>VLOOKUP(K7217,P$7:R$2767,2,0)</f>
        <v/>
      </c>
    </row>
    <row r="7218" hidden="1" outlineLevel="1" ht="22.45" customFormat="1" customHeight="1" s="71">
      <c r="B7218" s="166" t="n"/>
      <c r="C7218" s="166" t="n"/>
      <c r="D7218" s="153" t="n"/>
      <c r="E7218" s="10" t="n"/>
      <c r="F7218" s="11" t="n"/>
      <c r="G7218" s="10" t="n"/>
      <c r="H7218" s="11" t="n"/>
      <c r="I7218" s="12" t="n"/>
      <c r="J7218" s="13" t="n"/>
      <c r="K7218" s="13" t="n"/>
      <c r="L7218" s="12" t="n"/>
      <c r="M7218">
        <f>VLOOKUP(J7218,P$7:Q$2767,2,0)</f>
        <v/>
      </c>
      <c r="N7218">
        <f>VLOOKUP(K7218,P$7:R$2767,2,0)</f>
        <v/>
      </c>
    </row>
    <row r="7219" hidden="1" outlineLevel="1" ht="22.45" customFormat="1" customHeight="1" s="71" thickBot="1">
      <c r="B7219" s="167" t="n"/>
      <c r="C7219" s="167" t="n"/>
      <c r="D7219" s="14" t="n"/>
      <c r="E7219" s="15" t="n"/>
      <c r="F7219" s="175" t="n"/>
      <c r="G7219" s="15" t="n"/>
      <c r="H7219" s="175" t="n"/>
      <c r="I7219" s="135" t="n"/>
      <c r="J7219" s="154" t="n"/>
      <c r="K7219" s="154" t="n"/>
      <c r="L7219" s="12" t="n"/>
      <c r="M7219">
        <f>VLOOKUP(J7219,P$7:Q$2767,2,0)</f>
        <v/>
      </c>
      <c r="N7219">
        <f>VLOOKUP(K7219,P$7:R$2767,2,0)</f>
        <v/>
      </c>
    </row>
    <row r="7220" hidden="1" outlineLevel="1" ht="22.45" customFormat="1" customHeight="1" s="71">
      <c r="B7220" s="165" t="n"/>
      <c r="C7220" s="165" t="n"/>
      <c r="D7220" s="152" t="n"/>
      <c r="E7220" s="163" t="n"/>
      <c r="F7220" s="164" t="n"/>
      <c r="G7220" s="163" t="n"/>
      <c r="H7220" s="164" t="n"/>
      <c r="I7220" s="7" t="n"/>
      <c r="J7220" s="8" t="n"/>
      <c r="K7220" s="8" t="n"/>
      <c r="L7220" s="12" t="n"/>
      <c r="M7220">
        <f>VLOOKUP(J7220,P$7:Q$2767,2,0)</f>
        <v/>
      </c>
      <c r="N7220">
        <f>VLOOKUP(K7220,P$7:R$2767,2,0)</f>
        <v/>
      </c>
    </row>
    <row r="7221" hidden="1" outlineLevel="1" ht="22.45" customFormat="1" customHeight="1" s="71">
      <c r="B7221" s="166" t="n"/>
      <c r="C7221" s="166" t="n"/>
      <c r="D7221" s="153" t="n"/>
      <c r="E7221" s="10" t="n"/>
      <c r="F7221" s="11" t="n"/>
      <c r="G7221" s="10" t="n"/>
      <c r="H7221" s="11" t="n"/>
      <c r="I7221" s="12" t="n"/>
      <c r="J7221" s="13" t="n"/>
      <c r="K7221" s="13" t="n"/>
      <c r="L7221" s="12" t="n"/>
      <c r="M7221">
        <f>VLOOKUP(J7221,P$7:Q$2767,2,0)</f>
        <v/>
      </c>
      <c r="N7221">
        <f>VLOOKUP(K7221,P$7:R$2767,2,0)</f>
        <v/>
      </c>
    </row>
    <row r="7222" hidden="1" outlineLevel="1" ht="22.45" customFormat="1" customHeight="1" s="71" thickBot="1">
      <c r="B7222" s="167" t="n"/>
      <c r="C7222" s="167" t="n"/>
      <c r="D7222" s="14" t="n"/>
      <c r="E7222" s="15" t="n"/>
      <c r="F7222" s="175" t="n"/>
      <c r="G7222" s="15" t="n"/>
      <c r="H7222" s="175" t="n"/>
      <c r="I7222" s="135" t="n"/>
      <c r="J7222" s="154" t="n"/>
      <c r="K7222" s="154" t="n"/>
      <c r="L7222" s="12" t="n"/>
      <c r="M7222">
        <f>VLOOKUP(J7222,P$7:Q$2767,2,0)</f>
        <v/>
      </c>
      <c r="N7222">
        <f>VLOOKUP(K7222,P$7:R$2767,2,0)</f>
        <v/>
      </c>
    </row>
    <row r="7223" hidden="1" outlineLevel="1" ht="22.45" customFormat="1" customHeight="1" s="71">
      <c r="B7223" s="165" t="n"/>
      <c r="C7223" s="165" t="n"/>
      <c r="D7223" s="152" t="n"/>
      <c r="E7223" s="163" t="n"/>
      <c r="F7223" s="164" t="n"/>
      <c r="G7223" s="163" t="n"/>
      <c r="H7223" s="164" t="n"/>
      <c r="I7223" s="7" t="n"/>
      <c r="J7223" s="8" t="n"/>
      <c r="K7223" s="8" t="n"/>
      <c r="L7223" s="12" t="n"/>
      <c r="M7223">
        <f>VLOOKUP(J7223,P$7:Q$2767,2,0)</f>
        <v/>
      </c>
      <c r="N7223">
        <f>VLOOKUP(K7223,P$7:R$2767,2,0)</f>
        <v/>
      </c>
    </row>
    <row r="7224" hidden="1" outlineLevel="1" ht="22.45" customFormat="1" customHeight="1" s="71">
      <c r="B7224" s="166" t="n"/>
      <c r="C7224" s="166" t="n"/>
      <c r="D7224" s="153" t="n"/>
      <c r="E7224" s="10" t="n"/>
      <c r="F7224" s="11" t="n"/>
      <c r="G7224" s="10" t="n"/>
      <c r="H7224" s="11" t="n"/>
      <c r="I7224" s="12" t="n"/>
      <c r="J7224" s="13" t="n"/>
      <c r="K7224" s="13" t="n"/>
      <c r="L7224" s="12" t="n"/>
      <c r="M7224">
        <f>VLOOKUP(J7224,P$7:Q$2767,2,0)</f>
        <v/>
      </c>
      <c r="N7224">
        <f>VLOOKUP(K7224,P$7:R$2767,2,0)</f>
        <v/>
      </c>
    </row>
    <row r="7225" hidden="1" outlineLevel="1" ht="22.45" customFormat="1" customHeight="1" s="71" thickBot="1">
      <c r="B7225" s="167" t="n"/>
      <c r="C7225" s="167" t="n"/>
      <c r="D7225" s="14" t="n"/>
      <c r="E7225" s="15" t="n"/>
      <c r="F7225" s="175" t="n"/>
      <c r="G7225" s="15" t="n"/>
      <c r="H7225" s="175" t="n"/>
      <c r="I7225" s="135" t="n"/>
      <c r="J7225" s="154" t="n"/>
      <c r="K7225" s="154" t="n"/>
      <c r="L7225" s="12" t="n"/>
      <c r="M7225">
        <f>VLOOKUP(J7225,P$7:Q$2767,2,0)</f>
        <v/>
      </c>
      <c r="N7225">
        <f>VLOOKUP(K7225,P$7:R$2767,2,0)</f>
        <v/>
      </c>
    </row>
    <row r="7226" hidden="1" outlineLevel="1" ht="22.45" customFormat="1" customHeight="1" s="71">
      <c r="B7226" s="165" t="n"/>
      <c r="C7226" s="165" t="n"/>
      <c r="D7226" s="152" t="n"/>
      <c r="E7226" s="163" t="n"/>
      <c r="F7226" s="164" t="n"/>
      <c r="G7226" s="163" t="n"/>
      <c r="H7226" s="164" t="n"/>
      <c r="I7226" s="7" t="n"/>
      <c r="J7226" s="8" t="n"/>
      <c r="K7226" s="8" t="n"/>
      <c r="L7226" s="12" t="n"/>
      <c r="M7226">
        <f>VLOOKUP(J7226,P$7:Q$2767,2,0)</f>
        <v/>
      </c>
      <c r="N7226">
        <f>VLOOKUP(K7226,P$7:R$2767,2,0)</f>
        <v/>
      </c>
    </row>
    <row r="7227" hidden="1" outlineLevel="1" ht="22.45" customFormat="1" customHeight="1" s="71">
      <c r="B7227" s="166" t="n"/>
      <c r="C7227" s="166" t="n"/>
      <c r="D7227" s="153" t="n"/>
      <c r="E7227" s="10" t="n"/>
      <c r="F7227" s="11" t="n"/>
      <c r="G7227" s="10" t="n"/>
      <c r="H7227" s="11" t="n"/>
      <c r="I7227" s="12" t="n"/>
      <c r="J7227" s="13" t="n"/>
      <c r="K7227" s="13" t="n"/>
      <c r="L7227" s="12" t="n"/>
      <c r="M7227">
        <f>VLOOKUP(J7227,P$7:Q$2767,2,0)</f>
        <v/>
      </c>
      <c r="N7227">
        <f>VLOOKUP(K7227,P$7:R$2767,2,0)</f>
        <v/>
      </c>
    </row>
    <row r="7228" hidden="1" outlineLevel="1" ht="22.45" customFormat="1" customHeight="1" s="71" thickBot="1">
      <c r="B7228" s="167" t="n"/>
      <c r="C7228" s="167" t="n"/>
      <c r="D7228" s="14" t="n"/>
      <c r="E7228" s="15" t="n"/>
      <c r="F7228" s="175" t="n"/>
      <c r="G7228" s="15" t="n"/>
      <c r="H7228" s="175" t="n"/>
      <c r="I7228" s="135" t="n"/>
      <c r="J7228" s="154" t="n"/>
      <c r="K7228" s="154" t="n"/>
      <c r="L7228" s="12" t="n"/>
      <c r="M7228">
        <f>VLOOKUP(J7228,P$7:Q$2767,2,0)</f>
        <v/>
      </c>
      <c r="N7228">
        <f>VLOOKUP(K7228,P$7:R$2767,2,0)</f>
        <v/>
      </c>
    </row>
    <row r="7229" hidden="1" outlineLevel="1" ht="22.45" customFormat="1" customHeight="1" s="71">
      <c r="B7229" s="165" t="n"/>
      <c r="C7229" s="165" t="n"/>
      <c r="D7229" s="152" t="n"/>
      <c r="E7229" s="163" t="n"/>
      <c r="F7229" s="164" t="n"/>
      <c r="G7229" s="163" t="n"/>
      <c r="H7229" s="164" t="n"/>
      <c r="I7229" s="7" t="n"/>
      <c r="J7229" s="8" t="n"/>
      <c r="K7229" s="8" t="n"/>
      <c r="L7229" s="12" t="n"/>
      <c r="M7229">
        <f>VLOOKUP(J7229,P$7:Q$2767,2,0)</f>
        <v/>
      </c>
      <c r="N7229">
        <f>VLOOKUP(K7229,P$7:R$2767,2,0)</f>
        <v/>
      </c>
    </row>
    <row r="7230" hidden="1" outlineLevel="1" ht="22.45" customFormat="1" customHeight="1" s="71">
      <c r="B7230" s="166" t="n"/>
      <c r="C7230" s="166" t="n"/>
      <c r="D7230" s="153" t="n"/>
      <c r="E7230" s="10" t="n"/>
      <c r="F7230" s="11" t="n"/>
      <c r="G7230" s="10" t="n"/>
      <c r="H7230" s="11" t="n"/>
      <c r="I7230" s="12" t="n"/>
      <c r="J7230" s="13" t="n"/>
      <c r="K7230" s="13" t="n"/>
      <c r="L7230" s="12" t="n"/>
      <c r="M7230">
        <f>VLOOKUP(J7230,P$7:Q$2767,2,0)</f>
        <v/>
      </c>
      <c r="N7230">
        <f>VLOOKUP(K7230,P$7:R$2767,2,0)</f>
        <v/>
      </c>
    </row>
    <row r="7231" hidden="1" outlineLevel="1" ht="22.45" customFormat="1" customHeight="1" s="71" thickBot="1">
      <c r="B7231" s="167" t="n"/>
      <c r="C7231" s="167" t="n"/>
      <c r="D7231" s="14" t="n"/>
      <c r="E7231" s="15" t="n"/>
      <c r="F7231" s="175" t="n"/>
      <c r="G7231" s="15" t="n"/>
      <c r="H7231" s="175" t="n"/>
      <c r="I7231" s="135" t="n"/>
      <c r="J7231" s="154" t="n"/>
      <c r="K7231" s="154" t="n"/>
      <c r="L7231" s="12" t="n"/>
      <c r="M7231">
        <f>VLOOKUP(J7231,P$7:Q$2767,2,0)</f>
        <v/>
      </c>
      <c r="N7231">
        <f>VLOOKUP(K7231,P$7:R$2767,2,0)</f>
        <v/>
      </c>
    </row>
    <row r="7232" hidden="1" outlineLevel="1" ht="22.45" customFormat="1" customHeight="1" s="71">
      <c r="B7232" s="165" t="n"/>
      <c r="C7232" s="165" t="n"/>
      <c r="D7232" s="152" t="n"/>
      <c r="E7232" s="163" t="n"/>
      <c r="F7232" s="164" t="n"/>
      <c r="G7232" s="163" t="n"/>
      <c r="H7232" s="164" t="n"/>
      <c r="I7232" s="7" t="n"/>
      <c r="J7232" s="8" t="n"/>
      <c r="K7232" s="8" t="n"/>
      <c r="L7232" s="12" t="n"/>
      <c r="M7232">
        <f>VLOOKUP(J7232,P$7:Q$2767,2,0)</f>
        <v/>
      </c>
      <c r="N7232">
        <f>VLOOKUP(K7232,P$7:R$2767,2,0)</f>
        <v/>
      </c>
    </row>
    <row r="7233" hidden="1" outlineLevel="1" ht="22.45" customFormat="1" customHeight="1" s="71">
      <c r="B7233" s="166" t="n"/>
      <c r="C7233" s="166" t="n"/>
      <c r="D7233" s="153" t="n"/>
      <c r="E7233" s="10" t="n"/>
      <c r="F7233" s="11" t="n"/>
      <c r="G7233" s="10" t="n"/>
      <c r="H7233" s="11" t="n"/>
      <c r="I7233" s="12" t="n"/>
      <c r="J7233" s="13" t="n"/>
      <c r="K7233" s="13" t="n"/>
      <c r="L7233" s="12" t="n"/>
      <c r="M7233">
        <f>VLOOKUP(J7233,P$7:Q$2767,2,0)</f>
        <v/>
      </c>
      <c r="N7233">
        <f>VLOOKUP(K7233,P$7:R$2767,2,0)</f>
        <v/>
      </c>
    </row>
    <row r="7234" hidden="1" outlineLevel="1" ht="22.45" customFormat="1" customHeight="1" s="71" thickBot="1">
      <c r="B7234" s="167" t="n"/>
      <c r="C7234" s="167" t="n"/>
      <c r="D7234" s="14" t="n"/>
      <c r="E7234" s="15" t="n"/>
      <c r="F7234" s="175" t="n"/>
      <c r="G7234" s="15" t="n"/>
      <c r="H7234" s="175" t="n"/>
      <c r="I7234" s="135" t="n"/>
      <c r="J7234" s="154" t="n"/>
      <c r="K7234" s="154" t="n"/>
      <c r="L7234" s="12" t="n"/>
      <c r="M7234">
        <f>VLOOKUP(J7234,P$7:Q$2767,2,0)</f>
        <v/>
      </c>
      <c r="N7234">
        <f>VLOOKUP(K7234,P$7:R$2767,2,0)</f>
        <v/>
      </c>
    </row>
    <row r="7235" hidden="1" outlineLevel="1" ht="22.45" customFormat="1" customHeight="1" s="71">
      <c r="B7235" s="165" t="n"/>
      <c r="C7235" s="165" t="n"/>
      <c r="D7235" s="152" t="n"/>
      <c r="E7235" s="163" t="n"/>
      <c r="F7235" s="164" t="n"/>
      <c r="G7235" s="163" t="n"/>
      <c r="H7235" s="164" t="n"/>
      <c r="I7235" s="7" t="n"/>
      <c r="J7235" s="8" t="n"/>
      <c r="K7235" s="8" t="n"/>
      <c r="L7235" s="12" t="n"/>
      <c r="M7235">
        <f>VLOOKUP(J7235,P$7:Q$2767,2,0)</f>
        <v/>
      </c>
      <c r="N7235">
        <f>VLOOKUP(K7235,P$7:R$2767,2,0)</f>
        <v/>
      </c>
    </row>
    <row r="7236" hidden="1" outlineLevel="1" ht="22.45" customFormat="1" customHeight="1" s="71">
      <c r="B7236" s="166" t="n"/>
      <c r="C7236" s="166" t="n"/>
      <c r="D7236" s="153" t="n"/>
      <c r="E7236" s="10" t="n"/>
      <c r="F7236" s="11" t="n"/>
      <c r="G7236" s="10" t="n"/>
      <c r="H7236" s="11" t="n"/>
      <c r="I7236" s="12" t="n"/>
      <c r="J7236" s="13" t="n"/>
      <c r="K7236" s="13" t="n"/>
      <c r="L7236" s="12" t="n"/>
      <c r="M7236">
        <f>VLOOKUP(J7236,P$7:Q$2767,2,0)</f>
        <v/>
      </c>
      <c r="N7236">
        <f>VLOOKUP(K7236,P$7:R$2767,2,0)</f>
        <v/>
      </c>
    </row>
    <row r="7237" hidden="1" outlineLevel="1" ht="22.45" customFormat="1" customHeight="1" s="71" thickBot="1">
      <c r="B7237" s="167" t="n"/>
      <c r="C7237" s="167" t="n"/>
      <c r="D7237" s="14" t="n"/>
      <c r="E7237" s="15" t="n"/>
      <c r="F7237" s="175" t="n"/>
      <c r="G7237" s="15" t="n"/>
      <c r="H7237" s="175" t="n"/>
      <c r="I7237" s="135" t="n"/>
      <c r="J7237" s="154" t="n"/>
      <c r="K7237" s="154" t="n"/>
      <c r="L7237" s="12" t="n"/>
      <c r="M7237">
        <f>VLOOKUP(J7237,P$7:Q$2767,2,0)</f>
        <v/>
      </c>
      <c r="N7237">
        <f>VLOOKUP(K7237,P$7:R$2767,2,0)</f>
        <v/>
      </c>
    </row>
    <row r="7238" hidden="1" outlineLevel="1" ht="22.45" customFormat="1" customHeight="1" s="71">
      <c r="B7238" s="165" t="n"/>
      <c r="C7238" s="165" t="n"/>
      <c r="D7238" s="152" t="n"/>
      <c r="E7238" s="163" t="n"/>
      <c r="F7238" s="164" t="n"/>
      <c r="G7238" s="163" t="n"/>
      <c r="H7238" s="164" t="n"/>
      <c r="I7238" s="7" t="n"/>
      <c r="J7238" s="8" t="n"/>
      <c r="K7238" s="8" t="n"/>
      <c r="L7238" s="12" t="n"/>
      <c r="M7238">
        <f>VLOOKUP(J7238,P$7:Q$2767,2,0)</f>
        <v/>
      </c>
      <c r="N7238">
        <f>VLOOKUP(K7238,P$7:R$2767,2,0)</f>
        <v/>
      </c>
    </row>
    <row r="7239" hidden="1" outlineLevel="1" ht="22.45" customFormat="1" customHeight="1" s="71">
      <c r="B7239" s="166" t="n"/>
      <c r="C7239" s="166" t="n"/>
      <c r="D7239" s="153" t="n"/>
      <c r="E7239" s="10" t="n"/>
      <c r="F7239" s="11" t="n"/>
      <c r="G7239" s="10" t="n"/>
      <c r="H7239" s="11" t="n"/>
      <c r="I7239" s="12" t="n"/>
      <c r="J7239" s="13" t="n"/>
      <c r="K7239" s="13" t="n"/>
      <c r="L7239" s="12" t="n"/>
      <c r="M7239">
        <f>VLOOKUP(J7239,P$7:Q$2767,2,0)</f>
        <v/>
      </c>
      <c r="N7239">
        <f>VLOOKUP(K7239,P$7:R$2767,2,0)</f>
        <v/>
      </c>
    </row>
    <row r="7240" hidden="1" outlineLevel="1" ht="22.45" customFormat="1" customHeight="1" s="71" thickBot="1">
      <c r="B7240" s="167" t="n"/>
      <c r="C7240" s="167" t="n"/>
      <c r="D7240" s="14" t="n"/>
      <c r="E7240" s="15" t="n"/>
      <c r="F7240" s="175" t="n"/>
      <c r="G7240" s="15" t="n"/>
      <c r="H7240" s="175" t="n"/>
      <c r="I7240" s="135" t="n"/>
      <c r="J7240" s="154" t="n"/>
      <c r="K7240" s="154" t="n"/>
      <c r="L7240" s="12" t="n"/>
      <c r="M7240">
        <f>VLOOKUP(J7240,P$7:Q$2767,2,0)</f>
        <v/>
      </c>
      <c r="N7240">
        <f>VLOOKUP(K7240,P$7:R$2767,2,0)</f>
        <v/>
      </c>
    </row>
    <row r="7241" hidden="1" outlineLevel="1" ht="22.45" customFormat="1" customHeight="1" s="71">
      <c r="B7241" s="165" t="n"/>
      <c r="C7241" s="165" t="n"/>
      <c r="D7241" s="152" t="n"/>
      <c r="E7241" s="163" t="n"/>
      <c r="F7241" s="164" t="n"/>
      <c r="G7241" s="163" t="n"/>
      <c r="H7241" s="164" t="n"/>
      <c r="I7241" s="7" t="n"/>
      <c r="J7241" s="8" t="n"/>
      <c r="K7241" s="8" t="n"/>
      <c r="L7241" s="12" t="n"/>
      <c r="M7241">
        <f>VLOOKUP(J7241,P$7:Q$2767,2,0)</f>
        <v/>
      </c>
      <c r="N7241">
        <f>VLOOKUP(K7241,P$7:R$2767,2,0)</f>
        <v/>
      </c>
    </row>
    <row r="7242" hidden="1" outlineLevel="1" ht="22.45" customFormat="1" customHeight="1" s="71">
      <c r="B7242" s="166" t="n"/>
      <c r="C7242" s="166" t="n"/>
      <c r="D7242" s="153" t="n"/>
      <c r="E7242" s="10" t="n"/>
      <c r="F7242" s="11" t="n"/>
      <c r="G7242" s="10" t="n"/>
      <c r="H7242" s="11" t="n"/>
      <c r="I7242" s="12" t="n"/>
      <c r="J7242" s="13" t="n"/>
      <c r="K7242" s="13" t="n"/>
      <c r="L7242" s="12" t="n"/>
      <c r="M7242">
        <f>VLOOKUP(J7242,P$7:Q$2767,2,0)</f>
        <v/>
      </c>
      <c r="N7242">
        <f>VLOOKUP(K7242,P$7:R$2767,2,0)</f>
        <v/>
      </c>
    </row>
    <row r="7243" hidden="1" outlineLevel="1" ht="22.45" customFormat="1" customHeight="1" s="71" thickBot="1">
      <c r="B7243" s="167" t="n"/>
      <c r="C7243" s="167" t="n"/>
      <c r="D7243" s="14" t="n"/>
      <c r="E7243" s="15" t="n"/>
      <c r="F7243" s="175" t="n"/>
      <c r="G7243" s="15" t="n"/>
      <c r="H7243" s="175" t="n"/>
      <c r="I7243" s="135" t="n"/>
      <c r="J7243" s="154" t="n"/>
      <c r="K7243" s="154" t="n"/>
      <c r="L7243" s="12" t="n"/>
      <c r="M7243">
        <f>VLOOKUP(J7243,P$7:Q$2767,2,0)</f>
        <v/>
      </c>
      <c r="N7243">
        <f>VLOOKUP(K7243,P$7:R$2767,2,0)</f>
        <v/>
      </c>
    </row>
    <row r="7244" hidden="1" outlineLevel="1" ht="22.45" customFormat="1" customHeight="1" s="71">
      <c r="B7244" s="165" t="n"/>
      <c r="C7244" s="165" t="n"/>
      <c r="D7244" s="152" t="n"/>
      <c r="E7244" s="163" t="n"/>
      <c r="F7244" s="164" t="n"/>
      <c r="G7244" s="163" t="n"/>
      <c r="H7244" s="164" t="n"/>
      <c r="I7244" s="7" t="n"/>
      <c r="J7244" s="8" t="n"/>
      <c r="K7244" s="8" t="n"/>
      <c r="L7244" s="12" t="n"/>
      <c r="M7244">
        <f>VLOOKUP(J7244,P$7:Q$2767,2,0)</f>
        <v/>
      </c>
      <c r="N7244">
        <f>VLOOKUP(K7244,P$7:R$2767,2,0)</f>
        <v/>
      </c>
    </row>
    <row r="7245" hidden="1" outlineLevel="1" ht="22.45" customFormat="1" customHeight="1" s="71">
      <c r="B7245" s="166" t="n"/>
      <c r="C7245" s="166" t="n"/>
      <c r="D7245" s="153" t="n"/>
      <c r="E7245" s="10" t="n"/>
      <c r="F7245" s="11" t="n"/>
      <c r="G7245" s="10" t="n"/>
      <c r="H7245" s="11" t="n"/>
      <c r="I7245" s="12" t="n"/>
      <c r="J7245" s="13" t="n"/>
      <c r="K7245" s="13" t="n"/>
      <c r="L7245" s="12" t="n"/>
      <c r="M7245">
        <f>VLOOKUP(J7245,P$7:Q$2767,2,0)</f>
        <v/>
      </c>
      <c r="N7245">
        <f>VLOOKUP(K7245,P$7:R$2767,2,0)</f>
        <v/>
      </c>
    </row>
    <row r="7246" hidden="1" outlineLevel="1" ht="22.45" customFormat="1" customHeight="1" s="71" thickBot="1">
      <c r="B7246" s="167" t="n"/>
      <c r="C7246" s="167" t="n"/>
      <c r="D7246" s="14" t="n"/>
      <c r="E7246" s="15" t="n"/>
      <c r="F7246" s="175" t="n"/>
      <c r="G7246" s="15" t="n"/>
      <c r="H7246" s="175" t="n"/>
      <c r="I7246" s="135" t="n"/>
      <c r="J7246" s="154" t="n"/>
      <c r="K7246" s="154" t="n"/>
      <c r="L7246" s="12" t="n"/>
      <c r="M7246">
        <f>VLOOKUP(J7246,P$7:Q$2767,2,0)</f>
        <v/>
      </c>
      <c r="N7246">
        <f>VLOOKUP(K7246,P$7:R$2767,2,0)</f>
        <v/>
      </c>
    </row>
    <row r="7247" hidden="1" outlineLevel="1" ht="22.45" customFormat="1" customHeight="1" s="71">
      <c r="B7247" s="165" t="n"/>
      <c r="C7247" s="165" t="n"/>
      <c r="D7247" s="152" t="n"/>
      <c r="E7247" s="163" t="n"/>
      <c r="F7247" s="164" t="n"/>
      <c r="G7247" s="163" t="n"/>
      <c r="H7247" s="164" t="n"/>
      <c r="I7247" s="176" t="n"/>
      <c r="J7247" s="8" t="n"/>
      <c r="K7247" s="8" t="n"/>
      <c r="L7247" s="12" t="n"/>
      <c r="M7247">
        <f>VLOOKUP(J7247,P$7:Q$2767,2,0)</f>
        <v/>
      </c>
      <c r="N7247">
        <f>VLOOKUP(K7247,P$7:R$2767,2,0)</f>
        <v/>
      </c>
    </row>
    <row r="7248" hidden="1" outlineLevel="1" ht="22.45" customFormat="1" customHeight="1" s="71">
      <c r="B7248" s="166" t="n"/>
      <c r="C7248" s="166" t="n"/>
      <c r="D7248" s="153" t="n"/>
      <c r="E7248" s="10" t="n"/>
      <c r="F7248" s="11" t="n"/>
      <c r="G7248" s="10" t="n"/>
      <c r="H7248" s="11" t="n"/>
      <c r="I7248" s="12" t="n"/>
      <c r="J7248" s="13" t="n"/>
      <c r="K7248" s="13" t="n"/>
      <c r="L7248" s="12" t="n"/>
      <c r="M7248">
        <f>VLOOKUP(J7248,P$7:Q$2767,2,0)</f>
        <v/>
      </c>
      <c r="N7248">
        <f>VLOOKUP(K7248,P$7:R$2767,2,0)</f>
        <v/>
      </c>
    </row>
    <row r="7249" hidden="1" outlineLevel="1" ht="22.45" customFormat="1" customHeight="1" s="71" thickBot="1">
      <c r="B7249" s="167" t="n"/>
      <c r="C7249" s="167" t="n"/>
      <c r="D7249" s="14" t="n"/>
      <c r="E7249" s="15" t="n"/>
      <c r="F7249" s="175" t="n"/>
      <c r="G7249" s="15" t="n"/>
      <c r="H7249" s="175" t="n"/>
      <c r="I7249" s="135" t="n"/>
      <c r="J7249" s="154" t="n"/>
      <c r="K7249" s="154" t="n"/>
      <c r="L7249" s="12" t="n"/>
      <c r="M7249">
        <f>VLOOKUP(J7249,P$7:Q$2767,2,0)</f>
        <v/>
      </c>
      <c r="N7249">
        <f>VLOOKUP(K7249,P$7:R$2767,2,0)</f>
        <v/>
      </c>
    </row>
    <row r="7250" hidden="1" outlineLevel="1" ht="22.45" customFormat="1" customHeight="1" s="71">
      <c r="B7250" s="165" t="n"/>
      <c r="C7250" s="165" t="n"/>
      <c r="D7250" s="152" t="n"/>
      <c r="E7250" s="163" t="n"/>
      <c r="F7250" s="164" t="n"/>
      <c r="G7250" s="163" t="n"/>
      <c r="H7250" s="164" t="n"/>
      <c r="I7250" s="7" t="n"/>
      <c r="J7250" s="8" t="n"/>
      <c r="K7250" s="8" t="n"/>
      <c r="L7250" s="12" t="n"/>
      <c r="M7250">
        <f>VLOOKUP(J7250,P$7:Q$2767,2,0)</f>
        <v/>
      </c>
      <c r="N7250">
        <f>VLOOKUP(K7250,P$7:R$2767,2,0)</f>
        <v/>
      </c>
    </row>
    <row r="7251" hidden="1" outlineLevel="1" ht="22.45" customFormat="1" customHeight="1" s="71">
      <c r="B7251" s="166" t="n"/>
      <c r="C7251" s="166" t="n"/>
      <c r="D7251" s="153" t="n"/>
      <c r="E7251" s="10" t="n"/>
      <c r="F7251" s="11" t="n"/>
      <c r="G7251" s="10" t="n"/>
      <c r="H7251" s="11" t="n"/>
      <c r="I7251" s="12" t="n"/>
      <c r="J7251" s="13" t="n"/>
      <c r="K7251" s="13" t="n"/>
      <c r="L7251" s="12" t="n"/>
      <c r="M7251">
        <f>VLOOKUP(J7251,P$7:Q$2767,2,0)</f>
        <v/>
      </c>
      <c r="N7251">
        <f>VLOOKUP(K7251,P$7:R$2767,2,0)</f>
        <v/>
      </c>
    </row>
    <row r="7252" hidden="1" outlineLevel="1" ht="22.45" customFormat="1" customHeight="1" s="71" thickBot="1">
      <c r="B7252" s="167" t="n"/>
      <c r="C7252" s="167" t="n"/>
      <c r="D7252" s="14" t="n"/>
      <c r="E7252" s="15" t="n"/>
      <c r="F7252" s="175" t="n"/>
      <c r="G7252" s="15" t="n"/>
      <c r="H7252" s="175" t="n"/>
      <c r="I7252" s="135" t="n"/>
      <c r="J7252" s="154" t="n"/>
      <c r="K7252" s="154" t="n"/>
      <c r="L7252" s="12" t="n"/>
      <c r="M7252">
        <f>VLOOKUP(J7252,P$7:Q$2767,2,0)</f>
        <v/>
      </c>
      <c r="N7252">
        <f>VLOOKUP(K7252,P$7:R$2767,2,0)</f>
        <v/>
      </c>
    </row>
    <row r="7253" hidden="1" outlineLevel="1" ht="22.45" customFormat="1" customHeight="1" s="71">
      <c r="B7253" s="165" t="n"/>
      <c r="C7253" s="165" t="n"/>
      <c r="D7253" s="152" t="n"/>
      <c r="E7253" s="163" t="n"/>
      <c r="F7253" s="164" t="n"/>
      <c r="G7253" s="163" t="n"/>
      <c r="H7253" s="164" t="n"/>
      <c r="I7253" s="7" t="n"/>
      <c r="J7253" s="8" t="n"/>
      <c r="K7253" s="8" t="n"/>
      <c r="L7253" s="12" t="n"/>
      <c r="M7253">
        <f>VLOOKUP(J7253,P$7:Q$2767,2,0)</f>
        <v/>
      </c>
      <c r="N7253">
        <f>VLOOKUP(K7253,P$7:R$2767,2,0)</f>
        <v/>
      </c>
    </row>
    <row r="7254" hidden="1" outlineLevel="1" ht="22.45" customFormat="1" customHeight="1" s="71">
      <c r="B7254" s="166" t="n"/>
      <c r="C7254" s="166" t="n"/>
      <c r="D7254" s="153" t="n"/>
      <c r="E7254" s="10" t="n"/>
      <c r="F7254" s="11" t="n"/>
      <c r="G7254" s="10" t="n"/>
      <c r="H7254" s="11" t="n"/>
      <c r="I7254" s="12" t="n"/>
      <c r="J7254" s="13" t="n"/>
      <c r="K7254" s="13" t="n"/>
      <c r="L7254" s="12" t="n"/>
      <c r="M7254">
        <f>VLOOKUP(J7254,P$7:Q$2767,2,0)</f>
        <v/>
      </c>
      <c r="N7254">
        <f>VLOOKUP(K7254,P$7:R$2767,2,0)</f>
        <v/>
      </c>
    </row>
    <row r="7255" hidden="1" outlineLevel="1" ht="22.45" customFormat="1" customHeight="1" s="71" thickBot="1">
      <c r="B7255" s="167" t="n"/>
      <c r="C7255" s="167" t="n"/>
      <c r="D7255" s="14" t="n"/>
      <c r="E7255" s="15" t="n"/>
      <c r="F7255" s="175" t="n"/>
      <c r="G7255" s="15" t="n"/>
      <c r="H7255" s="175" t="n"/>
      <c r="I7255" s="135" t="n"/>
      <c r="J7255" s="154" t="n"/>
      <c r="K7255" s="154" t="n"/>
      <c r="L7255" s="12" t="n"/>
      <c r="M7255">
        <f>VLOOKUP(J7255,P$7:Q$2767,2,0)</f>
        <v/>
      </c>
      <c r="N7255">
        <f>VLOOKUP(K7255,P$7:R$2767,2,0)</f>
        <v/>
      </c>
    </row>
    <row r="7256" hidden="1" outlineLevel="1" ht="22.45" customFormat="1" customHeight="1" s="71">
      <c r="B7256" s="165" t="n"/>
      <c r="C7256" s="165" t="n"/>
      <c r="D7256" s="152" t="n"/>
      <c r="E7256" s="163" t="n"/>
      <c r="F7256" s="164" t="n"/>
      <c r="G7256" s="163" t="n"/>
      <c r="H7256" s="164" t="n"/>
      <c r="I7256" s="7" t="n"/>
      <c r="J7256" s="8" t="n"/>
      <c r="K7256" s="8" t="n"/>
      <c r="L7256" s="12" t="n"/>
      <c r="M7256">
        <f>VLOOKUP(J7256,P$7:Q$2767,2,0)</f>
        <v/>
      </c>
      <c r="N7256">
        <f>VLOOKUP(K7256,P$7:R$2767,2,0)</f>
        <v/>
      </c>
    </row>
    <row r="7257" hidden="1" outlineLevel="1" ht="22.45" customFormat="1" customHeight="1" s="71">
      <c r="B7257" s="166" t="n"/>
      <c r="C7257" s="166" t="n"/>
      <c r="D7257" s="153" t="n"/>
      <c r="E7257" s="10" t="n"/>
      <c r="F7257" s="11" t="n"/>
      <c r="G7257" s="10" t="n"/>
      <c r="H7257" s="11" t="n"/>
      <c r="I7257" s="12" t="n"/>
      <c r="J7257" s="13" t="n"/>
      <c r="K7257" s="13" t="n"/>
      <c r="L7257" s="12" t="n"/>
      <c r="M7257">
        <f>VLOOKUP(J7257,P$7:Q$2767,2,0)</f>
        <v/>
      </c>
      <c r="N7257">
        <f>VLOOKUP(K7257,P$7:R$2767,2,0)</f>
        <v/>
      </c>
    </row>
    <row r="7258" hidden="1" outlineLevel="1" ht="22.45" customFormat="1" customHeight="1" s="71" thickBot="1">
      <c r="B7258" s="167" t="n"/>
      <c r="C7258" s="167" t="n"/>
      <c r="D7258" s="14" t="n"/>
      <c r="E7258" s="15" t="n"/>
      <c r="F7258" s="175" t="n"/>
      <c r="G7258" s="15" t="n"/>
      <c r="H7258" s="175" t="n"/>
      <c r="I7258" s="135" t="n"/>
      <c r="J7258" s="154" t="n"/>
      <c r="K7258" s="154" t="n"/>
      <c r="L7258" s="12" t="n"/>
      <c r="M7258">
        <f>VLOOKUP(J7258,P$7:Q$2767,2,0)</f>
        <v/>
      </c>
      <c r="N7258">
        <f>VLOOKUP(K7258,P$7:R$2767,2,0)</f>
        <v/>
      </c>
    </row>
    <row r="7259" hidden="1" outlineLevel="1" ht="22.45" customFormat="1" customHeight="1" s="71">
      <c r="B7259" s="165" t="n"/>
      <c r="C7259" s="165" t="n"/>
      <c r="D7259" s="152" t="n"/>
      <c r="E7259" s="163" t="n"/>
      <c r="F7259" s="164" t="n"/>
      <c r="G7259" s="163" t="n"/>
      <c r="H7259" s="164" t="n"/>
      <c r="I7259" s="7" t="n"/>
      <c r="J7259" s="8" t="n"/>
      <c r="K7259" s="8" t="n"/>
      <c r="L7259" s="12" t="n"/>
      <c r="M7259">
        <f>VLOOKUP(J7259,P$7:Q$2767,2,0)</f>
        <v/>
      </c>
      <c r="N7259">
        <f>VLOOKUP(K7259,P$7:R$2767,2,0)</f>
        <v/>
      </c>
    </row>
    <row r="7260" hidden="1" outlineLevel="1" ht="22.45" customFormat="1" customHeight="1" s="71">
      <c r="B7260" s="166" t="n"/>
      <c r="C7260" s="166" t="n"/>
      <c r="D7260" s="153" t="n"/>
      <c r="E7260" s="10" t="n"/>
      <c r="F7260" s="11" t="n"/>
      <c r="G7260" s="10" t="n"/>
      <c r="H7260" s="11" t="n"/>
      <c r="I7260" s="12" t="n"/>
      <c r="J7260" s="13" t="n"/>
      <c r="K7260" s="13" t="n"/>
      <c r="L7260" s="12" t="n"/>
      <c r="M7260">
        <f>VLOOKUP(J7260,P$7:Q$2767,2,0)</f>
        <v/>
      </c>
      <c r="N7260">
        <f>VLOOKUP(K7260,P$7:R$2767,2,0)</f>
        <v/>
      </c>
    </row>
    <row r="7261" hidden="1" outlineLevel="1" ht="22.45" customFormat="1" customHeight="1" s="71" thickBot="1">
      <c r="B7261" s="167" t="n"/>
      <c r="C7261" s="167" t="n"/>
      <c r="D7261" s="14" t="n"/>
      <c r="E7261" s="15" t="n"/>
      <c r="F7261" s="175" t="n"/>
      <c r="G7261" s="15" t="n"/>
      <c r="H7261" s="175" t="n"/>
      <c r="I7261" s="135" t="n"/>
      <c r="J7261" s="154" t="n"/>
      <c r="K7261" s="154" t="n"/>
      <c r="L7261" s="12" t="n"/>
      <c r="M7261">
        <f>VLOOKUP(J7261,P$7:Q$2767,2,0)</f>
        <v/>
      </c>
      <c r="N7261">
        <f>VLOOKUP(K7261,P$7:R$2767,2,0)</f>
        <v/>
      </c>
    </row>
    <row r="7262" hidden="1" outlineLevel="1" ht="22.45" customFormat="1" customHeight="1" s="71">
      <c r="B7262" s="165" t="n"/>
      <c r="C7262" s="165" t="n"/>
      <c r="D7262" s="152" t="n"/>
      <c r="E7262" s="163" t="n"/>
      <c r="F7262" s="164" t="n"/>
      <c r="G7262" s="163" t="n"/>
      <c r="H7262" s="164" t="n"/>
      <c r="I7262" s="7" t="n"/>
      <c r="J7262" s="8" t="n"/>
      <c r="K7262" s="8" t="n"/>
      <c r="L7262" s="12" t="n"/>
      <c r="M7262">
        <f>VLOOKUP(J7262,P$7:Q$2767,2,0)</f>
        <v/>
      </c>
      <c r="N7262">
        <f>VLOOKUP(K7262,P$7:R$2767,2,0)</f>
        <v/>
      </c>
    </row>
    <row r="7263" hidden="1" outlineLevel="1" ht="22.45" customFormat="1" customHeight="1" s="71">
      <c r="B7263" s="166" t="n"/>
      <c r="C7263" s="166" t="n"/>
      <c r="D7263" s="153" t="n"/>
      <c r="E7263" s="10" t="n"/>
      <c r="F7263" s="11" t="n"/>
      <c r="G7263" s="10" t="n"/>
      <c r="H7263" s="11" t="n"/>
      <c r="I7263" s="12" t="n"/>
      <c r="J7263" s="13" t="n"/>
      <c r="K7263" s="13" t="n"/>
      <c r="L7263" s="12" t="n"/>
      <c r="M7263">
        <f>VLOOKUP(J7263,P$7:Q$2767,2,0)</f>
        <v/>
      </c>
      <c r="N7263">
        <f>VLOOKUP(K7263,P$7:R$2767,2,0)</f>
        <v/>
      </c>
    </row>
    <row r="7264" hidden="1" outlineLevel="1" ht="22.45" customFormat="1" customHeight="1" s="71" thickBot="1">
      <c r="B7264" s="167" t="n"/>
      <c r="C7264" s="167" t="n"/>
      <c r="D7264" s="14" t="n"/>
      <c r="E7264" s="15" t="n"/>
      <c r="F7264" s="175" t="n"/>
      <c r="G7264" s="15" t="n"/>
      <c r="H7264" s="175" t="n"/>
      <c r="I7264" s="135" t="n"/>
      <c r="J7264" s="154" t="n"/>
      <c r="K7264" s="154" t="n"/>
      <c r="L7264" s="12" t="n"/>
      <c r="M7264">
        <f>VLOOKUP(J7264,P$7:Q$2767,2,0)</f>
        <v/>
      </c>
      <c r="N7264">
        <f>VLOOKUP(K7264,P$7:R$2767,2,0)</f>
        <v/>
      </c>
    </row>
    <row r="7265" hidden="1" outlineLevel="1" ht="22.45" customFormat="1" customHeight="1" s="71">
      <c r="B7265" s="165" t="n"/>
      <c r="C7265" s="165" t="n"/>
      <c r="D7265" s="152" t="n"/>
      <c r="E7265" s="163" t="n"/>
      <c r="F7265" s="164" t="n"/>
      <c r="G7265" s="163" t="n"/>
      <c r="H7265" s="164" t="n"/>
      <c r="I7265" s="7" t="n"/>
      <c r="J7265" s="8" t="n"/>
      <c r="K7265" s="8" t="n"/>
      <c r="L7265" s="12" t="n"/>
      <c r="M7265">
        <f>VLOOKUP(J7265,P$7:Q$2767,2,0)</f>
        <v/>
      </c>
      <c r="N7265">
        <f>VLOOKUP(K7265,P$7:R$2767,2,0)</f>
        <v/>
      </c>
    </row>
    <row r="7266" hidden="1" outlineLevel="1" ht="22.45" customFormat="1" customHeight="1" s="71">
      <c r="B7266" s="166" t="n"/>
      <c r="C7266" s="166" t="n"/>
      <c r="D7266" s="153" t="n"/>
      <c r="E7266" s="10" t="n"/>
      <c r="F7266" s="11" t="n"/>
      <c r="G7266" s="10" t="n"/>
      <c r="H7266" s="11" t="n"/>
      <c r="I7266" s="12" t="n"/>
      <c r="J7266" s="13" t="n"/>
      <c r="K7266" s="13" t="n"/>
      <c r="L7266" s="12" t="n"/>
      <c r="M7266">
        <f>VLOOKUP(J7266,P$7:Q$2767,2,0)</f>
        <v/>
      </c>
      <c r="N7266">
        <f>VLOOKUP(K7266,P$7:R$2767,2,0)</f>
        <v/>
      </c>
    </row>
    <row r="7267" hidden="1" outlineLevel="1" ht="22.45" customFormat="1" customHeight="1" s="71" thickBot="1">
      <c r="B7267" s="167" t="n"/>
      <c r="C7267" s="167" t="n"/>
      <c r="D7267" s="14" t="n"/>
      <c r="E7267" s="15" t="n"/>
      <c r="F7267" s="175" t="n"/>
      <c r="G7267" s="15" t="n"/>
      <c r="H7267" s="175" t="n"/>
      <c r="I7267" s="135" t="n"/>
      <c r="J7267" s="154" t="n"/>
      <c r="K7267" s="154" t="n"/>
      <c r="L7267" s="12" t="n"/>
      <c r="M7267">
        <f>VLOOKUP(J7267,P$7:Q$2767,2,0)</f>
        <v/>
      </c>
      <c r="N7267">
        <f>VLOOKUP(K7267,P$7:R$2767,2,0)</f>
        <v/>
      </c>
    </row>
    <row r="7268" hidden="1" outlineLevel="1" ht="22.45" customFormat="1" customHeight="1" s="71">
      <c r="B7268" s="165" t="n"/>
      <c r="C7268" s="165" t="n"/>
      <c r="D7268" s="152" t="n"/>
      <c r="E7268" s="163" t="n"/>
      <c r="F7268" s="164" t="n"/>
      <c r="G7268" s="163" t="n"/>
      <c r="H7268" s="164" t="n"/>
      <c r="I7268" s="7" t="n"/>
      <c r="J7268" s="8" t="n"/>
      <c r="K7268" s="8" t="n"/>
      <c r="L7268" s="12" t="n"/>
      <c r="M7268">
        <f>VLOOKUP(J7268,P$7:Q$2767,2,0)</f>
        <v/>
      </c>
      <c r="N7268">
        <f>VLOOKUP(K7268,P$7:R$2767,2,0)</f>
        <v/>
      </c>
    </row>
    <row r="7269" hidden="1" outlineLevel="1" ht="22.45" customFormat="1" customHeight="1" s="71">
      <c r="B7269" s="166" t="n"/>
      <c r="C7269" s="166" t="n"/>
      <c r="D7269" s="153" t="n"/>
      <c r="E7269" s="10" t="n"/>
      <c r="F7269" s="11" t="n"/>
      <c r="G7269" s="10" t="n"/>
      <c r="H7269" s="11" t="n"/>
      <c r="I7269" s="12" t="n"/>
      <c r="J7269" s="13" t="n"/>
      <c r="K7269" s="13" t="n"/>
      <c r="L7269" s="12" t="n"/>
      <c r="M7269">
        <f>VLOOKUP(J7269,P$7:Q$2767,2,0)</f>
        <v/>
      </c>
      <c r="N7269">
        <f>VLOOKUP(K7269,P$7:R$2767,2,0)</f>
        <v/>
      </c>
    </row>
    <row r="7270" hidden="1" outlineLevel="1" ht="22.45" customFormat="1" customHeight="1" s="71" thickBot="1">
      <c r="B7270" s="167" t="n"/>
      <c r="C7270" s="167" t="n"/>
      <c r="D7270" s="14" t="n"/>
      <c r="E7270" s="15" t="n"/>
      <c r="F7270" s="175" t="n"/>
      <c r="G7270" s="15" t="n"/>
      <c r="H7270" s="175" t="n"/>
      <c r="I7270" s="135" t="n"/>
      <c r="J7270" s="154" t="n"/>
      <c r="K7270" s="154" t="n"/>
      <c r="L7270" s="12" t="n"/>
      <c r="M7270">
        <f>VLOOKUP(J7270,P$7:Q$2767,2,0)</f>
        <v/>
      </c>
      <c r="N7270">
        <f>VLOOKUP(K7270,P$7:R$2767,2,0)</f>
        <v/>
      </c>
    </row>
    <row r="7271" hidden="1" outlineLevel="1" ht="22.45" customFormat="1" customHeight="1" s="71">
      <c r="B7271" s="165" t="n"/>
      <c r="C7271" s="165" t="n"/>
      <c r="D7271" s="152" t="n"/>
      <c r="E7271" s="163" t="n"/>
      <c r="F7271" s="164" t="n"/>
      <c r="G7271" s="163" t="n"/>
      <c r="H7271" s="164" t="n"/>
      <c r="I7271" s="7" t="n"/>
      <c r="J7271" s="8" t="n"/>
      <c r="K7271" s="8" t="n"/>
      <c r="L7271" s="12" t="n"/>
      <c r="M7271">
        <f>VLOOKUP(J7271,P$7:Q$2767,2,0)</f>
        <v/>
      </c>
      <c r="N7271">
        <f>VLOOKUP(K7271,P$7:R$2767,2,0)</f>
        <v/>
      </c>
    </row>
    <row r="7272" hidden="1" outlineLevel="1" ht="22.45" customFormat="1" customHeight="1" s="71">
      <c r="B7272" s="166" t="n"/>
      <c r="C7272" s="166" t="n"/>
      <c r="D7272" s="153" t="n"/>
      <c r="E7272" s="10" t="n"/>
      <c r="F7272" s="11" t="n"/>
      <c r="G7272" s="10" t="n"/>
      <c r="H7272" s="11" t="n"/>
      <c r="I7272" s="12" t="n"/>
      <c r="J7272" s="13" t="n"/>
      <c r="K7272" s="13" t="n"/>
      <c r="L7272" s="12" t="n"/>
      <c r="M7272">
        <f>VLOOKUP(J7272,P$7:Q$2767,2,0)</f>
        <v/>
      </c>
      <c r="N7272">
        <f>VLOOKUP(K7272,P$7:R$2767,2,0)</f>
        <v/>
      </c>
    </row>
    <row r="7273" hidden="1" outlineLevel="1" ht="22.45" customFormat="1" customHeight="1" s="71" thickBot="1">
      <c r="B7273" s="167" t="n"/>
      <c r="C7273" s="167" t="n"/>
      <c r="D7273" s="14" t="n"/>
      <c r="E7273" s="15" t="n"/>
      <c r="F7273" s="175" t="n"/>
      <c r="G7273" s="15" t="n"/>
      <c r="H7273" s="175" t="n"/>
      <c r="I7273" s="135" t="n"/>
      <c r="J7273" s="154" t="n"/>
      <c r="K7273" s="154" t="n"/>
      <c r="L7273" s="12" t="n"/>
      <c r="M7273">
        <f>VLOOKUP(J7273,P$7:Q$2767,2,0)</f>
        <v/>
      </c>
      <c r="N7273">
        <f>VLOOKUP(K7273,P$7:R$2767,2,0)</f>
        <v/>
      </c>
    </row>
    <row r="7274" hidden="1" outlineLevel="1" ht="22.45" customFormat="1" customHeight="1" s="71">
      <c r="B7274" s="165" t="n"/>
      <c r="C7274" s="165" t="n"/>
      <c r="D7274" s="152" t="n"/>
      <c r="E7274" s="163" t="n"/>
      <c r="F7274" s="164" t="n"/>
      <c r="G7274" s="163" t="n"/>
      <c r="H7274" s="164" t="n"/>
      <c r="I7274" s="7" t="n"/>
      <c r="J7274" s="8" t="n"/>
      <c r="K7274" s="8" t="n"/>
      <c r="L7274" s="12" t="n"/>
      <c r="M7274">
        <f>VLOOKUP(J7274,P$7:Q$2767,2,0)</f>
        <v/>
      </c>
      <c r="N7274">
        <f>VLOOKUP(K7274,P$7:R$2767,2,0)</f>
        <v/>
      </c>
    </row>
    <row r="7275" hidden="1" outlineLevel="1" ht="22.45" customFormat="1" customHeight="1" s="71">
      <c r="B7275" s="166" t="n"/>
      <c r="C7275" s="166" t="n"/>
      <c r="D7275" s="153" t="n"/>
      <c r="E7275" s="10" t="n"/>
      <c r="F7275" s="11" t="n"/>
      <c r="G7275" s="10" t="n"/>
      <c r="H7275" s="11" t="n"/>
      <c r="I7275" s="12" t="n"/>
      <c r="J7275" s="13" t="n"/>
      <c r="K7275" s="13" t="n"/>
      <c r="L7275" s="12" t="n"/>
      <c r="M7275">
        <f>VLOOKUP(J7275,P$7:Q$2767,2,0)</f>
        <v/>
      </c>
      <c r="N7275">
        <f>VLOOKUP(K7275,P$7:R$2767,2,0)</f>
        <v/>
      </c>
    </row>
    <row r="7276" hidden="1" outlineLevel="1" ht="22.45" customFormat="1" customHeight="1" s="71" thickBot="1">
      <c r="B7276" s="167" t="n"/>
      <c r="C7276" s="167" t="n"/>
      <c r="D7276" s="14" t="n"/>
      <c r="E7276" s="15" t="n"/>
      <c r="F7276" s="175" t="n"/>
      <c r="G7276" s="15" t="n"/>
      <c r="H7276" s="175" t="n"/>
      <c r="I7276" s="135" t="n"/>
      <c r="J7276" s="154" t="n"/>
      <c r="K7276" s="154" t="n"/>
      <c r="L7276" s="12" t="n"/>
      <c r="M7276">
        <f>VLOOKUP(J7276,P$7:Q$2767,2,0)</f>
        <v/>
      </c>
      <c r="N7276">
        <f>VLOOKUP(K7276,P$7:R$2767,2,0)</f>
        <v/>
      </c>
    </row>
    <row r="7277" hidden="1" outlineLevel="1" ht="22.45" customFormat="1" customHeight="1" s="71">
      <c r="B7277" s="165" t="n"/>
      <c r="C7277" s="165" t="n"/>
      <c r="D7277" s="152" t="n"/>
      <c r="E7277" s="163" t="n"/>
      <c r="F7277" s="164" t="n"/>
      <c r="G7277" s="163" t="n"/>
      <c r="H7277" s="164" t="n"/>
      <c r="I7277" s="91" t="n"/>
      <c r="J7277" s="8" t="n"/>
      <c r="K7277" s="8" t="n"/>
      <c r="L7277" s="12" t="n"/>
      <c r="M7277">
        <f>VLOOKUP(J7277,P$7:Q$2767,2,0)</f>
        <v/>
      </c>
      <c r="N7277">
        <f>VLOOKUP(K7277,P$7:R$2767,2,0)</f>
        <v/>
      </c>
    </row>
    <row r="7278" hidden="1" outlineLevel="1" ht="22.45" customFormat="1" customHeight="1" s="71">
      <c r="B7278" s="166" t="n"/>
      <c r="C7278" s="166" t="n"/>
      <c r="D7278" s="153" t="n"/>
      <c r="E7278" s="10" t="n"/>
      <c r="F7278" s="11" t="n"/>
      <c r="G7278" s="10" t="n"/>
      <c r="H7278" s="11" t="n"/>
      <c r="I7278" s="12" t="n"/>
      <c r="J7278" s="13" t="n"/>
      <c r="K7278" s="13" t="n"/>
      <c r="L7278" s="12" t="n"/>
      <c r="M7278">
        <f>VLOOKUP(J7278,P$7:Q$2767,2,0)</f>
        <v/>
      </c>
      <c r="N7278">
        <f>VLOOKUP(K7278,P$7:R$2767,2,0)</f>
        <v/>
      </c>
    </row>
    <row r="7279" hidden="1" outlineLevel="1" ht="22.45" customFormat="1" customHeight="1" s="71" thickBot="1">
      <c r="B7279" s="167" t="n"/>
      <c r="C7279" s="167" t="n"/>
      <c r="D7279" s="14" t="n"/>
      <c r="E7279" s="15" t="n"/>
      <c r="F7279" s="175" t="n"/>
      <c r="G7279" s="15" t="n"/>
      <c r="H7279" s="175" t="n"/>
      <c r="I7279" s="135" t="n"/>
      <c r="J7279" s="154" t="n"/>
      <c r="K7279" s="154" t="n"/>
      <c r="L7279" s="12" t="n"/>
      <c r="M7279">
        <f>VLOOKUP(J7279,P$7:Q$2767,2,0)</f>
        <v/>
      </c>
      <c r="N7279">
        <f>VLOOKUP(K7279,P$7:R$2767,2,0)</f>
        <v/>
      </c>
    </row>
    <row r="7280" hidden="1" outlineLevel="1" ht="22.45" customFormat="1" customHeight="1" s="71">
      <c r="B7280" s="165" t="n"/>
      <c r="C7280" s="165" t="n"/>
      <c r="D7280" s="152" t="n"/>
      <c r="E7280" s="163" t="n"/>
      <c r="F7280" s="164" t="n"/>
      <c r="G7280" s="163" t="n"/>
      <c r="H7280" s="164" t="n"/>
      <c r="I7280" s="7" t="n"/>
      <c r="J7280" s="8" t="n"/>
      <c r="K7280" s="8" t="n"/>
      <c r="L7280" s="12" t="n"/>
      <c r="M7280">
        <f>VLOOKUP(J7280,P$7:Q$2767,2,0)</f>
        <v/>
      </c>
      <c r="N7280">
        <f>VLOOKUP(K7280,P$7:R$2767,2,0)</f>
        <v/>
      </c>
    </row>
    <row r="7281" hidden="1" outlineLevel="1" ht="22.45" customFormat="1" customHeight="1" s="71">
      <c r="B7281" s="166" t="n"/>
      <c r="C7281" s="166" t="n"/>
      <c r="D7281" s="153" t="n"/>
      <c r="E7281" s="10" t="n"/>
      <c r="F7281" s="11" t="n"/>
      <c r="G7281" s="10" t="n"/>
      <c r="H7281" s="11" t="n"/>
      <c r="I7281" s="12" t="n"/>
      <c r="J7281" s="13" t="n"/>
      <c r="K7281" s="13" t="n"/>
      <c r="L7281" s="12" t="n"/>
      <c r="M7281">
        <f>VLOOKUP(J7281,P$7:Q$2767,2,0)</f>
        <v/>
      </c>
      <c r="N7281">
        <f>VLOOKUP(K7281,P$7:R$2767,2,0)</f>
        <v/>
      </c>
    </row>
    <row r="7282" hidden="1" outlineLevel="1" ht="22.45" customFormat="1" customHeight="1" s="71" thickBot="1">
      <c r="B7282" s="167" t="n"/>
      <c r="C7282" s="167" t="n"/>
      <c r="D7282" s="14" t="n"/>
      <c r="E7282" s="15" t="n"/>
      <c r="F7282" s="175" t="n"/>
      <c r="G7282" s="15" t="n"/>
      <c r="H7282" s="175" t="n"/>
      <c r="I7282" s="135" t="n"/>
      <c r="J7282" s="154" t="n"/>
      <c r="K7282" s="154" t="n"/>
      <c r="L7282" s="12" t="n"/>
      <c r="M7282">
        <f>VLOOKUP(J7282,P$7:Q$2767,2,0)</f>
        <v/>
      </c>
      <c r="N7282">
        <f>VLOOKUP(K7282,P$7:R$2767,2,0)</f>
        <v/>
      </c>
    </row>
    <row r="7283" hidden="1" outlineLevel="1" ht="22.45" customFormat="1" customHeight="1" s="71">
      <c r="B7283" s="165" t="n"/>
      <c r="C7283" s="165" t="n"/>
      <c r="D7283" s="152" t="n"/>
      <c r="E7283" s="163" t="n"/>
      <c r="F7283" s="164" t="n"/>
      <c r="G7283" s="163" t="n"/>
      <c r="H7283" s="164" t="n"/>
      <c r="I7283" s="7" t="n"/>
      <c r="J7283" s="8" t="n"/>
      <c r="K7283" s="8" t="n"/>
      <c r="L7283" s="12" t="n"/>
      <c r="M7283">
        <f>VLOOKUP(J7283,P$7:Q$2767,2,0)</f>
        <v/>
      </c>
      <c r="N7283">
        <f>VLOOKUP(K7283,P$7:R$2767,2,0)</f>
        <v/>
      </c>
    </row>
    <row r="7284" hidden="1" outlineLevel="1" ht="22.45" customFormat="1" customHeight="1" s="71">
      <c r="B7284" s="166" t="n"/>
      <c r="C7284" s="166" t="n"/>
      <c r="D7284" s="153" t="n"/>
      <c r="E7284" s="10" t="n"/>
      <c r="F7284" s="11" t="n"/>
      <c r="G7284" s="10" t="n"/>
      <c r="H7284" s="11" t="n"/>
      <c r="I7284" s="12" t="n"/>
      <c r="J7284" s="13" t="n"/>
      <c r="K7284" s="13" t="n"/>
      <c r="L7284" s="12" t="n"/>
      <c r="M7284">
        <f>VLOOKUP(J7284,P$7:Q$2767,2,0)</f>
        <v/>
      </c>
      <c r="N7284">
        <f>VLOOKUP(K7284,P$7:R$2767,2,0)</f>
        <v/>
      </c>
    </row>
    <row r="7285" hidden="1" outlineLevel="1" ht="22.45" customFormat="1" customHeight="1" s="71" thickBot="1">
      <c r="B7285" s="167" t="n"/>
      <c r="C7285" s="167" t="n"/>
      <c r="D7285" s="14" t="n"/>
      <c r="E7285" s="15" t="n"/>
      <c r="F7285" s="175" t="n"/>
      <c r="G7285" s="15" t="n"/>
      <c r="H7285" s="175" t="n"/>
      <c r="I7285" s="135" t="n"/>
      <c r="J7285" s="154" t="n"/>
      <c r="K7285" s="154" t="n"/>
      <c r="L7285" s="12" t="n"/>
      <c r="M7285">
        <f>VLOOKUP(J7285,P$7:Q$2767,2,0)</f>
        <v/>
      </c>
      <c r="N7285">
        <f>VLOOKUP(K7285,P$7:R$2767,2,0)</f>
        <v/>
      </c>
    </row>
    <row r="7286" hidden="1" outlineLevel="1" ht="22.45" customFormat="1" customHeight="1" s="71">
      <c r="B7286" s="165" t="n"/>
      <c r="C7286" s="165" t="n"/>
      <c r="D7286" s="152" t="n"/>
      <c r="E7286" s="163" t="n"/>
      <c r="F7286" s="164" t="n"/>
      <c r="G7286" s="163" t="n"/>
      <c r="H7286" s="164" t="n"/>
      <c r="I7286" s="7" t="n"/>
      <c r="J7286" s="8" t="n"/>
      <c r="K7286" s="8" t="n"/>
      <c r="L7286" s="12" t="n"/>
      <c r="M7286">
        <f>VLOOKUP(J7286,P$7:Q$2767,2,0)</f>
        <v/>
      </c>
      <c r="N7286">
        <f>VLOOKUP(K7286,P$7:R$2767,2,0)</f>
        <v/>
      </c>
    </row>
    <row r="7287" hidden="1" outlineLevel="1" ht="22.45" customFormat="1" customHeight="1" s="71">
      <c r="B7287" s="166" t="n"/>
      <c r="C7287" s="166" t="n"/>
      <c r="D7287" s="153" t="n"/>
      <c r="E7287" s="10" t="n"/>
      <c r="F7287" s="11" t="n"/>
      <c r="G7287" s="10" t="n"/>
      <c r="H7287" s="11" t="n"/>
      <c r="I7287" s="12" t="n"/>
      <c r="J7287" s="13" t="n"/>
      <c r="K7287" s="13" t="n"/>
      <c r="L7287" s="12" t="n"/>
      <c r="M7287">
        <f>VLOOKUP(J7287,P$7:Q$2767,2,0)</f>
        <v/>
      </c>
      <c r="N7287">
        <f>VLOOKUP(K7287,P$7:R$2767,2,0)</f>
        <v/>
      </c>
    </row>
    <row r="7288" hidden="1" outlineLevel="1" ht="22.45" customFormat="1" customHeight="1" s="71" thickBot="1">
      <c r="B7288" s="167" t="n"/>
      <c r="C7288" s="167" t="n"/>
      <c r="D7288" s="14" t="n"/>
      <c r="E7288" s="15" t="n"/>
      <c r="F7288" s="175" t="n"/>
      <c r="G7288" s="15" t="n"/>
      <c r="H7288" s="175" t="n"/>
      <c r="I7288" s="135" t="n"/>
      <c r="J7288" s="154" t="n"/>
      <c r="K7288" s="154" t="n"/>
      <c r="L7288" s="12" t="n"/>
      <c r="M7288">
        <f>VLOOKUP(J7288,P$7:Q$2767,2,0)</f>
        <v/>
      </c>
      <c r="N7288">
        <f>VLOOKUP(K7288,P$7:R$2767,2,0)</f>
        <v/>
      </c>
    </row>
    <row r="7289" hidden="1" outlineLevel="1" ht="22.45" customFormat="1" customHeight="1" s="71">
      <c r="B7289" s="165" t="n"/>
      <c r="C7289" s="165" t="n"/>
      <c r="D7289" s="152" t="n"/>
      <c r="E7289" s="163" t="n"/>
      <c r="F7289" s="164" t="n"/>
      <c r="G7289" s="163" t="n"/>
      <c r="H7289" s="164" t="n"/>
      <c r="I7289" s="7" t="n"/>
      <c r="J7289" s="8" t="n"/>
      <c r="K7289" s="8" t="n"/>
      <c r="L7289" s="12" t="n"/>
      <c r="M7289">
        <f>VLOOKUP(J7289,P$7:Q$2767,2,0)</f>
        <v/>
      </c>
      <c r="N7289">
        <f>VLOOKUP(K7289,P$7:R$2767,2,0)</f>
        <v/>
      </c>
    </row>
    <row r="7290" hidden="1" outlineLevel="1" ht="22.45" customFormat="1" customHeight="1" s="71">
      <c r="B7290" s="166" t="n"/>
      <c r="C7290" s="166" t="n"/>
      <c r="D7290" s="153" t="n"/>
      <c r="E7290" s="10" t="n"/>
      <c r="F7290" s="11" t="n"/>
      <c r="G7290" s="10" t="n"/>
      <c r="H7290" s="11" t="n"/>
      <c r="I7290" s="12" t="n"/>
      <c r="J7290" s="13" t="n"/>
      <c r="K7290" s="13" t="n"/>
      <c r="L7290" s="12" t="n"/>
      <c r="M7290">
        <f>VLOOKUP(J7290,P$7:Q$2767,2,0)</f>
        <v/>
      </c>
      <c r="N7290">
        <f>VLOOKUP(K7290,P$7:R$2767,2,0)</f>
        <v/>
      </c>
    </row>
    <row r="7291" hidden="1" outlineLevel="1" ht="22.45" customFormat="1" customHeight="1" s="71" thickBot="1">
      <c r="B7291" s="167" t="n"/>
      <c r="C7291" s="167" t="n"/>
      <c r="D7291" s="14" t="n"/>
      <c r="E7291" s="15" t="n"/>
      <c r="F7291" s="175" t="n"/>
      <c r="G7291" s="15" t="n"/>
      <c r="H7291" s="175" t="n"/>
      <c r="I7291" s="135" t="n"/>
      <c r="J7291" s="154" t="n"/>
      <c r="K7291" s="154" t="n"/>
      <c r="L7291" s="12" t="n"/>
      <c r="M7291">
        <f>VLOOKUP(J7291,P$7:Q$2767,2,0)</f>
        <v/>
      </c>
      <c r="N7291">
        <f>VLOOKUP(K7291,P$7:R$2767,2,0)</f>
        <v/>
      </c>
    </row>
    <row r="7292" hidden="1" outlineLevel="1" ht="22.45" customFormat="1" customHeight="1" s="71">
      <c r="B7292" s="165" t="n"/>
      <c r="C7292" s="165" t="n"/>
      <c r="D7292" s="152" t="n"/>
      <c r="E7292" s="163" t="n"/>
      <c r="F7292" s="164" t="n"/>
      <c r="G7292" s="163" t="n"/>
      <c r="H7292" s="164" t="n"/>
      <c r="I7292" s="7" t="n"/>
      <c r="J7292" s="8" t="n"/>
      <c r="K7292" s="8" t="n"/>
      <c r="L7292" s="12" t="n"/>
      <c r="M7292">
        <f>VLOOKUP(J7292,P$7:Q$2767,2,0)</f>
        <v/>
      </c>
      <c r="N7292">
        <f>VLOOKUP(K7292,P$7:R$2767,2,0)</f>
        <v/>
      </c>
    </row>
    <row r="7293" hidden="1" outlineLevel="1" ht="22.45" customFormat="1" customHeight="1" s="71">
      <c r="B7293" s="166" t="n"/>
      <c r="C7293" s="166" t="n"/>
      <c r="D7293" s="153" t="n"/>
      <c r="E7293" s="10" t="n"/>
      <c r="F7293" s="11" t="n"/>
      <c r="G7293" s="10" t="n"/>
      <c r="H7293" s="11" t="n"/>
      <c r="I7293" s="12" t="n"/>
      <c r="J7293" s="13" t="n"/>
      <c r="K7293" s="13" t="n"/>
      <c r="L7293" s="12" t="n"/>
      <c r="M7293">
        <f>VLOOKUP(J7293,P$7:Q$2767,2,0)</f>
        <v/>
      </c>
      <c r="N7293">
        <f>VLOOKUP(K7293,P$7:R$2767,2,0)</f>
        <v/>
      </c>
    </row>
    <row r="7294" hidden="1" outlineLevel="1" ht="22.45" customFormat="1" customHeight="1" s="71" thickBot="1">
      <c r="B7294" s="167" t="n"/>
      <c r="C7294" s="167" t="n"/>
      <c r="D7294" s="14" t="n"/>
      <c r="E7294" s="15" t="n"/>
      <c r="F7294" s="175" t="n"/>
      <c r="G7294" s="15" t="n"/>
      <c r="H7294" s="175" t="n"/>
      <c r="I7294" s="135" t="n"/>
      <c r="J7294" s="154" t="n"/>
      <c r="K7294" s="154" t="n"/>
      <c r="L7294" s="12" t="n"/>
      <c r="M7294">
        <f>VLOOKUP(J7294,P$7:Q$2767,2,0)</f>
        <v/>
      </c>
      <c r="N7294">
        <f>VLOOKUP(K7294,P$7:R$2767,2,0)</f>
        <v/>
      </c>
    </row>
    <row r="7295" hidden="1" outlineLevel="1" ht="22.45" customFormat="1" customHeight="1" s="71">
      <c r="B7295" s="165" t="n"/>
      <c r="C7295" s="165" t="n"/>
      <c r="D7295" s="152" t="n"/>
      <c r="E7295" s="163" t="n"/>
      <c r="F7295" s="164" t="n"/>
      <c r="G7295" s="163" t="n"/>
      <c r="H7295" s="164" t="n"/>
      <c r="I7295" s="7" t="n"/>
      <c r="J7295" s="8" t="n"/>
      <c r="K7295" s="8" t="n"/>
      <c r="L7295" s="12" t="n"/>
      <c r="M7295">
        <f>VLOOKUP(J7295,P$7:Q$2767,2,0)</f>
        <v/>
      </c>
      <c r="N7295">
        <f>VLOOKUP(K7295,P$7:R$2767,2,0)</f>
        <v/>
      </c>
    </row>
    <row r="7296" hidden="1" outlineLevel="1" ht="22.45" customFormat="1" customHeight="1" s="71">
      <c r="B7296" s="166" t="n"/>
      <c r="C7296" s="166" t="n"/>
      <c r="D7296" s="153" t="n"/>
      <c r="E7296" s="10" t="n"/>
      <c r="F7296" s="11" t="n"/>
      <c r="G7296" s="10" t="n"/>
      <c r="H7296" s="11" t="n"/>
      <c r="I7296" s="12" t="n"/>
      <c r="J7296" s="13" t="n"/>
      <c r="K7296" s="13" t="n"/>
      <c r="L7296" s="12" t="n"/>
      <c r="M7296">
        <f>VLOOKUP(J7296,P$7:Q$2767,2,0)</f>
        <v/>
      </c>
      <c r="N7296">
        <f>VLOOKUP(K7296,P$7:R$2767,2,0)</f>
        <v/>
      </c>
    </row>
    <row r="7297" hidden="1" outlineLevel="1" ht="22.45" customFormat="1" customHeight="1" s="71" thickBot="1">
      <c r="B7297" s="167" t="n"/>
      <c r="C7297" s="167" t="n"/>
      <c r="D7297" s="14" t="n"/>
      <c r="E7297" s="15" t="n"/>
      <c r="F7297" s="175" t="n"/>
      <c r="G7297" s="15" t="n"/>
      <c r="H7297" s="175" t="n"/>
      <c r="I7297" s="135" t="n"/>
      <c r="J7297" s="154" t="n"/>
      <c r="K7297" s="154" t="n"/>
      <c r="L7297" s="12" t="n"/>
      <c r="M7297">
        <f>VLOOKUP(J7297,P$7:Q$2767,2,0)</f>
        <v/>
      </c>
      <c r="N7297">
        <f>VLOOKUP(K7297,P$7:R$2767,2,0)</f>
        <v/>
      </c>
    </row>
    <row r="7298" hidden="1" outlineLevel="1" ht="22.45" customFormat="1" customHeight="1" s="71">
      <c r="B7298" s="165" t="n"/>
      <c r="C7298" s="165" t="n"/>
      <c r="D7298" s="152" t="n"/>
      <c r="E7298" s="163" t="n"/>
      <c r="F7298" s="164" t="n"/>
      <c r="G7298" s="163" t="n"/>
      <c r="H7298" s="164" t="n"/>
      <c r="I7298" s="7" t="n"/>
      <c r="J7298" s="8" t="n"/>
      <c r="K7298" s="8" t="n"/>
      <c r="L7298" s="12" t="n"/>
      <c r="M7298">
        <f>VLOOKUP(J7298,P$7:Q$2767,2,0)</f>
        <v/>
      </c>
      <c r="N7298">
        <f>VLOOKUP(K7298,P$7:R$2767,2,0)</f>
        <v/>
      </c>
    </row>
    <row r="7299" hidden="1" outlineLevel="1" ht="22.45" customFormat="1" customHeight="1" s="71">
      <c r="B7299" s="166" t="n"/>
      <c r="C7299" s="166" t="n"/>
      <c r="D7299" s="153" t="n"/>
      <c r="E7299" s="10" t="n"/>
      <c r="F7299" s="11" t="n"/>
      <c r="G7299" s="10" t="n"/>
      <c r="H7299" s="11" t="n"/>
      <c r="I7299" s="12" t="n"/>
      <c r="J7299" s="13" t="n"/>
      <c r="K7299" s="13" t="n"/>
      <c r="L7299" s="12" t="n"/>
      <c r="M7299">
        <f>VLOOKUP(J7299,P$7:Q$2767,2,0)</f>
        <v/>
      </c>
      <c r="N7299">
        <f>VLOOKUP(K7299,P$7:R$2767,2,0)</f>
        <v/>
      </c>
    </row>
    <row r="7300" hidden="1" outlineLevel="1" ht="22.45" customFormat="1" customHeight="1" s="71" thickBot="1">
      <c r="B7300" s="167" t="n"/>
      <c r="C7300" s="167" t="n"/>
      <c r="D7300" s="14" t="n"/>
      <c r="E7300" s="15" t="n"/>
      <c r="F7300" s="175" t="n"/>
      <c r="G7300" s="15" t="n"/>
      <c r="H7300" s="175" t="n"/>
      <c r="I7300" s="135" t="n"/>
      <c r="J7300" s="154" t="n"/>
      <c r="K7300" s="154" t="n"/>
      <c r="L7300" s="12" t="n"/>
      <c r="M7300">
        <f>VLOOKUP(J7300,P$7:Q$2767,2,0)</f>
        <v/>
      </c>
      <c r="N7300">
        <f>VLOOKUP(K7300,P$7:R$2767,2,0)</f>
        <v/>
      </c>
    </row>
    <row r="7301" hidden="1" outlineLevel="1" ht="22.45" customFormat="1" customHeight="1" s="71">
      <c r="B7301" s="165" t="n"/>
      <c r="C7301" s="165" t="n"/>
      <c r="D7301" s="152" t="n"/>
      <c r="E7301" s="163" t="n"/>
      <c r="F7301" s="164" t="n"/>
      <c r="G7301" s="163" t="n"/>
      <c r="H7301" s="164" t="n"/>
      <c r="I7301" s="91" t="n"/>
      <c r="J7301" s="8" t="n"/>
      <c r="K7301" s="8" t="n"/>
      <c r="L7301" s="12" t="n"/>
      <c r="M7301">
        <f>VLOOKUP(J7301,P$7:Q$2767,2,0)</f>
        <v/>
      </c>
      <c r="N7301">
        <f>VLOOKUP(K7301,P$7:R$2767,2,0)</f>
        <v/>
      </c>
    </row>
    <row r="7302" hidden="1" outlineLevel="1" ht="22.45" customFormat="1" customHeight="1" s="71">
      <c r="B7302" s="166" t="n"/>
      <c r="C7302" s="166" t="n"/>
      <c r="D7302" s="153" t="n"/>
      <c r="E7302" s="10" t="n"/>
      <c r="F7302" s="11" t="n"/>
      <c r="G7302" s="10" t="n"/>
      <c r="H7302" s="11" t="n"/>
      <c r="I7302" s="12" t="n"/>
      <c r="J7302" s="13" t="n"/>
      <c r="K7302" s="13" t="n"/>
      <c r="L7302" s="12" t="n"/>
      <c r="M7302">
        <f>VLOOKUP(J7302,P$7:Q$2767,2,0)</f>
        <v/>
      </c>
      <c r="N7302">
        <f>VLOOKUP(K7302,P$7:R$2767,2,0)</f>
        <v/>
      </c>
    </row>
    <row r="7303" hidden="1" outlineLevel="1" ht="22.45" customFormat="1" customHeight="1" s="71" thickBot="1">
      <c r="B7303" s="167" t="n"/>
      <c r="C7303" s="167" t="n"/>
      <c r="D7303" s="14" t="n"/>
      <c r="E7303" s="15" t="n"/>
      <c r="F7303" s="175" t="n"/>
      <c r="G7303" s="15" t="n"/>
      <c r="H7303" s="175" t="n"/>
      <c r="I7303" s="135" t="n"/>
      <c r="J7303" s="154" t="n"/>
      <c r="K7303" s="154" t="n"/>
      <c r="L7303" s="12" t="n"/>
      <c r="M7303">
        <f>VLOOKUP(J7303,P$7:Q$2767,2,0)</f>
        <v/>
      </c>
      <c r="N7303">
        <f>VLOOKUP(K7303,P$7:R$2767,2,0)</f>
        <v/>
      </c>
    </row>
    <row r="7304" hidden="1" outlineLevel="1" ht="22.45" customFormat="1" customHeight="1" s="71">
      <c r="B7304" s="165" t="n"/>
      <c r="C7304" s="165" t="n"/>
      <c r="D7304" s="152" t="n"/>
      <c r="E7304" s="163" t="n"/>
      <c r="F7304" s="164" t="n"/>
      <c r="G7304" s="163" t="n"/>
      <c r="H7304" s="164" t="n"/>
      <c r="I7304" s="7" t="n"/>
      <c r="J7304" s="8" t="n"/>
      <c r="K7304" s="8" t="n"/>
      <c r="L7304" s="12" t="n"/>
      <c r="M7304">
        <f>VLOOKUP(J7304,P$7:Q$2767,2,0)</f>
        <v/>
      </c>
      <c r="N7304">
        <f>VLOOKUP(K7304,P$7:R$2767,2,0)</f>
        <v/>
      </c>
    </row>
    <row r="7305" hidden="1" outlineLevel="1" ht="22.45" customFormat="1" customHeight="1" s="71">
      <c r="B7305" s="166" t="n"/>
      <c r="C7305" s="166" t="n"/>
      <c r="D7305" s="153" t="n"/>
      <c r="E7305" s="10" t="n"/>
      <c r="F7305" s="11" t="n"/>
      <c r="G7305" s="10" t="n"/>
      <c r="H7305" s="11" t="n"/>
      <c r="I7305" s="12" t="n"/>
      <c r="J7305" s="13" t="n"/>
      <c r="K7305" s="13" t="n"/>
      <c r="L7305" s="12" t="n"/>
      <c r="M7305">
        <f>VLOOKUP(J7305,P$7:Q$2767,2,0)</f>
        <v/>
      </c>
      <c r="N7305">
        <f>VLOOKUP(K7305,P$7:R$2767,2,0)</f>
        <v/>
      </c>
    </row>
    <row r="7306" hidden="1" outlineLevel="1" ht="22.45" customFormat="1" customHeight="1" s="71" thickBot="1">
      <c r="B7306" s="167" t="n"/>
      <c r="C7306" s="167" t="n"/>
      <c r="D7306" s="14" t="n"/>
      <c r="E7306" s="15" t="n"/>
      <c r="F7306" s="175" t="n"/>
      <c r="G7306" s="15" t="n"/>
      <c r="H7306" s="175" t="n"/>
      <c r="I7306" s="135" t="n"/>
      <c r="J7306" s="154" t="n"/>
      <c r="K7306" s="154" t="n"/>
      <c r="L7306" s="12" t="n"/>
      <c r="M7306">
        <f>VLOOKUP(J7306,P$7:Q$2767,2,0)</f>
        <v/>
      </c>
      <c r="N7306">
        <f>VLOOKUP(K7306,P$7:R$2767,2,0)</f>
        <v/>
      </c>
    </row>
    <row r="7307" hidden="1" outlineLevel="1" ht="22.45" customFormat="1" customHeight="1" s="71">
      <c r="B7307" s="165" t="n"/>
      <c r="C7307" s="165" t="n"/>
      <c r="D7307" s="152" t="n"/>
      <c r="E7307" s="163" t="n"/>
      <c r="F7307" s="164" t="n"/>
      <c r="G7307" s="163" t="n"/>
      <c r="H7307" s="164" t="n"/>
      <c r="I7307" s="7" t="n"/>
      <c r="J7307" s="8" t="n"/>
      <c r="K7307" s="8" t="n"/>
      <c r="L7307" s="12" t="n"/>
      <c r="M7307">
        <f>VLOOKUP(J7307,P$7:Q$2767,2,0)</f>
        <v/>
      </c>
      <c r="N7307">
        <f>VLOOKUP(K7307,P$7:R$2767,2,0)</f>
        <v/>
      </c>
    </row>
    <row r="7308" hidden="1" outlineLevel="1" ht="22.45" customFormat="1" customHeight="1" s="71">
      <c r="B7308" s="166" t="n"/>
      <c r="C7308" s="166" t="n"/>
      <c r="D7308" s="153" t="n"/>
      <c r="E7308" s="10" t="n"/>
      <c r="F7308" s="11" t="n"/>
      <c r="G7308" s="10" t="n"/>
      <c r="H7308" s="11" t="n"/>
      <c r="I7308" s="12" t="n"/>
      <c r="J7308" s="13" t="n"/>
      <c r="K7308" s="13" t="n"/>
      <c r="L7308" s="12" t="n"/>
      <c r="M7308">
        <f>VLOOKUP(J7308,P$7:Q$2767,2,0)</f>
        <v/>
      </c>
      <c r="N7308">
        <f>VLOOKUP(K7308,P$7:R$2767,2,0)</f>
        <v/>
      </c>
    </row>
    <row r="7309" hidden="1" outlineLevel="1" ht="22.45" customFormat="1" customHeight="1" s="71" thickBot="1">
      <c r="B7309" s="167" t="n"/>
      <c r="C7309" s="167" t="n"/>
      <c r="D7309" s="14" t="n"/>
      <c r="E7309" s="15" t="n"/>
      <c r="F7309" s="175" t="n"/>
      <c r="G7309" s="15" t="n"/>
      <c r="H7309" s="175" t="n"/>
      <c r="I7309" s="135" t="n"/>
      <c r="J7309" s="154" t="n"/>
      <c r="K7309" s="154" t="n"/>
      <c r="L7309" s="12" t="n"/>
      <c r="M7309">
        <f>VLOOKUP(J7309,P$7:Q$2767,2,0)</f>
        <v/>
      </c>
      <c r="N7309">
        <f>VLOOKUP(K7309,P$7:R$2767,2,0)</f>
        <v/>
      </c>
    </row>
    <row r="7310" hidden="1" outlineLevel="1" ht="22.45" customFormat="1" customHeight="1" s="71">
      <c r="B7310" s="165" t="n"/>
      <c r="C7310" s="165" t="n"/>
      <c r="D7310" s="152" t="n"/>
      <c r="E7310" s="163" t="n"/>
      <c r="F7310" s="164" t="n"/>
      <c r="G7310" s="163" t="n"/>
      <c r="H7310" s="164" t="n"/>
      <c r="I7310" s="7" t="n"/>
      <c r="J7310" s="8" t="n"/>
      <c r="K7310" s="8" t="n"/>
      <c r="L7310" s="12" t="n"/>
      <c r="M7310">
        <f>VLOOKUP(J7310,P$7:Q$2767,2,0)</f>
        <v/>
      </c>
      <c r="N7310">
        <f>VLOOKUP(K7310,P$7:R$2767,2,0)</f>
        <v/>
      </c>
    </row>
    <row r="7311" hidden="1" outlineLevel="1" ht="22.45" customFormat="1" customHeight="1" s="71">
      <c r="B7311" s="166" t="n"/>
      <c r="C7311" s="166" t="n"/>
      <c r="D7311" s="153" t="n"/>
      <c r="E7311" s="10" t="n"/>
      <c r="F7311" s="11" t="n"/>
      <c r="G7311" s="10" t="n"/>
      <c r="H7311" s="11" t="n"/>
      <c r="I7311" s="12" t="n"/>
      <c r="J7311" s="13" t="n"/>
      <c r="K7311" s="13" t="n"/>
      <c r="L7311" s="12" t="n"/>
      <c r="M7311">
        <f>VLOOKUP(J7311,P$7:Q$2767,2,0)</f>
        <v/>
      </c>
      <c r="N7311">
        <f>VLOOKUP(K7311,P$7:R$2767,2,0)</f>
        <v/>
      </c>
    </row>
    <row r="7312" hidden="1" outlineLevel="1" ht="22.45" customFormat="1" customHeight="1" s="71" thickBot="1">
      <c r="B7312" s="167" t="n"/>
      <c r="C7312" s="167" t="n"/>
      <c r="D7312" s="14" t="n"/>
      <c r="E7312" s="15" t="n"/>
      <c r="F7312" s="175" t="n"/>
      <c r="G7312" s="15" t="n"/>
      <c r="H7312" s="175" t="n"/>
      <c r="I7312" s="135" t="n"/>
      <c r="J7312" s="154" t="n"/>
      <c r="K7312" s="154" t="n"/>
      <c r="L7312" s="12" t="n"/>
      <c r="M7312">
        <f>VLOOKUP(J7312,P$7:Q$2767,2,0)</f>
        <v/>
      </c>
      <c r="N7312">
        <f>VLOOKUP(K7312,P$7:R$2767,2,0)</f>
        <v/>
      </c>
    </row>
    <row r="7313" hidden="1" outlineLevel="1" ht="22.45" customFormat="1" customHeight="1" s="71">
      <c r="B7313" s="165" t="n"/>
      <c r="C7313" s="165" t="n"/>
      <c r="D7313" s="152" t="n"/>
      <c r="E7313" s="163" t="n"/>
      <c r="F7313" s="164" t="n"/>
      <c r="G7313" s="163" t="n"/>
      <c r="H7313" s="164" t="n"/>
      <c r="I7313" s="7" t="n"/>
      <c r="J7313" s="8" t="n"/>
      <c r="K7313" s="8" t="n"/>
      <c r="L7313" s="12" t="n"/>
      <c r="M7313">
        <f>VLOOKUP(J7313,P$7:Q$2767,2,0)</f>
        <v/>
      </c>
      <c r="N7313">
        <f>VLOOKUP(K7313,P$7:R$2767,2,0)</f>
        <v/>
      </c>
    </row>
    <row r="7314" hidden="1" outlineLevel="1" ht="22.45" customFormat="1" customHeight="1" s="71">
      <c r="B7314" s="166" t="n"/>
      <c r="C7314" s="166" t="n"/>
      <c r="D7314" s="153" t="n"/>
      <c r="E7314" s="10" t="n"/>
      <c r="F7314" s="11" t="n"/>
      <c r="G7314" s="10" t="n"/>
      <c r="H7314" s="11" t="n"/>
      <c r="I7314" s="12" t="n"/>
      <c r="J7314" s="13" t="n"/>
      <c r="K7314" s="13" t="n"/>
      <c r="L7314" s="12" t="n"/>
      <c r="M7314">
        <f>VLOOKUP(J7314,P$7:Q$2767,2,0)</f>
        <v/>
      </c>
      <c r="N7314">
        <f>VLOOKUP(K7314,P$7:R$2767,2,0)</f>
        <v/>
      </c>
    </row>
    <row r="7315" hidden="1" outlineLevel="1" ht="22.45" customFormat="1" customHeight="1" s="71" thickBot="1">
      <c r="B7315" s="167" t="n"/>
      <c r="C7315" s="167" t="n"/>
      <c r="D7315" s="14" t="n"/>
      <c r="E7315" s="15" t="n"/>
      <c r="F7315" s="175" t="n"/>
      <c r="G7315" s="15" t="n"/>
      <c r="H7315" s="175" t="n"/>
      <c r="I7315" s="135" t="n"/>
      <c r="J7315" s="154" t="n"/>
      <c r="K7315" s="154" t="n"/>
      <c r="L7315" s="12" t="n"/>
      <c r="M7315">
        <f>VLOOKUP(J7315,P$7:Q$2767,2,0)</f>
        <v/>
      </c>
      <c r="N7315">
        <f>VLOOKUP(K7315,P$7:R$2767,2,0)</f>
        <v/>
      </c>
    </row>
    <row r="7316" hidden="1" outlineLevel="1" ht="22.45" customFormat="1" customHeight="1" s="71">
      <c r="B7316" s="165" t="n"/>
      <c r="C7316" s="165" t="n"/>
      <c r="D7316" s="152" t="n"/>
      <c r="E7316" s="163" t="n"/>
      <c r="F7316" s="164" t="n"/>
      <c r="G7316" s="163" t="n"/>
      <c r="H7316" s="164" t="n"/>
      <c r="I7316" s="7" t="n"/>
      <c r="J7316" s="8" t="n"/>
      <c r="K7316" s="8" t="n"/>
      <c r="L7316" s="12" t="n"/>
      <c r="M7316">
        <f>VLOOKUP(J7316,P$7:Q$2767,2,0)</f>
        <v/>
      </c>
      <c r="N7316">
        <f>VLOOKUP(K7316,P$7:R$2767,2,0)</f>
        <v/>
      </c>
    </row>
    <row r="7317" hidden="1" outlineLevel="1" ht="22.45" customFormat="1" customHeight="1" s="71">
      <c r="B7317" s="166" t="n"/>
      <c r="C7317" s="166" t="n"/>
      <c r="D7317" s="153" t="n"/>
      <c r="E7317" s="10" t="n"/>
      <c r="F7317" s="11" t="n"/>
      <c r="G7317" s="10" t="n"/>
      <c r="H7317" s="11" t="n"/>
      <c r="I7317" s="12" t="n"/>
      <c r="J7317" s="13" t="n"/>
      <c r="K7317" s="13" t="n"/>
      <c r="L7317" s="12" t="n"/>
      <c r="M7317">
        <f>VLOOKUP(J7317,P$7:Q$2767,2,0)</f>
        <v/>
      </c>
      <c r="N7317">
        <f>VLOOKUP(K7317,P$7:R$2767,2,0)</f>
        <v/>
      </c>
    </row>
    <row r="7318" hidden="1" outlineLevel="1" ht="22.45" customFormat="1" customHeight="1" s="71" thickBot="1">
      <c r="B7318" s="167" t="n"/>
      <c r="C7318" s="167" t="n"/>
      <c r="D7318" s="14" t="n"/>
      <c r="E7318" s="15" t="n"/>
      <c r="F7318" s="175" t="n"/>
      <c r="G7318" s="15" t="n"/>
      <c r="H7318" s="175" t="n"/>
      <c r="I7318" s="135" t="n"/>
      <c r="J7318" s="154" t="n"/>
      <c r="K7318" s="154" t="n"/>
      <c r="L7318" s="12" t="n"/>
      <c r="M7318">
        <f>VLOOKUP(J7318,P$7:Q$2767,2,0)</f>
        <v/>
      </c>
      <c r="N7318">
        <f>VLOOKUP(K7318,P$7:R$2767,2,0)</f>
        <v/>
      </c>
    </row>
    <row r="7319" hidden="1" outlineLevel="1" ht="22.45" customFormat="1" customHeight="1" s="71">
      <c r="B7319" s="165" t="n"/>
      <c r="C7319" s="165" t="n"/>
      <c r="D7319" s="152" t="n"/>
      <c r="E7319" s="163" t="n"/>
      <c r="F7319" s="164" t="n"/>
      <c r="G7319" s="163" t="n"/>
      <c r="H7319" s="164" t="n"/>
      <c r="I7319" s="7" t="n"/>
      <c r="J7319" s="8" t="n"/>
      <c r="K7319" s="8" t="n"/>
      <c r="L7319" s="12" t="n"/>
      <c r="M7319">
        <f>VLOOKUP(J7319,P$7:Q$2767,2,0)</f>
        <v/>
      </c>
      <c r="N7319">
        <f>VLOOKUP(K7319,P$7:R$2767,2,0)</f>
        <v/>
      </c>
    </row>
    <row r="7320" hidden="1" outlineLevel="1" ht="22.45" customFormat="1" customHeight="1" s="71">
      <c r="B7320" s="166" t="n"/>
      <c r="C7320" s="166" t="n"/>
      <c r="D7320" s="153" t="n"/>
      <c r="E7320" s="10" t="n"/>
      <c r="F7320" s="11" t="n"/>
      <c r="G7320" s="10" t="n"/>
      <c r="H7320" s="11" t="n"/>
      <c r="I7320" s="12" t="n"/>
      <c r="J7320" s="13" t="n"/>
      <c r="K7320" s="13" t="n"/>
      <c r="L7320" s="12" t="n"/>
      <c r="M7320">
        <f>VLOOKUP(J7320,P$7:Q$2767,2,0)</f>
        <v/>
      </c>
      <c r="N7320">
        <f>VLOOKUP(K7320,P$7:R$2767,2,0)</f>
        <v/>
      </c>
    </row>
    <row r="7321" hidden="1" outlineLevel="1" ht="22.45" customFormat="1" customHeight="1" s="71" thickBot="1">
      <c r="B7321" s="167" t="n"/>
      <c r="C7321" s="167" t="n"/>
      <c r="D7321" s="14" t="n"/>
      <c r="E7321" s="15" t="n"/>
      <c r="F7321" s="175" t="n"/>
      <c r="G7321" s="15" t="n"/>
      <c r="H7321" s="175" t="n"/>
      <c r="I7321" s="135" t="n"/>
      <c r="J7321" s="154" t="n"/>
      <c r="K7321" s="154" t="n"/>
      <c r="L7321" s="12" t="n"/>
      <c r="M7321">
        <f>VLOOKUP(J7321,P$7:Q$2767,2,0)</f>
        <v/>
      </c>
      <c r="N7321">
        <f>VLOOKUP(K7321,P$7:R$2767,2,0)</f>
        <v/>
      </c>
    </row>
    <row r="7322" hidden="1" outlineLevel="1" ht="22.45" customFormat="1" customHeight="1" s="71">
      <c r="B7322" s="165" t="n"/>
      <c r="C7322" s="165" t="n"/>
      <c r="D7322" s="152" t="n"/>
      <c r="E7322" s="163" t="n"/>
      <c r="F7322" s="164" t="n"/>
      <c r="G7322" s="163" t="n"/>
      <c r="H7322" s="164" t="n"/>
      <c r="I7322" s="7" t="n"/>
      <c r="J7322" s="8" t="n"/>
      <c r="K7322" s="8" t="n"/>
      <c r="L7322" s="12" t="n"/>
      <c r="M7322">
        <f>VLOOKUP(J7322,P$7:Q$2767,2,0)</f>
        <v/>
      </c>
      <c r="N7322">
        <f>VLOOKUP(K7322,P$7:R$2767,2,0)</f>
        <v/>
      </c>
    </row>
    <row r="7323" hidden="1" outlineLevel="1" ht="22.45" customFormat="1" customHeight="1" s="71">
      <c r="B7323" s="166" t="n"/>
      <c r="C7323" s="166" t="n"/>
      <c r="D7323" s="153" t="n"/>
      <c r="E7323" s="10" t="n"/>
      <c r="F7323" s="11" t="n"/>
      <c r="G7323" s="10" t="n"/>
      <c r="H7323" s="11" t="n"/>
      <c r="I7323" s="12" t="n"/>
      <c r="J7323" s="13" t="n"/>
      <c r="K7323" s="13" t="n"/>
      <c r="L7323" s="12" t="n"/>
      <c r="M7323">
        <f>VLOOKUP(J7323,P$7:Q$2767,2,0)</f>
        <v/>
      </c>
      <c r="N7323">
        <f>VLOOKUP(K7323,P$7:R$2767,2,0)</f>
        <v/>
      </c>
    </row>
    <row r="7324" hidden="1" outlineLevel="1" ht="22.45" customFormat="1" customHeight="1" s="71" thickBot="1">
      <c r="B7324" s="167" t="n"/>
      <c r="C7324" s="167" t="n"/>
      <c r="D7324" s="14" t="n"/>
      <c r="E7324" s="15" t="n"/>
      <c r="F7324" s="175" t="n"/>
      <c r="G7324" s="15" t="n"/>
      <c r="H7324" s="175" t="n"/>
      <c r="I7324" s="135" t="n"/>
      <c r="J7324" s="154" t="n"/>
      <c r="K7324" s="154" t="n"/>
      <c r="L7324" s="12" t="n"/>
      <c r="M7324">
        <f>VLOOKUP(J7324,P$7:Q$2767,2,0)</f>
        <v/>
      </c>
      <c r="N7324">
        <f>VLOOKUP(K7324,P$7:R$2767,2,0)</f>
        <v/>
      </c>
    </row>
    <row r="7325" hidden="1" outlineLevel="1" ht="22.45" customFormat="1" customHeight="1" s="71">
      <c r="B7325" s="165" t="n"/>
      <c r="C7325" s="165" t="n"/>
      <c r="D7325" s="152" t="n"/>
      <c r="E7325" s="163" t="n"/>
      <c r="F7325" s="164" t="n"/>
      <c r="G7325" s="163" t="n"/>
      <c r="H7325" s="164" t="n"/>
      <c r="I7325" s="7" t="n"/>
      <c r="J7325" s="8" t="n"/>
      <c r="K7325" s="8" t="n"/>
      <c r="L7325" s="12" t="n"/>
      <c r="M7325">
        <f>VLOOKUP(J7325,P$7:Q$2767,2,0)</f>
        <v/>
      </c>
      <c r="N7325">
        <f>VLOOKUP(K7325,P$7:R$2767,2,0)</f>
        <v/>
      </c>
    </row>
    <row r="7326" hidden="1" outlineLevel="1" ht="22.45" customFormat="1" customHeight="1" s="71">
      <c r="B7326" s="166" t="n"/>
      <c r="C7326" s="166" t="n"/>
      <c r="D7326" s="153" t="n"/>
      <c r="E7326" s="10" t="n"/>
      <c r="F7326" s="11" t="n"/>
      <c r="G7326" s="10" t="n"/>
      <c r="H7326" s="11" t="n"/>
      <c r="I7326" s="12" t="n"/>
      <c r="J7326" s="13" t="n"/>
      <c r="K7326" s="13" t="n"/>
      <c r="L7326" s="12" t="n"/>
      <c r="M7326">
        <f>VLOOKUP(J7326,P$7:Q$2767,2,0)</f>
        <v/>
      </c>
      <c r="N7326">
        <f>VLOOKUP(K7326,P$7:R$2767,2,0)</f>
        <v/>
      </c>
    </row>
    <row r="7327" hidden="1" outlineLevel="1" ht="22.45" customFormat="1" customHeight="1" s="71" thickBot="1">
      <c r="B7327" s="167" t="n"/>
      <c r="C7327" s="167" t="n"/>
      <c r="D7327" s="14" t="n"/>
      <c r="E7327" s="15" t="n"/>
      <c r="F7327" s="175" t="n"/>
      <c r="G7327" s="15" t="n"/>
      <c r="H7327" s="175" t="n"/>
      <c r="I7327" s="135" t="n"/>
      <c r="J7327" s="154" t="n"/>
      <c r="K7327" s="154" t="n"/>
      <c r="L7327" s="12" t="n"/>
      <c r="M7327">
        <f>VLOOKUP(J7327,P$7:Q$2767,2,0)</f>
        <v/>
      </c>
      <c r="N7327">
        <f>VLOOKUP(K7327,P$7:R$2767,2,0)</f>
        <v/>
      </c>
    </row>
    <row r="7328" hidden="1" outlineLevel="1" ht="22.45" customFormat="1" customHeight="1" s="71">
      <c r="B7328" s="165" t="n"/>
      <c r="C7328" s="165" t="n"/>
      <c r="D7328" s="152" t="n"/>
      <c r="E7328" s="163" t="n"/>
      <c r="F7328" s="164" t="n"/>
      <c r="G7328" s="163" t="n"/>
      <c r="H7328" s="164" t="n"/>
      <c r="I7328" s="176" t="n"/>
      <c r="J7328" s="8" t="n"/>
      <c r="K7328" s="8" t="n"/>
      <c r="L7328" s="12" t="n"/>
      <c r="M7328">
        <f>VLOOKUP(J7328,P$7:Q$2767,2,0)</f>
        <v/>
      </c>
      <c r="N7328">
        <f>VLOOKUP(K7328,P$7:R$2767,2,0)</f>
        <v/>
      </c>
    </row>
    <row r="7329" hidden="1" outlineLevel="1" ht="22.45" customFormat="1" customHeight="1" s="71">
      <c r="B7329" s="166" t="n"/>
      <c r="C7329" s="166" t="n"/>
      <c r="D7329" s="153" t="n"/>
      <c r="E7329" s="10" t="n"/>
      <c r="F7329" s="11" t="n"/>
      <c r="G7329" s="10" t="n"/>
      <c r="H7329" s="11" t="n"/>
      <c r="I7329" s="12" t="n"/>
      <c r="J7329" s="13" t="n"/>
      <c r="K7329" s="13" t="n"/>
      <c r="L7329" s="12" t="n"/>
      <c r="M7329">
        <f>VLOOKUP(J7329,P$7:Q$2767,2,0)</f>
        <v/>
      </c>
      <c r="N7329">
        <f>VLOOKUP(K7329,P$7:R$2767,2,0)</f>
        <v/>
      </c>
    </row>
    <row r="7330" hidden="1" outlineLevel="1" ht="22.45" customFormat="1" customHeight="1" s="71" thickBot="1">
      <c r="B7330" s="167" t="n"/>
      <c r="C7330" s="167" t="n"/>
      <c r="D7330" s="14" t="n"/>
      <c r="E7330" s="15" t="n"/>
      <c r="F7330" s="175" t="n"/>
      <c r="G7330" s="15" t="n"/>
      <c r="H7330" s="175" t="n"/>
      <c r="I7330" s="135" t="n"/>
      <c r="J7330" s="154" t="n"/>
      <c r="K7330" s="154" t="n"/>
      <c r="L7330" s="12" t="n"/>
      <c r="M7330">
        <f>VLOOKUP(J7330,P$7:Q$2767,2,0)</f>
        <v/>
      </c>
      <c r="N7330">
        <f>VLOOKUP(K7330,P$7:R$2767,2,0)</f>
        <v/>
      </c>
    </row>
    <row r="7331" hidden="1" outlineLevel="1" ht="22.45" customFormat="1" customHeight="1" s="71">
      <c r="B7331" s="165" t="n"/>
      <c r="C7331" s="165" t="n"/>
      <c r="D7331" s="152" t="n"/>
      <c r="E7331" s="163" t="n"/>
      <c r="F7331" s="164" t="n"/>
      <c r="G7331" s="163" t="n"/>
      <c r="H7331" s="164" t="n"/>
      <c r="I7331" s="7" t="n"/>
      <c r="J7331" s="8" t="n"/>
      <c r="K7331" s="8" t="n"/>
      <c r="L7331" s="12" t="n"/>
      <c r="M7331">
        <f>VLOOKUP(J7331,P$7:Q$2767,2,0)</f>
        <v/>
      </c>
      <c r="N7331">
        <f>VLOOKUP(K7331,P$7:R$2767,2,0)</f>
        <v/>
      </c>
    </row>
    <row r="7332" hidden="1" outlineLevel="1" ht="22.45" customFormat="1" customHeight="1" s="71">
      <c r="B7332" s="166" t="n"/>
      <c r="C7332" s="166" t="n"/>
      <c r="D7332" s="153" t="n"/>
      <c r="E7332" s="10" t="n"/>
      <c r="F7332" s="11" t="n"/>
      <c r="G7332" s="10" t="n"/>
      <c r="H7332" s="11" t="n"/>
      <c r="I7332" s="12" t="n"/>
      <c r="J7332" s="13" t="n"/>
      <c r="K7332" s="13" t="n"/>
      <c r="L7332" s="12" t="n"/>
      <c r="M7332">
        <f>VLOOKUP(J7332,P$7:Q$2767,2,0)</f>
        <v/>
      </c>
      <c r="N7332">
        <f>VLOOKUP(K7332,P$7:R$2767,2,0)</f>
        <v/>
      </c>
    </row>
    <row r="7333" hidden="1" outlineLevel="1" ht="22.45" customFormat="1" customHeight="1" s="71" thickBot="1">
      <c r="B7333" s="167" t="n"/>
      <c r="C7333" s="167" t="n"/>
      <c r="D7333" s="14" t="n"/>
      <c r="E7333" s="15" t="n"/>
      <c r="F7333" s="175" t="n"/>
      <c r="G7333" s="15" t="n"/>
      <c r="H7333" s="175" t="n"/>
      <c r="I7333" s="135" t="n"/>
      <c r="J7333" s="154" t="n"/>
      <c r="K7333" s="154" t="n"/>
      <c r="L7333" s="12" t="n"/>
      <c r="M7333">
        <f>VLOOKUP(J7333,P$7:Q$2767,2,0)</f>
        <v/>
      </c>
      <c r="N7333">
        <f>VLOOKUP(K7333,P$7:R$2767,2,0)</f>
        <v/>
      </c>
    </row>
    <row r="7334" hidden="1" outlineLevel="1" ht="22.45" customFormat="1" customHeight="1" s="71">
      <c r="B7334" s="165" t="n"/>
      <c r="C7334" s="165" t="n"/>
      <c r="D7334" s="152" t="n"/>
      <c r="E7334" s="163" t="n"/>
      <c r="F7334" s="164" t="n"/>
      <c r="G7334" s="163" t="n"/>
      <c r="H7334" s="164" t="n"/>
      <c r="I7334" s="7" t="n"/>
      <c r="J7334" s="8" t="n"/>
      <c r="K7334" s="8" t="n"/>
      <c r="L7334" s="12" t="n"/>
      <c r="M7334">
        <f>VLOOKUP(J7334,P$7:Q$2767,2,0)</f>
        <v/>
      </c>
      <c r="N7334">
        <f>VLOOKUP(K7334,P$7:R$2767,2,0)</f>
        <v/>
      </c>
    </row>
    <row r="7335" hidden="1" outlineLevel="1" ht="22.45" customFormat="1" customHeight="1" s="71">
      <c r="B7335" s="166" t="n"/>
      <c r="C7335" s="166" t="n"/>
      <c r="D7335" s="153" t="n"/>
      <c r="E7335" s="10" t="n"/>
      <c r="F7335" s="11" t="n"/>
      <c r="G7335" s="10" t="n"/>
      <c r="H7335" s="11" t="n"/>
      <c r="I7335" s="12" t="n"/>
      <c r="J7335" s="13" t="n"/>
      <c r="K7335" s="13" t="n"/>
      <c r="L7335" s="12" t="n"/>
      <c r="M7335">
        <f>VLOOKUP(J7335,P$7:Q$2767,2,0)</f>
        <v/>
      </c>
      <c r="N7335">
        <f>VLOOKUP(K7335,P$7:R$2767,2,0)</f>
        <v/>
      </c>
    </row>
    <row r="7336" hidden="1" outlineLevel="1" ht="22.45" customFormat="1" customHeight="1" s="71" thickBot="1">
      <c r="B7336" s="167" t="n"/>
      <c r="C7336" s="167" t="n"/>
      <c r="D7336" s="14" t="n"/>
      <c r="E7336" s="15" t="n"/>
      <c r="F7336" s="175" t="n"/>
      <c r="G7336" s="15" t="n"/>
      <c r="H7336" s="175" t="n"/>
      <c r="I7336" s="135" t="n"/>
      <c r="J7336" s="154" t="n"/>
      <c r="K7336" s="154" t="n"/>
      <c r="L7336" s="12" t="n"/>
      <c r="M7336">
        <f>VLOOKUP(J7336,P$7:Q$2767,2,0)</f>
        <v/>
      </c>
      <c r="N7336">
        <f>VLOOKUP(K7336,P$7:R$2767,2,0)</f>
        <v/>
      </c>
    </row>
    <row r="7337" hidden="1" outlineLevel="1" ht="22.45" customFormat="1" customHeight="1" s="71">
      <c r="B7337" s="165" t="n"/>
      <c r="C7337" s="165" t="n"/>
      <c r="D7337" s="152" t="n"/>
      <c r="E7337" s="163" t="n"/>
      <c r="F7337" s="164" t="n"/>
      <c r="G7337" s="163" t="n"/>
      <c r="H7337" s="164" t="n"/>
      <c r="I7337" s="7" t="n"/>
      <c r="J7337" s="8" t="n"/>
      <c r="K7337" s="8" t="n"/>
      <c r="L7337" s="12" t="n"/>
      <c r="M7337">
        <f>VLOOKUP(J7337,P$7:Q$2767,2,0)</f>
        <v/>
      </c>
      <c r="N7337">
        <f>VLOOKUP(K7337,P$7:R$2767,2,0)</f>
        <v/>
      </c>
    </row>
    <row r="7338" hidden="1" outlineLevel="1" ht="22.45" customFormat="1" customHeight="1" s="71">
      <c r="B7338" s="166" t="n"/>
      <c r="C7338" s="166" t="n"/>
      <c r="D7338" s="153" t="n"/>
      <c r="E7338" s="10" t="n"/>
      <c r="F7338" s="11" t="n"/>
      <c r="G7338" s="10" t="n"/>
      <c r="H7338" s="11" t="n"/>
      <c r="I7338" s="12" t="n"/>
      <c r="J7338" s="13" t="n"/>
      <c r="K7338" s="13" t="n"/>
      <c r="L7338" s="12" t="n"/>
      <c r="M7338">
        <f>VLOOKUP(J7338,P$7:Q$2767,2,0)</f>
        <v/>
      </c>
      <c r="N7338">
        <f>VLOOKUP(K7338,P$7:R$2767,2,0)</f>
        <v/>
      </c>
    </row>
    <row r="7339" hidden="1" outlineLevel="1" ht="22.45" customFormat="1" customHeight="1" s="71" thickBot="1">
      <c r="B7339" s="167" t="n"/>
      <c r="C7339" s="167" t="n"/>
      <c r="D7339" s="14" t="n"/>
      <c r="E7339" s="15" t="n"/>
      <c r="F7339" s="175" t="n"/>
      <c r="G7339" s="15" t="n"/>
      <c r="H7339" s="175" t="n"/>
      <c r="I7339" s="135" t="n"/>
      <c r="J7339" s="154" t="n"/>
      <c r="K7339" s="154" t="n"/>
      <c r="L7339" s="12" t="n"/>
      <c r="M7339">
        <f>VLOOKUP(J7339,P$7:Q$2767,2,0)</f>
        <v/>
      </c>
      <c r="N7339">
        <f>VLOOKUP(K7339,P$7:R$2767,2,0)</f>
        <v/>
      </c>
    </row>
    <row r="7340" hidden="1" outlineLevel="1" ht="22.45" customFormat="1" customHeight="1" s="71">
      <c r="B7340" s="165" t="n"/>
      <c r="C7340" s="165" t="n"/>
      <c r="D7340" s="152" t="n"/>
      <c r="E7340" s="163" t="n"/>
      <c r="F7340" s="164" t="n"/>
      <c r="G7340" s="163" t="n"/>
      <c r="H7340" s="164" t="n"/>
      <c r="I7340" s="7" t="n"/>
      <c r="J7340" s="8" t="n"/>
      <c r="K7340" s="8" t="n"/>
      <c r="L7340" s="12" t="n"/>
      <c r="M7340">
        <f>VLOOKUP(J7340,P$7:Q$2767,2,0)</f>
        <v/>
      </c>
      <c r="N7340">
        <f>VLOOKUP(K7340,P$7:R$2767,2,0)</f>
        <v/>
      </c>
    </row>
    <row r="7341" hidden="1" outlineLevel="1" ht="22.45" customFormat="1" customHeight="1" s="71">
      <c r="B7341" s="166" t="n"/>
      <c r="C7341" s="166" t="n"/>
      <c r="D7341" s="153" t="n"/>
      <c r="E7341" s="10" t="n"/>
      <c r="F7341" s="11" t="n"/>
      <c r="G7341" s="10" t="n"/>
      <c r="H7341" s="11" t="n"/>
      <c r="I7341" s="12" t="n"/>
      <c r="J7341" s="13" t="n"/>
      <c r="K7341" s="13" t="n"/>
      <c r="L7341" s="12" t="n"/>
      <c r="M7341">
        <f>VLOOKUP(J7341,P$7:Q$2767,2,0)</f>
        <v/>
      </c>
      <c r="N7341">
        <f>VLOOKUP(K7341,P$7:R$2767,2,0)</f>
        <v/>
      </c>
    </row>
    <row r="7342" hidden="1" outlineLevel="1" ht="22.45" customFormat="1" customHeight="1" s="71" thickBot="1">
      <c r="B7342" s="167" t="n"/>
      <c r="C7342" s="167" t="n"/>
      <c r="D7342" s="14" t="n"/>
      <c r="E7342" s="15" t="n"/>
      <c r="F7342" s="175" t="n"/>
      <c r="G7342" s="15" t="n"/>
      <c r="H7342" s="175" t="n"/>
      <c r="I7342" s="135" t="n"/>
      <c r="J7342" s="154" t="n"/>
      <c r="K7342" s="154" t="n"/>
      <c r="L7342" s="12" t="n"/>
      <c r="M7342">
        <f>VLOOKUP(J7342,P$7:Q$2767,2,0)</f>
        <v/>
      </c>
      <c r="N7342">
        <f>VLOOKUP(K7342,P$7:R$2767,2,0)</f>
        <v/>
      </c>
    </row>
    <row r="7343" hidden="1" outlineLevel="1" ht="22.45" customFormat="1" customHeight="1" s="71">
      <c r="B7343" s="165" t="n"/>
      <c r="C7343" s="165" t="n"/>
      <c r="D7343" s="152" t="n"/>
      <c r="E7343" s="163" t="n"/>
      <c r="F7343" s="164" t="n"/>
      <c r="G7343" s="163" t="n"/>
      <c r="H7343" s="164" t="n"/>
      <c r="I7343" s="7" t="n"/>
      <c r="J7343" s="8" t="n"/>
      <c r="K7343" s="8" t="n"/>
      <c r="L7343" s="12" t="n"/>
      <c r="M7343">
        <f>VLOOKUP(J7343,P$7:Q$2767,2,0)</f>
        <v/>
      </c>
      <c r="N7343">
        <f>VLOOKUP(K7343,P$7:R$2767,2,0)</f>
        <v/>
      </c>
    </row>
    <row r="7344" hidden="1" outlineLevel="1" ht="22.45" customFormat="1" customHeight="1" s="71">
      <c r="B7344" s="166" t="n"/>
      <c r="C7344" s="166" t="n"/>
      <c r="D7344" s="153" t="n"/>
      <c r="E7344" s="10" t="n"/>
      <c r="F7344" s="11" t="n"/>
      <c r="G7344" s="10" t="n"/>
      <c r="H7344" s="11" t="n"/>
      <c r="I7344" s="12" t="n"/>
      <c r="J7344" s="13" t="n"/>
      <c r="K7344" s="13" t="n"/>
      <c r="L7344" s="12" t="n"/>
      <c r="M7344">
        <f>VLOOKUP(J7344,P$7:Q$2767,2,0)</f>
        <v/>
      </c>
      <c r="N7344">
        <f>VLOOKUP(K7344,P$7:R$2767,2,0)</f>
        <v/>
      </c>
    </row>
    <row r="7345" hidden="1" outlineLevel="1" ht="22.45" customFormat="1" customHeight="1" s="71" thickBot="1">
      <c r="B7345" s="167" t="n"/>
      <c r="C7345" s="167" t="n"/>
      <c r="D7345" s="14" t="n"/>
      <c r="E7345" s="15" t="n"/>
      <c r="F7345" s="175" t="n"/>
      <c r="G7345" s="15" t="n"/>
      <c r="H7345" s="175" t="n"/>
      <c r="I7345" s="135" t="n"/>
      <c r="J7345" s="154" t="n"/>
      <c r="K7345" s="154" t="n"/>
      <c r="L7345" s="12" t="n"/>
      <c r="M7345">
        <f>VLOOKUP(J7345,P$7:Q$2767,2,0)</f>
        <v/>
      </c>
      <c r="N7345">
        <f>VLOOKUP(K7345,P$7:R$2767,2,0)</f>
        <v/>
      </c>
    </row>
    <row r="7346" hidden="1" outlineLevel="1" ht="22.45" customFormat="1" customHeight="1" s="71">
      <c r="B7346" s="165" t="n"/>
      <c r="C7346" s="165" t="n"/>
      <c r="D7346" s="152" t="n"/>
      <c r="E7346" s="163" t="n"/>
      <c r="F7346" s="164" t="n"/>
      <c r="G7346" s="163" t="n"/>
      <c r="H7346" s="164" t="n"/>
      <c r="I7346" s="7" t="n"/>
      <c r="J7346" s="8" t="n"/>
      <c r="K7346" s="8" t="n"/>
      <c r="L7346" s="12" t="n"/>
      <c r="M7346">
        <f>VLOOKUP(J7346,P$7:Q$2767,2,0)</f>
        <v/>
      </c>
      <c r="N7346">
        <f>VLOOKUP(K7346,P$7:R$2767,2,0)</f>
        <v/>
      </c>
    </row>
    <row r="7347" hidden="1" outlineLevel="1" ht="22.45" customFormat="1" customHeight="1" s="71">
      <c r="B7347" s="166" t="n"/>
      <c r="C7347" s="166" t="n"/>
      <c r="D7347" s="153" t="n"/>
      <c r="E7347" s="10" t="n"/>
      <c r="F7347" s="11" t="n"/>
      <c r="G7347" s="10" t="n"/>
      <c r="H7347" s="11" t="n"/>
      <c r="I7347" s="12" t="n"/>
      <c r="J7347" s="13" t="n"/>
      <c r="K7347" s="13" t="n"/>
      <c r="L7347" s="12" t="n"/>
      <c r="M7347">
        <f>VLOOKUP(J7347,P$7:Q$2767,2,0)</f>
        <v/>
      </c>
      <c r="N7347">
        <f>VLOOKUP(K7347,P$7:R$2767,2,0)</f>
        <v/>
      </c>
    </row>
    <row r="7348" hidden="1" outlineLevel="1" ht="22.45" customFormat="1" customHeight="1" s="71" thickBot="1">
      <c r="B7348" s="167" t="n"/>
      <c r="C7348" s="167" t="n"/>
      <c r="D7348" s="14" t="n"/>
      <c r="E7348" s="15" t="n"/>
      <c r="F7348" s="175" t="n"/>
      <c r="G7348" s="15" t="n"/>
      <c r="H7348" s="175" t="n"/>
      <c r="I7348" s="135" t="n"/>
      <c r="J7348" s="154" t="n"/>
      <c r="K7348" s="154" t="n"/>
      <c r="L7348" s="12" t="n"/>
      <c r="M7348">
        <f>VLOOKUP(J7348,P$7:Q$2767,2,0)</f>
        <v/>
      </c>
      <c r="N7348">
        <f>VLOOKUP(K7348,P$7:R$2767,2,0)</f>
        <v/>
      </c>
    </row>
    <row r="7349" hidden="1" outlineLevel="1" ht="22.45" customFormat="1" customHeight="1" s="71">
      <c r="B7349" s="165" t="n"/>
      <c r="C7349" s="165" t="n"/>
      <c r="D7349" s="152" t="n"/>
      <c r="E7349" s="163" t="n"/>
      <c r="F7349" s="164" t="n"/>
      <c r="G7349" s="163" t="n"/>
      <c r="H7349" s="164" t="n"/>
      <c r="I7349" s="7" t="n"/>
      <c r="J7349" s="8" t="n"/>
      <c r="K7349" s="8" t="n"/>
      <c r="L7349" s="12" t="n"/>
      <c r="M7349">
        <f>VLOOKUP(J7349,P$7:Q$2767,2,0)</f>
        <v/>
      </c>
      <c r="N7349">
        <f>VLOOKUP(K7349,P$7:R$2767,2,0)</f>
        <v/>
      </c>
    </row>
    <row r="7350" hidden="1" outlineLevel="1" ht="22.45" customFormat="1" customHeight="1" s="71">
      <c r="B7350" s="166" t="n"/>
      <c r="C7350" s="166" t="n"/>
      <c r="D7350" s="153" t="n"/>
      <c r="E7350" s="10" t="n"/>
      <c r="F7350" s="11" t="n"/>
      <c r="G7350" s="10" t="n"/>
      <c r="H7350" s="11" t="n"/>
      <c r="I7350" s="12" t="n"/>
      <c r="J7350" s="13" t="n"/>
      <c r="K7350" s="13" t="n"/>
      <c r="L7350" s="12" t="n"/>
      <c r="M7350">
        <f>VLOOKUP(J7350,P$7:Q$2767,2,0)</f>
        <v/>
      </c>
      <c r="N7350">
        <f>VLOOKUP(K7350,P$7:R$2767,2,0)</f>
        <v/>
      </c>
    </row>
    <row r="7351" hidden="1" outlineLevel="1" ht="22.45" customFormat="1" customHeight="1" s="71" thickBot="1">
      <c r="B7351" s="167" t="n"/>
      <c r="C7351" s="167" t="n"/>
      <c r="D7351" s="14" t="n"/>
      <c r="E7351" s="15" t="n"/>
      <c r="F7351" s="175" t="n"/>
      <c r="G7351" s="15" t="n"/>
      <c r="H7351" s="175" t="n"/>
      <c r="I7351" s="135" t="n"/>
      <c r="J7351" s="154" t="n"/>
      <c r="K7351" s="154" t="n"/>
      <c r="L7351" s="12" t="n"/>
      <c r="M7351">
        <f>VLOOKUP(J7351,P$7:Q$2767,2,0)</f>
        <v/>
      </c>
      <c r="N7351">
        <f>VLOOKUP(K7351,P$7:R$2767,2,0)</f>
        <v/>
      </c>
    </row>
    <row r="7352" hidden="1" outlineLevel="1" ht="22.45" customFormat="1" customHeight="1" s="71">
      <c r="B7352" s="165" t="n"/>
      <c r="C7352" s="165" t="n"/>
      <c r="D7352" s="152" t="n"/>
      <c r="E7352" s="163" t="n"/>
      <c r="F7352" s="164" t="n"/>
      <c r="G7352" s="163" t="n"/>
      <c r="H7352" s="164" t="n"/>
      <c r="I7352" s="7" t="n"/>
      <c r="J7352" s="8" t="n"/>
      <c r="K7352" s="8" t="n"/>
      <c r="L7352" s="12" t="n"/>
      <c r="M7352">
        <f>VLOOKUP(J7352,P$7:Q$2767,2,0)</f>
        <v/>
      </c>
      <c r="N7352">
        <f>VLOOKUP(K7352,P$7:R$2767,2,0)</f>
        <v/>
      </c>
    </row>
    <row r="7353" hidden="1" outlineLevel="1" ht="22.45" customFormat="1" customHeight="1" s="71">
      <c r="B7353" s="166" t="n"/>
      <c r="C7353" s="166" t="n"/>
      <c r="D7353" s="153" t="n"/>
      <c r="E7353" s="10" t="n"/>
      <c r="F7353" s="11" t="n"/>
      <c r="G7353" s="10" t="n"/>
      <c r="H7353" s="11" t="n"/>
      <c r="I7353" s="12" t="n"/>
      <c r="J7353" s="13" t="n"/>
      <c r="K7353" s="13" t="n"/>
      <c r="L7353" s="12" t="n"/>
      <c r="M7353">
        <f>VLOOKUP(J7353,P$7:Q$2767,2,0)</f>
        <v/>
      </c>
      <c r="N7353">
        <f>VLOOKUP(K7353,P$7:R$2767,2,0)</f>
        <v/>
      </c>
    </row>
    <row r="7354" hidden="1" outlineLevel="1" ht="22.45" customFormat="1" customHeight="1" s="71" thickBot="1">
      <c r="B7354" s="167" t="n"/>
      <c r="C7354" s="167" t="n"/>
      <c r="D7354" s="14" t="n"/>
      <c r="E7354" s="15" t="n"/>
      <c r="F7354" s="175" t="n"/>
      <c r="G7354" s="15" t="n"/>
      <c r="H7354" s="175" t="n"/>
      <c r="I7354" s="135" t="n"/>
      <c r="J7354" s="154" t="n"/>
      <c r="K7354" s="154" t="n"/>
      <c r="L7354" s="12" t="n"/>
      <c r="M7354">
        <f>VLOOKUP(J7354,P$7:Q$2767,2,0)</f>
        <v/>
      </c>
      <c r="N7354">
        <f>VLOOKUP(K7354,P$7:R$2767,2,0)</f>
        <v/>
      </c>
    </row>
    <row r="7355" hidden="1" outlineLevel="1" ht="22.45" customFormat="1" customHeight="1" s="71">
      <c r="B7355" s="165" t="n"/>
      <c r="C7355" s="165" t="n"/>
      <c r="D7355" s="152" t="n"/>
      <c r="E7355" s="163" t="n"/>
      <c r="F7355" s="164" t="n"/>
      <c r="G7355" s="163" t="n"/>
      <c r="H7355" s="164" t="n"/>
      <c r="I7355" s="7" t="n"/>
      <c r="J7355" s="8" t="n"/>
      <c r="K7355" s="8" t="n"/>
      <c r="L7355" s="12" t="n"/>
      <c r="M7355">
        <f>VLOOKUP(J7355,P$7:Q$2767,2,0)</f>
        <v/>
      </c>
      <c r="N7355">
        <f>VLOOKUP(K7355,P$7:R$2767,2,0)</f>
        <v/>
      </c>
    </row>
    <row r="7356" hidden="1" outlineLevel="1" ht="22.45" customFormat="1" customHeight="1" s="71">
      <c r="B7356" s="166" t="n"/>
      <c r="C7356" s="166" t="n"/>
      <c r="D7356" s="153" t="n"/>
      <c r="E7356" s="10" t="n"/>
      <c r="F7356" s="11" t="n"/>
      <c r="G7356" s="10" t="n"/>
      <c r="H7356" s="11" t="n"/>
      <c r="I7356" s="12" t="n"/>
      <c r="J7356" s="13" t="n"/>
      <c r="K7356" s="13" t="n"/>
      <c r="L7356" s="12" t="n"/>
      <c r="M7356">
        <f>VLOOKUP(J7356,P$7:Q$2767,2,0)</f>
        <v/>
      </c>
      <c r="N7356">
        <f>VLOOKUP(K7356,P$7:R$2767,2,0)</f>
        <v/>
      </c>
    </row>
    <row r="7357" hidden="1" outlineLevel="1" ht="22.45" customFormat="1" customHeight="1" s="71" thickBot="1">
      <c r="B7357" s="167" t="n"/>
      <c r="C7357" s="167" t="n"/>
      <c r="D7357" s="14" t="n"/>
      <c r="E7357" s="15" t="n"/>
      <c r="F7357" s="175" t="n"/>
      <c r="G7357" s="15" t="n"/>
      <c r="H7357" s="175" t="n"/>
      <c r="I7357" s="135" t="n"/>
      <c r="J7357" s="154" t="n"/>
      <c r="K7357" s="154" t="n"/>
      <c r="L7357" s="12" t="n"/>
      <c r="M7357">
        <f>VLOOKUP(J7357,P$7:Q$2767,2,0)</f>
        <v/>
      </c>
      <c r="N7357">
        <f>VLOOKUP(K7357,P$7:R$2767,2,0)</f>
        <v/>
      </c>
    </row>
    <row r="7358" hidden="1" outlineLevel="1" ht="22.45" customFormat="1" customHeight="1" s="71">
      <c r="B7358" s="165" t="n"/>
      <c r="C7358" s="165" t="n"/>
      <c r="D7358" s="152" t="n"/>
      <c r="E7358" s="163" t="n"/>
      <c r="F7358" s="164" t="n"/>
      <c r="G7358" s="163" t="n"/>
      <c r="H7358" s="164" t="n"/>
      <c r="I7358" s="7" t="n"/>
      <c r="J7358" s="8" t="n"/>
      <c r="K7358" s="8" t="n"/>
      <c r="L7358" s="12" t="n"/>
      <c r="M7358">
        <f>VLOOKUP(J7358,P$7:Q$2767,2,0)</f>
        <v/>
      </c>
      <c r="N7358">
        <f>VLOOKUP(K7358,P$7:R$2767,2,0)</f>
        <v/>
      </c>
    </row>
    <row r="7359" hidden="1" outlineLevel="1" ht="22.45" customFormat="1" customHeight="1" s="71">
      <c r="B7359" s="166" t="n"/>
      <c r="C7359" s="166" t="n"/>
      <c r="D7359" s="153" t="n"/>
      <c r="E7359" s="10" t="n"/>
      <c r="F7359" s="11" t="n"/>
      <c r="G7359" s="10" t="n"/>
      <c r="H7359" s="11" t="n"/>
      <c r="I7359" s="12" t="n"/>
      <c r="J7359" s="13" t="n"/>
      <c r="K7359" s="13" t="n"/>
      <c r="L7359" s="12" t="n"/>
      <c r="M7359">
        <f>VLOOKUP(J7359,P$7:Q$2767,2,0)</f>
        <v/>
      </c>
      <c r="N7359">
        <f>VLOOKUP(K7359,P$7:R$2767,2,0)</f>
        <v/>
      </c>
    </row>
    <row r="7360" hidden="1" outlineLevel="1" ht="22.45" customFormat="1" customHeight="1" s="71" thickBot="1">
      <c r="B7360" s="167" t="n"/>
      <c r="C7360" s="167" t="n"/>
      <c r="D7360" s="14" t="n"/>
      <c r="E7360" s="15" t="n"/>
      <c r="F7360" s="175" t="n"/>
      <c r="G7360" s="15" t="n"/>
      <c r="H7360" s="175" t="n"/>
      <c r="I7360" s="135" t="n"/>
      <c r="J7360" s="154" t="n"/>
      <c r="K7360" s="154" t="n"/>
      <c r="L7360" s="12" t="n"/>
      <c r="M7360">
        <f>VLOOKUP(J7360,P$7:Q$2767,2,0)</f>
        <v/>
      </c>
      <c r="N7360">
        <f>VLOOKUP(K7360,P$7:R$2767,2,0)</f>
        <v/>
      </c>
    </row>
    <row r="7361" hidden="1" outlineLevel="1" ht="22.45" customFormat="1" customHeight="1" s="71">
      <c r="B7361" s="165" t="n"/>
      <c r="C7361" s="165" t="n"/>
      <c r="D7361" s="152" t="n"/>
      <c r="E7361" s="163" t="n"/>
      <c r="F7361" s="164" t="n"/>
      <c r="G7361" s="163" t="n"/>
      <c r="H7361" s="164" t="n"/>
      <c r="I7361" s="176" t="n"/>
      <c r="J7361" s="8" t="n"/>
      <c r="K7361" s="8" t="n"/>
      <c r="L7361" s="12" t="n"/>
      <c r="M7361">
        <f>VLOOKUP(J7361,P$7:Q$2767,2,0)</f>
        <v/>
      </c>
      <c r="N7361">
        <f>VLOOKUP(K7361,P$7:R$2767,2,0)</f>
        <v/>
      </c>
    </row>
    <row r="7362" hidden="1" outlineLevel="1" ht="22.45" customFormat="1" customHeight="1" s="71">
      <c r="B7362" s="166" t="n"/>
      <c r="C7362" s="166" t="n"/>
      <c r="D7362" s="153" t="n"/>
      <c r="E7362" s="10" t="n"/>
      <c r="F7362" s="11" t="n"/>
      <c r="G7362" s="10" t="n"/>
      <c r="H7362" s="11" t="n"/>
      <c r="I7362" s="12" t="n"/>
      <c r="J7362" s="13" t="n"/>
      <c r="K7362" s="13" t="n"/>
      <c r="L7362" s="12" t="n"/>
      <c r="M7362">
        <f>VLOOKUP(J7362,P$7:Q$2767,2,0)</f>
        <v/>
      </c>
      <c r="N7362">
        <f>VLOOKUP(K7362,P$7:R$2767,2,0)</f>
        <v/>
      </c>
    </row>
    <row r="7363" hidden="1" outlineLevel="1" ht="22.45" customFormat="1" customHeight="1" s="71" thickBot="1">
      <c r="B7363" s="167" t="n"/>
      <c r="C7363" s="167" t="n"/>
      <c r="D7363" s="14" t="n"/>
      <c r="E7363" s="15" t="n"/>
      <c r="F7363" s="175" t="n"/>
      <c r="G7363" s="15" t="n"/>
      <c r="H7363" s="175" t="n"/>
      <c r="I7363" s="135" t="n"/>
      <c r="J7363" s="154" t="n"/>
      <c r="K7363" s="154" t="n"/>
      <c r="L7363" s="12" t="n"/>
      <c r="M7363">
        <f>VLOOKUP(J7363,P$7:Q$2767,2,0)</f>
        <v/>
      </c>
      <c r="N7363">
        <f>VLOOKUP(K7363,P$7:R$2767,2,0)</f>
        <v/>
      </c>
    </row>
    <row r="7364" hidden="1" outlineLevel="1" ht="22.45" customFormat="1" customHeight="1" s="71">
      <c r="B7364" s="165" t="n"/>
      <c r="C7364" s="165" t="n"/>
      <c r="D7364" s="152" t="n"/>
      <c r="E7364" s="163" t="n"/>
      <c r="F7364" s="164" t="n"/>
      <c r="G7364" s="163" t="n"/>
      <c r="H7364" s="164" t="n"/>
      <c r="I7364" s="7" t="n"/>
      <c r="J7364" s="8" t="n"/>
      <c r="K7364" s="8" t="n"/>
      <c r="L7364" s="12" t="n"/>
      <c r="M7364">
        <f>VLOOKUP(J7364,P$7:Q$2767,2,0)</f>
        <v/>
      </c>
      <c r="N7364">
        <f>VLOOKUP(K7364,P$7:R$2767,2,0)</f>
        <v/>
      </c>
    </row>
    <row r="7365" hidden="1" outlineLevel="1" ht="22.45" customFormat="1" customHeight="1" s="71">
      <c r="B7365" s="166" t="n"/>
      <c r="C7365" s="166" t="n"/>
      <c r="D7365" s="153" t="n"/>
      <c r="E7365" s="10" t="n"/>
      <c r="F7365" s="11" t="n"/>
      <c r="G7365" s="10" t="n"/>
      <c r="H7365" s="11" t="n"/>
      <c r="I7365" s="12" t="n"/>
      <c r="J7365" s="13" t="n"/>
      <c r="K7365" s="13" t="n"/>
      <c r="L7365" s="12" t="n"/>
      <c r="M7365">
        <f>VLOOKUP(J7365,P$7:Q$2767,2,0)</f>
        <v/>
      </c>
      <c r="N7365">
        <f>VLOOKUP(K7365,P$7:R$2767,2,0)</f>
        <v/>
      </c>
    </row>
    <row r="7366" hidden="1" outlineLevel="1" ht="22.45" customFormat="1" customHeight="1" s="71" thickBot="1">
      <c r="B7366" s="167" t="n"/>
      <c r="C7366" s="167" t="n"/>
      <c r="D7366" s="14" t="n"/>
      <c r="E7366" s="15" t="n"/>
      <c r="F7366" s="175" t="n"/>
      <c r="G7366" s="15" t="n"/>
      <c r="H7366" s="175" t="n"/>
      <c r="I7366" s="135" t="n"/>
      <c r="J7366" s="154" t="n"/>
      <c r="K7366" s="154" t="n"/>
      <c r="L7366" s="12" t="n"/>
      <c r="M7366">
        <f>VLOOKUP(J7366,P$7:Q$2767,2,0)</f>
        <v/>
      </c>
      <c r="N7366">
        <f>VLOOKUP(K7366,P$7:R$2767,2,0)</f>
        <v/>
      </c>
    </row>
    <row r="7367" hidden="1" outlineLevel="1" ht="22.45" customFormat="1" customHeight="1" s="71">
      <c r="B7367" s="165" t="n"/>
      <c r="C7367" s="165" t="n"/>
      <c r="D7367" s="152" t="n"/>
      <c r="E7367" s="163" t="n"/>
      <c r="F7367" s="164" t="n"/>
      <c r="G7367" s="163" t="n"/>
      <c r="H7367" s="164" t="n"/>
      <c r="I7367" s="7" t="n"/>
      <c r="J7367" s="8" t="n"/>
      <c r="K7367" s="8" t="n"/>
      <c r="L7367" s="12" t="n"/>
      <c r="M7367">
        <f>VLOOKUP(J7367,P$7:Q$2767,2,0)</f>
        <v/>
      </c>
      <c r="N7367">
        <f>VLOOKUP(K7367,P$7:R$2767,2,0)</f>
        <v/>
      </c>
    </row>
    <row r="7368" hidden="1" outlineLevel="1" ht="22.45" customFormat="1" customHeight="1" s="71">
      <c r="B7368" s="166" t="n"/>
      <c r="C7368" s="166" t="n"/>
      <c r="D7368" s="153" t="n"/>
      <c r="E7368" s="10" t="n"/>
      <c r="F7368" s="11" t="n"/>
      <c r="G7368" s="10" t="n"/>
      <c r="H7368" s="11" t="n"/>
      <c r="I7368" s="12" t="n"/>
      <c r="J7368" s="13" t="n"/>
      <c r="K7368" s="13" t="n"/>
      <c r="L7368" s="12" t="n"/>
      <c r="M7368">
        <f>VLOOKUP(J7368,P$7:Q$2767,2,0)</f>
        <v/>
      </c>
      <c r="N7368">
        <f>VLOOKUP(K7368,P$7:R$2767,2,0)</f>
        <v/>
      </c>
    </row>
    <row r="7369" hidden="1" outlineLevel="1" ht="22.45" customFormat="1" customHeight="1" s="71" thickBot="1">
      <c r="B7369" s="167" t="n"/>
      <c r="C7369" s="167" t="n"/>
      <c r="D7369" s="14" t="n"/>
      <c r="E7369" s="15" t="n"/>
      <c r="F7369" s="175" t="n"/>
      <c r="G7369" s="15" t="n"/>
      <c r="H7369" s="175" t="n"/>
      <c r="I7369" s="135" t="n"/>
      <c r="J7369" s="154" t="n"/>
      <c r="K7369" s="154" t="n"/>
      <c r="L7369" s="12" t="n"/>
      <c r="M7369">
        <f>VLOOKUP(J7369,P$7:Q$2767,2,0)</f>
        <v/>
      </c>
      <c r="N7369">
        <f>VLOOKUP(K7369,P$7:R$2767,2,0)</f>
        <v/>
      </c>
    </row>
    <row r="7370" hidden="1" outlineLevel="1" ht="22.45" customFormat="1" customHeight="1" s="71">
      <c r="B7370" s="165" t="n"/>
      <c r="C7370" s="165" t="n"/>
      <c r="D7370" s="152" t="n"/>
      <c r="E7370" s="163" t="n"/>
      <c r="F7370" s="164" t="n"/>
      <c r="G7370" s="163" t="n"/>
      <c r="H7370" s="164" t="n"/>
      <c r="I7370" s="7" t="n"/>
      <c r="J7370" s="8" t="n"/>
      <c r="K7370" s="8" t="n"/>
      <c r="L7370" s="12" t="n"/>
      <c r="M7370">
        <f>VLOOKUP(J7370,P$7:Q$2767,2,0)</f>
        <v/>
      </c>
      <c r="N7370">
        <f>VLOOKUP(K7370,P$7:R$2767,2,0)</f>
        <v/>
      </c>
    </row>
    <row r="7371" hidden="1" outlineLevel="1" ht="22.45" customFormat="1" customHeight="1" s="71">
      <c r="B7371" s="166" t="n"/>
      <c r="C7371" s="166" t="n"/>
      <c r="D7371" s="153" t="n"/>
      <c r="E7371" s="10" t="n"/>
      <c r="F7371" s="11" t="n"/>
      <c r="G7371" s="10" t="n"/>
      <c r="H7371" s="11" t="n"/>
      <c r="I7371" s="12" t="n"/>
      <c r="J7371" s="13" t="n"/>
      <c r="K7371" s="13" t="n"/>
      <c r="L7371" s="12" t="n"/>
      <c r="M7371">
        <f>VLOOKUP(J7371,P$7:Q$2767,2,0)</f>
        <v/>
      </c>
      <c r="N7371">
        <f>VLOOKUP(K7371,P$7:R$2767,2,0)</f>
        <v/>
      </c>
    </row>
    <row r="7372" hidden="1" outlineLevel="1" ht="22.45" customFormat="1" customHeight="1" s="71" thickBot="1">
      <c r="B7372" s="167" t="n"/>
      <c r="C7372" s="167" t="n"/>
      <c r="D7372" s="14" t="n"/>
      <c r="E7372" s="15" t="n"/>
      <c r="F7372" s="175" t="n"/>
      <c r="G7372" s="15" t="n"/>
      <c r="H7372" s="175" t="n"/>
      <c r="I7372" s="135" t="n"/>
      <c r="J7372" s="154" t="n"/>
      <c r="K7372" s="154" t="n"/>
      <c r="L7372" s="12" t="n"/>
      <c r="M7372">
        <f>VLOOKUP(J7372,P$7:Q$2767,2,0)</f>
        <v/>
      </c>
      <c r="N7372">
        <f>VLOOKUP(K7372,P$7:R$2767,2,0)</f>
        <v/>
      </c>
    </row>
    <row r="7373" hidden="1" outlineLevel="1" ht="22.45" customFormat="1" customHeight="1" s="71">
      <c r="B7373" s="165" t="n"/>
      <c r="C7373" s="165" t="n"/>
      <c r="D7373" s="152" t="n"/>
      <c r="E7373" s="163" t="n"/>
      <c r="F7373" s="164" t="n"/>
      <c r="G7373" s="163" t="n"/>
      <c r="H7373" s="164" t="n"/>
      <c r="I7373" s="7" t="n"/>
      <c r="J7373" s="8" t="n"/>
      <c r="K7373" s="8" t="n"/>
      <c r="L7373" s="12" t="n"/>
      <c r="M7373">
        <f>VLOOKUP(J7373,P$7:Q$2767,2,0)</f>
        <v/>
      </c>
      <c r="N7373">
        <f>VLOOKUP(K7373,P$7:R$2767,2,0)</f>
        <v/>
      </c>
    </row>
    <row r="7374" hidden="1" outlineLevel="1" ht="22.45" customFormat="1" customHeight="1" s="71">
      <c r="B7374" s="166" t="n"/>
      <c r="C7374" s="166" t="n"/>
      <c r="D7374" s="153" t="n"/>
      <c r="E7374" s="10" t="n"/>
      <c r="F7374" s="11" t="n"/>
      <c r="G7374" s="10" t="n"/>
      <c r="H7374" s="11" t="n"/>
      <c r="I7374" s="12" t="n"/>
      <c r="J7374" s="13" t="n"/>
      <c r="K7374" s="13" t="n"/>
      <c r="L7374" s="12" t="n"/>
      <c r="M7374">
        <f>VLOOKUP(J7374,P$7:Q$2767,2,0)</f>
        <v/>
      </c>
      <c r="N7374">
        <f>VLOOKUP(K7374,P$7:R$2767,2,0)</f>
        <v/>
      </c>
    </row>
    <row r="7375" hidden="1" outlineLevel="1" ht="22.45" customFormat="1" customHeight="1" s="71" thickBot="1">
      <c r="B7375" s="167" t="n"/>
      <c r="C7375" s="167" t="n"/>
      <c r="D7375" s="14" t="n"/>
      <c r="E7375" s="15" t="n"/>
      <c r="F7375" s="175" t="n"/>
      <c r="G7375" s="15" t="n"/>
      <c r="H7375" s="175" t="n"/>
      <c r="I7375" s="135" t="n"/>
      <c r="J7375" s="154" t="n"/>
      <c r="K7375" s="154" t="n"/>
      <c r="L7375" s="12" t="n"/>
      <c r="M7375">
        <f>VLOOKUP(J7375,P$7:Q$2767,2,0)</f>
        <v/>
      </c>
      <c r="N7375">
        <f>VLOOKUP(K7375,P$7:R$2767,2,0)</f>
        <v/>
      </c>
    </row>
    <row r="7376" hidden="1" outlineLevel="1" ht="22.45" customFormat="1" customHeight="1" s="71">
      <c r="B7376" s="165" t="n"/>
      <c r="C7376" s="165" t="n"/>
      <c r="D7376" s="152" t="n"/>
      <c r="E7376" s="163" t="n"/>
      <c r="F7376" s="164" t="n"/>
      <c r="G7376" s="163" t="n"/>
      <c r="H7376" s="164" t="n"/>
      <c r="I7376" s="91" t="n"/>
      <c r="J7376" s="8" t="n"/>
      <c r="K7376" s="8" t="n"/>
      <c r="L7376" s="12" t="n"/>
      <c r="M7376">
        <f>VLOOKUP(J7376,P$7:Q$2767,2,0)</f>
        <v/>
      </c>
      <c r="N7376">
        <f>VLOOKUP(K7376,P$7:R$2767,2,0)</f>
        <v/>
      </c>
    </row>
    <row r="7377" hidden="1" outlineLevel="1" ht="22.45" customFormat="1" customHeight="1" s="71">
      <c r="B7377" s="166" t="n"/>
      <c r="C7377" s="166" t="n"/>
      <c r="D7377" s="153" t="n"/>
      <c r="E7377" s="10" t="n"/>
      <c r="F7377" s="11" t="n"/>
      <c r="G7377" s="10" t="n"/>
      <c r="H7377" s="11" t="n"/>
      <c r="I7377" s="12" t="n"/>
      <c r="J7377" s="13" t="n"/>
      <c r="K7377" s="13" t="n"/>
      <c r="L7377" s="12" t="n"/>
      <c r="M7377">
        <f>VLOOKUP(J7377,P$7:Q$2767,2,0)</f>
        <v/>
      </c>
      <c r="N7377">
        <f>VLOOKUP(K7377,P$7:R$2767,2,0)</f>
        <v/>
      </c>
    </row>
    <row r="7378" hidden="1" outlineLevel="1" ht="22.45" customFormat="1" customHeight="1" s="71" thickBot="1">
      <c r="B7378" s="167" t="n"/>
      <c r="C7378" s="167" t="n"/>
      <c r="D7378" s="14" t="n"/>
      <c r="E7378" s="15" t="n"/>
      <c r="F7378" s="175" t="n"/>
      <c r="G7378" s="15" t="n"/>
      <c r="H7378" s="175" t="n"/>
      <c r="I7378" s="135" t="n"/>
      <c r="J7378" s="154" t="n"/>
      <c r="K7378" s="154" t="n"/>
      <c r="L7378" s="12" t="n"/>
      <c r="M7378">
        <f>VLOOKUP(J7378,P$7:Q$2767,2,0)</f>
        <v/>
      </c>
      <c r="N7378">
        <f>VLOOKUP(K7378,P$7:R$2767,2,0)</f>
        <v/>
      </c>
    </row>
    <row r="7379" hidden="1" outlineLevel="1" ht="22.45" customFormat="1" customHeight="1" s="71">
      <c r="B7379" s="165" t="n"/>
      <c r="C7379" s="165" t="n"/>
      <c r="D7379" s="152" t="n"/>
      <c r="E7379" s="163" t="n"/>
      <c r="F7379" s="164" t="n"/>
      <c r="G7379" s="163" t="n"/>
      <c r="H7379" s="164" t="n"/>
      <c r="I7379" s="7" t="n"/>
      <c r="J7379" s="8" t="n"/>
      <c r="K7379" s="8" t="n"/>
      <c r="L7379" s="12" t="n"/>
      <c r="M7379">
        <f>VLOOKUP(J7379,P$7:Q$2767,2,0)</f>
        <v/>
      </c>
      <c r="N7379">
        <f>VLOOKUP(K7379,P$7:R$2767,2,0)</f>
        <v/>
      </c>
    </row>
    <row r="7380" hidden="1" outlineLevel="1" ht="22.45" customFormat="1" customHeight="1" s="71">
      <c r="B7380" s="166" t="n"/>
      <c r="C7380" s="166" t="n"/>
      <c r="D7380" s="153" t="n"/>
      <c r="E7380" s="10" t="n"/>
      <c r="F7380" s="11" t="n"/>
      <c r="G7380" s="10" t="n"/>
      <c r="H7380" s="11" t="n"/>
      <c r="I7380" s="12" t="n"/>
      <c r="J7380" s="13" t="n"/>
      <c r="K7380" s="13" t="n"/>
      <c r="L7380" s="12" t="n"/>
      <c r="M7380">
        <f>VLOOKUP(J7380,P$7:Q$2767,2,0)</f>
        <v/>
      </c>
      <c r="N7380">
        <f>VLOOKUP(K7380,P$7:R$2767,2,0)</f>
        <v/>
      </c>
    </row>
    <row r="7381" hidden="1" outlineLevel="1" ht="22.45" customFormat="1" customHeight="1" s="71" thickBot="1">
      <c r="B7381" s="167" t="n"/>
      <c r="C7381" s="167" t="n"/>
      <c r="D7381" s="14" t="n"/>
      <c r="E7381" s="15" t="n"/>
      <c r="F7381" s="175" t="n"/>
      <c r="G7381" s="15" t="n"/>
      <c r="H7381" s="175" t="n"/>
      <c r="I7381" s="135" t="n"/>
      <c r="J7381" s="154" t="n"/>
      <c r="K7381" s="154" t="n"/>
      <c r="L7381" s="12" t="n"/>
      <c r="M7381">
        <f>VLOOKUP(J7381,P$7:Q$2767,2,0)</f>
        <v/>
      </c>
      <c r="N7381">
        <f>VLOOKUP(K7381,P$7:R$2767,2,0)</f>
        <v/>
      </c>
    </row>
    <row r="7382" hidden="1" outlineLevel="1" ht="22.45" customFormat="1" customHeight="1" s="71">
      <c r="B7382" s="165" t="n"/>
      <c r="C7382" s="165" t="n"/>
      <c r="D7382" s="152" t="n"/>
      <c r="E7382" s="163" t="n"/>
      <c r="F7382" s="164" t="n"/>
      <c r="G7382" s="163" t="n"/>
      <c r="H7382" s="164" t="n"/>
      <c r="I7382" s="7" t="n"/>
      <c r="J7382" s="8" t="n"/>
      <c r="K7382" s="8" t="n"/>
      <c r="L7382" s="12" t="n"/>
      <c r="M7382">
        <f>VLOOKUP(J7382,P$7:Q$2767,2,0)</f>
        <v/>
      </c>
      <c r="N7382">
        <f>VLOOKUP(K7382,P$7:R$2767,2,0)</f>
        <v/>
      </c>
    </row>
    <row r="7383" hidden="1" outlineLevel="1" ht="22.45" customFormat="1" customHeight="1" s="71">
      <c r="B7383" s="166" t="n"/>
      <c r="C7383" s="166" t="n"/>
      <c r="D7383" s="153" t="n"/>
      <c r="E7383" s="10" t="n"/>
      <c r="F7383" s="11" t="n"/>
      <c r="G7383" s="10" t="n"/>
      <c r="H7383" s="11" t="n"/>
      <c r="I7383" s="12" t="n"/>
      <c r="J7383" s="13" t="n"/>
      <c r="K7383" s="13" t="n"/>
      <c r="L7383" s="12" t="n"/>
      <c r="M7383">
        <f>VLOOKUP(J7383,P$7:Q$2767,2,0)</f>
        <v/>
      </c>
      <c r="N7383">
        <f>VLOOKUP(K7383,P$7:R$2767,2,0)</f>
        <v/>
      </c>
    </row>
    <row r="7384" hidden="1" outlineLevel="1" ht="22.45" customFormat="1" customHeight="1" s="71" thickBot="1">
      <c r="B7384" s="167" t="n"/>
      <c r="C7384" s="167" t="n"/>
      <c r="D7384" s="14" t="n"/>
      <c r="E7384" s="15" t="n"/>
      <c r="F7384" s="175" t="n"/>
      <c r="G7384" s="15" t="n"/>
      <c r="H7384" s="175" t="n"/>
      <c r="I7384" s="135" t="n"/>
      <c r="J7384" s="154" t="n"/>
      <c r="K7384" s="154" t="n"/>
      <c r="L7384" s="12" t="n"/>
      <c r="M7384">
        <f>VLOOKUP(J7384,P$7:Q$2767,2,0)</f>
        <v/>
      </c>
      <c r="N7384">
        <f>VLOOKUP(K7384,P$7:R$2767,2,0)</f>
        <v/>
      </c>
    </row>
    <row r="7385" hidden="1" outlineLevel="1" ht="22.45" customFormat="1" customHeight="1" s="71">
      <c r="B7385" s="165" t="n"/>
      <c r="C7385" s="165" t="n"/>
      <c r="D7385" s="152" t="n"/>
      <c r="E7385" s="163" t="n"/>
      <c r="F7385" s="164" t="n"/>
      <c r="G7385" s="163" t="n"/>
      <c r="H7385" s="164" t="n"/>
      <c r="I7385" s="7" t="n"/>
      <c r="J7385" s="8" t="n"/>
      <c r="K7385" s="8" t="n"/>
      <c r="L7385" s="12" t="n"/>
      <c r="M7385">
        <f>VLOOKUP(J7385,P$7:Q$2767,2,0)</f>
        <v/>
      </c>
      <c r="N7385">
        <f>VLOOKUP(K7385,P$7:R$2767,2,0)</f>
        <v/>
      </c>
    </row>
    <row r="7386" hidden="1" outlineLevel="1" ht="22.45" customFormat="1" customHeight="1" s="71">
      <c r="B7386" s="166" t="n"/>
      <c r="C7386" s="166" t="n"/>
      <c r="D7386" s="153" t="n"/>
      <c r="E7386" s="10" t="n"/>
      <c r="F7386" s="11" t="n"/>
      <c r="G7386" s="10" t="n"/>
      <c r="H7386" s="11" t="n"/>
      <c r="I7386" s="12" t="n"/>
      <c r="J7386" s="13" t="n"/>
      <c r="K7386" s="13" t="n"/>
      <c r="L7386" s="12" t="n"/>
      <c r="M7386">
        <f>VLOOKUP(J7386,P$7:Q$2767,2,0)</f>
        <v/>
      </c>
      <c r="N7386">
        <f>VLOOKUP(K7386,P$7:R$2767,2,0)</f>
        <v/>
      </c>
    </row>
    <row r="7387" hidden="1" outlineLevel="1" ht="22.45" customFormat="1" customHeight="1" s="71" thickBot="1">
      <c r="B7387" s="167" t="n"/>
      <c r="C7387" s="167" t="n"/>
      <c r="D7387" s="14" t="n"/>
      <c r="E7387" s="15" t="n"/>
      <c r="F7387" s="175" t="n"/>
      <c r="G7387" s="15" t="n"/>
      <c r="H7387" s="175" t="n"/>
      <c r="I7387" s="135" t="n"/>
      <c r="J7387" s="154" t="n"/>
      <c r="K7387" s="154" t="n"/>
      <c r="L7387" s="12" t="n"/>
      <c r="M7387">
        <f>VLOOKUP(J7387,P$7:Q$2767,2,0)</f>
        <v/>
      </c>
      <c r="N7387">
        <f>VLOOKUP(K7387,P$7:R$2767,2,0)</f>
        <v/>
      </c>
    </row>
    <row r="7388" hidden="1" outlineLevel="1" ht="22.45" customFormat="1" customHeight="1" s="71">
      <c r="B7388" s="165" t="n"/>
      <c r="C7388" s="165" t="n"/>
      <c r="D7388" s="152" t="n"/>
      <c r="E7388" s="163" t="n"/>
      <c r="F7388" s="164" t="n"/>
      <c r="G7388" s="163" t="n"/>
      <c r="H7388" s="164" t="n"/>
      <c r="I7388" s="7" t="n"/>
      <c r="J7388" s="8" t="n"/>
      <c r="K7388" s="8" t="n"/>
      <c r="L7388" s="12" t="n"/>
      <c r="M7388">
        <f>VLOOKUP(J7388,P$7:Q$2767,2,0)</f>
        <v/>
      </c>
      <c r="N7388">
        <f>VLOOKUP(K7388,P$7:R$2767,2,0)</f>
        <v/>
      </c>
    </row>
    <row r="7389" hidden="1" outlineLevel="1" ht="22.45" customFormat="1" customHeight="1" s="71">
      <c r="B7389" s="166" t="n"/>
      <c r="C7389" s="166" t="n"/>
      <c r="D7389" s="153" t="n"/>
      <c r="E7389" s="10" t="n"/>
      <c r="F7389" s="11" t="n"/>
      <c r="G7389" s="10" t="n"/>
      <c r="H7389" s="11" t="n"/>
      <c r="I7389" s="12" t="n"/>
      <c r="J7389" s="13" t="n"/>
      <c r="K7389" s="13" t="n"/>
      <c r="L7389" s="12" t="n"/>
      <c r="M7389">
        <f>VLOOKUP(J7389,P$7:Q$2767,2,0)</f>
        <v/>
      </c>
      <c r="N7389">
        <f>VLOOKUP(K7389,P$7:R$2767,2,0)</f>
        <v/>
      </c>
    </row>
    <row r="7390" hidden="1" outlineLevel="1" ht="22.45" customFormat="1" customHeight="1" s="71" thickBot="1">
      <c r="B7390" s="167" t="n"/>
      <c r="C7390" s="167" t="n"/>
      <c r="D7390" s="14" t="n"/>
      <c r="E7390" s="15" t="n"/>
      <c r="F7390" s="175" t="n"/>
      <c r="G7390" s="15" t="n"/>
      <c r="H7390" s="175" t="n"/>
      <c r="I7390" s="135" t="n"/>
      <c r="J7390" s="154" t="n"/>
      <c r="K7390" s="154" t="n"/>
      <c r="L7390" s="12" t="n"/>
      <c r="M7390">
        <f>VLOOKUP(J7390,P$7:Q$2767,2,0)</f>
        <v/>
      </c>
      <c r="N7390">
        <f>VLOOKUP(K7390,P$7:R$2767,2,0)</f>
        <v/>
      </c>
    </row>
    <row r="7391" hidden="1" outlineLevel="1" ht="22.45" customFormat="1" customHeight="1" s="71">
      <c r="B7391" s="165" t="n"/>
      <c r="C7391" s="165" t="n"/>
      <c r="D7391" s="152" t="n"/>
      <c r="E7391" s="163" t="n"/>
      <c r="F7391" s="164" t="n"/>
      <c r="G7391" s="163" t="n"/>
      <c r="H7391" s="164" t="n"/>
      <c r="I7391" s="7" t="n"/>
      <c r="J7391" s="8" t="n"/>
      <c r="K7391" s="8" t="n"/>
      <c r="L7391" s="12" t="n"/>
      <c r="M7391">
        <f>VLOOKUP(J7391,P$7:Q$2767,2,0)</f>
        <v/>
      </c>
      <c r="N7391">
        <f>VLOOKUP(K7391,P$7:R$2767,2,0)</f>
        <v/>
      </c>
    </row>
    <row r="7392" hidden="1" outlineLevel="1" ht="22.45" customFormat="1" customHeight="1" s="71">
      <c r="B7392" s="166" t="n"/>
      <c r="C7392" s="166" t="n"/>
      <c r="D7392" s="153" t="n"/>
      <c r="E7392" s="10" t="n"/>
      <c r="F7392" s="11" t="n"/>
      <c r="G7392" s="10" t="n"/>
      <c r="H7392" s="11" t="n"/>
      <c r="I7392" s="12" t="n"/>
      <c r="J7392" s="13" t="n"/>
      <c r="K7392" s="13" t="n"/>
      <c r="L7392" s="12" t="n"/>
      <c r="M7392">
        <f>VLOOKUP(J7392,P$7:Q$2767,2,0)</f>
        <v/>
      </c>
      <c r="N7392">
        <f>VLOOKUP(K7392,P$7:R$2767,2,0)</f>
        <v/>
      </c>
    </row>
    <row r="7393" hidden="1" outlineLevel="1" ht="22.45" customFormat="1" customHeight="1" s="71" thickBot="1">
      <c r="B7393" s="167" t="n"/>
      <c r="C7393" s="167" t="n"/>
      <c r="D7393" s="14" t="n"/>
      <c r="E7393" s="15" t="n"/>
      <c r="F7393" s="175" t="n"/>
      <c r="G7393" s="15" t="n"/>
      <c r="H7393" s="175" t="n"/>
      <c r="I7393" s="135" t="n"/>
      <c r="J7393" s="154" t="n"/>
      <c r="K7393" s="154" t="n"/>
      <c r="L7393" s="12" t="n"/>
      <c r="M7393">
        <f>VLOOKUP(J7393,P$7:Q$2767,2,0)</f>
        <v/>
      </c>
      <c r="N7393">
        <f>VLOOKUP(K7393,P$7:R$2767,2,0)</f>
        <v/>
      </c>
    </row>
    <row r="7394" hidden="1" outlineLevel="1" ht="22.45" customFormat="1" customHeight="1" s="71">
      <c r="B7394" s="165" t="n"/>
      <c r="C7394" s="165" t="n"/>
      <c r="D7394" s="152" t="n"/>
      <c r="E7394" s="163" t="n"/>
      <c r="F7394" s="164" t="n"/>
      <c r="G7394" s="163" t="n"/>
      <c r="H7394" s="164" t="n"/>
      <c r="I7394" s="7" t="n"/>
      <c r="J7394" s="8" t="n"/>
      <c r="K7394" s="8" t="n"/>
      <c r="L7394" s="12" t="n"/>
      <c r="M7394">
        <f>VLOOKUP(J7394,P$7:Q$2767,2,0)</f>
        <v/>
      </c>
      <c r="N7394">
        <f>VLOOKUP(K7394,P$7:R$2767,2,0)</f>
        <v/>
      </c>
    </row>
    <row r="7395" hidden="1" outlineLevel="1" ht="22.45" customFormat="1" customHeight="1" s="71">
      <c r="B7395" s="166" t="n"/>
      <c r="C7395" s="166" t="n"/>
      <c r="D7395" s="153" t="n"/>
      <c r="E7395" s="10" t="n"/>
      <c r="F7395" s="11" t="n"/>
      <c r="G7395" s="10" t="n"/>
      <c r="H7395" s="11" t="n"/>
      <c r="I7395" s="12" t="n"/>
      <c r="J7395" s="13" t="n"/>
      <c r="K7395" s="13" t="n"/>
      <c r="L7395" s="12" t="n"/>
      <c r="M7395">
        <f>VLOOKUP(J7395,P$7:Q$2767,2,0)</f>
        <v/>
      </c>
      <c r="N7395">
        <f>VLOOKUP(K7395,P$7:R$2767,2,0)</f>
        <v/>
      </c>
    </row>
    <row r="7396" hidden="1" outlineLevel="1" ht="22.45" customFormat="1" customHeight="1" s="71" thickBot="1">
      <c r="B7396" s="167" t="n"/>
      <c r="C7396" s="167" t="n"/>
      <c r="D7396" s="14" t="n"/>
      <c r="E7396" s="15" t="n"/>
      <c r="F7396" s="175" t="n"/>
      <c r="G7396" s="15" t="n"/>
      <c r="H7396" s="175" t="n"/>
      <c r="I7396" s="135" t="n"/>
      <c r="J7396" s="154" t="n"/>
      <c r="K7396" s="154" t="n"/>
      <c r="L7396" s="12" t="n"/>
      <c r="M7396">
        <f>VLOOKUP(J7396,P$7:Q$2767,2,0)</f>
        <v/>
      </c>
      <c r="N7396">
        <f>VLOOKUP(K7396,P$7:R$2767,2,0)</f>
        <v/>
      </c>
    </row>
    <row r="7397" hidden="1" outlineLevel="1" ht="22.45" customFormat="1" customHeight="1" s="71">
      <c r="B7397" s="165" t="n"/>
      <c r="C7397" s="165" t="n"/>
      <c r="D7397" s="152" t="n"/>
      <c r="E7397" s="163" t="n"/>
      <c r="F7397" s="164" t="n"/>
      <c r="G7397" s="163" t="n"/>
      <c r="H7397" s="164" t="n"/>
      <c r="I7397" s="7" t="n"/>
      <c r="J7397" s="8" t="n"/>
      <c r="K7397" s="8" t="n"/>
      <c r="L7397" s="12" t="n"/>
      <c r="M7397">
        <f>VLOOKUP(J7397,P$7:Q$2767,2,0)</f>
        <v/>
      </c>
      <c r="N7397">
        <f>VLOOKUP(K7397,P$7:R$2767,2,0)</f>
        <v/>
      </c>
    </row>
    <row r="7398" hidden="1" outlineLevel="1" ht="22.45" customFormat="1" customHeight="1" s="71">
      <c r="B7398" s="166" t="n"/>
      <c r="C7398" s="166" t="n"/>
      <c r="D7398" s="153" t="n"/>
      <c r="E7398" s="10" t="n"/>
      <c r="F7398" s="11" t="n"/>
      <c r="G7398" s="10" t="n"/>
      <c r="H7398" s="11" t="n"/>
      <c r="I7398" s="12" t="n"/>
      <c r="J7398" s="13" t="n"/>
      <c r="K7398" s="13" t="n"/>
      <c r="L7398" s="12" t="n"/>
      <c r="M7398">
        <f>VLOOKUP(J7398,P$7:Q$2767,2,0)</f>
        <v/>
      </c>
      <c r="N7398">
        <f>VLOOKUP(K7398,P$7:R$2767,2,0)</f>
        <v/>
      </c>
    </row>
    <row r="7399" hidden="1" outlineLevel="1" ht="22.45" customFormat="1" customHeight="1" s="71" thickBot="1">
      <c r="B7399" s="167" t="n"/>
      <c r="C7399" s="167" t="n"/>
      <c r="D7399" s="14" t="n"/>
      <c r="E7399" s="15" t="n"/>
      <c r="F7399" s="175" t="n"/>
      <c r="G7399" s="15" t="n"/>
      <c r="H7399" s="175" t="n"/>
      <c r="I7399" s="135" t="n"/>
      <c r="J7399" s="154" t="n"/>
      <c r="K7399" s="154" t="n"/>
      <c r="L7399" s="12" t="n"/>
      <c r="M7399">
        <f>VLOOKUP(J7399,P$7:Q$2767,2,0)</f>
        <v/>
      </c>
      <c r="N7399">
        <f>VLOOKUP(K7399,P$7:R$2767,2,0)</f>
        <v/>
      </c>
    </row>
    <row r="7400" hidden="1" outlineLevel="1" ht="22.45" customFormat="1" customHeight="1" s="71">
      <c r="B7400" s="165" t="n"/>
      <c r="C7400" s="165" t="n"/>
      <c r="D7400" s="152" t="n"/>
      <c r="E7400" s="163" t="n"/>
      <c r="F7400" s="164" t="n"/>
      <c r="G7400" s="163" t="n"/>
      <c r="H7400" s="164" t="n"/>
      <c r="I7400" s="7" t="n"/>
      <c r="J7400" s="8" t="n"/>
      <c r="K7400" s="8" t="n"/>
      <c r="L7400" s="12" t="n"/>
      <c r="M7400">
        <f>VLOOKUP(J7400,P$7:Q$2767,2,0)</f>
        <v/>
      </c>
      <c r="N7400">
        <f>VLOOKUP(K7400,P$7:R$2767,2,0)</f>
        <v/>
      </c>
    </row>
    <row r="7401" hidden="1" outlineLevel="1" ht="22.45" customFormat="1" customHeight="1" s="71">
      <c r="B7401" s="166" t="n"/>
      <c r="C7401" s="166" t="n"/>
      <c r="D7401" s="153" t="n"/>
      <c r="E7401" s="10" t="n"/>
      <c r="F7401" s="11" t="n"/>
      <c r="G7401" s="10" t="n"/>
      <c r="H7401" s="11" t="n"/>
      <c r="I7401" s="12" t="n"/>
      <c r="J7401" s="13" t="n"/>
      <c r="K7401" s="13" t="n"/>
      <c r="L7401" s="12" t="n"/>
      <c r="M7401">
        <f>VLOOKUP(J7401,P$7:Q$2767,2,0)</f>
        <v/>
      </c>
      <c r="N7401">
        <f>VLOOKUP(K7401,P$7:R$2767,2,0)</f>
        <v/>
      </c>
    </row>
    <row r="7402" hidden="1" outlineLevel="1" ht="22.45" customFormat="1" customHeight="1" s="71" thickBot="1">
      <c r="B7402" s="167" t="n"/>
      <c r="C7402" s="167" t="n"/>
      <c r="D7402" s="14" t="n"/>
      <c r="E7402" s="15" t="n"/>
      <c r="F7402" s="175" t="n"/>
      <c r="G7402" s="15" t="n"/>
      <c r="H7402" s="175" t="n"/>
      <c r="I7402" s="135" t="n"/>
      <c r="J7402" s="154" t="n"/>
      <c r="K7402" s="154" t="n"/>
      <c r="L7402" s="12" t="n"/>
      <c r="M7402">
        <f>VLOOKUP(J7402,P$7:Q$2767,2,0)</f>
        <v/>
      </c>
      <c r="N7402">
        <f>VLOOKUP(K7402,P$7:R$2767,2,0)</f>
        <v/>
      </c>
    </row>
    <row r="7403" hidden="1" outlineLevel="1" ht="22.45" customFormat="1" customHeight="1" s="71">
      <c r="B7403" s="165" t="n"/>
      <c r="C7403" s="165" t="n"/>
      <c r="D7403" s="152" t="n"/>
      <c r="E7403" s="163" t="n"/>
      <c r="F7403" s="164" t="n"/>
      <c r="G7403" s="163" t="n"/>
      <c r="H7403" s="164" t="n"/>
      <c r="I7403" s="7" t="n"/>
      <c r="J7403" s="8" t="n"/>
      <c r="K7403" s="8" t="n"/>
      <c r="L7403" s="12" t="n"/>
      <c r="M7403">
        <f>VLOOKUP(J7403,P$7:Q$2767,2,0)</f>
        <v/>
      </c>
      <c r="N7403">
        <f>VLOOKUP(K7403,P$7:R$2767,2,0)</f>
        <v/>
      </c>
    </row>
    <row r="7404" hidden="1" outlineLevel="1" ht="22.45" customFormat="1" customHeight="1" s="71">
      <c r="B7404" s="166" t="n"/>
      <c r="C7404" s="166" t="n"/>
      <c r="D7404" s="153" t="n"/>
      <c r="E7404" s="10" t="n"/>
      <c r="F7404" s="11" t="n"/>
      <c r="G7404" s="10" t="n"/>
      <c r="H7404" s="11" t="n"/>
      <c r="I7404" s="12" t="n"/>
      <c r="J7404" s="13" t="n"/>
      <c r="K7404" s="13" t="n"/>
      <c r="L7404" s="12" t="n"/>
      <c r="M7404">
        <f>VLOOKUP(J7404,P$7:Q$2767,2,0)</f>
        <v/>
      </c>
      <c r="N7404">
        <f>VLOOKUP(K7404,P$7:R$2767,2,0)</f>
        <v/>
      </c>
    </row>
    <row r="7405" hidden="1" outlineLevel="1" ht="22.45" customFormat="1" customHeight="1" s="71" thickBot="1">
      <c r="B7405" s="167" t="n"/>
      <c r="C7405" s="167" t="n"/>
      <c r="D7405" s="14" t="n"/>
      <c r="E7405" s="15" t="n"/>
      <c r="F7405" s="175" t="n"/>
      <c r="G7405" s="15" t="n"/>
      <c r="H7405" s="175" t="n"/>
      <c r="I7405" s="135" t="n"/>
      <c r="J7405" s="154" t="n"/>
      <c r="K7405" s="154" t="n"/>
      <c r="L7405" s="12" t="n"/>
      <c r="M7405">
        <f>VLOOKUP(J7405,P$7:Q$2767,2,0)</f>
        <v/>
      </c>
      <c r="N7405">
        <f>VLOOKUP(K7405,P$7:R$2767,2,0)</f>
        <v/>
      </c>
    </row>
    <row r="7406" hidden="1" outlineLevel="1" ht="22.45" customFormat="1" customHeight="1" s="71">
      <c r="B7406" s="165" t="n"/>
      <c r="C7406" s="165" t="n"/>
      <c r="D7406" s="152" t="n"/>
      <c r="E7406" s="163" t="n"/>
      <c r="F7406" s="164" t="n"/>
      <c r="G7406" s="163" t="n"/>
      <c r="H7406" s="164" t="n"/>
      <c r="I7406" s="7" t="n"/>
      <c r="J7406" s="8" t="n"/>
      <c r="K7406" s="8" t="n"/>
      <c r="L7406" s="12" t="n"/>
      <c r="M7406">
        <f>VLOOKUP(J7406,P$7:Q$2767,2,0)</f>
        <v/>
      </c>
      <c r="N7406">
        <f>VLOOKUP(K7406,P$7:R$2767,2,0)</f>
        <v/>
      </c>
    </row>
    <row r="7407" hidden="1" outlineLevel="1" ht="22.45" customFormat="1" customHeight="1" s="71">
      <c r="B7407" s="166" t="n"/>
      <c r="C7407" s="166" t="n"/>
      <c r="D7407" s="153" t="n"/>
      <c r="E7407" s="10" t="n"/>
      <c r="F7407" s="11" t="n"/>
      <c r="G7407" s="10" t="n"/>
      <c r="H7407" s="11" t="n"/>
      <c r="I7407" s="12" t="n"/>
      <c r="J7407" s="13" t="n"/>
      <c r="K7407" s="13" t="n"/>
      <c r="L7407" s="12" t="n"/>
      <c r="M7407">
        <f>VLOOKUP(J7407,P$7:Q$2767,2,0)</f>
        <v/>
      </c>
      <c r="N7407">
        <f>VLOOKUP(K7407,P$7:R$2767,2,0)</f>
        <v/>
      </c>
    </row>
    <row r="7408" hidden="1" outlineLevel="1" ht="22.45" customFormat="1" customHeight="1" s="71" thickBot="1">
      <c r="B7408" s="167" t="n"/>
      <c r="C7408" s="167" t="n"/>
      <c r="D7408" s="14" t="n"/>
      <c r="E7408" s="15" t="n"/>
      <c r="F7408" s="175" t="n"/>
      <c r="G7408" s="15" t="n"/>
      <c r="H7408" s="175" t="n"/>
      <c r="I7408" s="135" t="n"/>
      <c r="J7408" s="154" t="n"/>
      <c r="K7408" s="154" t="n"/>
      <c r="L7408" s="12" t="n"/>
      <c r="M7408">
        <f>VLOOKUP(J7408,P$7:Q$2767,2,0)</f>
        <v/>
      </c>
      <c r="N7408">
        <f>VLOOKUP(K7408,P$7:R$2767,2,0)</f>
        <v/>
      </c>
    </row>
    <row r="7409" hidden="1" outlineLevel="1" ht="22.45" customFormat="1" customHeight="1" s="71">
      <c r="B7409" s="165" t="n"/>
      <c r="C7409" s="165" t="n"/>
      <c r="D7409" s="152" t="n"/>
      <c r="E7409" s="163" t="n"/>
      <c r="F7409" s="164" t="n"/>
      <c r="G7409" s="163" t="n"/>
      <c r="H7409" s="164" t="n"/>
      <c r="I7409" s="7" t="n"/>
      <c r="J7409" s="8" t="n"/>
      <c r="K7409" s="8" t="n"/>
      <c r="L7409" s="12" t="n"/>
      <c r="M7409">
        <f>VLOOKUP(J7409,P$7:Q$2767,2,0)</f>
        <v/>
      </c>
      <c r="N7409">
        <f>VLOOKUP(K7409,P$7:R$2767,2,0)</f>
        <v/>
      </c>
    </row>
    <row r="7410" hidden="1" outlineLevel="1" ht="22.45" customFormat="1" customHeight="1" s="71">
      <c r="B7410" s="166" t="n"/>
      <c r="C7410" s="166" t="n"/>
      <c r="D7410" s="153" t="n"/>
      <c r="E7410" s="10" t="n"/>
      <c r="F7410" s="11" t="n"/>
      <c r="G7410" s="10" t="n"/>
      <c r="H7410" s="11" t="n"/>
      <c r="I7410" s="12" t="n"/>
      <c r="J7410" s="13" t="n"/>
      <c r="K7410" s="13" t="n"/>
      <c r="L7410" s="12" t="n"/>
      <c r="M7410">
        <f>VLOOKUP(J7410,P$7:Q$2767,2,0)</f>
        <v/>
      </c>
      <c r="N7410">
        <f>VLOOKUP(K7410,P$7:R$2767,2,0)</f>
        <v/>
      </c>
    </row>
    <row r="7411" hidden="1" outlineLevel="1" ht="22.45" customFormat="1" customHeight="1" s="71" thickBot="1">
      <c r="B7411" s="167" t="n"/>
      <c r="C7411" s="167" t="n"/>
      <c r="D7411" s="14" t="n"/>
      <c r="E7411" s="15" t="n"/>
      <c r="F7411" s="175" t="n"/>
      <c r="G7411" s="15" t="n"/>
      <c r="H7411" s="175" t="n"/>
      <c r="I7411" s="135" t="n"/>
      <c r="J7411" s="154" t="n"/>
      <c r="K7411" s="154" t="n"/>
      <c r="L7411" s="12" t="n"/>
      <c r="M7411">
        <f>VLOOKUP(J7411,P$7:Q$2767,2,0)</f>
        <v/>
      </c>
      <c r="N7411">
        <f>VLOOKUP(K7411,P$7:R$2767,2,0)</f>
        <v/>
      </c>
    </row>
    <row r="7412" hidden="1" outlineLevel="1" ht="22.45" customFormat="1" customHeight="1" s="71">
      <c r="B7412" s="165" t="n"/>
      <c r="C7412" s="165" t="n"/>
      <c r="D7412" s="152" t="n"/>
      <c r="E7412" s="163" t="n"/>
      <c r="F7412" s="164" t="n"/>
      <c r="G7412" s="163" t="n"/>
      <c r="H7412" s="164" t="n"/>
      <c r="I7412" s="176" t="n"/>
      <c r="J7412" s="8" t="n"/>
      <c r="K7412" s="8" t="n"/>
      <c r="L7412" s="12" t="n"/>
      <c r="M7412">
        <f>VLOOKUP(J7412,P$7:Q$2767,2,0)</f>
        <v/>
      </c>
      <c r="N7412">
        <f>VLOOKUP(K7412,P$7:R$2767,2,0)</f>
        <v/>
      </c>
    </row>
    <row r="7413" hidden="1" outlineLevel="1" ht="22.45" customFormat="1" customHeight="1" s="71">
      <c r="B7413" s="166" t="n"/>
      <c r="C7413" s="166" t="n"/>
      <c r="D7413" s="153" t="n"/>
      <c r="E7413" s="10" t="n"/>
      <c r="F7413" s="11" t="n"/>
      <c r="G7413" s="10" t="n"/>
      <c r="H7413" s="11" t="n"/>
      <c r="I7413" s="12" t="n"/>
      <c r="J7413" s="13" t="n"/>
      <c r="K7413" s="13" t="n"/>
      <c r="L7413" s="12" t="n"/>
      <c r="M7413">
        <f>VLOOKUP(J7413,P$7:Q$2767,2,0)</f>
        <v/>
      </c>
      <c r="N7413">
        <f>VLOOKUP(K7413,P$7:R$2767,2,0)</f>
        <v/>
      </c>
    </row>
    <row r="7414" hidden="1" outlineLevel="1" ht="22.45" customFormat="1" customHeight="1" s="71" thickBot="1">
      <c r="B7414" s="167" t="n"/>
      <c r="C7414" s="167" t="n"/>
      <c r="D7414" s="14" t="n"/>
      <c r="E7414" s="15" t="n"/>
      <c r="F7414" s="175" t="n"/>
      <c r="G7414" s="15" t="n"/>
      <c r="H7414" s="175" t="n"/>
      <c r="I7414" s="135" t="n"/>
      <c r="J7414" s="154" t="n"/>
      <c r="K7414" s="154" t="n"/>
      <c r="L7414" s="12" t="n"/>
      <c r="M7414">
        <f>VLOOKUP(J7414,P$7:Q$2767,2,0)</f>
        <v/>
      </c>
      <c r="N7414">
        <f>VLOOKUP(K7414,P$7:R$2767,2,0)</f>
        <v/>
      </c>
    </row>
    <row r="7415" hidden="1" outlineLevel="1" ht="22.45" customFormat="1" customHeight="1" s="71">
      <c r="B7415" s="165" t="n"/>
      <c r="C7415" s="165" t="n"/>
      <c r="D7415" s="152" t="n"/>
      <c r="E7415" s="163" t="n"/>
      <c r="F7415" s="164" t="n"/>
      <c r="G7415" s="163" t="n"/>
      <c r="H7415" s="164" t="n"/>
      <c r="I7415" s="176" t="n"/>
      <c r="J7415" s="8" t="n"/>
      <c r="K7415" s="8" t="n"/>
      <c r="L7415" s="12" t="n"/>
      <c r="M7415">
        <f>VLOOKUP(J7415,P$7:Q$2767,2,0)</f>
        <v/>
      </c>
      <c r="N7415">
        <f>VLOOKUP(K7415,P$7:R$2767,2,0)</f>
        <v/>
      </c>
    </row>
    <row r="7416" hidden="1" outlineLevel="1" ht="22.45" customFormat="1" customHeight="1" s="71">
      <c r="B7416" s="166" t="n"/>
      <c r="C7416" s="166" t="n"/>
      <c r="D7416" s="153" t="n"/>
      <c r="E7416" s="10" t="n"/>
      <c r="F7416" s="11" t="n"/>
      <c r="G7416" s="10" t="n"/>
      <c r="H7416" s="11" t="n"/>
      <c r="I7416" s="12" t="n"/>
      <c r="J7416" s="13" t="n"/>
      <c r="K7416" s="13" t="n"/>
      <c r="L7416" s="12" t="n"/>
      <c r="M7416">
        <f>VLOOKUP(J7416,P$7:Q$2767,2,0)</f>
        <v/>
      </c>
      <c r="N7416">
        <f>VLOOKUP(K7416,P$7:R$2767,2,0)</f>
        <v/>
      </c>
    </row>
    <row r="7417" hidden="1" outlineLevel="1" ht="22.45" customFormat="1" customHeight="1" s="71" thickBot="1">
      <c r="B7417" s="167" t="n"/>
      <c r="C7417" s="167" t="n"/>
      <c r="D7417" s="14" t="n"/>
      <c r="E7417" s="15" t="n"/>
      <c r="F7417" s="175" t="n"/>
      <c r="G7417" s="15" t="n"/>
      <c r="H7417" s="175" t="n"/>
      <c r="I7417" s="135" t="n"/>
      <c r="J7417" s="154" t="n"/>
      <c r="K7417" s="154" t="n"/>
      <c r="L7417" s="12" t="n"/>
      <c r="M7417">
        <f>VLOOKUP(J7417,P$7:Q$2767,2,0)</f>
        <v/>
      </c>
      <c r="N7417">
        <f>VLOOKUP(K7417,P$7:R$2767,2,0)</f>
        <v/>
      </c>
    </row>
    <row r="7418" hidden="1" outlineLevel="1" ht="22.45" customFormat="1" customHeight="1" s="71">
      <c r="B7418" s="165" t="n"/>
      <c r="C7418" s="165" t="n"/>
      <c r="D7418" s="152" t="n"/>
      <c r="E7418" s="163" t="n"/>
      <c r="F7418" s="164" t="n"/>
      <c r="G7418" s="163" t="n"/>
      <c r="H7418" s="164" t="n"/>
      <c r="I7418" s="176" t="n"/>
      <c r="J7418" s="8" t="n"/>
      <c r="K7418" s="8" t="n"/>
      <c r="L7418" s="12" t="n"/>
      <c r="M7418">
        <f>VLOOKUP(J7418,P$7:Q$2767,2,0)</f>
        <v/>
      </c>
      <c r="N7418">
        <f>VLOOKUP(K7418,P$7:R$2767,2,0)</f>
        <v/>
      </c>
    </row>
    <row r="7419" hidden="1" outlineLevel="1" ht="22.45" customFormat="1" customHeight="1" s="71">
      <c r="B7419" s="166" t="n"/>
      <c r="C7419" s="166" t="n"/>
      <c r="D7419" s="153" t="n"/>
      <c r="E7419" s="10" t="n"/>
      <c r="F7419" s="11" t="n"/>
      <c r="G7419" s="10" t="n"/>
      <c r="H7419" s="11" t="n"/>
      <c r="I7419" s="12" t="n"/>
      <c r="J7419" s="13" t="n"/>
      <c r="K7419" s="13" t="n"/>
      <c r="L7419" s="12" t="n"/>
      <c r="M7419">
        <f>VLOOKUP(J7419,P$7:Q$2767,2,0)</f>
        <v/>
      </c>
      <c r="N7419">
        <f>VLOOKUP(K7419,P$7:R$2767,2,0)</f>
        <v/>
      </c>
    </row>
    <row r="7420" hidden="1" outlineLevel="1" ht="22.45" customFormat="1" customHeight="1" s="71" thickBot="1">
      <c r="B7420" s="167" t="n"/>
      <c r="C7420" s="167" t="n"/>
      <c r="D7420" s="14" t="n"/>
      <c r="E7420" s="15" t="n"/>
      <c r="F7420" s="175" t="n"/>
      <c r="G7420" s="15" t="n"/>
      <c r="H7420" s="175" t="n"/>
      <c r="I7420" s="135" t="n"/>
      <c r="J7420" s="154" t="n"/>
      <c r="K7420" s="154" t="n"/>
      <c r="L7420" s="12" t="n"/>
      <c r="M7420">
        <f>VLOOKUP(J7420,P$7:Q$2767,2,0)</f>
        <v/>
      </c>
      <c r="N7420">
        <f>VLOOKUP(K7420,P$7:R$2767,2,0)</f>
        <v/>
      </c>
    </row>
    <row r="7421" hidden="1" outlineLevel="1" ht="22.45" customFormat="1" customHeight="1" s="71">
      <c r="B7421" s="165" t="n"/>
      <c r="C7421" s="165" t="n"/>
      <c r="D7421" s="152" t="n"/>
      <c r="E7421" s="163" t="n"/>
      <c r="F7421" s="164" t="n"/>
      <c r="G7421" s="163" t="n"/>
      <c r="H7421" s="164" t="n"/>
      <c r="I7421" s="176" t="n"/>
      <c r="J7421" s="8" t="n"/>
      <c r="K7421" s="8" t="n"/>
      <c r="L7421" s="12" t="n"/>
      <c r="M7421">
        <f>VLOOKUP(J7421,P$7:Q$2767,2,0)</f>
        <v/>
      </c>
      <c r="N7421">
        <f>VLOOKUP(K7421,P$7:R$2767,2,0)</f>
        <v/>
      </c>
    </row>
    <row r="7422" hidden="1" outlineLevel="1" ht="22.45" customFormat="1" customHeight="1" s="71">
      <c r="B7422" s="166" t="n"/>
      <c r="C7422" s="166" t="n"/>
      <c r="D7422" s="153" t="n"/>
      <c r="E7422" s="10" t="n"/>
      <c r="F7422" s="11" t="n"/>
      <c r="G7422" s="10" t="n"/>
      <c r="H7422" s="11" t="n"/>
      <c r="I7422" s="12" t="n"/>
      <c r="J7422" s="13" t="n"/>
      <c r="K7422" s="13" t="n"/>
      <c r="L7422" s="12" t="n"/>
      <c r="M7422">
        <f>VLOOKUP(J7422,P$7:Q$2767,2,0)</f>
        <v/>
      </c>
      <c r="N7422">
        <f>VLOOKUP(K7422,P$7:R$2767,2,0)</f>
        <v/>
      </c>
    </row>
    <row r="7423" hidden="1" outlineLevel="1" ht="22.45" customFormat="1" customHeight="1" s="71" thickBot="1">
      <c r="B7423" s="167" t="n"/>
      <c r="C7423" s="167" t="n"/>
      <c r="D7423" s="14" t="n"/>
      <c r="E7423" s="15" t="n"/>
      <c r="F7423" s="175" t="n"/>
      <c r="G7423" s="15" t="n"/>
      <c r="H7423" s="175" t="n"/>
      <c r="I7423" s="135" t="n"/>
      <c r="J7423" s="154" t="n"/>
      <c r="K7423" s="154" t="n"/>
      <c r="L7423" s="12" t="n"/>
      <c r="M7423">
        <f>VLOOKUP(J7423,P$7:Q$2767,2,0)</f>
        <v/>
      </c>
      <c r="N7423">
        <f>VLOOKUP(K7423,P$7:R$2767,2,0)</f>
        <v/>
      </c>
    </row>
    <row r="7424" hidden="1" outlineLevel="1" ht="22.45" customFormat="1" customHeight="1" s="71">
      <c r="B7424" s="165" t="n"/>
      <c r="C7424" s="165" t="n"/>
      <c r="D7424" s="152" t="n"/>
      <c r="E7424" s="163" t="n"/>
      <c r="F7424" s="164" t="n"/>
      <c r="G7424" s="163" t="n"/>
      <c r="H7424" s="164" t="n"/>
      <c r="I7424" s="176" t="n"/>
      <c r="J7424" s="8" t="n"/>
      <c r="K7424" s="8" t="n"/>
      <c r="L7424" s="12" t="n"/>
      <c r="M7424">
        <f>VLOOKUP(J7424,P$7:Q$2767,2,0)</f>
        <v/>
      </c>
      <c r="N7424">
        <f>VLOOKUP(K7424,P$7:R$2767,2,0)</f>
        <v/>
      </c>
    </row>
    <row r="7425" hidden="1" outlineLevel="1" ht="22.45" customFormat="1" customHeight="1" s="71">
      <c r="B7425" s="166" t="n"/>
      <c r="C7425" s="166" t="n"/>
      <c r="D7425" s="153" t="n"/>
      <c r="E7425" s="10" t="n"/>
      <c r="F7425" s="11" t="n"/>
      <c r="G7425" s="10" t="n"/>
      <c r="H7425" s="11" t="n"/>
      <c r="I7425" s="12" t="n"/>
      <c r="J7425" s="13" t="n"/>
      <c r="K7425" s="13" t="n"/>
      <c r="L7425" s="12" t="n"/>
      <c r="M7425">
        <f>VLOOKUP(J7425,P$7:Q$2767,2,0)</f>
        <v/>
      </c>
      <c r="N7425">
        <f>VLOOKUP(K7425,P$7:R$2767,2,0)</f>
        <v/>
      </c>
    </row>
    <row r="7426" hidden="1" outlineLevel="1" ht="22.45" customFormat="1" customHeight="1" s="71" thickBot="1">
      <c r="B7426" s="167" t="n"/>
      <c r="C7426" s="167" t="n"/>
      <c r="D7426" s="14" t="n"/>
      <c r="E7426" s="15" t="n"/>
      <c r="F7426" s="175" t="n"/>
      <c r="G7426" s="15" t="n"/>
      <c r="H7426" s="175" t="n"/>
      <c r="I7426" s="135" t="n"/>
      <c r="J7426" s="154" t="n"/>
      <c r="K7426" s="154" t="n"/>
      <c r="L7426" s="12" t="n"/>
      <c r="M7426">
        <f>VLOOKUP(J7426,P$7:Q$2767,2,0)</f>
        <v/>
      </c>
      <c r="N7426">
        <f>VLOOKUP(K7426,P$7:R$2767,2,0)</f>
        <v/>
      </c>
    </row>
    <row r="7427" hidden="1" outlineLevel="1" ht="22.45" customFormat="1" customHeight="1" s="71">
      <c r="B7427" s="165" t="n"/>
      <c r="C7427" s="165" t="n"/>
      <c r="D7427" s="152" t="n"/>
      <c r="E7427" s="163" t="n"/>
      <c r="F7427" s="164" t="n"/>
      <c r="G7427" s="163" t="n"/>
      <c r="H7427" s="164" t="n"/>
      <c r="I7427" s="7" t="n"/>
      <c r="J7427" s="8" t="n"/>
      <c r="K7427" s="8" t="n"/>
      <c r="L7427" s="12" t="n"/>
      <c r="M7427">
        <f>VLOOKUP(J7427,P$7:Q$2767,2,0)</f>
        <v/>
      </c>
      <c r="N7427">
        <f>VLOOKUP(K7427,P$7:R$2767,2,0)</f>
        <v/>
      </c>
    </row>
    <row r="7428" hidden="1" outlineLevel="1" ht="22.45" customFormat="1" customHeight="1" s="71">
      <c r="B7428" s="166" t="n"/>
      <c r="C7428" s="166" t="n"/>
      <c r="D7428" s="153" t="n"/>
      <c r="E7428" s="10" t="n"/>
      <c r="F7428" s="11" t="n"/>
      <c r="G7428" s="10" t="n"/>
      <c r="H7428" s="11" t="n"/>
      <c r="I7428" s="12" t="n"/>
      <c r="J7428" s="13" t="n"/>
      <c r="K7428" s="13" t="n"/>
      <c r="L7428" s="12" t="n"/>
      <c r="M7428">
        <f>VLOOKUP(J7428,P$7:Q$2767,2,0)</f>
        <v/>
      </c>
      <c r="N7428">
        <f>VLOOKUP(K7428,P$7:R$2767,2,0)</f>
        <v/>
      </c>
    </row>
    <row r="7429" hidden="1" outlineLevel="1" ht="22.45" customFormat="1" customHeight="1" s="71" thickBot="1">
      <c r="B7429" s="167" t="n"/>
      <c r="C7429" s="167" t="n"/>
      <c r="D7429" s="14" t="n"/>
      <c r="E7429" s="15" t="n"/>
      <c r="F7429" s="175" t="n"/>
      <c r="G7429" s="15" t="n"/>
      <c r="H7429" s="175" t="n"/>
      <c r="I7429" s="135" t="n"/>
      <c r="J7429" s="154" t="n"/>
      <c r="K7429" s="154" t="n"/>
      <c r="L7429" s="12" t="n"/>
      <c r="M7429">
        <f>VLOOKUP(J7429,P$7:Q$2767,2,0)</f>
        <v/>
      </c>
      <c r="N7429">
        <f>VLOOKUP(K7429,P$7:R$2767,2,0)</f>
        <v/>
      </c>
    </row>
    <row r="7430" hidden="1" outlineLevel="1" ht="22.45" customFormat="1" customHeight="1" s="71">
      <c r="B7430" s="165" t="n"/>
      <c r="C7430" s="165" t="n"/>
      <c r="D7430" s="152" t="n"/>
      <c r="E7430" s="163" t="n"/>
      <c r="F7430" s="164" t="n"/>
      <c r="G7430" s="163" t="n"/>
      <c r="H7430" s="164" t="n"/>
      <c r="I7430" s="176" t="n"/>
      <c r="J7430" s="8" t="n"/>
      <c r="K7430" s="8" t="n"/>
      <c r="L7430" s="12" t="n"/>
      <c r="M7430">
        <f>VLOOKUP(J7430,P$7:Q$2767,2,0)</f>
        <v/>
      </c>
      <c r="N7430">
        <f>VLOOKUP(K7430,P$7:R$2767,2,0)</f>
        <v/>
      </c>
    </row>
    <row r="7431" hidden="1" outlineLevel="1" ht="22.45" customFormat="1" customHeight="1" s="71">
      <c r="B7431" s="166" t="n"/>
      <c r="C7431" s="166" t="n"/>
      <c r="D7431" s="153" t="n"/>
      <c r="E7431" s="10" t="n"/>
      <c r="F7431" s="11" t="n"/>
      <c r="G7431" s="10" t="n"/>
      <c r="H7431" s="11" t="n"/>
      <c r="I7431" s="12" t="n"/>
      <c r="J7431" s="13" t="n"/>
      <c r="K7431" s="13" t="n"/>
      <c r="L7431" s="12" t="n"/>
      <c r="M7431">
        <f>VLOOKUP(J7431,P$7:Q$2767,2,0)</f>
        <v/>
      </c>
      <c r="N7431">
        <f>VLOOKUP(K7431,P$7:R$2767,2,0)</f>
        <v/>
      </c>
    </row>
    <row r="7432" hidden="1" outlineLevel="1" ht="22.45" customFormat="1" customHeight="1" s="71" thickBot="1">
      <c r="B7432" s="167" t="n"/>
      <c r="C7432" s="167" t="n"/>
      <c r="D7432" s="14" t="n"/>
      <c r="E7432" s="15" t="n"/>
      <c r="F7432" s="175" t="n"/>
      <c r="G7432" s="15" t="n"/>
      <c r="H7432" s="175" t="n"/>
      <c r="I7432" s="135" t="n"/>
      <c r="J7432" s="154" t="n"/>
      <c r="K7432" s="154" t="n"/>
      <c r="L7432" s="12" t="n"/>
      <c r="M7432">
        <f>VLOOKUP(J7432,P$7:Q$2767,2,0)</f>
        <v/>
      </c>
      <c r="N7432">
        <f>VLOOKUP(K7432,P$7:R$2767,2,0)</f>
        <v/>
      </c>
    </row>
    <row r="7433" hidden="1" outlineLevel="1" ht="22.45" customFormat="1" customHeight="1" s="71">
      <c r="B7433" s="165" t="n"/>
      <c r="C7433" s="165" t="n"/>
      <c r="D7433" s="152" t="n"/>
      <c r="E7433" s="163" t="n"/>
      <c r="F7433" s="164" t="n"/>
      <c r="G7433" s="163" t="n"/>
      <c r="H7433" s="164" t="n"/>
      <c r="I7433" s="176" t="n"/>
      <c r="J7433" s="8" t="n"/>
      <c r="K7433" s="8" t="n"/>
      <c r="L7433" s="12" t="n"/>
      <c r="M7433">
        <f>VLOOKUP(J7433,P$7:Q$2767,2,0)</f>
        <v/>
      </c>
      <c r="N7433">
        <f>VLOOKUP(K7433,P$7:R$2767,2,0)</f>
        <v/>
      </c>
    </row>
    <row r="7434" hidden="1" outlineLevel="1" ht="22.45" customFormat="1" customHeight="1" s="71">
      <c r="B7434" s="166" t="n"/>
      <c r="C7434" s="166" t="n"/>
      <c r="D7434" s="153" t="n"/>
      <c r="E7434" s="10" t="n"/>
      <c r="F7434" s="11" t="n"/>
      <c r="G7434" s="10" t="n"/>
      <c r="H7434" s="11" t="n"/>
      <c r="I7434" s="12" t="n"/>
      <c r="J7434" s="13" t="n"/>
      <c r="K7434" s="13" t="n"/>
      <c r="L7434" s="12" t="n"/>
      <c r="M7434">
        <f>VLOOKUP(J7434,P$7:Q$2767,2,0)</f>
        <v/>
      </c>
      <c r="N7434">
        <f>VLOOKUP(K7434,P$7:R$2767,2,0)</f>
        <v/>
      </c>
    </row>
    <row r="7435" hidden="1" outlineLevel="1" ht="22.45" customFormat="1" customHeight="1" s="71" thickBot="1">
      <c r="B7435" s="167" t="n"/>
      <c r="C7435" s="167" t="n"/>
      <c r="D7435" s="14" t="n"/>
      <c r="E7435" s="15" t="n"/>
      <c r="F7435" s="175" t="n"/>
      <c r="G7435" s="15" t="n"/>
      <c r="H7435" s="175" t="n"/>
      <c r="I7435" s="135" t="n"/>
      <c r="J7435" s="154" t="n"/>
      <c r="K7435" s="154" t="n"/>
      <c r="L7435" s="12" t="n"/>
      <c r="M7435">
        <f>VLOOKUP(J7435,P$7:Q$2767,2,0)</f>
        <v/>
      </c>
      <c r="N7435">
        <f>VLOOKUP(K7435,P$7:R$2767,2,0)</f>
        <v/>
      </c>
    </row>
    <row r="7436" hidden="1" outlineLevel="1" ht="22.45" customFormat="1" customHeight="1" s="71">
      <c r="B7436" s="165" t="n"/>
      <c r="C7436" s="165" t="n"/>
      <c r="D7436" s="152" t="n"/>
      <c r="E7436" s="163" t="n"/>
      <c r="F7436" s="164" t="n"/>
      <c r="G7436" s="163" t="n"/>
      <c r="H7436" s="164" t="n"/>
      <c r="I7436" s="7" t="n"/>
      <c r="J7436" s="8" t="n"/>
      <c r="K7436" s="8" t="n"/>
      <c r="L7436" s="12" t="n"/>
      <c r="M7436">
        <f>VLOOKUP(J7436,P$7:Q$2767,2,0)</f>
        <v/>
      </c>
      <c r="N7436">
        <f>VLOOKUP(K7436,P$7:R$2767,2,0)</f>
        <v/>
      </c>
    </row>
    <row r="7437" hidden="1" outlineLevel="1" ht="22.45" customFormat="1" customHeight="1" s="71">
      <c r="B7437" s="166" t="n"/>
      <c r="C7437" s="166" t="n"/>
      <c r="D7437" s="153" t="n"/>
      <c r="E7437" s="10" t="n"/>
      <c r="F7437" s="11" t="n"/>
      <c r="G7437" s="10" t="n"/>
      <c r="H7437" s="11" t="n"/>
      <c r="I7437" s="12" t="n"/>
      <c r="J7437" s="13" t="n"/>
      <c r="K7437" s="13" t="n"/>
      <c r="L7437" s="12" t="n"/>
      <c r="M7437">
        <f>VLOOKUP(J7437,P$7:Q$2767,2,0)</f>
        <v/>
      </c>
      <c r="N7437">
        <f>VLOOKUP(K7437,P$7:R$2767,2,0)</f>
        <v/>
      </c>
    </row>
    <row r="7438" hidden="1" outlineLevel="1" ht="22.45" customFormat="1" customHeight="1" s="71" thickBot="1">
      <c r="B7438" s="167" t="n"/>
      <c r="C7438" s="167" t="n"/>
      <c r="D7438" s="14" t="n"/>
      <c r="E7438" s="15" t="n"/>
      <c r="F7438" s="175" t="n"/>
      <c r="G7438" s="15" t="n"/>
      <c r="H7438" s="175" t="n"/>
      <c r="I7438" s="135" t="n"/>
      <c r="J7438" s="154" t="n"/>
      <c r="K7438" s="154" t="n"/>
      <c r="L7438" s="12" t="n"/>
      <c r="M7438">
        <f>VLOOKUP(J7438,P$7:Q$2767,2,0)</f>
        <v/>
      </c>
      <c r="N7438">
        <f>VLOOKUP(K7438,P$7:R$2767,2,0)</f>
        <v/>
      </c>
    </row>
    <row r="7439" hidden="1" outlineLevel="1" ht="22.45" customFormat="1" customHeight="1" s="71">
      <c r="B7439" s="165" t="n"/>
      <c r="C7439" s="165" t="n"/>
      <c r="D7439" s="152" t="n"/>
      <c r="E7439" s="163" t="n"/>
      <c r="F7439" s="164" t="n"/>
      <c r="G7439" s="163" t="n"/>
      <c r="H7439" s="164" t="n"/>
      <c r="I7439" s="7" t="n"/>
      <c r="J7439" s="8" t="n"/>
      <c r="K7439" s="8" t="n"/>
      <c r="L7439" s="12" t="n"/>
      <c r="M7439">
        <f>VLOOKUP(J7439,P$7:Q$2767,2,0)</f>
        <v/>
      </c>
      <c r="N7439">
        <f>VLOOKUP(K7439,P$7:R$2767,2,0)</f>
        <v/>
      </c>
    </row>
    <row r="7440" hidden="1" outlineLevel="1" ht="22.45" customFormat="1" customHeight="1" s="71">
      <c r="B7440" s="166" t="n"/>
      <c r="C7440" s="166" t="n"/>
      <c r="D7440" s="153" t="n"/>
      <c r="E7440" s="10" t="n"/>
      <c r="F7440" s="11" t="n"/>
      <c r="G7440" s="10" t="n"/>
      <c r="H7440" s="11" t="n"/>
      <c r="I7440" s="12" t="n"/>
      <c r="J7440" s="13" t="n"/>
      <c r="K7440" s="13" t="n"/>
      <c r="L7440" s="12" t="n"/>
      <c r="M7440">
        <f>VLOOKUP(J7440,P$7:Q$2767,2,0)</f>
        <v/>
      </c>
      <c r="N7440">
        <f>VLOOKUP(K7440,P$7:R$2767,2,0)</f>
        <v/>
      </c>
    </row>
    <row r="7441" hidden="1" outlineLevel="1" ht="22.45" customFormat="1" customHeight="1" s="71" thickBot="1">
      <c r="B7441" s="167" t="n"/>
      <c r="C7441" s="167" t="n"/>
      <c r="D7441" s="14" t="n"/>
      <c r="E7441" s="15" t="n"/>
      <c r="F7441" s="175" t="n"/>
      <c r="G7441" s="15" t="n"/>
      <c r="H7441" s="175" t="n"/>
      <c r="I7441" s="135" t="n"/>
      <c r="J7441" s="154" t="n"/>
      <c r="K7441" s="154" t="n"/>
      <c r="L7441" s="12" t="n"/>
      <c r="M7441">
        <f>VLOOKUP(J7441,P$7:Q$2767,2,0)</f>
        <v/>
      </c>
      <c r="N7441">
        <f>VLOOKUP(K7441,P$7:R$2767,2,0)</f>
        <v/>
      </c>
    </row>
    <row r="7442" hidden="1" outlineLevel="1" ht="22.45" customFormat="1" customHeight="1" s="71">
      <c r="B7442" s="165" t="n"/>
      <c r="C7442" s="165" t="n"/>
      <c r="D7442" s="152" t="n"/>
      <c r="E7442" s="163" t="n"/>
      <c r="F7442" s="164" t="n"/>
      <c r="G7442" s="163" t="n"/>
      <c r="H7442" s="164" t="n"/>
      <c r="I7442" s="176" t="n"/>
      <c r="J7442" s="8" t="n"/>
      <c r="K7442" s="8" t="n"/>
      <c r="L7442" s="12" t="n"/>
      <c r="M7442">
        <f>VLOOKUP(J7442,P$7:Q$2767,2,0)</f>
        <v/>
      </c>
      <c r="N7442">
        <f>VLOOKUP(K7442,P$7:R$2767,2,0)</f>
        <v/>
      </c>
    </row>
    <row r="7443" hidden="1" outlineLevel="1" ht="22.45" customFormat="1" customHeight="1" s="71">
      <c r="B7443" s="166" t="n"/>
      <c r="C7443" s="166" t="n"/>
      <c r="D7443" s="153" t="n"/>
      <c r="E7443" s="10" t="n"/>
      <c r="F7443" s="11" t="n"/>
      <c r="G7443" s="10" t="n"/>
      <c r="H7443" s="11" t="n"/>
      <c r="I7443" s="12" t="n"/>
      <c r="J7443" s="13" t="n"/>
      <c r="K7443" s="13" t="n"/>
      <c r="L7443" s="12" t="n"/>
      <c r="M7443">
        <f>VLOOKUP(J7443,P$7:Q$2767,2,0)</f>
        <v/>
      </c>
      <c r="N7443">
        <f>VLOOKUP(K7443,P$7:R$2767,2,0)</f>
        <v/>
      </c>
    </row>
    <row r="7444" hidden="1" outlineLevel="1" ht="22.45" customFormat="1" customHeight="1" s="71" thickBot="1">
      <c r="B7444" s="167" t="n"/>
      <c r="C7444" s="167" t="n"/>
      <c r="D7444" s="14" t="n"/>
      <c r="E7444" s="15" t="n"/>
      <c r="F7444" s="175" t="n"/>
      <c r="G7444" s="15" t="n"/>
      <c r="H7444" s="175" t="n"/>
      <c r="I7444" s="135" t="n"/>
      <c r="J7444" s="154" t="n"/>
      <c r="K7444" s="154" t="n"/>
      <c r="L7444" s="12" t="n"/>
      <c r="M7444">
        <f>VLOOKUP(J7444,P$7:Q$2767,2,0)</f>
        <v/>
      </c>
      <c r="N7444">
        <f>VLOOKUP(K7444,P$7:R$2767,2,0)</f>
        <v/>
      </c>
    </row>
    <row r="7445" hidden="1" outlineLevel="1" ht="22.45" customFormat="1" customHeight="1" s="71">
      <c r="B7445" s="165" t="n"/>
      <c r="C7445" s="165" t="n"/>
      <c r="D7445" s="152" t="n"/>
      <c r="E7445" s="163" t="n"/>
      <c r="F7445" s="164" t="n"/>
      <c r="G7445" s="163" t="n"/>
      <c r="H7445" s="164" t="n"/>
      <c r="I7445" s="7" t="n"/>
      <c r="J7445" s="8" t="n"/>
      <c r="K7445" s="8" t="n"/>
      <c r="L7445" s="12" t="n"/>
      <c r="M7445">
        <f>VLOOKUP(J7445,P$7:Q$2767,2,0)</f>
        <v/>
      </c>
      <c r="N7445">
        <f>VLOOKUP(K7445,P$7:R$2767,2,0)</f>
        <v/>
      </c>
    </row>
    <row r="7446" hidden="1" outlineLevel="1" ht="22.45" customFormat="1" customHeight="1" s="71">
      <c r="B7446" s="166" t="n"/>
      <c r="C7446" s="166" t="n"/>
      <c r="D7446" s="153" t="n"/>
      <c r="E7446" s="10" t="n"/>
      <c r="F7446" s="11" t="n"/>
      <c r="G7446" s="10" t="n"/>
      <c r="H7446" s="11" t="n"/>
      <c r="I7446" s="12" t="n"/>
      <c r="J7446" s="13" t="n"/>
      <c r="K7446" s="13" t="n"/>
      <c r="L7446" s="12" t="n"/>
      <c r="M7446">
        <f>VLOOKUP(J7446,P$7:Q$2767,2,0)</f>
        <v/>
      </c>
      <c r="N7446">
        <f>VLOOKUP(K7446,P$7:R$2767,2,0)</f>
        <v/>
      </c>
    </row>
    <row r="7447" hidden="1" outlineLevel="1" ht="22.45" customFormat="1" customHeight="1" s="71" thickBot="1">
      <c r="B7447" s="167" t="n"/>
      <c r="C7447" s="167" t="n"/>
      <c r="D7447" s="14" t="n"/>
      <c r="E7447" s="15" t="n"/>
      <c r="F7447" s="175" t="n"/>
      <c r="G7447" s="15" t="n"/>
      <c r="H7447" s="175" t="n"/>
      <c r="I7447" s="135" t="n"/>
      <c r="J7447" s="154" t="n"/>
      <c r="K7447" s="154" t="n"/>
      <c r="L7447" s="12" t="n"/>
      <c r="M7447">
        <f>VLOOKUP(J7447,P$7:Q$2767,2,0)</f>
        <v/>
      </c>
      <c r="N7447">
        <f>VLOOKUP(K7447,P$7:R$2767,2,0)</f>
        <v/>
      </c>
    </row>
    <row r="7448" hidden="1" outlineLevel="1" ht="22.45" customFormat="1" customHeight="1" s="71">
      <c r="B7448" s="165" t="n"/>
      <c r="C7448" s="165" t="n"/>
      <c r="D7448" s="152" t="n"/>
      <c r="E7448" s="163" t="n"/>
      <c r="F7448" s="164" t="n"/>
      <c r="G7448" s="163" t="n"/>
      <c r="H7448" s="164" t="n"/>
      <c r="I7448" s="176" t="n"/>
      <c r="J7448" s="8" t="n"/>
      <c r="K7448" s="8" t="n"/>
      <c r="L7448" s="12" t="n"/>
      <c r="M7448">
        <f>VLOOKUP(J7448,P$7:Q$2767,2,0)</f>
        <v/>
      </c>
      <c r="N7448">
        <f>VLOOKUP(K7448,P$7:R$2767,2,0)</f>
        <v/>
      </c>
    </row>
    <row r="7449" hidden="1" outlineLevel="1" ht="22.45" customFormat="1" customHeight="1" s="71">
      <c r="B7449" s="166" t="n"/>
      <c r="C7449" s="166" t="n"/>
      <c r="D7449" s="153" t="n"/>
      <c r="E7449" s="10" t="n"/>
      <c r="F7449" s="11" t="n"/>
      <c r="G7449" s="10" t="n"/>
      <c r="H7449" s="11" t="n"/>
      <c r="I7449" s="12" t="n"/>
      <c r="J7449" s="13" t="n"/>
      <c r="K7449" s="13" t="n"/>
      <c r="L7449" s="12" t="n"/>
      <c r="M7449">
        <f>VLOOKUP(J7449,P$7:Q$2767,2,0)</f>
        <v/>
      </c>
      <c r="N7449">
        <f>VLOOKUP(K7449,P$7:R$2767,2,0)</f>
        <v/>
      </c>
    </row>
    <row r="7450" hidden="1" outlineLevel="1" ht="22.45" customFormat="1" customHeight="1" s="71" thickBot="1">
      <c r="B7450" s="167" t="n"/>
      <c r="C7450" s="167" t="n"/>
      <c r="D7450" s="14" t="n"/>
      <c r="E7450" s="15" t="n"/>
      <c r="F7450" s="175" t="n"/>
      <c r="G7450" s="15" t="n"/>
      <c r="H7450" s="175" t="n"/>
      <c r="I7450" s="135" t="n"/>
      <c r="J7450" s="154" t="n"/>
      <c r="K7450" s="154" t="n"/>
      <c r="L7450" s="12" t="n"/>
      <c r="M7450">
        <f>VLOOKUP(J7450,P$7:Q$2767,2,0)</f>
        <v/>
      </c>
      <c r="N7450">
        <f>VLOOKUP(K7450,P$7:R$2767,2,0)</f>
        <v/>
      </c>
    </row>
    <row r="7451" hidden="1" outlineLevel="1" ht="22.45" customFormat="1" customHeight="1" s="71">
      <c r="B7451" s="165" t="n"/>
      <c r="C7451" s="165" t="n"/>
      <c r="D7451" s="152" t="n"/>
      <c r="E7451" s="163" t="n"/>
      <c r="F7451" s="164" t="n"/>
      <c r="G7451" s="163" t="n"/>
      <c r="H7451" s="164" t="n"/>
      <c r="I7451" s="7" t="n"/>
      <c r="J7451" s="8" t="n"/>
      <c r="K7451" s="8" t="n"/>
      <c r="L7451" s="12" t="n"/>
      <c r="M7451">
        <f>VLOOKUP(J7451,P$7:Q$2767,2,0)</f>
        <v/>
      </c>
      <c r="N7451">
        <f>VLOOKUP(K7451,P$7:R$2767,2,0)</f>
        <v/>
      </c>
    </row>
    <row r="7452" hidden="1" outlineLevel="1" ht="22.45" customFormat="1" customHeight="1" s="71">
      <c r="B7452" s="166" t="n"/>
      <c r="C7452" s="166" t="n"/>
      <c r="D7452" s="153" t="n"/>
      <c r="E7452" s="10" t="n"/>
      <c r="F7452" s="11" t="n"/>
      <c r="G7452" s="10" t="n"/>
      <c r="H7452" s="11" t="n"/>
      <c r="I7452" s="12" t="n"/>
      <c r="J7452" s="13" t="n"/>
      <c r="K7452" s="13" t="n"/>
      <c r="L7452" s="12" t="n"/>
      <c r="M7452">
        <f>VLOOKUP(J7452,P$7:Q$2767,2,0)</f>
        <v/>
      </c>
      <c r="N7452">
        <f>VLOOKUP(K7452,P$7:R$2767,2,0)</f>
        <v/>
      </c>
    </row>
    <row r="7453" hidden="1" outlineLevel="1" ht="22.45" customFormat="1" customHeight="1" s="71" thickBot="1">
      <c r="B7453" s="167" t="n"/>
      <c r="C7453" s="167" t="n"/>
      <c r="D7453" s="14" t="n"/>
      <c r="E7453" s="15" t="n"/>
      <c r="F7453" s="175" t="n"/>
      <c r="G7453" s="15" t="n"/>
      <c r="H7453" s="175" t="n"/>
      <c r="I7453" s="135" t="n"/>
      <c r="J7453" s="154" t="n"/>
      <c r="K7453" s="154" t="n"/>
      <c r="L7453" s="12" t="n"/>
      <c r="M7453">
        <f>VLOOKUP(J7453,P$7:Q$2767,2,0)</f>
        <v/>
      </c>
      <c r="N7453">
        <f>VLOOKUP(K7453,P$7:R$2767,2,0)</f>
        <v/>
      </c>
    </row>
    <row r="7454" hidden="1" outlineLevel="1" ht="22.45" customFormat="1" customHeight="1" s="71">
      <c r="B7454" s="165" t="n"/>
      <c r="C7454" s="165" t="n"/>
      <c r="D7454" s="152" t="n"/>
      <c r="E7454" s="163" t="n"/>
      <c r="F7454" s="164" t="n"/>
      <c r="G7454" s="163" t="n"/>
      <c r="H7454" s="164" t="n"/>
      <c r="I7454" s="176" t="n"/>
      <c r="J7454" s="8" t="n"/>
      <c r="K7454" s="8" t="n"/>
      <c r="L7454" s="12" t="n"/>
      <c r="M7454">
        <f>VLOOKUP(J7454,P$7:Q$2767,2,0)</f>
        <v/>
      </c>
      <c r="N7454">
        <f>VLOOKUP(K7454,P$7:R$2767,2,0)</f>
        <v/>
      </c>
    </row>
    <row r="7455" hidden="1" outlineLevel="1" ht="22.45" customFormat="1" customHeight="1" s="71">
      <c r="B7455" s="166" t="n"/>
      <c r="C7455" s="166" t="n"/>
      <c r="D7455" s="153" t="n"/>
      <c r="E7455" s="10" t="n"/>
      <c r="F7455" s="11" t="n"/>
      <c r="G7455" s="10" t="n"/>
      <c r="H7455" s="11" t="n"/>
      <c r="I7455" s="12" t="n"/>
      <c r="J7455" s="13" t="n"/>
      <c r="K7455" s="13" t="n"/>
      <c r="L7455" s="12" t="n"/>
      <c r="M7455">
        <f>VLOOKUP(J7455,P$7:Q$2767,2,0)</f>
        <v/>
      </c>
      <c r="N7455">
        <f>VLOOKUP(K7455,P$7:R$2767,2,0)</f>
        <v/>
      </c>
    </row>
    <row r="7456" hidden="1" outlineLevel="1" ht="22.45" customFormat="1" customHeight="1" s="71" thickBot="1">
      <c r="B7456" s="167" t="n"/>
      <c r="C7456" s="167" t="n"/>
      <c r="D7456" s="14" t="n"/>
      <c r="E7456" s="15" t="n"/>
      <c r="F7456" s="175" t="n"/>
      <c r="G7456" s="15" t="n"/>
      <c r="H7456" s="175" t="n"/>
      <c r="I7456" s="135" t="n"/>
      <c r="J7456" s="154" t="n"/>
      <c r="K7456" s="154" t="n"/>
      <c r="L7456" s="12" t="n"/>
      <c r="M7456">
        <f>VLOOKUP(J7456,P$7:Q$2767,2,0)</f>
        <v/>
      </c>
      <c r="N7456">
        <f>VLOOKUP(K7456,P$7:R$2767,2,0)</f>
        <v/>
      </c>
    </row>
    <row r="7457" hidden="1" outlineLevel="1" ht="22.45" customFormat="1" customHeight="1" s="71">
      <c r="B7457" s="165" t="n"/>
      <c r="C7457" s="165" t="n"/>
      <c r="D7457" s="152" t="n"/>
      <c r="E7457" s="163" t="n"/>
      <c r="F7457" s="164" t="n"/>
      <c r="G7457" s="163" t="n"/>
      <c r="H7457" s="164" t="n"/>
      <c r="I7457" s="7" t="n"/>
      <c r="J7457" s="8" t="n"/>
      <c r="K7457" s="8" t="n"/>
      <c r="L7457" s="12" t="n"/>
      <c r="M7457">
        <f>VLOOKUP(J7457,P$7:Q$2767,2,0)</f>
        <v/>
      </c>
      <c r="N7457">
        <f>VLOOKUP(K7457,P$7:R$2767,2,0)</f>
        <v/>
      </c>
    </row>
    <row r="7458" hidden="1" outlineLevel="1" ht="22.45" customFormat="1" customHeight="1" s="71">
      <c r="B7458" s="166" t="n"/>
      <c r="C7458" s="166" t="n"/>
      <c r="D7458" s="153" t="n"/>
      <c r="E7458" s="10" t="n"/>
      <c r="F7458" s="11" t="n"/>
      <c r="G7458" s="10" t="n"/>
      <c r="H7458" s="11" t="n"/>
      <c r="I7458" s="12" t="n"/>
      <c r="J7458" s="13" t="n"/>
      <c r="K7458" s="13" t="n"/>
      <c r="L7458" s="12" t="n"/>
      <c r="M7458">
        <f>VLOOKUP(J7458,P$7:Q$2767,2,0)</f>
        <v/>
      </c>
      <c r="N7458">
        <f>VLOOKUP(K7458,P$7:R$2767,2,0)</f>
        <v/>
      </c>
    </row>
    <row r="7459" hidden="1" outlineLevel="1" ht="22.45" customFormat="1" customHeight="1" s="71" thickBot="1">
      <c r="B7459" s="167" t="n"/>
      <c r="C7459" s="167" t="n"/>
      <c r="D7459" s="14" t="n"/>
      <c r="E7459" s="15" t="n"/>
      <c r="F7459" s="175" t="n"/>
      <c r="G7459" s="15" t="n"/>
      <c r="H7459" s="175" t="n"/>
      <c r="I7459" s="135" t="n"/>
      <c r="J7459" s="154" t="n"/>
      <c r="K7459" s="154" t="n"/>
      <c r="L7459" s="12" t="n"/>
      <c r="M7459">
        <f>VLOOKUP(J7459,P$7:Q$2767,2,0)</f>
        <v/>
      </c>
      <c r="N7459">
        <f>VLOOKUP(K7459,P$7:R$2767,2,0)</f>
        <v/>
      </c>
    </row>
    <row r="7460" hidden="1" outlineLevel="1" ht="22.45" customFormat="1" customHeight="1" s="71">
      <c r="B7460" s="165" t="n"/>
      <c r="C7460" s="165" t="n"/>
      <c r="D7460" s="152" t="n"/>
      <c r="E7460" s="163" t="n"/>
      <c r="F7460" s="164" t="n"/>
      <c r="G7460" s="163" t="n"/>
      <c r="H7460" s="164" t="n"/>
      <c r="I7460" s="7" t="n"/>
      <c r="J7460" s="8" t="n"/>
      <c r="K7460" s="8" t="n"/>
      <c r="L7460" s="12" t="n"/>
      <c r="M7460">
        <f>VLOOKUP(J7460,P$7:Q$2767,2,0)</f>
        <v/>
      </c>
      <c r="N7460">
        <f>VLOOKUP(K7460,P$7:R$2767,2,0)</f>
        <v/>
      </c>
    </row>
    <row r="7461" hidden="1" outlineLevel="1" ht="22.45" customFormat="1" customHeight="1" s="71">
      <c r="B7461" s="166" t="n"/>
      <c r="C7461" s="166" t="n"/>
      <c r="D7461" s="153" t="n"/>
      <c r="E7461" s="10" t="n"/>
      <c r="F7461" s="11" t="n"/>
      <c r="G7461" s="10" t="n"/>
      <c r="H7461" s="11" t="n"/>
      <c r="I7461" s="12" t="n"/>
      <c r="J7461" s="13" t="n"/>
      <c r="K7461" s="13" t="n"/>
      <c r="L7461" s="12" t="n"/>
      <c r="M7461">
        <f>VLOOKUP(J7461,P$7:Q$2767,2,0)</f>
        <v/>
      </c>
      <c r="N7461">
        <f>VLOOKUP(K7461,P$7:R$2767,2,0)</f>
        <v/>
      </c>
    </row>
    <row r="7462" hidden="1" outlineLevel="1" ht="22.45" customFormat="1" customHeight="1" s="71" thickBot="1">
      <c r="B7462" s="167" t="n"/>
      <c r="C7462" s="167" t="n"/>
      <c r="D7462" s="14" t="n"/>
      <c r="E7462" s="15" t="n"/>
      <c r="F7462" s="175" t="n"/>
      <c r="G7462" s="15" t="n"/>
      <c r="H7462" s="175" t="n"/>
      <c r="I7462" s="135" t="n"/>
      <c r="J7462" s="154" t="n"/>
      <c r="K7462" s="154" t="n"/>
      <c r="L7462" s="12" t="n"/>
      <c r="M7462">
        <f>VLOOKUP(J7462,P$7:Q$2767,2,0)</f>
        <v/>
      </c>
      <c r="N7462">
        <f>VLOOKUP(K7462,P$7:R$2767,2,0)</f>
        <v/>
      </c>
    </row>
    <row r="7463" hidden="1" outlineLevel="1" ht="22.45" customFormat="1" customHeight="1" s="71">
      <c r="B7463" s="165" t="n"/>
      <c r="C7463" s="165" t="n"/>
      <c r="D7463" s="152" t="n"/>
      <c r="E7463" s="163" t="n"/>
      <c r="F7463" s="164" t="n"/>
      <c r="G7463" s="163" t="n"/>
      <c r="H7463" s="164" t="n"/>
      <c r="I7463" s="7" t="n"/>
      <c r="J7463" s="8" t="n"/>
      <c r="K7463" s="8" t="n"/>
      <c r="L7463" s="12" t="n"/>
      <c r="M7463">
        <f>VLOOKUP(J7463,P$7:Q$2767,2,0)</f>
        <v/>
      </c>
      <c r="N7463">
        <f>VLOOKUP(K7463,P$7:R$2767,2,0)</f>
        <v/>
      </c>
    </row>
    <row r="7464" hidden="1" outlineLevel="1" ht="22.45" customFormat="1" customHeight="1" s="71">
      <c r="B7464" s="166" t="n"/>
      <c r="C7464" s="166" t="n"/>
      <c r="D7464" s="153" t="n"/>
      <c r="E7464" s="10" t="n"/>
      <c r="F7464" s="11" t="n"/>
      <c r="G7464" s="10" t="n"/>
      <c r="H7464" s="11" t="n"/>
      <c r="I7464" s="12" t="n"/>
      <c r="J7464" s="13" t="n"/>
      <c r="K7464" s="13" t="n"/>
      <c r="L7464" s="12" t="n"/>
      <c r="M7464">
        <f>VLOOKUP(J7464,P$7:Q$2767,2,0)</f>
        <v/>
      </c>
      <c r="N7464">
        <f>VLOOKUP(K7464,P$7:R$2767,2,0)</f>
        <v/>
      </c>
    </row>
    <row r="7465" hidden="1" outlineLevel="1" ht="22.45" customFormat="1" customHeight="1" s="71" thickBot="1">
      <c r="B7465" s="167" t="n"/>
      <c r="C7465" s="167" t="n"/>
      <c r="D7465" s="14" t="n"/>
      <c r="E7465" s="15" t="n"/>
      <c r="F7465" s="175" t="n"/>
      <c r="G7465" s="15" t="n"/>
      <c r="H7465" s="175" t="n"/>
      <c r="I7465" s="135" t="n"/>
      <c r="J7465" s="154" t="n"/>
      <c r="K7465" s="154" t="n"/>
      <c r="L7465" s="12" t="n"/>
      <c r="M7465">
        <f>VLOOKUP(J7465,P$7:Q$2767,2,0)</f>
        <v/>
      </c>
      <c r="N7465">
        <f>VLOOKUP(K7465,P$7:R$2767,2,0)</f>
        <v/>
      </c>
    </row>
    <row r="7466" hidden="1" outlineLevel="1" ht="22.45" customFormat="1" customHeight="1" s="71">
      <c r="B7466" s="165" t="n"/>
      <c r="C7466" s="165" t="n"/>
      <c r="D7466" s="152" t="n"/>
      <c r="E7466" s="163" t="n"/>
      <c r="F7466" s="164" t="n"/>
      <c r="G7466" s="163" t="n"/>
      <c r="H7466" s="164" t="n"/>
      <c r="I7466" s="7" t="n"/>
      <c r="J7466" s="8" t="n"/>
      <c r="K7466" s="8" t="n"/>
      <c r="L7466" s="12" t="n"/>
      <c r="M7466">
        <f>VLOOKUP(J7466,P$7:Q$2767,2,0)</f>
        <v/>
      </c>
      <c r="N7466">
        <f>VLOOKUP(K7466,P$7:R$2767,2,0)</f>
        <v/>
      </c>
    </row>
    <row r="7467" hidden="1" outlineLevel="1" ht="22.45" customFormat="1" customHeight="1" s="71">
      <c r="B7467" s="166" t="n"/>
      <c r="C7467" s="166" t="n"/>
      <c r="D7467" s="153" t="n"/>
      <c r="E7467" s="10" t="n"/>
      <c r="F7467" s="11" t="n"/>
      <c r="G7467" s="10" t="n"/>
      <c r="H7467" s="11" t="n"/>
      <c r="I7467" s="12" t="n"/>
      <c r="J7467" s="13" t="n"/>
      <c r="K7467" s="13" t="n"/>
      <c r="L7467" s="12" t="n"/>
      <c r="M7467">
        <f>VLOOKUP(J7467,P$7:Q$2767,2,0)</f>
        <v/>
      </c>
      <c r="N7467">
        <f>VLOOKUP(K7467,P$7:R$2767,2,0)</f>
        <v/>
      </c>
    </row>
    <row r="7468" hidden="1" outlineLevel="1" ht="22.45" customFormat="1" customHeight="1" s="71" thickBot="1">
      <c r="B7468" s="167" t="n"/>
      <c r="C7468" s="167" t="n"/>
      <c r="D7468" s="14" t="n"/>
      <c r="E7468" s="15" t="n"/>
      <c r="F7468" s="175" t="n"/>
      <c r="G7468" s="15" t="n"/>
      <c r="H7468" s="175" t="n"/>
      <c r="I7468" s="135" t="n"/>
      <c r="J7468" s="154" t="n"/>
      <c r="K7468" s="154" t="n"/>
      <c r="L7468" s="12" t="n"/>
      <c r="M7468">
        <f>VLOOKUP(J7468,P$7:Q$2767,2,0)</f>
        <v/>
      </c>
      <c r="N7468">
        <f>VLOOKUP(K7468,P$7:R$2767,2,0)</f>
        <v/>
      </c>
    </row>
    <row r="7469" hidden="1" outlineLevel="1" ht="22.45" customFormat="1" customHeight="1" s="71">
      <c r="B7469" s="165" t="n"/>
      <c r="C7469" s="165" t="n"/>
      <c r="D7469" s="152" t="n"/>
      <c r="E7469" s="163" t="n"/>
      <c r="F7469" s="164" t="n"/>
      <c r="G7469" s="163" t="n"/>
      <c r="H7469" s="164" t="n"/>
      <c r="I7469" s="7" t="n"/>
      <c r="J7469" s="8" t="n"/>
      <c r="K7469" s="8" t="n"/>
      <c r="L7469" s="12" t="n"/>
      <c r="M7469">
        <f>VLOOKUP(J7469,P$7:Q$2767,2,0)</f>
        <v/>
      </c>
      <c r="N7469">
        <f>VLOOKUP(K7469,P$7:R$2767,2,0)</f>
        <v/>
      </c>
    </row>
    <row r="7470" hidden="1" outlineLevel="1" ht="22.45" customFormat="1" customHeight="1" s="71">
      <c r="B7470" s="166" t="n"/>
      <c r="C7470" s="166" t="n"/>
      <c r="D7470" s="153" t="n"/>
      <c r="E7470" s="10" t="n"/>
      <c r="F7470" s="11" t="n"/>
      <c r="G7470" s="10" t="n"/>
      <c r="H7470" s="11" t="n"/>
      <c r="I7470" s="12" t="n"/>
      <c r="J7470" s="13" t="n"/>
      <c r="K7470" s="13" t="n"/>
      <c r="L7470" s="12" t="n"/>
      <c r="M7470">
        <f>VLOOKUP(J7470,P$7:Q$2767,2,0)</f>
        <v/>
      </c>
      <c r="N7470">
        <f>VLOOKUP(K7470,P$7:R$2767,2,0)</f>
        <v/>
      </c>
    </row>
    <row r="7471" hidden="1" outlineLevel="1" ht="22.45" customFormat="1" customHeight="1" s="71" thickBot="1">
      <c r="B7471" s="167" t="n"/>
      <c r="C7471" s="167" t="n"/>
      <c r="D7471" s="14" t="n"/>
      <c r="E7471" s="15" t="n"/>
      <c r="F7471" s="175" t="n"/>
      <c r="G7471" s="15" t="n"/>
      <c r="H7471" s="175" t="n"/>
      <c r="I7471" s="135" t="n"/>
      <c r="J7471" s="154" t="n"/>
      <c r="K7471" s="154" t="n"/>
      <c r="L7471" s="12" t="n"/>
      <c r="M7471">
        <f>VLOOKUP(J7471,P$7:Q$2767,2,0)</f>
        <v/>
      </c>
      <c r="N7471">
        <f>VLOOKUP(K7471,P$7:R$2767,2,0)</f>
        <v/>
      </c>
    </row>
    <row r="7472" hidden="1" outlineLevel="1" ht="22.45" customFormat="1" customHeight="1" s="71">
      <c r="B7472" s="165" t="n"/>
      <c r="C7472" s="165" t="n"/>
      <c r="D7472" s="152" t="n"/>
      <c r="E7472" s="163" t="n"/>
      <c r="F7472" s="164" t="n"/>
      <c r="G7472" s="163" t="n"/>
      <c r="H7472" s="164" t="n"/>
      <c r="I7472" s="176" t="n"/>
      <c r="J7472" s="8" t="n"/>
      <c r="K7472" s="8" t="n"/>
      <c r="L7472" s="12" t="n"/>
      <c r="M7472">
        <f>VLOOKUP(J7472,P$7:Q$2767,2,0)</f>
        <v/>
      </c>
      <c r="N7472">
        <f>VLOOKUP(K7472,P$7:R$2767,2,0)</f>
        <v/>
      </c>
    </row>
    <row r="7473" hidden="1" outlineLevel="1" ht="22.45" customFormat="1" customHeight="1" s="71">
      <c r="B7473" s="166" t="n"/>
      <c r="C7473" s="166" t="n"/>
      <c r="D7473" s="153" t="n"/>
      <c r="E7473" s="10" t="n"/>
      <c r="F7473" s="11" t="n"/>
      <c r="G7473" s="10" t="n"/>
      <c r="H7473" s="11" t="n"/>
      <c r="I7473" s="12" t="n"/>
      <c r="J7473" s="13" t="n"/>
      <c r="K7473" s="13" t="n"/>
      <c r="L7473" s="12" t="n"/>
      <c r="M7473">
        <f>VLOOKUP(J7473,P$7:Q$2767,2,0)</f>
        <v/>
      </c>
      <c r="N7473">
        <f>VLOOKUP(K7473,P$7:R$2767,2,0)</f>
        <v/>
      </c>
    </row>
    <row r="7474" hidden="1" outlineLevel="1" ht="22.45" customFormat="1" customHeight="1" s="71" thickBot="1">
      <c r="B7474" s="167" t="n"/>
      <c r="C7474" s="167" t="n"/>
      <c r="D7474" s="14" t="n"/>
      <c r="E7474" s="15" t="n"/>
      <c r="F7474" s="175" t="n"/>
      <c r="G7474" s="15" t="n"/>
      <c r="H7474" s="175" t="n"/>
      <c r="I7474" s="135" t="n"/>
      <c r="J7474" s="154" t="n"/>
      <c r="K7474" s="154" t="n"/>
      <c r="L7474" s="12" t="n"/>
      <c r="M7474">
        <f>VLOOKUP(J7474,P$7:Q$2767,2,0)</f>
        <v/>
      </c>
      <c r="N7474">
        <f>VLOOKUP(K7474,P$7:R$2767,2,0)</f>
        <v/>
      </c>
    </row>
    <row r="7475" hidden="1" outlineLevel="1" ht="22.45" customFormat="1" customHeight="1" s="71">
      <c r="B7475" s="165" t="n"/>
      <c r="C7475" s="165" t="n"/>
      <c r="D7475" s="152" t="n"/>
      <c r="E7475" s="163" t="n"/>
      <c r="F7475" s="164" t="n"/>
      <c r="G7475" s="163" t="n"/>
      <c r="H7475" s="164" t="n"/>
      <c r="I7475" s="7" t="n"/>
      <c r="J7475" s="8" t="n"/>
      <c r="K7475" s="8" t="n"/>
      <c r="L7475" s="12" t="n"/>
      <c r="M7475">
        <f>VLOOKUP(J7475,P$7:Q$2767,2,0)</f>
        <v/>
      </c>
      <c r="N7475">
        <f>VLOOKUP(K7475,P$7:R$2767,2,0)</f>
        <v/>
      </c>
    </row>
    <row r="7476" hidden="1" outlineLevel="1" ht="22.45" customFormat="1" customHeight="1" s="71">
      <c r="B7476" s="166" t="n"/>
      <c r="C7476" s="166" t="n"/>
      <c r="D7476" s="153" t="n"/>
      <c r="E7476" s="10" t="n"/>
      <c r="F7476" s="11" t="n"/>
      <c r="G7476" s="10" t="n"/>
      <c r="H7476" s="11" t="n"/>
      <c r="I7476" s="12" t="n"/>
      <c r="J7476" s="13" t="n"/>
      <c r="K7476" s="13" t="n"/>
      <c r="L7476" s="12" t="n"/>
      <c r="M7476">
        <f>VLOOKUP(J7476,P$7:Q$2767,2,0)</f>
        <v/>
      </c>
      <c r="N7476">
        <f>VLOOKUP(K7476,P$7:R$2767,2,0)</f>
        <v/>
      </c>
    </row>
    <row r="7477" hidden="1" outlineLevel="1" ht="22.45" customFormat="1" customHeight="1" s="71" thickBot="1">
      <c r="B7477" s="167" t="n"/>
      <c r="C7477" s="167" t="n"/>
      <c r="D7477" s="14" t="n"/>
      <c r="E7477" s="15" t="n"/>
      <c r="F7477" s="175" t="n"/>
      <c r="G7477" s="15" t="n"/>
      <c r="H7477" s="175" t="n"/>
      <c r="I7477" s="135" t="n"/>
      <c r="J7477" s="154" t="n"/>
      <c r="K7477" s="154" t="n"/>
      <c r="L7477" s="12" t="n"/>
      <c r="M7477">
        <f>VLOOKUP(J7477,P$7:Q$2767,2,0)</f>
        <v/>
      </c>
      <c r="N7477">
        <f>VLOOKUP(K7477,P$7:R$2767,2,0)</f>
        <v/>
      </c>
    </row>
    <row r="7478" hidden="1" outlineLevel="1" ht="22.45" customFormat="1" customHeight="1" s="71">
      <c r="B7478" s="165" t="n"/>
      <c r="C7478" s="165" t="n"/>
      <c r="D7478" s="152" t="n"/>
      <c r="E7478" s="163" t="n"/>
      <c r="F7478" s="164" t="n"/>
      <c r="G7478" s="163" t="n"/>
      <c r="H7478" s="164" t="n"/>
      <c r="I7478" s="7" t="n"/>
      <c r="J7478" s="8" t="n"/>
      <c r="K7478" s="8" t="n"/>
      <c r="L7478" s="12" t="n"/>
      <c r="M7478">
        <f>VLOOKUP(J7478,P$7:Q$2767,2,0)</f>
        <v/>
      </c>
      <c r="N7478">
        <f>VLOOKUP(K7478,P$7:R$2767,2,0)</f>
        <v/>
      </c>
    </row>
    <row r="7479" hidden="1" outlineLevel="1" ht="22.45" customFormat="1" customHeight="1" s="71">
      <c r="B7479" s="166" t="n"/>
      <c r="C7479" s="166" t="n"/>
      <c r="D7479" s="153" t="n"/>
      <c r="E7479" s="10" t="n"/>
      <c r="F7479" s="11" t="n"/>
      <c r="G7479" s="10" t="n"/>
      <c r="H7479" s="11" t="n"/>
      <c r="I7479" s="12" t="n"/>
      <c r="J7479" s="13" t="n"/>
      <c r="K7479" s="13" t="n"/>
      <c r="L7479" s="12" t="n"/>
      <c r="M7479">
        <f>VLOOKUP(J7479,P$7:Q$2767,2,0)</f>
        <v/>
      </c>
      <c r="N7479">
        <f>VLOOKUP(K7479,P$7:R$2767,2,0)</f>
        <v/>
      </c>
    </row>
    <row r="7480" hidden="1" outlineLevel="1" ht="22.45" customFormat="1" customHeight="1" s="71" thickBot="1">
      <c r="B7480" s="167" t="n"/>
      <c r="C7480" s="167" t="n"/>
      <c r="D7480" s="14" t="n"/>
      <c r="E7480" s="15" t="n"/>
      <c r="F7480" s="175" t="n"/>
      <c r="G7480" s="15" t="n"/>
      <c r="H7480" s="175" t="n"/>
      <c r="I7480" s="135" t="n"/>
      <c r="J7480" s="154" t="n"/>
      <c r="K7480" s="154" t="n"/>
      <c r="L7480" s="12" t="n"/>
      <c r="M7480">
        <f>VLOOKUP(J7480,P$7:Q$2767,2,0)</f>
        <v/>
      </c>
      <c r="N7480">
        <f>VLOOKUP(K7480,P$7:R$2767,2,0)</f>
        <v/>
      </c>
    </row>
    <row r="7481" hidden="1" outlineLevel="1" ht="22.45" customFormat="1" customHeight="1" s="71">
      <c r="B7481" s="165" t="n"/>
      <c r="C7481" s="165" t="n"/>
      <c r="D7481" s="152" t="n"/>
      <c r="E7481" s="163" t="n"/>
      <c r="F7481" s="164" t="n"/>
      <c r="G7481" s="163" t="n"/>
      <c r="H7481" s="164" t="n"/>
      <c r="I7481" s="7" t="n"/>
      <c r="J7481" s="8" t="n"/>
      <c r="K7481" s="8" t="n"/>
      <c r="L7481" s="12" t="n"/>
      <c r="M7481">
        <f>VLOOKUP(J7481,P$7:Q$2767,2,0)</f>
        <v/>
      </c>
      <c r="N7481">
        <f>VLOOKUP(K7481,P$7:R$2767,2,0)</f>
        <v/>
      </c>
    </row>
    <row r="7482" hidden="1" outlineLevel="1" ht="22.45" customFormat="1" customHeight="1" s="71">
      <c r="B7482" s="166" t="n"/>
      <c r="C7482" s="166" t="n"/>
      <c r="D7482" s="153" t="n"/>
      <c r="E7482" s="10" t="n"/>
      <c r="F7482" s="11" t="n"/>
      <c r="G7482" s="10" t="n"/>
      <c r="H7482" s="11" t="n"/>
      <c r="I7482" s="12" t="n"/>
      <c r="J7482" s="13" t="n"/>
      <c r="K7482" s="13" t="n"/>
      <c r="L7482" s="12" t="n"/>
      <c r="M7482">
        <f>VLOOKUP(J7482,P$7:Q$2767,2,0)</f>
        <v/>
      </c>
      <c r="N7482">
        <f>VLOOKUP(K7482,P$7:R$2767,2,0)</f>
        <v/>
      </c>
    </row>
    <row r="7483" hidden="1" outlineLevel="1" ht="22.45" customFormat="1" customHeight="1" s="71" thickBot="1">
      <c r="B7483" s="167" t="n"/>
      <c r="C7483" s="167" t="n"/>
      <c r="D7483" s="14" t="n"/>
      <c r="E7483" s="15" t="n"/>
      <c r="F7483" s="175" t="n"/>
      <c r="G7483" s="15" t="n"/>
      <c r="H7483" s="175" t="n"/>
      <c r="I7483" s="135" t="n"/>
      <c r="J7483" s="154" t="n"/>
      <c r="K7483" s="154" t="n"/>
      <c r="L7483" s="12" t="n"/>
      <c r="M7483">
        <f>VLOOKUP(J7483,P$7:Q$2767,2,0)</f>
        <v/>
      </c>
      <c r="N7483">
        <f>VLOOKUP(K7483,P$7:R$2767,2,0)</f>
        <v/>
      </c>
    </row>
    <row r="7484" hidden="1" outlineLevel="1" ht="22.45" customFormat="1" customHeight="1" s="71">
      <c r="B7484" s="165" t="n"/>
      <c r="C7484" s="165" t="n"/>
      <c r="D7484" s="152" t="n"/>
      <c r="E7484" s="163" t="n"/>
      <c r="F7484" s="164" t="n"/>
      <c r="G7484" s="163" t="n"/>
      <c r="H7484" s="164" t="n"/>
      <c r="I7484" s="7" t="n"/>
      <c r="J7484" s="8" t="n"/>
      <c r="K7484" s="8" t="n"/>
      <c r="L7484" s="12" t="n"/>
      <c r="M7484">
        <f>VLOOKUP(J7484,P$7:Q$2767,2,0)</f>
        <v/>
      </c>
      <c r="N7484">
        <f>VLOOKUP(K7484,P$7:R$2767,2,0)</f>
        <v/>
      </c>
    </row>
    <row r="7485" hidden="1" outlineLevel="1" ht="22.45" customFormat="1" customHeight="1" s="71">
      <c r="B7485" s="166" t="n"/>
      <c r="C7485" s="166" t="n"/>
      <c r="D7485" s="153" t="n"/>
      <c r="E7485" s="10" t="n"/>
      <c r="F7485" s="11" t="n"/>
      <c r="G7485" s="10" t="n"/>
      <c r="H7485" s="11" t="n"/>
      <c r="I7485" s="12" t="n"/>
      <c r="J7485" s="13" t="n"/>
      <c r="K7485" s="13" t="n"/>
      <c r="L7485" s="12" t="n"/>
      <c r="M7485">
        <f>VLOOKUP(J7485,P$7:Q$2767,2,0)</f>
        <v/>
      </c>
      <c r="N7485">
        <f>VLOOKUP(K7485,P$7:R$2767,2,0)</f>
        <v/>
      </c>
    </row>
    <row r="7486" hidden="1" outlineLevel="1" ht="22.45" customFormat="1" customHeight="1" s="71" thickBot="1">
      <c r="B7486" s="167" t="n"/>
      <c r="C7486" s="167" t="n"/>
      <c r="D7486" s="14" t="n"/>
      <c r="E7486" s="15" t="n"/>
      <c r="F7486" s="175" t="n"/>
      <c r="G7486" s="15" t="n"/>
      <c r="H7486" s="175" t="n"/>
      <c r="I7486" s="135" t="n"/>
      <c r="J7486" s="154" t="n"/>
      <c r="K7486" s="154" t="n"/>
      <c r="L7486" s="12" t="n"/>
      <c r="M7486">
        <f>VLOOKUP(J7486,P$7:Q$2767,2,0)</f>
        <v/>
      </c>
      <c r="N7486">
        <f>VLOOKUP(K7486,P$7:R$2767,2,0)</f>
        <v/>
      </c>
    </row>
    <row r="7487" hidden="1" outlineLevel="1" ht="22.45" customFormat="1" customHeight="1" s="71">
      <c r="B7487" s="165" t="n"/>
      <c r="C7487" s="165" t="n"/>
      <c r="D7487" s="152" t="n"/>
      <c r="E7487" s="163" t="n"/>
      <c r="F7487" s="164" t="n"/>
      <c r="G7487" s="163" t="n"/>
      <c r="H7487" s="164" t="n"/>
      <c r="I7487" s="176" t="n"/>
      <c r="J7487" s="8" t="n"/>
      <c r="K7487" s="8" t="n"/>
      <c r="L7487" s="12" t="n"/>
      <c r="M7487">
        <f>VLOOKUP(J7487,P$7:Q$2767,2,0)</f>
        <v/>
      </c>
      <c r="N7487">
        <f>VLOOKUP(K7487,P$7:R$2767,2,0)</f>
        <v/>
      </c>
    </row>
    <row r="7488" hidden="1" outlineLevel="1" ht="22.45" customFormat="1" customHeight="1" s="71">
      <c r="B7488" s="166" t="n"/>
      <c r="C7488" s="166" t="n"/>
      <c r="D7488" s="153" t="n"/>
      <c r="E7488" s="10" t="n"/>
      <c r="F7488" s="11" t="n"/>
      <c r="G7488" s="10" t="n"/>
      <c r="H7488" s="11" t="n"/>
      <c r="I7488" s="12" t="n"/>
      <c r="J7488" s="13" t="n"/>
      <c r="K7488" s="13" t="n"/>
      <c r="L7488" s="12" t="n"/>
      <c r="M7488">
        <f>VLOOKUP(J7488,P$7:Q$2767,2,0)</f>
        <v/>
      </c>
      <c r="N7488">
        <f>VLOOKUP(K7488,P$7:R$2767,2,0)</f>
        <v/>
      </c>
    </row>
    <row r="7489" hidden="1" outlineLevel="1" ht="22.45" customFormat="1" customHeight="1" s="71" thickBot="1">
      <c r="B7489" s="167" t="n"/>
      <c r="C7489" s="167" t="n"/>
      <c r="D7489" s="14" t="n"/>
      <c r="E7489" s="15" t="n"/>
      <c r="F7489" s="175" t="n"/>
      <c r="G7489" s="15" t="n"/>
      <c r="H7489" s="175" t="n"/>
      <c r="I7489" s="135" t="n"/>
      <c r="J7489" s="154" t="n"/>
      <c r="K7489" s="154" t="n"/>
      <c r="L7489" s="12" t="n"/>
      <c r="M7489">
        <f>VLOOKUP(J7489,P$7:Q$2767,2,0)</f>
        <v/>
      </c>
      <c r="N7489">
        <f>VLOOKUP(K7489,P$7:R$2767,2,0)</f>
        <v/>
      </c>
    </row>
    <row r="7490" hidden="1" outlineLevel="1" ht="22.45" customFormat="1" customHeight="1" s="71">
      <c r="B7490" s="165" t="n"/>
      <c r="C7490" s="165" t="n"/>
      <c r="D7490" s="152" t="n"/>
      <c r="E7490" s="163" t="n"/>
      <c r="F7490" s="164" t="n"/>
      <c r="G7490" s="163" t="n"/>
      <c r="H7490" s="164" t="n"/>
      <c r="I7490" s="7" t="n"/>
      <c r="J7490" s="8" t="n"/>
      <c r="K7490" s="8" t="n"/>
      <c r="L7490" s="12" t="n"/>
      <c r="M7490">
        <f>VLOOKUP(J7490,P$7:Q$2767,2,0)</f>
        <v/>
      </c>
      <c r="N7490">
        <f>VLOOKUP(K7490,P$7:R$2767,2,0)</f>
        <v/>
      </c>
    </row>
    <row r="7491" hidden="1" outlineLevel="1" ht="22.45" customFormat="1" customHeight="1" s="71">
      <c r="B7491" s="166" t="n"/>
      <c r="C7491" s="166" t="n"/>
      <c r="D7491" s="153" t="n"/>
      <c r="E7491" s="10" t="n"/>
      <c r="F7491" s="11" t="n"/>
      <c r="G7491" s="10" t="n"/>
      <c r="H7491" s="11" t="n"/>
      <c r="I7491" s="12" t="n"/>
      <c r="J7491" s="13" t="n"/>
      <c r="K7491" s="13" t="n"/>
      <c r="L7491" s="12" t="n"/>
      <c r="M7491">
        <f>VLOOKUP(J7491,P$7:Q$2767,2,0)</f>
        <v/>
      </c>
      <c r="N7491">
        <f>VLOOKUP(K7491,P$7:R$2767,2,0)</f>
        <v/>
      </c>
    </row>
    <row r="7492" hidden="1" outlineLevel="1" ht="22.45" customFormat="1" customHeight="1" s="71" thickBot="1">
      <c r="B7492" s="167" t="n"/>
      <c r="C7492" s="167" t="n"/>
      <c r="D7492" s="14" t="n"/>
      <c r="E7492" s="15" t="n"/>
      <c r="F7492" s="175" t="n"/>
      <c r="G7492" s="15" t="n"/>
      <c r="H7492" s="175" t="n"/>
      <c r="I7492" s="135" t="n"/>
      <c r="J7492" s="154" t="n"/>
      <c r="K7492" s="154" t="n"/>
      <c r="L7492" s="12" t="n"/>
      <c r="M7492">
        <f>VLOOKUP(J7492,P$7:Q$2767,2,0)</f>
        <v/>
      </c>
      <c r="N7492">
        <f>VLOOKUP(K7492,P$7:R$2767,2,0)</f>
        <v/>
      </c>
    </row>
    <row r="7493" hidden="1" outlineLevel="1" ht="22.45" customFormat="1" customHeight="1" s="71">
      <c r="B7493" s="165" t="n"/>
      <c r="C7493" s="165" t="n"/>
      <c r="D7493" s="152" t="n"/>
      <c r="E7493" s="163" t="n"/>
      <c r="F7493" s="164" t="n"/>
      <c r="G7493" s="163" t="n"/>
      <c r="H7493" s="164" t="n"/>
      <c r="I7493" s="176" t="n"/>
      <c r="J7493" s="8" t="n"/>
      <c r="K7493" s="8" t="n"/>
      <c r="L7493" s="12" t="n"/>
      <c r="M7493">
        <f>VLOOKUP(J7493,P$7:Q$2767,2,0)</f>
        <v/>
      </c>
      <c r="N7493">
        <f>VLOOKUP(K7493,P$7:R$2767,2,0)</f>
        <v/>
      </c>
    </row>
    <row r="7494" hidden="1" outlineLevel="1" ht="22.45" customFormat="1" customHeight="1" s="71">
      <c r="B7494" s="166" t="n"/>
      <c r="C7494" s="166" t="n"/>
      <c r="D7494" s="153" t="n"/>
      <c r="E7494" s="10" t="n"/>
      <c r="F7494" s="11" t="n"/>
      <c r="G7494" s="10" t="n"/>
      <c r="H7494" s="11" t="n"/>
      <c r="I7494" s="12" t="n"/>
      <c r="J7494" s="13" t="n"/>
      <c r="K7494" s="13" t="n"/>
      <c r="L7494" s="12" t="n"/>
      <c r="M7494">
        <f>VLOOKUP(J7494,P$7:Q$2767,2,0)</f>
        <v/>
      </c>
      <c r="N7494">
        <f>VLOOKUP(K7494,P$7:R$2767,2,0)</f>
        <v/>
      </c>
    </row>
    <row r="7495" hidden="1" outlineLevel="1" ht="22.45" customFormat="1" customHeight="1" s="71" thickBot="1">
      <c r="B7495" s="167" t="n"/>
      <c r="C7495" s="167" t="n"/>
      <c r="D7495" s="14" t="n"/>
      <c r="E7495" s="15" t="n"/>
      <c r="F7495" s="175" t="n"/>
      <c r="G7495" s="15" t="n"/>
      <c r="H7495" s="175" t="n"/>
      <c r="I7495" s="135" t="n"/>
      <c r="J7495" s="154" t="n"/>
      <c r="K7495" s="154" t="n"/>
      <c r="L7495" s="12" t="n"/>
      <c r="M7495">
        <f>VLOOKUP(J7495,P$7:Q$2767,2,0)</f>
        <v/>
      </c>
      <c r="N7495">
        <f>VLOOKUP(K7495,P$7:R$2767,2,0)</f>
        <v/>
      </c>
    </row>
    <row r="7496" hidden="1" outlineLevel="1" ht="22.45" customFormat="1" customHeight="1" s="71">
      <c r="B7496" s="165" t="n"/>
      <c r="C7496" s="165" t="n"/>
      <c r="D7496" s="152" t="n"/>
      <c r="E7496" s="163" t="n"/>
      <c r="F7496" s="164" t="n"/>
      <c r="G7496" s="163" t="n"/>
      <c r="H7496" s="164" t="n"/>
      <c r="I7496" s="176" t="n"/>
      <c r="J7496" s="8" t="n"/>
      <c r="K7496" s="8" t="n"/>
      <c r="L7496" s="12" t="n"/>
      <c r="M7496">
        <f>VLOOKUP(J7496,P$7:Q$2767,2,0)</f>
        <v/>
      </c>
      <c r="N7496">
        <f>VLOOKUP(K7496,P$7:R$2767,2,0)</f>
        <v/>
      </c>
    </row>
    <row r="7497" hidden="1" outlineLevel="1" ht="22.45" customFormat="1" customHeight="1" s="71">
      <c r="B7497" s="166" t="n"/>
      <c r="C7497" s="166" t="n"/>
      <c r="D7497" s="153" t="n"/>
      <c r="E7497" s="10" t="n"/>
      <c r="F7497" s="11" t="n"/>
      <c r="G7497" s="10" t="n"/>
      <c r="H7497" s="11" t="n"/>
      <c r="I7497" s="12" t="n"/>
      <c r="J7497" s="13" t="n"/>
      <c r="K7497" s="13" t="n"/>
      <c r="L7497" s="12" t="n"/>
      <c r="M7497">
        <f>VLOOKUP(J7497,P$7:Q$2767,2,0)</f>
        <v/>
      </c>
      <c r="N7497">
        <f>VLOOKUP(K7497,P$7:R$2767,2,0)</f>
        <v/>
      </c>
    </row>
    <row r="7498" hidden="1" outlineLevel="1" ht="22.45" customFormat="1" customHeight="1" s="71" thickBot="1">
      <c r="B7498" s="167" t="n"/>
      <c r="C7498" s="167" t="n"/>
      <c r="D7498" s="14" t="n"/>
      <c r="E7498" s="15" t="n"/>
      <c r="F7498" s="175" t="n"/>
      <c r="G7498" s="15" t="n"/>
      <c r="H7498" s="175" t="n"/>
      <c r="I7498" s="135" t="n"/>
      <c r="J7498" s="154" t="n"/>
      <c r="K7498" s="154" t="n"/>
      <c r="L7498" s="12" t="n"/>
      <c r="M7498">
        <f>VLOOKUP(J7498,P$7:Q$2767,2,0)</f>
        <v/>
      </c>
      <c r="N7498">
        <f>VLOOKUP(K7498,P$7:R$2767,2,0)</f>
        <v/>
      </c>
    </row>
    <row r="7499" hidden="1" outlineLevel="1" ht="22.45" customFormat="1" customHeight="1" s="71">
      <c r="B7499" s="165" t="n"/>
      <c r="C7499" s="165" t="n"/>
      <c r="D7499" s="152" t="n"/>
      <c r="E7499" s="163" t="n"/>
      <c r="F7499" s="164" t="n"/>
      <c r="G7499" s="163" t="n"/>
      <c r="H7499" s="164" t="n"/>
      <c r="I7499" s="176" t="n"/>
      <c r="J7499" s="8" t="n"/>
      <c r="K7499" s="8" t="n"/>
      <c r="L7499" s="12" t="n"/>
      <c r="M7499">
        <f>VLOOKUP(J7499,P$7:Q$2767,2,0)</f>
        <v/>
      </c>
      <c r="N7499">
        <f>VLOOKUP(K7499,P$7:R$2767,2,0)</f>
        <v/>
      </c>
    </row>
    <row r="7500" hidden="1" outlineLevel="1" ht="22.45" customFormat="1" customHeight="1" s="71">
      <c r="B7500" s="166" t="n"/>
      <c r="C7500" s="166" t="n"/>
      <c r="D7500" s="153" t="n"/>
      <c r="E7500" s="10" t="n"/>
      <c r="F7500" s="11" t="n"/>
      <c r="G7500" s="10" t="n"/>
      <c r="H7500" s="11" t="n"/>
      <c r="I7500" s="12" t="n"/>
      <c r="J7500" s="13" t="n"/>
      <c r="K7500" s="13" t="n"/>
      <c r="L7500" s="12" t="n"/>
      <c r="M7500">
        <f>VLOOKUP(J7500,P$7:Q$2767,2,0)</f>
        <v/>
      </c>
      <c r="N7500">
        <f>VLOOKUP(K7500,P$7:R$2767,2,0)</f>
        <v/>
      </c>
    </row>
    <row r="7501" hidden="1" outlineLevel="1" ht="22.45" customFormat="1" customHeight="1" s="71" thickBot="1">
      <c r="B7501" s="167" t="n"/>
      <c r="C7501" s="167" t="n"/>
      <c r="D7501" s="14" t="n"/>
      <c r="E7501" s="15" t="n"/>
      <c r="F7501" s="175" t="n"/>
      <c r="G7501" s="15" t="n"/>
      <c r="H7501" s="175" t="n"/>
      <c r="I7501" s="135" t="n"/>
      <c r="J7501" s="154" t="n"/>
      <c r="K7501" s="154" t="n"/>
      <c r="L7501" s="12" t="n"/>
      <c r="M7501">
        <f>VLOOKUP(J7501,P$7:Q$2767,2,0)</f>
        <v/>
      </c>
      <c r="N7501">
        <f>VLOOKUP(K7501,P$7:R$2767,2,0)</f>
        <v/>
      </c>
    </row>
    <row r="7502" hidden="1" outlineLevel="1" ht="22.45" customFormat="1" customHeight="1" s="71">
      <c r="B7502" s="165" t="n"/>
      <c r="C7502" s="165" t="n"/>
      <c r="D7502" s="152" t="n"/>
      <c r="E7502" s="163" t="n"/>
      <c r="F7502" s="164" t="n"/>
      <c r="G7502" s="163" t="n"/>
      <c r="H7502" s="164" t="n"/>
      <c r="I7502" s="7" t="n"/>
      <c r="J7502" s="8" t="n"/>
      <c r="K7502" s="8" t="n"/>
      <c r="L7502" s="12" t="n"/>
      <c r="M7502">
        <f>VLOOKUP(J7502,P$7:Q$2767,2,0)</f>
        <v/>
      </c>
      <c r="N7502">
        <f>VLOOKUP(K7502,P$7:R$2767,2,0)</f>
        <v/>
      </c>
    </row>
    <row r="7503" hidden="1" outlineLevel="1" ht="22.45" customFormat="1" customHeight="1" s="71">
      <c r="B7503" s="166" t="n"/>
      <c r="C7503" s="166" t="n"/>
      <c r="D7503" s="153" t="n"/>
      <c r="E7503" s="10" t="n"/>
      <c r="F7503" s="11" t="n"/>
      <c r="G7503" s="10" t="n"/>
      <c r="H7503" s="11" t="n"/>
      <c r="I7503" s="12" t="n"/>
      <c r="J7503" s="13" t="n"/>
      <c r="K7503" s="13" t="n"/>
      <c r="L7503" s="12" t="n"/>
      <c r="M7503">
        <f>VLOOKUP(J7503,P$7:Q$2767,2,0)</f>
        <v/>
      </c>
      <c r="N7503">
        <f>VLOOKUP(K7503,P$7:R$2767,2,0)</f>
        <v/>
      </c>
    </row>
    <row r="7504" hidden="1" outlineLevel="1" ht="22.45" customFormat="1" customHeight="1" s="71" thickBot="1">
      <c r="B7504" s="167" t="n"/>
      <c r="C7504" s="167" t="n"/>
      <c r="D7504" s="14" t="n"/>
      <c r="E7504" s="15" t="n"/>
      <c r="F7504" s="175" t="n"/>
      <c r="G7504" s="15" t="n"/>
      <c r="H7504" s="175" t="n"/>
      <c r="I7504" s="135" t="n"/>
      <c r="J7504" s="154" t="n"/>
      <c r="K7504" s="154" t="n"/>
      <c r="L7504" s="12" t="n"/>
      <c r="M7504">
        <f>VLOOKUP(J7504,P$7:Q$2767,2,0)</f>
        <v/>
      </c>
      <c r="N7504">
        <f>VLOOKUP(K7504,P$7:R$2767,2,0)</f>
        <v/>
      </c>
    </row>
    <row r="7505" hidden="1" outlineLevel="1" ht="22.45" customFormat="1" customHeight="1" s="71">
      <c r="B7505" s="165" t="n"/>
      <c r="C7505" s="165" t="n"/>
      <c r="D7505" s="152" t="n"/>
      <c r="E7505" s="163" t="n"/>
      <c r="F7505" s="164" t="n"/>
      <c r="G7505" s="163" t="n"/>
      <c r="H7505" s="164" t="n"/>
      <c r="I7505" s="7" t="n"/>
      <c r="J7505" s="8" t="n"/>
      <c r="K7505" s="8" t="n"/>
      <c r="L7505" s="12" t="n"/>
      <c r="M7505">
        <f>VLOOKUP(J7505,P$7:Q$2767,2,0)</f>
        <v/>
      </c>
      <c r="N7505">
        <f>VLOOKUP(K7505,P$7:R$2767,2,0)</f>
        <v/>
      </c>
    </row>
    <row r="7506" hidden="1" outlineLevel="1" ht="22.45" customFormat="1" customHeight="1" s="71">
      <c r="B7506" s="166" t="n"/>
      <c r="C7506" s="166" t="n"/>
      <c r="D7506" s="153" t="n"/>
      <c r="E7506" s="10" t="n"/>
      <c r="F7506" s="11" t="n"/>
      <c r="G7506" s="10" t="n"/>
      <c r="H7506" s="11" t="n"/>
      <c r="I7506" s="12" t="n"/>
      <c r="J7506" s="13" t="n"/>
      <c r="K7506" s="13" t="n"/>
      <c r="L7506" s="12" t="n"/>
      <c r="M7506">
        <f>VLOOKUP(J7506,P$7:Q$2767,2,0)</f>
        <v/>
      </c>
      <c r="N7506">
        <f>VLOOKUP(K7506,P$7:R$2767,2,0)</f>
        <v/>
      </c>
    </row>
    <row r="7507" hidden="1" outlineLevel="1" ht="22.45" customFormat="1" customHeight="1" s="71" thickBot="1">
      <c r="B7507" s="167" t="n"/>
      <c r="C7507" s="167" t="n"/>
      <c r="D7507" s="14" t="n"/>
      <c r="E7507" s="15" t="n"/>
      <c r="F7507" s="175" t="n"/>
      <c r="G7507" s="15" t="n"/>
      <c r="H7507" s="175" t="n"/>
      <c r="I7507" s="135" t="n"/>
      <c r="J7507" s="154" t="n"/>
      <c r="K7507" s="154" t="n"/>
      <c r="L7507" s="12" t="n"/>
      <c r="M7507">
        <f>VLOOKUP(J7507,P$7:Q$2767,2,0)</f>
        <v/>
      </c>
      <c r="N7507">
        <f>VLOOKUP(K7507,P$7:R$2767,2,0)</f>
        <v/>
      </c>
    </row>
    <row r="7508" hidden="1" outlineLevel="1" ht="22.45" customFormat="1" customHeight="1" s="71">
      <c r="B7508" s="165" t="n"/>
      <c r="C7508" s="165" t="n"/>
      <c r="D7508" s="152" t="n"/>
      <c r="E7508" s="163" t="n"/>
      <c r="F7508" s="164" t="n"/>
      <c r="G7508" s="163" t="n"/>
      <c r="H7508" s="164" t="n"/>
      <c r="I7508" s="7" t="n"/>
      <c r="J7508" s="8" t="n"/>
      <c r="K7508" s="8" t="n"/>
      <c r="L7508" s="12" t="n"/>
      <c r="M7508">
        <f>VLOOKUP(J7508,P$7:Q$2767,2,0)</f>
        <v/>
      </c>
      <c r="N7508">
        <f>VLOOKUP(K7508,P$7:R$2767,2,0)</f>
        <v/>
      </c>
    </row>
    <row r="7509" hidden="1" outlineLevel="1" ht="22.45" customFormat="1" customHeight="1" s="71">
      <c r="B7509" s="166" t="n"/>
      <c r="C7509" s="166" t="n"/>
      <c r="D7509" s="153" t="n"/>
      <c r="E7509" s="10" t="n"/>
      <c r="F7509" s="11" t="n"/>
      <c r="G7509" s="10" t="n"/>
      <c r="H7509" s="11" t="n"/>
      <c r="I7509" s="12" t="n"/>
      <c r="J7509" s="13" t="n"/>
      <c r="K7509" s="13" t="n"/>
      <c r="L7509" s="12" t="n"/>
      <c r="M7509">
        <f>VLOOKUP(J7509,P$7:Q$2767,2,0)</f>
        <v/>
      </c>
      <c r="N7509">
        <f>VLOOKUP(K7509,P$7:R$2767,2,0)</f>
        <v/>
      </c>
    </row>
    <row r="7510" hidden="1" outlineLevel="1" ht="22.45" customFormat="1" customHeight="1" s="71" thickBot="1">
      <c r="B7510" s="167" t="n"/>
      <c r="C7510" s="167" t="n"/>
      <c r="D7510" s="14" t="n"/>
      <c r="E7510" s="15" t="n"/>
      <c r="F7510" s="175" t="n"/>
      <c r="G7510" s="15" t="n"/>
      <c r="H7510" s="175" t="n"/>
      <c r="I7510" s="135" t="n"/>
      <c r="J7510" s="154" t="n"/>
      <c r="K7510" s="154" t="n"/>
      <c r="L7510" s="12" t="n"/>
      <c r="M7510">
        <f>VLOOKUP(J7510,P$7:Q$2767,2,0)</f>
        <v/>
      </c>
      <c r="N7510">
        <f>VLOOKUP(K7510,P$7:R$2767,2,0)</f>
        <v/>
      </c>
    </row>
    <row r="7511" hidden="1" outlineLevel="1" ht="22.45" customFormat="1" customHeight="1" s="71">
      <c r="B7511" s="165" t="n"/>
      <c r="C7511" s="165" t="n"/>
      <c r="D7511" s="152" t="n"/>
      <c r="E7511" s="163" t="n"/>
      <c r="F7511" s="164" t="n"/>
      <c r="G7511" s="163" t="n"/>
      <c r="H7511" s="164" t="n"/>
      <c r="I7511" s="7" t="n"/>
      <c r="J7511" s="8" t="n"/>
      <c r="K7511" s="8" t="n"/>
      <c r="L7511" s="12" t="n"/>
      <c r="M7511">
        <f>VLOOKUP(J7511,P$7:Q$2767,2,0)</f>
        <v/>
      </c>
      <c r="N7511">
        <f>VLOOKUP(K7511,P$7:R$2767,2,0)</f>
        <v/>
      </c>
    </row>
    <row r="7512" hidden="1" outlineLevel="1" ht="22.45" customFormat="1" customHeight="1" s="71">
      <c r="B7512" s="166" t="n"/>
      <c r="C7512" s="166" t="n"/>
      <c r="D7512" s="153" t="n"/>
      <c r="E7512" s="10" t="n"/>
      <c r="F7512" s="11" t="n"/>
      <c r="G7512" s="10" t="n"/>
      <c r="H7512" s="11" t="n"/>
      <c r="I7512" s="12" t="n"/>
      <c r="J7512" s="13" t="n"/>
      <c r="K7512" s="13" t="n"/>
      <c r="L7512" s="12" t="n"/>
      <c r="M7512">
        <f>VLOOKUP(J7512,P$7:Q$2767,2,0)</f>
        <v/>
      </c>
      <c r="N7512">
        <f>VLOOKUP(K7512,P$7:R$2767,2,0)</f>
        <v/>
      </c>
    </row>
    <row r="7513" hidden="1" outlineLevel="1" ht="22.45" customFormat="1" customHeight="1" s="71" thickBot="1">
      <c r="B7513" s="167" t="n"/>
      <c r="C7513" s="167" t="n"/>
      <c r="D7513" s="14" t="n"/>
      <c r="E7513" s="15" t="n"/>
      <c r="F7513" s="175" t="n"/>
      <c r="G7513" s="15" t="n"/>
      <c r="H7513" s="175" t="n"/>
      <c r="I7513" s="135" t="n"/>
      <c r="J7513" s="154" t="n"/>
      <c r="K7513" s="154" t="n"/>
      <c r="L7513" s="12" t="n"/>
      <c r="M7513">
        <f>VLOOKUP(J7513,P$7:Q$2767,2,0)</f>
        <v/>
      </c>
      <c r="N7513">
        <f>VLOOKUP(K7513,P$7:R$2767,2,0)</f>
        <v/>
      </c>
    </row>
    <row r="7514" hidden="1" outlineLevel="1" ht="22.45" customFormat="1" customHeight="1" s="71">
      <c r="B7514" s="165" t="n"/>
      <c r="C7514" s="165" t="n"/>
      <c r="D7514" s="152" t="n"/>
      <c r="E7514" s="163" t="n"/>
      <c r="F7514" s="164" t="n"/>
      <c r="G7514" s="163" t="n"/>
      <c r="H7514" s="164" t="n"/>
      <c r="I7514" s="7" t="n"/>
      <c r="J7514" s="8" t="n"/>
      <c r="K7514" s="8" t="n"/>
      <c r="L7514" s="12" t="n"/>
      <c r="M7514">
        <f>VLOOKUP(J7514,P$7:Q$2767,2,0)</f>
        <v/>
      </c>
      <c r="N7514">
        <f>VLOOKUP(K7514,P$7:R$2767,2,0)</f>
        <v/>
      </c>
    </row>
    <row r="7515" hidden="1" outlineLevel="1" ht="22.45" customFormat="1" customHeight="1" s="71">
      <c r="B7515" s="166" t="n"/>
      <c r="C7515" s="166" t="n"/>
      <c r="D7515" s="153" t="n"/>
      <c r="E7515" s="10" t="n"/>
      <c r="F7515" s="11" t="n"/>
      <c r="G7515" s="10" t="n"/>
      <c r="H7515" s="11" t="n"/>
      <c r="I7515" s="12" t="n"/>
      <c r="J7515" s="13" t="n"/>
      <c r="K7515" s="13" t="n"/>
      <c r="L7515" s="12" t="n"/>
      <c r="M7515">
        <f>VLOOKUP(J7515,P$7:Q$2767,2,0)</f>
        <v/>
      </c>
      <c r="N7515">
        <f>VLOOKUP(K7515,P$7:R$2767,2,0)</f>
        <v/>
      </c>
    </row>
    <row r="7516" hidden="1" outlineLevel="1" ht="22.45" customFormat="1" customHeight="1" s="71" thickBot="1">
      <c r="B7516" s="167" t="n"/>
      <c r="C7516" s="167" t="n"/>
      <c r="D7516" s="14" t="n"/>
      <c r="E7516" s="15" t="n"/>
      <c r="F7516" s="175" t="n"/>
      <c r="G7516" s="15" t="n"/>
      <c r="H7516" s="175" t="n"/>
      <c r="I7516" s="135" t="n"/>
      <c r="J7516" s="154" t="n"/>
      <c r="K7516" s="154" t="n"/>
      <c r="L7516" s="12" t="n"/>
      <c r="M7516">
        <f>VLOOKUP(J7516,P$7:Q$2767,2,0)</f>
        <v/>
      </c>
      <c r="N7516">
        <f>VLOOKUP(K7516,P$7:R$2767,2,0)</f>
        <v/>
      </c>
    </row>
    <row r="7517" hidden="1" outlineLevel="1" ht="22.45" customFormat="1" customHeight="1" s="71">
      <c r="B7517" s="165" t="n"/>
      <c r="C7517" s="165" t="n"/>
      <c r="D7517" s="152" t="n"/>
      <c r="E7517" s="163" t="n"/>
      <c r="F7517" s="164" t="n"/>
      <c r="G7517" s="163" t="n"/>
      <c r="H7517" s="164" t="n"/>
      <c r="I7517" s="176" t="n"/>
      <c r="J7517" s="8" t="n"/>
      <c r="K7517" s="8" t="n"/>
      <c r="L7517" s="12" t="n"/>
      <c r="M7517">
        <f>VLOOKUP(J7517,P$7:Q$2767,2,0)</f>
        <v/>
      </c>
      <c r="N7517">
        <f>VLOOKUP(K7517,P$7:R$2767,2,0)</f>
        <v/>
      </c>
    </row>
    <row r="7518" hidden="1" outlineLevel="1" ht="22.45" customFormat="1" customHeight="1" s="71">
      <c r="B7518" s="166" t="n"/>
      <c r="C7518" s="166" t="n"/>
      <c r="D7518" s="153" t="n"/>
      <c r="E7518" s="10" t="n"/>
      <c r="F7518" s="11" t="n"/>
      <c r="G7518" s="10" t="n"/>
      <c r="H7518" s="11" t="n"/>
      <c r="I7518" s="12" t="n"/>
      <c r="J7518" s="13" t="n"/>
      <c r="K7518" s="13" t="n"/>
      <c r="L7518" s="12" t="n"/>
      <c r="M7518">
        <f>VLOOKUP(J7518,P$7:Q$2767,2,0)</f>
        <v/>
      </c>
      <c r="N7518">
        <f>VLOOKUP(K7518,P$7:R$2767,2,0)</f>
        <v/>
      </c>
    </row>
    <row r="7519" hidden="1" outlineLevel="1" ht="22.45" customFormat="1" customHeight="1" s="71" thickBot="1">
      <c r="B7519" s="167" t="n"/>
      <c r="C7519" s="167" t="n"/>
      <c r="D7519" s="14" t="n"/>
      <c r="E7519" s="15" t="n"/>
      <c r="F7519" s="175" t="n"/>
      <c r="G7519" s="15" t="n"/>
      <c r="H7519" s="175" t="n"/>
      <c r="I7519" s="135" t="n"/>
      <c r="J7519" s="154" t="n"/>
      <c r="K7519" s="154" t="n"/>
      <c r="L7519" s="12" t="n"/>
      <c r="M7519">
        <f>VLOOKUP(J7519,P$7:Q$2767,2,0)</f>
        <v/>
      </c>
      <c r="N7519">
        <f>VLOOKUP(K7519,P$7:R$2767,2,0)</f>
        <v/>
      </c>
    </row>
    <row r="7520" hidden="1" outlineLevel="1" ht="22.45" customFormat="1" customHeight="1" s="71">
      <c r="B7520" s="165" t="n"/>
      <c r="C7520" s="165" t="n"/>
      <c r="D7520" s="152" t="n"/>
      <c r="E7520" s="163" t="n"/>
      <c r="F7520" s="164" t="n"/>
      <c r="G7520" s="163" t="n"/>
      <c r="H7520" s="164" t="n"/>
      <c r="I7520" s="7" t="n"/>
      <c r="J7520" s="8" t="n"/>
      <c r="K7520" s="8" t="n"/>
      <c r="L7520" s="12" t="n"/>
      <c r="M7520">
        <f>VLOOKUP(J7520,P$7:Q$2767,2,0)</f>
        <v/>
      </c>
      <c r="N7520">
        <f>VLOOKUP(K7520,P$7:R$2767,2,0)</f>
        <v/>
      </c>
    </row>
    <row r="7521" hidden="1" outlineLevel="1" ht="22.45" customFormat="1" customHeight="1" s="71">
      <c r="B7521" s="166" t="n"/>
      <c r="C7521" s="166" t="n"/>
      <c r="D7521" s="153" t="n"/>
      <c r="E7521" s="10" t="n"/>
      <c r="F7521" s="11" t="n"/>
      <c r="G7521" s="10" t="n"/>
      <c r="H7521" s="11" t="n"/>
      <c r="I7521" s="12" t="n"/>
      <c r="J7521" s="13" t="n"/>
      <c r="K7521" s="13" t="n"/>
      <c r="L7521" s="12" t="n"/>
      <c r="M7521">
        <f>VLOOKUP(J7521,P$7:Q$2767,2,0)</f>
        <v/>
      </c>
      <c r="N7521">
        <f>VLOOKUP(K7521,P$7:R$2767,2,0)</f>
        <v/>
      </c>
    </row>
    <row r="7522" hidden="1" outlineLevel="1" ht="22.45" customFormat="1" customHeight="1" s="71" thickBot="1">
      <c r="B7522" s="167" t="n"/>
      <c r="C7522" s="167" t="n"/>
      <c r="D7522" s="14" t="n"/>
      <c r="E7522" s="15" t="n"/>
      <c r="F7522" s="175" t="n"/>
      <c r="G7522" s="15" t="n"/>
      <c r="H7522" s="175" t="n"/>
      <c r="I7522" s="135" t="n"/>
      <c r="J7522" s="154" t="n"/>
      <c r="K7522" s="154" t="n"/>
      <c r="L7522" s="12" t="n"/>
      <c r="M7522">
        <f>VLOOKUP(J7522,P$7:Q$2767,2,0)</f>
        <v/>
      </c>
      <c r="N7522">
        <f>VLOOKUP(K7522,P$7:R$2767,2,0)</f>
        <v/>
      </c>
    </row>
    <row r="7523" hidden="1" outlineLevel="1" ht="22.45" customFormat="1" customHeight="1" s="71">
      <c r="B7523" s="165" t="n"/>
      <c r="C7523" s="165" t="n"/>
      <c r="D7523" s="152" t="n"/>
      <c r="E7523" s="163" t="n"/>
      <c r="F7523" s="164" t="n"/>
      <c r="G7523" s="163" t="n"/>
      <c r="H7523" s="164" t="n"/>
      <c r="I7523" s="7" t="n"/>
      <c r="J7523" s="8" t="n"/>
      <c r="K7523" s="8" t="n"/>
      <c r="L7523" s="12" t="n"/>
      <c r="M7523">
        <f>VLOOKUP(J7523,P$7:Q$2767,2,0)</f>
        <v/>
      </c>
      <c r="N7523">
        <f>VLOOKUP(K7523,P$7:R$2767,2,0)</f>
        <v/>
      </c>
    </row>
    <row r="7524" hidden="1" outlineLevel="1" ht="22.45" customFormat="1" customHeight="1" s="71">
      <c r="B7524" s="166" t="n"/>
      <c r="C7524" s="166" t="n"/>
      <c r="D7524" s="153" t="n"/>
      <c r="E7524" s="10" t="n"/>
      <c r="F7524" s="11" t="n"/>
      <c r="G7524" s="10" t="n"/>
      <c r="H7524" s="11" t="n"/>
      <c r="I7524" s="12" t="n"/>
      <c r="J7524" s="13" t="n"/>
      <c r="K7524" s="13" t="n"/>
      <c r="L7524" s="12" t="n"/>
      <c r="M7524">
        <f>VLOOKUP(J7524,P$7:Q$2767,2,0)</f>
        <v/>
      </c>
      <c r="N7524">
        <f>VLOOKUP(K7524,P$7:R$2767,2,0)</f>
        <v/>
      </c>
    </row>
    <row r="7525" hidden="1" outlineLevel="1" ht="22.45" customFormat="1" customHeight="1" s="71" thickBot="1">
      <c r="B7525" s="167" t="n"/>
      <c r="C7525" s="167" t="n"/>
      <c r="D7525" s="14" t="n"/>
      <c r="E7525" s="15" t="n"/>
      <c r="F7525" s="175" t="n"/>
      <c r="G7525" s="15" t="n"/>
      <c r="H7525" s="175" t="n"/>
      <c r="I7525" s="135" t="n"/>
      <c r="J7525" s="154" t="n"/>
      <c r="K7525" s="154" t="n"/>
      <c r="L7525" s="12" t="n"/>
      <c r="M7525">
        <f>VLOOKUP(J7525,P$7:Q$2767,2,0)</f>
        <v/>
      </c>
      <c r="N7525">
        <f>VLOOKUP(K7525,P$7:R$2767,2,0)</f>
        <v/>
      </c>
    </row>
    <row r="7526" hidden="1" outlineLevel="1" ht="22.45" customFormat="1" customHeight="1" s="71">
      <c r="B7526" s="165" t="n"/>
      <c r="C7526" s="165" t="n"/>
      <c r="D7526" s="152" t="n"/>
      <c r="E7526" s="163" t="n"/>
      <c r="F7526" s="164" t="n"/>
      <c r="G7526" s="163" t="n"/>
      <c r="H7526" s="164" t="n"/>
      <c r="I7526" s="7" t="n"/>
      <c r="J7526" s="8" t="n"/>
      <c r="K7526" s="8" t="n"/>
      <c r="L7526" s="12" t="n"/>
      <c r="M7526">
        <f>VLOOKUP(J7526,P$7:Q$2767,2,0)</f>
        <v/>
      </c>
      <c r="N7526">
        <f>VLOOKUP(K7526,P$7:R$2767,2,0)</f>
        <v/>
      </c>
    </row>
    <row r="7527" hidden="1" outlineLevel="1" ht="22.45" customFormat="1" customHeight="1" s="71">
      <c r="B7527" s="166" t="n"/>
      <c r="C7527" s="166" t="n"/>
      <c r="D7527" s="153" t="n"/>
      <c r="E7527" s="10" t="n"/>
      <c r="F7527" s="11" t="n"/>
      <c r="G7527" s="10" t="n"/>
      <c r="H7527" s="11" t="n"/>
      <c r="I7527" s="12" t="n"/>
      <c r="J7527" s="13" t="n"/>
      <c r="K7527" s="13" t="n"/>
      <c r="L7527" s="12" t="n"/>
      <c r="M7527">
        <f>VLOOKUP(J7527,P$7:Q$2767,2,0)</f>
        <v/>
      </c>
      <c r="N7527">
        <f>VLOOKUP(K7527,P$7:R$2767,2,0)</f>
        <v/>
      </c>
    </row>
    <row r="7528" hidden="1" outlineLevel="1" ht="22.45" customFormat="1" customHeight="1" s="71" thickBot="1">
      <c r="B7528" s="167" t="n"/>
      <c r="C7528" s="167" t="n"/>
      <c r="D7528" s="14" t="n"/>
      <c r="E7528" s="15" t="n"/>
      <c r="F7528" s="175" t="n"/>
      <c r="G7528" s="15" t="n"/>
      <c r="H7528" s="175" t="n"/>
      <c r="I7528" s="135" t="n"/>
      <c r="J7528" s="154" t="n"/>
      <c r="K7528" s="154" t="n"/>
      <c r="L7528" s="12" t="n"/>
      <c r="M7528">
        <f>VLOOKUP(J7528,P$7:Q$2767,2,0)</f>
        <v/>
      </c>
      <c r="N7528">
        <f>VLOOKUP(K7528,P$7:R$2767,2,0)</f>
        <v/>
      </c>
    </row>
    <row r="7529" hidden="1" outlineLevel="1" ht="22.45" customFormat="1" customHeight="1" s="71">
      <c r="B7529" s="165" t="n"/>
      <c r="C7529" s="165" t="n"/>
      <c r="D7529" s="152" t="n"/>
      <c r="E7529" s="163" t="n"/>
      <c r="F7529" s="164" t="n"/>
      <c r="G7529" s="163" t="n"/>
      <c r="H7529" s="164" t="n"/>
      <c r="I7529" s="7" t="n"/>
      <c r="J7529" s="8" t="n"/>
      <c r="K7529" s="8" t="n"/>
      <c r="L7529" s="12" t="n"/>
      <c r="M7529">
        <f>VLOOKUP(J7529,P$7:Q$2767,2,0)</f>
        <v/>
      </c>
      <c r="N7529">
        <f>VLOOKUP(K7529,P$7:R$2767,2,0)</f>
        <v/>
      </c>
    </row>
    <row r="7530" hidden="1" outlineLevel="1" ht="22.45" customFormat="1" customHeight="1" s="71">
      <c r="B7530" s="166" t="n"/>
      <c r="C7530" s="166" t="n"/>
      <c r="D7530" s="153" t="n"/>
      <c r="E7530" s="10" t="n"/>
      <c r="F7530" s="11" t="n"/>
      <c r="G7530" s="10" t="n"/>
      <c r="H7530" s="11" t="n"/>
      <c r="I7530" s="12" t="n"/>
      <c r="J7530" s="13" t="n"/>
      <c r="K7530" s="13" t="n"/>
      <c r="L7530" s="12" t="n"/>
      <c r="M7530">
        <f>VLOOKUP(J7530,P$7:Q$2767,2,0)</f>
        <v/>
      </c>
      <c r="N7530">
        <f>VLOOKUP(K7530,P$7:R$2767,2,0)</f>
        <v/>
      </c>
    </row>
    <row r="7531" hidden="1" outlineLevel="1" ht="22.45" customFormat="1" customHeight="1" s="71" thickBot="1">
      <c r="B7531" s="167" t="n"/>
      <c r="C7531" s="167" t="n"/>
      <c r="D7531" s="14" t="n"/>
      <c r="E7531" s="15" t="n"/>
      <c r="F7531" s="175" t="n"/>
      <c r="G7531" s="15" t="n"/>
      <c r="H7531" s="175" t="n"/>
      <c r="I7531" s="135" t="n"/>
      <c r="J7531" s="154" t="n"/>
      <c r="K7531" s="154" t="n"/>
      <c r="L7531" s="12" t="n"/>
      <c r="M7531">
        <f>VLOOKUP(J7531,P$7:Q$2767,2,0)</f>
        <v/>
      </c>
      <c r="N7531">
        <f>VLOOKUP(K7531,P$7:R$2767,2,0)</f>
        <v/>
      </c>
    </row>
    <row r="7532" hidden="1" outlineLevel="1" ht="22.45" customFormat="1" customHeight="1" s="71">
      <c r="B7532" s="165" t="n"/>
      <c r="C7532" s="165" t="n"/>
      <c r="D7532" s="152" t="n"/>
      <c r="E7532" s="163" t="n"/>
      <c r="F7532" s="164" t="n"/>
      <c r="G7532" s="163" t="n"/>
      <c r="H7532" s="164" t="n"/>
      <c r="I7532" s="176" t="n"/>
      <c r="J7532" s="8" t="n"/>
      <c r="K7532" s="8" t="n"/>
      <c r="L7532" s="12" t="n"/>
      <c r="M7532">
        <f>VLOOKUP(J7532,P$7:Q$2767,2,0)</f>
        <v/>
      </c>
      <c r="N7532">
        <f>VLOOKUP(K7532,P$7:R$2767,2,0)</f>
        <v/>
      </c>
    </row>
    <row r="7533" hidden="1" outlineLevel="1" ht="22.45" customFormat="1" customHeight="1" s="71">
      <c r="B7533" s="166" t="n"/>
      <c r="C7533" s="166" t="n"/>
      <c r="D7533" s="153" t="n"/>
      <c r="E7533" s="10" t="n"/>
      <c r="F7533" s="11" t="n"/>
      <c r="G7533" s="10" t="n"/>
      <c r="H7533" s="11" t="n"/>
      <c r="I7533" s="12" t="n"/>
      <c r="J7533" s="13" t="n"/>
      <c r="K7533" s="13" t="n"/>
      <c r="L7533" s="12" t="n"/>
      <c r="M7533">
        <f>VLOOKUP(J7533,P$7:Q$2767,2,0)</f>
        <v/>
      </c>
      <c r="N7533">
        <f>VLOOKUP(K7533,P$7:R$2767,2,0)</f>
        <v/>
      </c>
    </row>
    <row r="7534" hidden="1" outlineLevel="1" ht="22.45" customFormat="1" customHeight="1" s="71" thickBot="1">
      <c r="B7534" s="167" t="n"/>
      <c r="C7534" s="167" t="n"/>
      <c r="D7534" s="14" t="n"/>
      <c r="E7534" s="15" t="n"/>
      <c r="F7534" s="175" t="n"/>
      <c r="G7534" s="15" t="n"/>
      <c r="H7534" s="175" t="n"/>
      <c r="I7534" s="135" t="n"/>
      <c r="J7534" s="154" t="n"/>
      <c r="K7534" s="154" t="n"/>
      <c r="L7534" s="12" t="n"/>
      <c r="M7534">
        <f>VLOOKUP(J7534,P$7:Q$2767,2,0)</f>
        <v/>
      </c>
      <c r="N7534">
        <f>VLOOKUP(K7534,P$7:R$2767,2,0)</f>
        <v/>
      </c>
    </row>
    <row r="7535" hidden="1" outlineLevel="1" ht="22.45" customFormat="1" customHeight="1" s="71">
      <c r="B7535" s="165" t="n"/>
      <c r="C7535" s="165" t="n"/>
      <c r="D7535" s="152" t="n"/>
      <c r="E7535" s="163" t="n"/>
      <c r="F7535" s="164" t="n"/>
      <c r="G7535" s="163" t="n"/>
      <c r="H7535" s="164" t="n"/>
      <c r="I7535" s="7" t="n"/>
      <c r="J7535" s="8" t="n"/>
      <c r="K7535" s="8" t="n"/>
      <c r="L7535" s="12" t="n"/>
      <c r="M7535">
        <f>VLOOKUP(J7535,P$7:Q$2767,2,0)</f>
        <v/>
      </c>
      <c r="N7535">
        <f>VLOOKUP(K7535,P$7:R$2767,2,0)</f>
        <v/>
      </c>
    </row>
    <row r="7536" hidden="1" outlineLevel="1" ht="22.45" customFormat="1" customHeight="1" s="71">
      <c r="B7536" s="166" t="n"/>
      <c r="C7536" s="166" t="n"/>
      <c r="D7536" s="153" t="n"/>
      <c r="E7536" s="10" t="n"/>
      <c r="F7536" s="11" t="n"/>
      <c r="G7536" s="10" t="n"/>
      <c r="H7536" s="11" t="n"/>
      <c r="I7536" s="12" t="n"/>
      <c r="J7536" s="13" t="n"/>
      <c r="K7536" s="13" t="n"/>
      <c r="L7536" s="12" t="n"/>
      <c r="M7536">
        <f>VLOOKUP(J7536,P$7:Q$2767,2,0)</f>
        <v/>
      </c>
      <c r="N7536">
        <f>VLOOKUP(K7536,P$7:R$2767,2,0)</f>
        <v/>
      </c>
    </row>
    <row r="7537" hidden="1" outlineLevel="1" ht="22.45" customFormat="1" customHeight="1" s="71" thickBot="1">
      <c r="B7537" s="167" t="n"/>
      <c r="C7537" s="167" t="n"/>
      <c r="D7537" s="14" t="n"/>
      <c r="E7537" s="15" t="n"/>
      <c r="F7537" s="175" t="n"/>
      <c r="G7537" s="15" t="n"/>
      <c r="H7537" s="175" t="n"/>
      <c r="I7537" s="135" t="n"/>
      <c r="J7537" s="154" t="n"/>
      <c r="K7537" s="154" t="n"/>
      <c r="L7537" s="12" t="n"/>
      <c r="M7537">
        <f>VLOOKUP(J7537,P$7:Q$2767,2,0)</f>
        <v/>
      </c>
      <c r="N7537">
        <f>VLOOKUP(K7537,P$7:R$2767,2,0)</f>
        <v/>
      </c>
    </row>
    <row r="7538" hidden="1" outlineLevel="1" ht="22.45" customFormat="1" customHeight="1" s="71">
      <c r="B7538" s="165" t="n"/>
      <c r="C7538" s="165" t="n"/>
      <c r="D7538" s="152" t="n"/>
      <c r="E7538" s="163" t="n"/>
      <c r="F7538" s="164" t="n"/>
      <c r="G7538" s="163" t="n"/>
      <c r="H7538" s="164" t="n"/>
      <c r="I7538" s="7" t="n"/>
      <c r="J7538" s="8" t="n"/>
      <c r="K7538" s="8" t="n"/>
      <c r="L7538" s="12" t="n"/>
      <c r="M7538">
        <f>VLOOKUP(J7538,P$7:Q$2767,2,0)</f>
        <v/>
      </c>
      <c r="N7538">
        <f>VLOOKUP(K7538,P$7:R$2767,2,0)</f>
        <v/>
      </c>
    </row>
    <row r="7539" hidden="1" outlineLevel="1" ht="22.45" customFormat="1" customHeight="1" s="71">
      <c r="B7539" s="166" t="n"/>
      <c r="C7539" s="166" t="n"/>
      <c r="D7539" s="153" t="n"/>
      <c r="E7539" s="10" t="n"/>
      <c r="F7539" s="11" t="n"/>
      <c r="G7539" s="10" t="n"/>
      <c r="H7539" s="11" t="n"/>
      <c r="I7539" s="12" t="n"/>
      <c r="J7539" s="13" t="n"/>
      <c r="K7539" s="13" t="n"/>
      <c r="L7539" s="12" t="n"/>
      <c r="M7539">
        <f>VLOOKUP(J7539,P$7:Q$2767,2,0)</f>
        <v/>
      </c>
      <c r="N7539">
        <f>VLOOKUP(K7539,P$7:R$2767,2,0)</f>
        <v/>
      </c>
    </row>
    <row r="7540" hidden="1" outlineLevel="1" ht="22.45" customFormat="1" customHeight="1" s="71" thickBot="1">
      <c r="B7540" s="167" t="n"/>
      <c r="C7540" s="167" t="n"/>
      <c r="D7540" s="14" t="n"/>
      <c r="E7540" s="15" t="n"/>
      <c r="F7540" s="175" t="n"/>
      <c r="G7540" s="15" t="n"/>
      <c r="H7540" s="175" t="n"/>
      <c r="I7540" s="135" t="n"/>
      <c r="J7540" s="154" t="n"/>
      <c r="K7540" s="154" t="n"/>
      <c r="L7540" s="12" t="n"/>
      <c r="M7540">
        <f>VLOOKUP(J7540,P$7:Q$2767,2,0)</f>
        <v/>
      </c>
      <c r="N7540">
        <f>VLOOKUP(K7540,P$7:R$2767,2,0)</f>
        <v/>
      </c>
    </row>
    <row r="7541" hidden="1" outlineLevel="1" ht="22.45" customFormat="1" customHeight="1" s="71">
      <c r="B7541" s="165" t="n"/>
      <c r="C7541" s="165" t="n"/>
      <c r="D7541" s="152" t="n"/>
      <c r="E7541" s="163" t="n"/>
      <c r="F7541" s="164" t="n"/>
      <c r="G7541" s="163" t="n"/>
      <c r="H7541" s="164" t="n"/>
      <c r="I7541" s="7" t="n"/>
      <c r="J7541" s="8" t="n"/>
      <c r="K7541" s="8" t="n"/>
      <c r="L7541" s="12" t="n"/>
      <c r="M7541">
        <f>VLOOKUP(J7541,P$7:Q$2767,2,0)</f>
        <v/>
      </c>
      <c r="N7541">
        <f>VLOOKUP(K7541,P$7:R$2767,2,0)</f>
        <v/>
      </c>
    </row>
    <row r="7542" hidden="1" outlineLevel="1" ht="22.45" customFormat="1" customHeight="1" s="71">
      <c r="B7542" s="166" t="n"/>
      <c r="C7542" s="166" t="n"/>
      <c r="D7542" s="153" t="n"/>
      <c r="E7542" s="10" t="n"/>
      <c r="F7542" s="11" t="n"/>
      <c r="G7542" s="10" t="n"/>
      <c r="H7542" s="11" t="n"/>
      <c r="I7542" s="12" t="n"/>
      <c r="J7542" s="13" t="n"/>
      <c r="K7542" s="13" t="n"/>
      <c r="L7542" s="12" t="n"/>
      <c r="M7542">
        <f>VLOOKUP(J7542,P$7:Q$2767,2,0)</f>
        <v/>
      </c>
      <c r="N7542">
        <f>VLOOKUP(K7542,P$7:R$2767,2,0)</f>
        <v/>
      </c>
    </row>
    <row r="7543" hidden="1" outlineLevel="1" ht="22.45" customFormat="1" customHeight="1" s="71" thickBot="1">
      <c r="B7543" s="167" t="n"/>
      <c r="C7543" s="167" t="n"/>
      <c r="D7543" s="14" t="n"/>
      <c r="E7543" s="15" t="n"/>
      <c r="F7543" s="175" t="n"/>
      <c r="G7543" s="15" t="n"/>
      <c r="H7543" s="175" t="n"/>
      <c r="I7543" s="135" t="n"/>
      <c r="J7543" s="154" t="n"/>
      <c r="K7543" s="154" t="n"/>
      <c r="L7543" s="12" t="n"/>
      <c r="M7543">
        <f>VLOOKUP(J7543,P$7:Q$2767,2,0)</f>
        <v/>
      </c>
      <c r="N7543">
        <f>VLOOKUP(K7543,P$7:R$2767,2,0)</f>
        <v/>
      </c>
    </row>
    <row r="7544" hidden="1" outlineLevel="1" ht="22.45" customFormat="1" customHeight="1" s="71">
      <c r="B7544" s="165" t="n"/>
      <c r="C7544" s="165" t="n"/>
      <c r="D7544" s="152" t="n"/>
      <c r="E7544" s="163" t="n"/>
      <c r="F7544" s="164" t="n"/>
      <c r="G7544" s="163" t="n"/>
      <c r="H7544" s="164" t="n"/>
      <c r="I7544" s="7" t="n"/>
      <c r="J7544" s="8" t="n"/>
      <c r="K7544" s="8" t="n"/>
      <c r="L7544" s="12" t="n"/>
      <c r="M7544">
        <f>VLOOKUP(J7544,P$7:Q$2767,2,0)</f>
        <v/>
      </c>
      <c r="N7544">
        <f>VLOOKUP(K7544,P$7:R$2767,2,0)</f>
        <v/>
      </c>
    </row>
    <row r="7545" hidden="1" outlineLevel="1" ht="22.45" customFormat="1" customHeight="1" s="71">
      <c r="B7545" s="166" t="n"/>
      <c r="C7545" s="166" t="n"/>
      <c r="D7545" s="153" t="n"/>
      <c r="E7545" s="10" t="n"/>
      <c r="F7545" s="11" t="n"/>
      <c r="G7545" s="10" t="n"/>
      <c r="H7545" s="11" t="n"/>
      <c r="I7545" s="12" t="n"/>
      <c r="J7545" s="13" t="n"/>
      <c r="K7545" s="13" t="n"/>
      <c r="L7545" s="12" t="n"/>
      <c r="M7545">
        <f>VLOOKUP(J7545,P$7:Q$2767,2,0)</f>
        <v/>
      </c>
      <c r="N7545">
        <f>VLOOKUP(K7545,P$7:R$2767,2,0)</f>
        <v/>
      </c>
    </row>
    <row r="7546" hidden="1" outlineLevel="1" ht="22.45" customFormat="1" customHeight="1" s="71" thickBot="1">
      <c r="B7546" s="167" t="n"/>
      <c r="C7546" s="167" t="n"/>
      <c r="D7546" s="14" t="n"/>
      <c r="E7546" s="15" t="n"/>
      <c r="F7546" s="175" t="n"/>
      <c r="G7546" s="15" t="n"/>
      <c r="H7546" s="175" t="n"/>
      <c r="I7546" s="135" t="n"/>
      <c r="J7546" s="154" t="n"/>
      <c r="K7546" s="154" t="n"/>
      <c r="L7546" s="12" t="n"/>
      <c r="M7546">
        <f>VLOOKUP(J7546,P$7:Q$2767,2,0)</f>
        <v/>
      </c>
      <c r="N7546">
        <f>VLOOKUP(K7546,P$7:R$2767,2,0)</f>
        <v/>
      </c>
    </row>
    <row r="7547" hidden="1" outlineLevel="1" ht="22.45" customFormat="1" customHeight="1" s="71">
      <c r="B7547" s="165" t="n"/>
      <c r="C7547" s="165" t="n"/>
      <c r="D7547" s="152" t="n"/>
      <c r="E7547" s="163" t="n"/>
      <c r="F7547" s="164" t="n"/>
      <c r="G7547" s="163" t="n"/>
      <c r="H7547" s="164" t="n"/>
      <c r="I7547" s="7" t="n"/>
      <c r="J7547" s="8" t="n"/>
      <c r="K7547" s="8" t="n"/>
      <c r="L7547" s="12" t="n"/>
      <c r="M7547">
        <f>VLOOKUP(J7547,P$7:Q$2767,2,0)</f>
        <v/>
      </c>
      <c r="N7547">
        <f>VLOOKUP(K7547,P$7:R$2767,2,0)</f>
        <v/>
      </c>
    </row>
    <row r="7548" hidden="1" outlineLevel="1" ht="22.45" customFormat="1" customHeight="1" s="71">
      <c r="B7548" s="166" t="n"/>
      <c r="C7548" s="166" t="n"/>
      <c r="D7548" s="153" t="n"/>
      <c r="E7548" s="10" t="n"/>
      <c r="F7548" s="11" t="n"/>
      <c r="G7548" s="10" t="n"/>
      <c r="H7548" s="11" t="n"/>
      <c r="I7548" s="12" t="n"/>
      <c r="J7548" s="13" t="n"/>
      <c r="K7548" s="13" t="n"/>
      <c r="L7548" s="12" t="n"/>
      <c r="M7548">
        <f>VLOOKUP(J7548,P$7:Q$2767,2,0)</f>
        <v/>
      </c>
      <c r="N7548">
        <f>VLOOKUP(K7548,P$7:R$2767,2,0)</f>
        <v/>
      </c>
    </row>
    <row r="7549" hidden="1" outlineLevel="1" ht="22.45" customFormat="1" customHeight="1" s="71" thickBot="1">
      <c r="B7549" s="167" t="n"/>
      <c r="C7549" s="167" t="n"/>
      <c r="D7549" s="14" t="n"/>
      <c r="E7549" s="15" t="n"/>
      <c r="F7549" s="175" t="n"/>
      <c r="G7549" s="15" t="n"/>
      <c r="H7549" s="175" t="n"/>
      <c r="I7549" s="135" t="n"/>
      <c r="J7549" s="154" t="n"/>
      <c r="K7549" s="154" t="n"/>
      <c r="L7549" s="12" t="n"/>
      <c r="M7549">
        <f>VLOOKUP(J7549,P$7:Q$2767,2,0)</f>
        <v/>
      </c>
      <c r="N7549">
        <f>VLOOKUP(K7549,P$7:R$2767,2,0)</f>
        <v/>
      </c>
    </row>
    <row r="7550" hidden="1" outlineLevel="1" ht="22.45" customFormat="1" customHeight="1" s="71">
      <c r="B7550" s="165" t="n"/>
      <c r="C7550" s="165" t="n"/>
      <c r="D7550" s="152" t="n"/>
      <c r="E7550" s="163" t="n"/>
      <c r="F7550" s="164" t="n"/>
      <c r="G7550" s="163" t="n"/>
      <c r="H7550" s="164" t="n"/>
      <c r="I7550" s="176" t="n"/>
      <c r="J7550" s="8" t="n"/>
      <c r="K7550" s="8" t="n"/>
      <c r="L7550" s="12" t="n"/>
      <c r="M7550">
        <f>VLOOKUP(J7550,P$7:Q$2767,2,0)</f>
        <v/>
      </c>
      <c r="N7550">
        <f>VLOOKUP(K7550,P$7:R$2767,2,0)</f>
        <v/>
      </c>
    </row>
    <row r="7551" hidden="1" outlineLevel="1" ht="22.45" customFormat="1" customHeight="1" s="71">
      <c r="B7551" s="166" t="n"/>
      <c r="C7551" s="166" t="n"/>
      <c r="D7551" s="153" t="n"/>
      <c r="E7551" s="10" t="n"/>
      <c r="F7551" s="11" t="n"/>
      <c r="G7551" s="10" t="n"/>
      <c r="H7551" s="11" t="n"/>
      <c r="I7551" s="12" t="n"/>
      <c r="J7551" s="13" t="n"/>
      <c r="K7551" s="13" t="n"/>
      <c r="L7551" s="12" t="n"/>
      <c r="M7551">
        <f>VLOOKUP(J7551,P$7:Q$2767,2,0)</f>
        <v/>
      </c>
      <c r="N7551">
        <f>VLOOKUP(K7551,P$7:R$2767,2,0)</f>
        <v/>
      </c>
    </row>
    <row r="7552" hidden="1" outlineLevel="1" ht="22.45" customFormat="1" customHeight="1" s="71" thickBot="1">
      <c r="B7552" s="167" t="n"/>
      <c r="C7552" s="167" t="n"/>
      <c r="D7552" s="14" t="n"/>
      <c r="E7552" s="15" t="n"/>
      <c r="F7552" s="175" t="n"/>
      <c r="G7552" s="15" t="n"/>
      <c r="H7552" s="175" t="n"/>
      <c r="I7552" s="135" t="n"/>
      <c r="J7552" s="154" t="n"/>
      <c r="K7552" s="154" t="n"/>
      <c r="L7552" s="12" t="n"/>
      <c r="M7552">
        <f>VLOOKUP(J7552,P$7:Q$2767,2,0)</f>
        <v/>
      </c>
      <c r="N7552">
        <f>VLOOKUP(K7552,P$7:R$2767,2,0)</f>
        <v/>
      </c>
    </row>
    <row r="7553" hidden="1" outlineLevel="1" ht="22.45" customFormat="1" customHeight="1" s="71">
      <c r="B7553" s="165" t="n"/>
      <c r="C7553" s="165" t="n"/>
      <c r="D7553" s="152" t="n"/>
      <c r="E7553" s="163" t="n"/>
      <c r="F7553" s="164" t="n"/>
      <c r="G7553" s="163" t="n"/>
      <c r="H7553" s="164" t="n"/>
      <c r="I7553" s="7" t="n"/>
      <c r="J7553" s="8" t="n"/>
      <c r="K7553" s="8" t="n"/>
      <c r="L7553" s="12" t="n"/>
      <c r="M7553">
        <f>VLOOKUP(J7553,P$7:Q$2767,2,0)</f>
        <v/>
      </c>
      <c r="N7553">
        <f>VLOOKUP(K7553,P$7:R$2767,2,0)</f>
        <v/>
      </c>
    </row>
    <row r="7554" hidden="1" outlineLevel="1" ht="22.45" customFormat="1" customHeight="1" s="71">
      <c r="B7554" s="166" t="n"/>
      <c r="C7554" s="166" t="n"/>
      <c r="D7554" s="153" t="n"/>
      <c r="E7554" s="10" t="n"/>
      <c r="F7554" s="11" t="n"/>
      <c r="G7554" s="10" t="n"/>
      <c r="H7554" s="11" t="n"/>
      <c r="I7554" s="12" t="n"/>
      <c r="J7554" s="13" t="n"/>
      <c r="K7554" s="13" t="n"/>
      <c r="L7554" s="12" t="n"/>
      <c r="M7554">
        <f>VLOOKUP(J7554,P$7:Q$2767,2,0)</f>
        <v/>
      </c>
      <c r="N7554">
        <f>VLOOKUP(K7554,P$7:R$2767,2,0)</f>
        <v/>
      </c>
    </row>
    <row r="7555" hidden="1" outlineLevel="1" ht="22.45" customFormat="1" customHeight="1" s="71" thickBot="1">
      <c r="B7555" s="167" t="n"/>
      <c r="C7555" s="167" t="n"/>
      <c r="D7555" s="14" t="n"/>
      <c r="E7555" s="15" t="n"/>
      <c r="F7555" s="175" t="n"/>
      <c r="G7555" s="15" t="n"/>
      <c r="H7555" s="175" t="n"/>
      <c r="I7555" s="135" t="n"/>
      <c r="J7555" s="154" t="n"/>
      <c r="K7555" s="154" t="n"/>
      <c r="L7555" s="12" t="n"/>
      <c r="M7555">
        <f>VLOOKUP(J7555,P$7:Q$2767,2,0)</f>
        <v/>
      </c>
      <c r="N7555">
        <f>VLOOKUP(K7555,P$7:R$2767,2,0)</f>
        <v/>
      </c>
    </row>
    <row r="7556" hidden="1" outlineLevel="1" ht="22.45" customFormat="1" customHeight="1" s="71">
      <c r="B7556" s="165" t="n"/>
      <c r="C7556" s="165" t="n"/>
      <c r="D7556" s="152" t="n"/>
      <c r="E7556" s="163" t="n"/>
      <c r="F7556" s="164" t="n"/>
      <c r="G7556" s="163" t="n"/>
      <c r="H7556" s="164" t="n"/>
      <c r="I7556" s="7" t="n"/>
      <c r="J7556" s="8" t="n"/>
      <c r="K7556" s="8" t="n"/>
      <c r="L7556" s="12" t="n"/>
      <c r="M7556">
        <f>VLOOKUP(J7556,P$7:Q$2767,2,0)</f>
        <v/>
      </c>
      <c r="N7556">
        <f>VLOOKUP(K7556,P$7:R$2767,2,0)</f>
        <v/>
      </c>
    </row>
    <row r="7557" hidden="1" outlineLevel="1" ht="22.45" customFormat="1" customHeight="1" s="71">
      <c r="B7557" s="166" t="n"/>
      <c r="C7557" s="166" t="n"/>
      <c r="D7557" s="153" t="n"/>
      <c r="E7557" s="10" t="n"/>
      <c r="F7557" s="11" t="n"/>
      <c r="G7557" s="10" t="n"/>
      <c r="H7557" s="11" t="n"/>
      <c r="I7557" s="12" t="n"/>
      <c r="J7557" s="13" t="n"/>
      <c r="K7557" s="13" t="n"/>
      <c r="L7557" s="12" t="n"/>
      <c r="M7557">
        <f>VLOOKUP(J7557,P$7:Q$2767,2,0)</f>
        <v/>
      </c>
      <c r="N7557">
        <f>VLOOKUP(K7557,P$7:R$2767,2,0)</f>
        <v/>
      </c>
    </row>
    <row r="7558" hidden="1" outlineLevel="1" ht="22.45" customFormat="1" customHeight="1" s="71" thickBot="1">
      <c r="B7558" s="167" t="n"/>
      <c r="C7558" s="167" t="n"/>
      <c r="D7558" s="14" t="n"/>
      <c r="E7558" s="15" t="n"/>
      <c r="F7558" s="175" t="n"/>
      <c r="G7558" s="15" t="n"/>
      <c r="H7558" s="175" t="n"/>
      <c r="I7558" s="135" t="n"/>
      <c r="J7558" s="154" t="n"/>
      <c r="K7558" s="154" t="n"/>
      <c r="L7558" s="12" t="n"/>
      <c r="M7558">
        <f>VLOOKUP(J7558,P$7:Q$2767,2,0)</f>
        <v/>
      </c>
      <c r="N7558">
        <f>VLOOKUP(K7558,P$7:R$2767,2,0)</f>
        <v/>
      </c>
    </row>
    <row r="7559" hidden="1" outlineLevel="1" ht="22.45" customFormat="1" customHeight="1" s="71">
      <c r="B7559" s="165" t="n"/>
      <c r="C7559" s="165" t="n"/>
      <c r="D7559" s="152" t="n"/>
      <c r="E7559" s="163" t="n"/>
      <c r="F7559" s="164" t="n"/>
      <c r="G7559" s="163" t="n"/>
      <c r="H7559" s="164" t="n"/>
      <c r="I7559" s="176" t="n"/>
      <c r="J7559" s="8" t="n"/>
      <c r="K7559" s="8" t="n"/>
      <c r="L7559" s="12" t="n"/>
      <c r="M7559">
        <f>VLOOKUP(J7559,P$7:Q$2767,2,0)</f>
        <v/>
      </c>
      <c r="N7559">
        <f>VLOOKUP(K7559,P$7:R$2767,2,0)</f>
        <v/>
      </c>
    </row>
    <row r="7560" hidden="1" outlineLevel="1" ht="22.45" customFormat="1" customHeight="1" s="71">
      <c r="B7560" s="166" t="n"/>
      <c r="C7560" s="166" t="n"/>
      <c r="D7560" s="153" t="n"/>
      <c r="E7560" s="10" t="n"/>
      <c r="F7560" s="11" t="n"/>
      <c r="G7560" s="10" t="n"/>
      <c r="H7560" s="11" t="n"/>
      <c r="I7560" s="12" t="n"/>
      <c r="J7560" s="13" t="n"/>
      <c r="K7560" s="13" t="n"/>
      <c r="L7560" s="12" t="n"/>
      <c r="M7560">
        <f>VLOOKUP(J7560,P$7:Q$2767,2,0)</f>
        <v/>
      </c>
      <c r="N7560">
        <f>VLOOKUP(K7560,P$7:R$2767,2,0)</f>
        <v/>
      </c>
    </row>
    <row r="7561" hidden="1" outlineLevel="1" ht="22.45" customFormat="1" customHeight="1" s="71" thickBot="1">
      <c r="B7561" s="167" t="n"/>
      <c r="C7561" s="167" t="n"/>
      <c r="D7561" s="14" t="n"/>
      <c r="E7561" s="15" t="n"/>
      <c r="F7561" s="175" t="n"/>
      <c r="G7561" s="15" t="n"/>
      <c r="H7561" s="175" t="n"/>
      <c r="I7561" s="135" t="n"/>
      <c r="J7561" s="154" t="n"/>
      <c r="K7561" s="154" t="n"/>
      <c r="L7561" s="12" t="n"/>
      <c r="M7561">
        <f>VLOOKUP(J7561,P$7:Q$2767,2,0)</f>
        <v/>
      </c>
      <c r="N7561">
        <f>VLOOKUP(K7561,P$7:R$2767,2,0)</f>
        <v/>
      </c>
    </row>
    <row r="7562" hidden="1" outlineLevel="1" ht="22.45" customFormat="1" customHeight="1" s="71">
      <c r="B7562" s="165" t="n"/>
      <c r="C7562" s="165" t="n"/>
      <c r="D7562" s="152" t="n"/>
      <c r="E7562" s="163" t="n"/>
      <c r="F7562" s="164" t="n"/>
      <c r="G7562" s="163" t="n"/>
      <c r="H7562" s="164" t="n"/>
      <c r="I7562" s="176" t="n"/>
      <c r="J7562" s="8" t="n"/>
      <c r="K7562" s="8" t="n"/>
      <c r="L7562" s="12" t="n"/>
      <c r="M7562">
        <f>VLOOKUP(J7562,P$7:Q$2767,2,0)</f>
        <v/>
      </c>
      <c r="N7562">
        <f>VLOOKUP(K7562,P$7:R$2767,2,0)</f>
        <v/>
      </c>
    </row>
    <row r="7563" hidden="1" outlineLevel="1" ht="22.45" customFormat="1" customHeight="1" s="71">
      <c r="B7563" s="166" t="n"/>
      <c r="C7563" s="166" t="n"/>
      <c r="D7563" s="153" t="n"/>
      <c r="E7563" s="10" t="n"/>
      <c r="F7563" s="11" t="n"/>
      <c r="G7563" s="10" t="n"/>
      <c r="H7563" s="11" t="n"/>
      <c r="I7563" s="12" t="n"/>
      <c r="J7563" s="13" t="n"/>
      <c r="K7563" s="13" t="n"/>
      <c r="L7563" s="12" t="n"/>
      <c r="M7563">
        <f>VLOOKUP(J7563,P$7:Q$2767,2,0)</f>
        <v/>
      </c>
      <c r="N7563">
        <f>VLOOKUP(K7563,P$7:R$2767,2,0)</f>
        <v/>
      </c>
    </row>
    <row r="7564" hidden="1" outlineLevel="1" ht="22.45" customFormat="1" customHeight="1" s="71" thickBot="1">
      <c r="B7564" s="167" t="n"/>
      <c r="C7564" s="167" t="n"/>
      <c r="D7564" s="14" t="n"/>
      <c r="E7564" s="15" t="n"/>
      <c r="F7564" s="175" t="n"/>
      <c r="G7564" s="15" t="n"/>
      <c r="H7564" s="175" t="n"/>
      <c r="I7564" s="135" t="n"/>
      <c r="J7564" s="154" t="n"/>
      <c r="K7564" s="154" t="n"/>
      <c r="L7564" s="12" t="n"/>
      <c r="M7564">
        <f>VLOOKUP(J7564,P$7:Q$2767,2,0)</f>
        <v/>
      </c>
      <c r="N7564">
        <f>VLOOKUP(K7564,P$7:R$2767,2,0)</f>
        <v/>
      </c>
    </row>
    <row r="7565" hidden="1" outlineLevel="1" ht="22.45" customFormat="1" customHeight="1" s="71">
      <c r="B7565" s="165" t="n"/>
      <c r="C7565" s="165" t="n"/>
      <c r="D7565" s="152" t="n"/>
      <c r="E7565" s="163" t="n"/>
      <c r="F7565" s="164" t="n"/>
      <c r="G7565" s="163" t="n"/>
      <c r="H7565" s="164" t="n"/>
      <c r="I7565" s="7" t="n"/>
      <c r="J7565" s="8" t="n"/>
      <c r="K7565" s="8" t="n"/>
      <c r="L7565" s="12" t="n"/>
      <c r="M7565">
        <f>VLOOKUP(J7565,P$7:Q$2767,2,0)</f>
        <v/>
      </c>
      <c r="N7565">
        <f>VLOOKUP(K7565,P$7:R$2767,2,0)</f>
        <v/>
      </c>
    </row>
    <row r="7566" hidden="1" outlineLevel="1" ht="22.45" customFormat="1" customHeight="1" s="71">
      <c r="B7566" s="166" t="n"/>
      <c r="C7566" s="166" t="n"/>
      <c r="D7566" s="153" t="n"/>
      <c r="E7566" s="10" t="n"/>
      <c r="F7566" s="11" t="n"/>
      <c r="G7566" s="10" t="n"/>
      <c r="H7566" s="11" t="n"/>
      <c r="I7566" s="12" t="n"/>
      <c r="J7566" s="13" t="n"/>
      <c r="K7566" s="13" t="n"/>
      <c r="L7566" s="12" t="n"/>
      <c r="M7566">
        <f>VLOOKUP(J7566,P$7:Q$2767,2,0)</f>
        <v/>
      </c>
      <c r="N7566">
        <f>VLOOKUP(K7566,P$7:R$2767,2,0)</f>
        <v/>
      </c>
    </row>
    <row r="7567" hidden="1" outlineLevel="1" ht="22.45" customFormat="1" customHeight="1" s="71" thickBot="1">
      <c r="B7567" s="167" t="n"/>
      <c r="C7567" s="167" t="n"/>
      <c r="D7567" s="14" t="n"/>
      <c r="E7567" s="15" t="n"/>
      <c r="F7567" s="175" t="n"/>
      <c r="G7567" s="15" t="n"/>
      <c r="H7567" s="175" t="n"/>
      <c r="I7567" s="135" t="n"/>
      <c r="J7567" s="154" t="n"/>
      <c r="K7567" s="154" t="n"/>
      <c r="L7567" s="12" t="n"/>
      <c r="M7567">
        <f>VLOOKUP(J7567,P$7:Q$2767,2,0)</f>
        <v/>
      </c>
      <c r="N7567">
        <f>VLOOKUP(K7567,P$7:R$2767,2,0)</f>
        <v/>
      </c>
    </row>
    <row r="7568" hidden="1" outlineLevel="1" ht="22.45" customFormat="1" customHeight="1" s="71">
      <c r="B7568" s="165" t="n"/>
      <c r="C7568" s="165" t="n"/>
      <c r="D7568" s="152" t="n"/>
      <c r="E7568" s="163" t="n"/>
      <c r="F7568" s="164" t="n"/>
      <c r="G7568" s="163" t="n"/>
      <c r="H7568" s="164" t="n"/>
      <c r="I7568" s="7" t="n"/>
      <c r="J7568" s="8" t="n"/>
      <c r="K7568" s="8" t="n"/>
      <c r="L7568" s="12" t="n"/>
      <c r="M7568">
        <f>VLOOKUP(J7568,P$7:Q$2767,2,0)</f>
        <v/>
      </c>
      <c r="N7568">
        <f>VLOOKUP(K7568,P$7:R$2767,2,0)</f>
        <v/>
      </c>
    </row>
    <row r="7569" hidden="1" outlineLevel="1" ht="22.45" customFormat="1" customHeight="1" s="71">
      <c r="B7569" s="166" t="n"/>
      <c r="C7569" s="166" t="n"/>
      <c r="D7569" s="153" t="n"/>
      <c r="E7569" s="10" t="n"/>
      <c r="F7569" s="11" t="n"/>
      <c r="G7569" s="10" t="n"/>
      <c r="H7569" s="11" t="n"/>
      <c r="I7569" s="12" t="n"/>
      <c r="J7569" s="13" t="n"/>
      <c r="K7569" s="13" t="n"/>
      <c r="L7569" s="12" t="n"/>
      <c r="M7569">
        <f>VLOOKUP(J7569,P$7:Q$2767,2,0)</f>
        <v/>
      </c>
      <c r="N7569">
        <f>VLOOKUP(K7569,P$7:R$2767,2,0)</f>
        <v/>
      </c>
    </row>
    <row r="7570" hidden="1" outlineLevel="1" ht="22.45" customFormat="1" customHeight="1" s="71" thickBot="1">
      <c r="B7570" s="167" t="n"/>
      <c r="C7570" s="167" t="n"/>
      <c r="D7570" s="14" t="n"/>
      <c r="E7570" s="15" t="n"/>
      <c r="F7570" s="175" t="n"/>
      <c r="G7570" s="15" t="n"/>
      <c r="H7570" s="175" t="n"/>
      <c r="I7570" s="135" t="n"/>
      <c r="J7570" s="154" t="n"/>
      <c r="K7570" s="154" t="n"/>
      <c r="L7570" s="12" t="n"/>
      <c r="M7570">
        <f>VLOOKUP(J7570,P$7:Q$2767,2,0)</f>
        <v/>
      </c>
      <c r="N7570">
        <f>VLOOKUP(K7570,P$7:R$2767,2,0)</f>
        <v/>
      </c>
    </row>
    <row r="7571" hidden="1" outlineLevel="1" ht="22.45" customFormat="1" customHeight="1" s="71">
      <c r="B7571" s="165" t="n"/>
      <c r="C7571" s="165" t="n"/>
      <c r="D7571" s="152" t="n"/>
      <c r="E7571" s="163" t="n"/>
      <c r="F7571" s="164" t="n"/>
      <c r="G7571" s="163" t="n"/>
      <c r="H7571" s="164" t="n"/>
      <c r="I7571" s="7" t="n"/>
      <c r="J7571" s="8" t="n"/>
      <c r="K7571" s="8" t="n"/>
      <c r="L7571" s="12" t="n"/>
      <c r="M7571">
        <f>VLOOKUP(J7571,P$7:Q$2767,2,0)</f>
        <v/>
      </c>
      <c r="N7571">
        <f>VLOOKUP(K7571,P$7:R$2767,2,0)</f>
        <v/>
      </c>
    </row>
    <row r="7572" hidden="1" outlineLevel="1" ht="22.45" customFormat="1" customHeight="1" s="71">
      <c r="B7572" s="166" t="n"/>
      <c r="C7572" s="166" t="n"/>
      <c r="D7572" s="153" t="n"/>
      <c r="E7572" s="10" t="n"/>
      <c r="F7572" s="11" t="n"/>
      <c r="G7572" s="10" t="n"/>
      <c r="H7572" s="11" t="n"/>
      <c r="I7572" s="12" t="n"/>
      <c r="J7572" s="13" t="n"/>
      <c r="K7572" s="13" t="n"/>
      <c r="L7572" s="12" t="n"/>
      <c r="M7572">
        <f>VLOOKUP(J7572,P$7:Q$2767,2,0)</f>
        <v/>
      </c>
      <c r="N7572">
        <f>VLOOKUP(K7572,P$7:R$2767,2,0)</f>
        <v/>
      </c>
    </row>
    <row r="7573" hidden="1" outlineLevel="1" ht="22.45" customFormat="1" customHeight="1" s="71" thickBot="1">
      <c r="B7573" s="167" t="n"/>
      <c r="C7573" s="167" t="n"/>
      <c r="D7573" s="14" t="n"/>
      <c r="E7573" s="15" t="n"/>
      <c r="F7573" s="175" t="n"/>
      <c r="G7573" s="15" t="n"/>
      <c r="H7573" s="175" t="n"/>
      <c r="I7573" s="135" t="n"/>
      <c r="J7573" s="154" t="n"/>
      <c r="K7573" s="154" t="n"/>
      <c r="L7573" s="12" t="n"/>
      <c r="M7573">
        <f>VLOOKUP(J7573,P$7:Q$2767,2,0)</f>
        <v/>
      </c>
      <c r="N7573">
        <f>VLOOKUP(K7573,P$7:R$2767,2,0)</f>
        <v/>
      </c>
    </row>
    <row r="7574" hidden="1" outlineLevel="1" ht="22.45" customFormat="1" customHeight="1" s="71">
      <c r="B7574" s="165" t="n"/>
      <c r="C7574" s="165" t="n"/>
      <c r="D7574" s="152" t="n"/>
      <c r="E7574" s="163" t="n"/>
      <c r="F7574" s="164" t="n"/>
      <c r="G7574" s="163" t="n"/>
      <c r="H7574" s="164" t="n"/>
      <c r="I7574" s="7" t="n"/>
      <c r="J7574" s="8" t="n"/>
      <c r="K7574" s="8" t="n"/>
      <c r="L7574" s="12" t="n"/>
      <c r="M7574">
        <f>VLOOKUP(J7574,P$7:Q$2767,2,0)</f>
        <v/>
      </c>
      <c r="N7574">
        <f>VLOOKUP(K7574,P$7:R$2767,2,0)</f>
        <v/>
      </c>
    </row>
    <row r="7575" hidden="1" outlineLevel="1" ht="22.45" customFormat="1" customHeight="1" s="71">
      <c r="B7575" s="166" t="n"/>
      <c r="C7575" s="166" t="n"/>
      <c r="D7575" s="153" t="n"/>
      <c r="E7575" s="10" t="n"/>
      <c r="F7575" s="11" t="n"/>
      <c r="G7575" s="10" t="n"/>
      <c r="H7575" s="11" t="n"/>
      <c r="I7575" s="12" t="n"/>
      <c r="J7575" s="13" t="n"/>
      <c r="K7575" s="13" t="n"/>
      <c r="L7575" s="12" t="n"/>
      <c r="M7575">
        <f>VLOOKUP(J7575,P$7:Q$2767,2,0)</f>
        <v/>
      </c>
      <c r="N7575">
        <f>VLOOKUP(K7575,P$7:R$2767,2,0)</f>
        <v/>
      </c>
    </row>
    <row r="7576" hidden="1" outlineLevel="1" ht="22.45" customFormat="1" customHeight="1" s="71" thickBot="1">
      <c r="B7576" s="167" t="n"/>
      <c r="C7576" s="167" t="n"/>
      <c r="D7576" s="14" t="n"/>
      <c r="E7576" s="15" t="n"/>
      <c r="F7576" s="175" t="n"/>
      <c r="G7576" s="15" t="n"/>
      <c r="H7576" s="175" t="n"/>
      <c r="I7576" s="135" t="n"/>
      <c r="J7576" s="154" t="n"/>
      <c r="K7576" s="154" t="n"/>
      <c r="L7576" s="12" t="n"/>
      <c r="M7576">
        <f>VLOOKUP(J7576,P$7:Q$2767,2,0)</f>
        <v/>
      </c>
      <c r="N7576">
        <f>VLOOKUP(K7576,P$7:R$2767,2,0)</f>
        <v/>
      </c>
    </row>
    <row r="7577" hidden="1" outlineLevel="1" ht="22.45" customFormat="1" customHeight="1" s="71">
      <c r="B7577" s="165" t="n"/>
      <c r="C7577" s="165" t="n"/>
      <c r="D7577" s="152" t="n"/>
      <c r="E7577" s="163" t="n"/>
      <c r="F7577" s="164" t="n"/>
      <c r="G7577" s="163" t="n"/>
      <c r="H7577" s="164" t="n"/>
      <c r="I7577" s="7" t="n"/>
      <c r="J7577" s="8" t="n"/>
      <c r="K7577" s="8" t="n"/>
      <c r="L7577" s="12" t="n"/>
      <c r="M7577">
        <f>VLOOKUP(J7577,P$7:Q$2767,2,0)</f>
        <v/>
      </c>
      <c r="N7577">
        <f>VLOOKUP(K7577,P$7:R$2767,2,0)</f>
        <v/>
      </c>
    </row>
    <row r="7578" hidden="1" outlineLevel="1" ht="22.45" customFormat="1" customHeight="1" s="71">
      <c r="B7578" s="166" t="n"/>
      <c r="C7578" s="166" t="n"/>
      <c r="D7578" s="153" t="n"/>
      <c r="E7578" s="10" t="n"/>
      <c r="F7578" s="11" t="n"/>
      <c r="G7578" s="10" t="n"/>
      <c r="H7578" s="11" t="n"/>
      <c r="I7578" s="12" t="n"/>
      <c r="J7578" s="13" t="n"/>
      <c r="K7578" s="13" t="n"/>
      <c r="L7578" s="12" t="n"/>
      <c r="M7578">
        <f>VLOOKUP(J7578,P$7:Q$2767,2,0)</f>
        <v/>
      </c>
      <c r="N7578">
        <f>VLOOKUP(K7578,P$7:R$2767,2,0)</f>
        <v/>
      </c>
    </row>
    <row r="7579" hidden="1" outlineLevel="1" ht="22.45" customFormat="1" customHeight="1" s="71" thickBot="1">
      <c r="B7579" s="167" t="n"/>
      <c r="C7579" s="167" t="n"/>
      <c r="D7579" s="14" t="n"/>
      <c r="E7579" s="15" t="n"/>
      <c r="F7579" s="175" t="n"/>
      <c r="G7579" s="15" t="n"/>
      <c r="H7579" s="175" t="n"/>
      <c r="I7579" s="135" t="n"/>
      <c r="J7579" s="154" t="n"/>
      <c r="K7579" s="154" t="n"/>
      <c r="L7579" s="12" t="n"/>
      <c r="M7579">
        <f>VLOOKUP(J7579,P$7:Q$2767,2,0)</f>
        <v/>
      </c>
      <c r="N7579">
        <f>VLOOKUP(K7579,P$7:R$2767,2,0)</f>
        <v/>
      </c>
    </row>
    <row r="7580" hidden="1" outlineLevel="1" ht="22.45" customFormat="1" customHeight="1" s="71">
      <c r="B7580" s="165" t="n"/>
      <c r="C7580" s="165" t="n"/>
      <c r="D7580" s="152" t="n"/>
      <c r="E7580" s="163" t="n"/>
      <c r="F7580" s="164" t="n"/>
      <c r="G7580" s="163" t="n"/>
      <c r="H7580" s="164" t="n"/>
      <c r="I7580" s="7" t="n"/>
      <c r="J7580" s="8" t="n"/>
      <c r="K7580" s="8" t="n"/>
      <c r="L7580" s="12" t="n"/>
      <c r="M7580">
        <f>VLOOKUP(J7580,P$7:Q$2767,2,0)</f>
        <v/>
      </c>
      <c r="N7580">
        <f>VLOOKUP(K7580,P$7:R$2767,2,0)</f>
        <v/>
      </c>
    </row>
    <row r="7581" hidden="1" outlineLevel="1" ht="22.45" customFormat="1" customHeight="1" s="71">
      <c r="B7581" s="166" t="n"/>
      <c r="C7581" s="166" t="n"/>
      <c r="D7581" s="153" t="n"/>
      <c r="E7581" s="10" t="n"/>
      <c r="F7581" s="11" t="n"/>
      <c r="G7581" s="10" t="n"/>
      <c r="H7581" s="11" t="n"/>
      <c r="I7581" s="12" t="n"/>
      <c r="J7581" s="13" t="n"/>
      <c r="K7581" s="13" t="n"/>
      <c r="L7581" s="12" t="n"/>
      <c r="M7581">
        <f>VLOOKUP(J7581,P$7:Q$2767,2,0)</f>
        <v/>
      </c>
      <c r="N7581">
        <f>VLOOKUP(K7581,P$7:R$2767,2,0)</f>
        <v/>
      </c>
    </row>
    <row r="7582" hidden="1" outlineLevel="1" ht="22.45" customFormat="1" customHeight="1" s="71" thickBot="1">
      <c r="B7582" s="167" t="n"/>
      <c r="C7582" s="167" t="n"/>
      <c r="D7582" s="14" t="n"/>
      <c r="E7582" s="15" t="n"/>
      <c r="F7582" s="175" t="n"/>
      <c r="G7582" s="15" t="n"/>
      <c r="H7582" s="175" t="n"/>
      <c r="I7582" s="135" t="n"/>
      <c r="J7582" s="154" t="n"/>
      <c r="K7582" s="154" t="n"/>
      <c r="L7582" s="12" t="n"/>
      <c r="M7582">
        <f>VLOOKUP(J7582,P$7:Q$2767,2,0)</f>
        <v/>
      </c>
      <c r="N7582">
        <f>VLOOKUP(K7582,P$7:R$2767,2,0)</f>
        <v/>
      </c>
    </row>
    <row r="7583" hidden="1" outlineLevel="1" ht="22.45" customFormat="1" customHeight="1" s="71">
      <c r="B7583" s="165" t="n"/>
      <c r="C7583" s="165" t="n"/>
      <c r="D7583" s="152" t="n"/>
      <c r="E7583" s="163" t="n"/>
      <c r="F7583" s="164" t="n"/>
      <c r="G7583" s="163" t="n"/>
      <c r="H7583" s="164" t="n"/>
      <c r="I7583" s="7" t="n"/>
      <c r="J7583" s="8" t="n"/>
      <c r="K7583" s="8" t="n"/>
      <c r="L7583" s="12" t="n"/>
      <c r="M7583">
        <f>VLOOKUP(J7583,P$7:Q$2767,2,0)</f>
        <v/>
      </c>
      <c r="N7583">
        <f>VLOOKUP(K7583,P$7:R$2767,2,0)</f>
        <v/>
      </c>
    </row>
    <row r="7584" hidden="1" outlineLevel="1" ht="22.45" customFormat="1" customHeight="1" s="71">
      <c r="B7584" s="166" t="n"/>
      <c r="C7584" s="166" t="n"/>
      <c r="D7584" s="153" t="n"/>
      <c r="E7584" s="10" t="n"/>
      <c r="F7584" s="11" t="n"/>
      <c r="G7584" s="10" t="n"/>
      <c r="H7584" s="11" t="n"/>
      <c r="I7584" s="12" t="n"/>
      <c r="J7584" s="13" t="n"/>
      <c r="K7584" s="13" t="n"/>
      <c r="L7584" s="12" t="n"/>
      <c r="M7584">
        <f>VLOOKUP(J7584,P$7:Q$2767,2,0)</f>
        <v/>
      </c>
      <c r="N7584">
        <f>VLOOKUP(K7584,P$7:R$2767,2,0)</f>
        <v/>
      </c>
    </row>
    <row r="7585" hidden="1" outlineLevel="1" ht="22.45" customFormat="1" customHeight="1" s="71" thickBot="1">
      <c r="B7585" s="167" t="n"/>
      <c r="C7585" s="167" t="n"/>
      <c r="D7585" s="14" t="n"/>
      <c r="E7585" s="15" t="n"/>
      <c r="F7585" s="175" t="n"/>
      <c r="G7585" s="15" t="n"/>
      <c r="H7585" s="175" t="n"/>
      <c r="I7585" s="135" t="n"/>
      <c r="J7585" s="154" t="n"/>
      <c r="K7585" s="154" t="n"/>
      <c r="L7585" s="12" t="n"/>
      <c r="M7585">
        <f>VLOOKUP(J7585,P$7:Q$2767,2,0)</f>
        <v/>
      </c>
      <c r="N7585">
        <f>VLOOKUP(K7585,P$7:R$2767,2,0)</f>
        <v/>
      </c>
    </row>
    <row r="7586" hidden="1" outlineLevel="1" ht="22.45" customFormat="1" customHeight="1" s="71">
      <c r="B7586" s="165" t="n"/>
      <c r="C7586" s="165" t="n"/>
      <c r="D7586" s="152" t="n"/>
      <c r="E7586" s="163" t="n"/>
      <c r="F7586" s="164" t="n"/>
      <c r="G7586" s="163" t="n"/>
      <c r="H7586" s="164" t="n"/>
      <c r="I7586" s="7" t="n"/>
      <c r="J7586" s="8" t="n"/>
      <c r="K7586" s="8" t="n"/>
      <c r="L7586" s="12" t="n"/>
      <c r="M7586">
        <f>VLOOKUP(J7586,P$7:Q$2767,2,0)</f>
        <v/>
      </c>
      <c r="N7586">
        <f>VLOOKUP(K7586,P$7:R$2767,2,0)</f>
        <v/>
      </c>
    </row>
    <row r="7587" hidden="1" outlineLevel="1" ht="22.45" customFormat="1" customHeight="1" s="71">
      <c r="B7587" s="166" t="n"/>
      <c r="C7587" s="166" t="n"/>
      <c r="D7587" s="153" t="n"/>
      <c r="E7587" s="10" t="n"/>
      <c r="F7587" s="11" t="n"/>
      <c r="G7587" s="10" t="n"/>
      <c r="H7587" s="11" t="n"/>
      <c r="I7587" s="12" t="n"/>
      <c r="J7587" s="13" t="n"/>
      <c r="K7587" s="13" t="n"/>
      <c r="L7587" s="12" t="n"/>
      <c r="M7587">
        <f>VLOOKUP(J7587,P$7:Q$2767,2,0)</f>
        <v/>
      </c>
      <c r="N7587">
        <f>VLOOKUP(K7587,P$7:R$2767,2,0)</f>
        <v/>
      </c>
    </row>
    <row r="7588" hidden="1" outlineLevel="1" ht="22.45" customFormat="1" customHeight="1" s="71" thickBot="1">
      <c r="B7588" s="167" t="n"/>
      <c r="C7588" s="167" t="n"/>
      <c r="D7588" s="14" t="n"/>
      <c r="E7588" s="15" t="n"/>
      <c r="F7588" s="175" t="n"/>
      <c r="G7588" s="15" t="n"/>
      <c r="H7588" s="175" t="n"/>
      <c r="I7588" s="135" t="n"/>
      <c r="J7588" s="154" t="n"/>
      <c r="K7588" s="154" t="n"/>
      <c r="L7588" s="12" t="n"/>
      <c r="M7588">
        <f>VLOOKUP(J7588,P$7:Q$2767,2,0)</f>
        <v/>
      </c>
      <c r="N7588">
        <f>VLOOKUP(K7588,P$7:R$2767,2,0)</f>
        <v/>
      </c>
    </row>
    <row r="7589" hidden="1" outlineLevel="1" ht="22.45" customFormat="1" customHeight="1" s="71">
      <c r="B7589" s="165" t="n"/>
      <c r="C7589" s="165" t="n"/>
      <c r="D7589" s="152" t="n"/>
      <c r="E7589" s="163" t="n"/>
      <c r="F7589" s="164" t="n"/>
      <c r="G7589" s="163" t="n"/>
      <c r="H7589" s="164" t="n"/>
      <c r="I7589" s="7" t="n"/>
      <c r="J7589" s="8" t="n"/>
      <c r="K7589" s="8" t="n"/>
      <c r="L7589" s="12" t="n"/>
      <c r="M7589">
        <f>VLOOKUP(J7589,P$7:Q$2767,2,0)</f>
        <v/>
      </c>
      <c r="N7589">
        <f>VLOOKUP(K7589,P$7:R$2767,2,0)</f>
        <v/>
      </c>
    </row>
    <row r="7590" hidden="1" outlineLevel="1" ht="22.45" customFormat="1" customHeight="1" s="71">
      <c r="B7590" s="166" t="n"/>
      <c r="C7590" s="166" t="n"/>
      <c r="D7590" s="153" t="n"/>
      <c r="E7590" s="10" t="n"/>
      <c r="F7590" s="11" t="n"/>
      <c r="G7590" s="10" t="n"/>
      <c r="H7590" s="11" t="n"/>
      <c r="I7590" s="12" t="n"/>
      <c r="J7590" s="13" t="n"/>
      <c r="K7590" s="13" t="n"/>
      <c r="L7590" s="12" t="n"/>
      <c r="M7590">
        <f>VLOOKUP(J7590,P$7:Q$2767,2,0)</f>
        <v/>
      </c>
      <c r="N7590">
        <f>VLOOKUP(K7590,P$7:R$2767,2,0)</f>
        <v/>
      </c>
    </row>
    <row r="7591" hidden="1" outlineLevel="1" ht="22.45" customFormat="1" customHeight="1" s="71" thickBot="1">
      <c r="B7591" s="167" t="n"/>
      <c r="C7591" s="167" t="n"/>
      <c r="D7591" s="14" t="n"/>
      <c r="E7591" s="15" t="n"/>
      <c r="F7591" s="175" t="n"/>
      <c r="G7591" s="15" t="n"/>
      <c r="H7591" s="175" t="n"/>
      <c r="I7591" s="135" t="n"/>
      <c r="J7591" s="154" t="n"/>
      <c r="K7591" s="154" t="n"/>
      <c r="L7591" s="12" t="n"/>
      <c r="M7591">
        <f>VLOOKUP(J7591,P$7:Q$2767,2,0)</f>
        <v/>
      </c>
      <c r="N7591">
        <f>VLOOKUP(K7591,P$7:R$2767,2,0)</f>
        <v/>
      </c>
    </row>
    <row r="7592" hidden="1" outlineLevel="1" ht="22.45" customFormat="1" customHeight="1" s="71">
      <c r="B7592" s="165" t="n"/>
      <c r="C7592" s="165" t="n"/>
      <c r="D7592" s="152" t="n"/>
      <c r="E7592" s="163" t="n"/>
      <c r="F7592" s="164" t="n"/>
      <c r="G7592" s="163" t="n"/>
      <c r="H7592" s="164" t="n"/>
      <c r="I7592" s="176" t="n"/>
      <c r="J7592" s="8" t="n"/>
      <c r="K7592" s="8" t="n"/>
      <c r="L7592" s="12" t="n"/>
      <c r="M7592">
        <f>VLOOKUP(J7592,P$7:Q$2767,2,0)</f>
        <v/>
      </c>
      <c r="N7592">
        <f>VLOOKUP(K7592,P$7:R$2767,2,0)</f>
        <v/>
      </c>
    </row>
    <row r="7593" hidden="1" outlineLevel="1" ht="22.45" customFormat="1" customHeight="1" s="71">
      <c r="B7593" s="166" t="n"/>
      <c r="C7593" s="166" t="n"/>
      <c r="D7593" s="153" t="n"/>
      <c r="E7593" s="10" t="n"/>
      <c r="F7593" s="11" t="n"/>
      <c r="G7593" s="10" t="n"/>
      <c r="H7593" s="11" t="n"/>
      <c r="I7593" s="12" t="n"/>
      <c r="J7593" s="13" t="n"/>
      <c r="K7593" s="13" t="n"/>
      <c r="L7593" s="12" t="n"/>
      <c r="M7593">
        <f>VLOOKUP(J7593,P$7:Q$2767,2,0)</f>
        <v/>
      </c>
      <c r="N7593">
        <f>VLOOKUP(K7593,P$7:R$2767,2,0)</f>
        <v/>
      </c>
    </row>
    <row r="7594" hidden="1" outlineLevel="1" ht="22.45" customFormat="1" customHeight="1" s="71" thickBot="1">
      <c r="B7594" s="167" t="n"/>
      <c r="C7594" s="167" t="n"/>
      <c r="D7594" s="14" t="n"/>
      <c r="E7594" s="15" t="n"/>
      <c r="F7594" s="175" t="n"/>
      <c r="G7594" s="15" t="n"/>
      <c r="H7594" s="175" t="n"/>
      <c r="I7594" s="135" t="n"/>
      <c r="J7594" s="154" t="n"/>
      <c r="K7594" s="154" t="n"/>
      <c r="L7594" s="12" t="n"/>
      <c r="M7594">
        <f>VLOOKUP(J7594,P$7:Q$2767,2,0)</f>
        <v/>
      </c>
      <c r="N7594">
        <f>VLOOKUP(K7594,P$7:R$2767,2,0)</f>
        <v/>
      </c>
    </row>
    <row r="7595" hidden="1" outlineLevel="1" ht="22.45" customFormat="1" customHeight="1" s="71">
      <c r="B7595" s="165" t="n"/>
      <c r="C7595" s="165" t="n"/>
      <c r="D7595" s="152" t="n"/>
      <c r="E7595" s="163" t="n"/>
      <c r="F7595" s="164" t="n"/>
      <c r="G7595" s="163" t="n"/>
      <c r="H7595" s="164" t="n"/>
      <c r="I7595" s="176" t="n"/>
      <c r="J7595" s="8" t="n"/>
      <c r="K7595" s="8" t="n"/>
      <c r="L7595" s="12" t="n"/>
      <c r="M7595">
        <f>VLOOKUP(J7595,P$7:Q$2767,2,0)</f>
        <v/>
      </c>
      <c r="N7595">
        <f>VLOOKUP(K7595,P$7:R$2767,2,0)</f>
        <v/>
      </c>
    </row>
    <row r="7596" hidden="1" outlineLevel="1" ht="22.45" customFormat="1" customHeight="1" s="71">
      <c r="B7596" s="166" t="n"/>
      <c r="C7596" s="166" t="n"/>
      <c r="D7596" s="153" t="n"/>
      <c r="E7596" s="10" t="n"/>
      <c r="F7596" s="11" t="n"/>
      <c r="G7596" s="10" t="n"/>
      <c r="H7596" s="11" t="n"/>
      <c r="I7596" s="12" t="n"/>
      <c r="J7596" s="13" t="n"/>
      <c r="K7596" s="13" t="n"/>
      <c r="L7596" s="12" t="n"/>
      <c r="M7596">
        <f>VLOOKUP(J7596,P$7:Q$2767,2,0)</f>
        <v/>
      </c>
      <c r="N7596">
        <f>VLOOKUP(K7596,P$7:R$2767,2,0)</f>
        <v/>
      </c>
    </row>
    <row r="7597" hidden="1" outlineLevel="1" ht="22.45" customFormat="1" customHeight="1" s="71" thickBot="1">
      <c r="B7597" s="167" t="n"/>
      <c r="C7597" s="167" t="n"/>
      <c r="D7597" s="14" t="n"/>
      <c r="E7597" s="15" t="n"/>
      <c r="F7597" s="175" t="n"/>
      <c r="G7597" s="15" t="n"/>
      <c r="H7597" s="175" t="n"/>
      <c r="I7597" s="135" t="n"/>
      <c r="J7597" s="154" t="n"/>
      <c r="K7597" s="154" t="n"/>
      <c r="L7597" s="12" t="n"/>
      <c r="M7597">
        <f>VLOOKUP(J7597,P$7:Q$2767,2,0)</f>
        <v/>
      </c>
      <c r="N7597">
        <f>VLOOKUP(K7597,P$7:R$2767,2,0)</f>
        <v/>
      </c>
    </row>
    <row r="7598" hidden="1" outlineLevel="1" ht="22.45" customFormat="1" customHeight="1" s="71">
      <c r="B7598" s="165" t="n"/>
      <c r="C7598" s="165" t="n"/>
      <c r="D7598" s="152" t="n"/>
      <c r="E7598" s="163" t="n"/>
      <c r="F7598" s="164" t="n"/>
      <c r="G7598" s="163" t="n"/>
      <c r="H7598" s="164" t="n"/>
      <c r="I7598" s="7" t="n"/>
      <c r="J7598" s="8" t="n"/>
      <c r="K7598" s="8" t="n"/>
      <c r="L7598" s="12" t="n"/>
      <c r="M7598">
        <f>VLOOKUP(J7598,P$7:Q$2767,2,0)</f>
        <v/>
      </c>
      <c r="N7598">
        <f>VLOOKUP(K7598,P$7:R$2767,2,0)</f>
        <v/>
      </c>
    </row>
    <row r="7599" hidden="1" outlineLevel="1" ht="22.45" customFormat="1" customHeight="1" s="71">
      <c r="B7599" s="166" t="n"/>
      <c r="C7599" s="166" t="n"/>
      <c r="D7599" s="153" t="n"/>
      <c r="E7599" s="10" t="n"/>
      <c r="F7599" s="11" t="n"/>
      <c r="G7599" s="10" t="n"/>
      <c r="H7599" s="11" t="n"/>
      <c r="I7599" s="12" t="n"/>
      <c r="J7599" s="13" t="n"/>
      <c r="K7599" s="13" t="n"/>
      <c r="L7599" s="12" t="n"/>
      <c r="M7599">
        <f>VLOOKUP(J7599,P$7:Q$2767,2,0)</f>
        <v/>
      </c>
      <c r="N7599">
        <f>VLOOKUP(K7599,P$7:R$2767,2,0)</f>
        <v/>
      </c>
    </row>
    <row r="7600" hidden="1" outlineLevel="1" ht="22.45" customFormat="1" customHeight="1" s="71" thickBot="1">
      <c r="B7600" s="167" t="n"/>
      <c r="C7600" s="167" t="n"/>
      <c r="D7600" s="14" t="n"/>
      <c r="E7600" s="15" t="n"/>
      <c r="F7600" s="175" t="n"/>
      <c r="G7600" s="15" t="n"/>
      <c r="H7600" s="175" t="n"/>
      <c r="I7600" s="135" t="n"/>
      <c r="J7600" s="154" t="n"/>
      <c r="K7600" s="154" t="n"/>
      <c r="L7600" s="12" t="n"/>
      <c r="M7600">
        <f>VLOOKUP(J7600,P$7:Q$2767,2,0)</f>
        <v/>
      </c>
      <c r="N7600">
        <f>VLOOKUP(K7600,P$7:R$2767,2,0)</f>
        <v/>
      </c>
    </row>
    <row r="7601" hidden="1" outlineLevel="1" ht="22.45" customFormat="1" customHeight="1" s="71">
      <c r="B7601" s="165" t="n"/>
      <c r="C7601" s="165" t="n"/>
      <c r="D7601" s="152" t="n"/>
      <c r="E7601" s="163" t="n"/>
      <c r="F7601" s="164" t="n"/>
      <c r="G7601" s="163" t="n"/>
      <c r="H7601" s="164" t="n"/>
      <c r="I7601" s="7" t="n"/>
      <c r="J7601" s="8" t="n"/>
      <c r="K7601" s="8" t="n"/>
      <c r="L7601" s="12" t="n"/>
      <c r="M7601">
        <f>VLOOKUP(J7601,P$7:Q$2767,2,0)</f>
        <v/>
      </c>
      <c r="N7601">
        <f>VLOOKUP(K7601,P$7:R$2767,2,0)</f>
        <v/>
      </c>
    </row>
    <row r="7602" hidden="1" outlineLevel="1" ht="22.45" customFormat="1" customHeight="1" s="71">
      <c r="B7602" s="166" t="n"/>
      <c r="C7602" s="166" t="n"/>
      <c r="D7602" s="153" t="n"/>
      <c r="E7602" s="10" t="n"/>
      <c r="F7602" s="11" t="n"/>
      <c r="G7602" s="10" t="n"/>
      <c r="H7602" s="11" t="n"/>
      <c r="I7602" s="12" t="n"/>
      <c r="J7602" s="13" t="n"/>
      <c r="K7602" s="13" t="n"/>
      <c r="L7602" s="12" t="n"/>
      <c r="M7602">
        <f>VLOOKUP(J7602,P$7:Q$2767,2,0)</f>
        <v/>
      </c>
      <c r="N7602">
        <f>VLOOKUP(K7602,P$7:R$2767,2,0)</f>
        <v/>
      </c>
    </row>
    <row r="7603" hidden="1" outlineLevel="1" ht="22.45" customFormat="1" customHeight="1" s="71" thickBot="1">
      <c r="B7603" s="167" t="n"/>
      <c r="C7603" s="167" t="n"/>
      <c r="D7603" s="14" t="n"/>
      <c r="E7603" s="15" t="n"/>
      <c r="F7603" s="175" t="n"/>
      <c r="G7603" s="15" t="n"/>
      <c r="H7603" s="175" t="n"/>
      <c r="I7603" s="135" t="n"/>
      <c r="J7603" s="154" t="n"/>
      <c r="K7603" s="154" t="n"/>
      <c r="L7603" s="12" t="n"/>
      <c r="M7603">
        <f>VLOOKUP(J7603,P$7:Q$2767,2,0)</f>
        <v/>
      </c>
      <c r="N7603">
        <f>VLOOKUP(K7603,P$7:R$2767,2,0)</f>
        <v/>
      </c>
    </row>
    <row r="7604" hidden="1" outlineLevel="1" ht="22.45" customFormat="1" customHeight="1" s="71">
      <c r="B7604" s="165" t="n"/>
      <c r="C7604" s="165" t="n"/>
      <c r="D7604" s="152" t="n"/>
      <c r="E7604" s="163" t="n"/>
      <c r="F7604" s="164" t="n"/>
      <c r="G7604" s="163" t="n"/>
      <c r="H7604" s="164" t="n"/>
      <c r="I7604" s="7" t="n"/>
      <c r="J7604" s="8" t="n"/>
      <c r="K7604" s="8" t="n"/>
      <c r="L7604" s="12" t="n"/>
      <c r="M7604">
        <f>VLOOKUP(J7604,P$7:Q$2767,2,0)</f>
        <v/>
      </c>
      <c r="N7604">
        <f>VLOOKUP(K7604,P$7:R$2767,2,0)</f>
        <v/>
      </c>
    </row>
    <row r="7605" hidden="1" outlineLevel="1" ht="22.45" customFormat="1" customHeight="1" s="71">
      <c r="B7605" s="166" t="n"/>
      <c r="C7605" s="166" t="n"/>
      <c r="D7605" s="153" t="n"/>
      <c r="E7605" s="10" t="n"/>
      <c r="F7605" s="11" t="n"/>
      <c r="G7605" s="10" t="n"/>
      <c r="H7605" s="11" t="n"/>
      <c r="I7605" s="12" t="n"/>
      <c r="J7605" s="13" t="n"/>
      <c r="K7605" s="13" t="n"/>
      <c r="L7605" s="12" t="n"/>
      <c r="M7605">
        <f>VLOOKUP(J7605,P$7:Q$2767,2,0)</f>
        <v/>
      </c>
      <c r="N7605">
        <f>VLOOKUP(K7605,P$7:R$2767,2,0)</f>
        <v/>
      </c>
    </row>
    <row r="7606" hidden="1" outlineLevel="1" ht="22.45" customFormat="1" customHeight="1" s="71" thickBot="1">
      <c r="B7606" s="167" t="n"/>
      <c r="C7606" s="167" t="n"/>
      <c r="D7606" s="14" t="n"/>
      <c r="E7606" s="15" t="n"/>
      <c r="F7606" s="175" t="n"/>
      <c r="G7606" s="15" t="n"/>
      <c r="H7606" s="175" t="n"/>
      <c r="I7606" s="135" t="n"/>
      <c r="J7606" s="154" t="n"/>
      <c r="K7606" s="154" t="n"/>
      <c r="L7606" s="12" t="n"/>
      <c r="M7606">
        <f>VLOOKUP(J7606,P$7:Q$2767,2,0)</f>
        <v/>
      </c>
      <c r="N7606">
        <f>VLOOKUP(K7606,P$7:R$2767,2,0)</f>
        <v/>
      </c>
    </row>
    <row r="7607" hidden="1" outlineLevel="1" ht="22.45" customFormat="1" customHeight="1" s="71">
      <c r="B7607" s="165" t="n"/>
      <c r="C7607" s="165" t="n"/>
      <c r="D7607" s="152" t="n"/>
      <c r="E7607" s="163" t="n"/>
      <c r="F7607" s="164" t="n"/>
      <c r="G7607" s="163" t="n"/>
      <c r="H7607" s="164" t="n"/>
      <c r="I7607" s="7" t="n"/>
      <c r="J7607" s="8" t="n"/>
      <c r="K7607" s="8" t="n"/>
      <c r="L7607" s="12" t="n"/>
      <c r="M7607">
        <f>VLOOKUP(J7607,P$7:Q$2767,2,0)</f>
        <v/>
      </c>
      <c r="N7607">
        <f>VLOOKUP(K7607,P$7:R$2767,2,0)</f>
        <v/>
      </c>
    </row>
    <row r="7608" hidden="1" outlineLevel="1" ht="22.45" customFormat="1" customHeight="1" s="71">
      <c r="B7608" s="166" t="n"/>
      <c r="C7608" s="166" t="n"/>
      <c r="D7608" s="153" t="n"/>
      <c r="E7608" s="10" t="n"/>
      <c r="F7608" s="11" t="n"/>
      <c r="G7608" s="10" t="n"/>
      <c r="H7608" s="11" t="n"/>
      <c r="I7608" s="12" t="n"/>
      <c r="J7608" s="13" t="n"/>
      <c r="K7608" s="13" t="n"/>
      <c r="L7608" s="12" t="n"/>
      <c r="M7608">
        <f>VLOOKUP(J7608,P$7:Q$2767,2,0)</f>
        <v/>
      </c>
      <c r="N7608">
        <f>VLOOKUP(K7608,P$7:R$2767,2,0)</f>
        <v/>
      </c>
    </row>
    <row r="7609" hidden="1" outlineLevel="1" ht="22.45" customFormat="1" customHeight="1" s="71" thickBot="1">
      <c r="B7609" s="167" t="n"/>
      <c r="C7609" s="167" t="n"/>
      <c r="D7609" s="14" t="n"/>
      <c r="E7609" s="15" t="n"/>
      <c r="F7609" s="175" t="n"/>
      <c r="G7609" s="15" t="n"/>
      <c r="H7609" s="175" t="n"/>
      <c r="I7609" s="135" t="n"/>
      <c r="J7609" s="154" t="n"/>
      <c r="K7609" s="154" t="n"/>
      <c r="L7609" s="12" t="n"/>
      <c r="M7609">
        <f>VLOOKUP(J7609,P$7:Q$2767,2,0)</f>
        <v/>
      </c>
      <c r="N7609">
        <f>VLOOKUP(K7609,P$7:R$2767,2,0)</f>
        <v/>
      </c>
    </row>
    <row r="7610" hidden="1" outlineLevel="1" ht="22.45" customFormat="1" customHeight="1" s="71">
      <c r="B7610" s="165" t="n"/>
      <c r="C7610" s="165" t="n"/>
      <c r="D7610" s="152" t="n"/>
      <c r="E7610" s="163" t="n"/>
      <c r="F7610" s="164" t="n"/>
      <c r="G7610" s="163" t="n"/>
      <c r="H7610" s="164" t="n"/>
      <c r="I7610" s="7" t="n"/>
      <c r="J7610" s="8" t="n"/>
      <c r="K7610" s="8" t="n"/>
      <c r="L7610" s="12" t="n"/>
      <c r="M7610">
        <f>VLOOKUP(J7610,P$7:Q$2767,2,0)</f>
        <v/>
      </c>
      <c r="N7610">
        <f>VLOOKUP(K7610,P$7:R$2767,2,0)</f>
        <v/>
      </c>
    </row>
    <row r="7611" hidden="1" outlineLevel="1" ht="22.45" customFormat="1" customHeight="1" s="71">
      <c r="B7611" s="166" t="n"/>
      <c r="C7611" s="166" t="n"/>
      <c r="D7611" s="153" t="n"/>
      <c r="E7611" s="10" t="n"/>
      <c r="F7611" s="11" t="n"/>
      <c r="G7611" s="10" t="n"/>
      <c r="H7611" s="11" t="n"/>
      <c r="I7611" s="12" t="n"/>
      <c r="J7611" s="13" t="n"/>
      <c r="K7611" s="13" t="n"/>
      <c r="L7611" s="12" t="n"/>
      <c r="M7611">
        <f>VLOOKUP(J7611,P$7:Q$2767,2,0)</f>
        <v/>
      </c>
      <c r="N7611">
        <f>VLOOKUP(K7611,P$7:R$2767,2,0)</f>
        <v/>
      </c>
    </row>
    <row r="7612" hidden="1" outlineLevel="1" ht="22.45" customFormat="1" customHeight="1" s="71" thickBot="1">
      <c r="B7612" s="167" t="n"/>
      <c r="C7612" s="167" t="n"/>
      <c r="D7612" s="14" t="n"/>
      <c r="E7612" s="15" t="n"/>
      <c r="F7612" s="175" t="n"/>
      <c r="G7612" s="15" t="n"/>
      <c r="H7612" s="175" t="n"/>
      <c r="I7612" s="135" t="n"/>
      <c r="J7612" s="154" t="n"/>
      <c r="K7612" s="154" t="n"/>
      <c r="L7612" s="12" t="n"/>
      <c r="M7612">
        <f>VLOOKUP(J7612,P$7:Q$2767,2,0)</f>
        <v/>
      </c>
      <c r="N7612">
        <f>VLOOKUP(K7612,P$7:R$2767,2,0)</f>
        <v/>
      </c>
    </row>
    <row r="7613" hidden="1" outlineLevel="1" ht="22.45" customFormat="1" customHeight="1" s="71">
      <c r="B7613" s="165" t="n"/>
      <c r="C7613" s="165" t="n"/>
      <c r="D7613" s="152" t="n"/>
      <c r="E7613" s="163" t="n"/>
      <c r="F7613" s="164" t="n"/>
      <c r="G7613" s="163" t="n"/>
      <c r="H7613" s="164" t="n"/>
      <c r="I7613" s="7" t="n"/>
      <c r="J7613" s="8" t="n"/>
      <c r="K7613" s="8" t="n"/>
      <c r="L7613" s="12" t="n"/>
      <c r="M7613">
        <f>VLOOKUP(J7613,P$7:Q$2767,2,0)</f>
        <v/>
      </c>
      <c r="N7613">
        <f>VLOOKUP(K7613,P$7:R$2767,2,0)</f>
        <v/>
      </c>
    </row>
    <row r="7614" hidden="1" outlineLevel="1" ht="22.45" customFormat="1" customHeight="1" s="71">
      <c r="B7614" s="166" t="n"/>
      <c r="C7614" s="166" t="n"/>
      <c r="D7614" s="153" t="n"/>
      <c r="E7614" s="10" t="n"/>
      <c r="F7614" s="11" t="n"/>
      <c r="G7614" s="10" t="n"/>
      <c r="H7614" s="11" t="n"/>
      <c r="I7614" s="12" t="n"/>
      <c r="J7614" s="13" t="n"/>
      <c r="K7614" s="13" t="n"/>
      <c r="L7614" s="12" t="n"/>
      <c r="M7614">
        <f>VLOOKUP(J7614,P$7:Q$2767,2,0)</f>
        <v/>
      </c>
      <c r="N7614">
        <f>VLOOKUP(K7614,P$7:R$2767,2,0)</f>
        <v/>
      </c>
    </row>
    <row r="7615" hidden="1" outlineLevel="1" ht="22.45" customFormat="1" customHeight="1" s="71" thickBot="1">
      <c r="B7615" s="167" t="n"/>
      <c r="C7615" s="167" t="n"/>
      <c r="D7615" s="14" t="n"/>
      <c r="E7615" s="15" t="n"/>
      <c r="F7615" s="175" t="n"/>
      <c r="G7615" s="15" t="n"/>
      <c r="H7615" s="175" t="n"/>
      <c r="I7615" s="135" t="n"/>
      <c r="J7615" s="154" t="n"/>
      <c r="K7615" s="154" t="n"/>
      <c r="L7615" s="12" t="n"/>
      <c r="M7615">
        <f>VLOOKUP(J7615,P$7:Q$2767,2,0)</f>
        <v/>
      </c>
      <c r="N7615">
        <f>VLOOKUP(K7615,P$7:R$2767,2,0)</f>
        <v/>
      </c>
    </row>
    <row r="7616" hidden="1" outlineLevel="1" ht="22.45" customFormat="1" customHeight="1" s="71">
      <c r="B7616" s="165" t="n"/>
      <c r="C7616" s="165" t="n"/>
      <c r="D7616" s="152" t="n"/>
      <c r="E7616" s="163" t="n"/>
      <c r="F7616" s="164" t="n"/>
      <c r="G7616" s="163" t="n"/>
      <c r="H7616" s="164" t="n"/>
      <c r="I7616" s="7" t="n"/>
      <c r="J7616" s="8" t="n"/>
      <c r="K7616" s="8" t="n"/>
      <c r="L7616" s="12" t="n"/>
      <c r="M7616">
        <f>VLOOKUP(J7616,P$7:Q$2767,2,0)</f>
        <v/>
      </c>
      <c r="N7616">
        <f>VLOOKUP(K7616,P$7:R$2767,2,0)</f>
        <v/>
      </c>
    </row>
    <row r="7617" hidden="1" outlineLevel="1" ht="22.45" customFormat="1" customHeight="1" s="71">
      <c r="B7617" s="166" t="n"/>
      <c r="C7617" s="166" t="n"/>
      <c r="D7617" s="153" t="n"/>
      <c r="E7617" s="10" t="n"/>
      <c r="F7617" s="11" t="n"/>
      <c r="G7617" s="10" t="n"/>
      <c r="H7617" s="11" t="n"/>
      <c r="I7617" s="12" t="n"/>
      <c r="J7617" s="13" t="n"/>
      <c r="K7617" s="13" t="n"/>
      <c r="L7617" s="12" t="n"/>
      <c r="M7617">
        <f>VLOOKUP(J7617,P$7:Q$2767,2,0)</f>
        <v/>
      </c>
      <c r="N7617">
        <f>VLOOKUP(K7617,P$7:R$2767,2,0)</f>
        <v/>
      </c>
    </row>
    <row r="7618" hidden="1" outlineLevel="1" ht="22.45" customFormat="1" customHeight="1" s="71" thickBot="1">
      <c r="B7618" s="167" t="n"/>
      <c r="C7618" s="167" t="n"/>
      <c r="D7618" s="14" t="n"/>
      <c r="E7618" s="15" t="n"/>
      <c r="F7618" s="175" t="n"/>
      <c r="G7618" s="15" t="n"/>
      <c r="H7618" s="175" t="n"/>
      <c r="I7618" s="135" t="n"/>
      <c r="J7618" s="154" t="n"/>
      <c r="K7618" s="154" t="n"/>
      <c r="L7618" s="12" t="n"/>
      <c r="M7618">
        <f>VLOOKUP(J7618,P$7:Q$2767,2,0)</f>
        <v/>
      </c>
      <c r="N7618">
        <f>VLOOKUP(K7618,P$7:R$2767,2,0)</f>
        <v/>
      </c>
    </row>
    <row r="7619" hidden="1" outlineLevel="1" ht="22.45" customFormat="1" customHeight="1" s="71">
      <c r="B7619" s="165" t="n"/>
      <c r="C7619" s="165" t="n"/>
      <c r="D7619" s="152" t="n"/>
      <c r="E7619" s="163" t="n"/>
      <c r="F7619" s="164" t="n"/>
      <c r="G7619" s="163" t="n"/>
      <c r="H7619" s="164" t="n"/>
      <c r="I7619" s="7" t="n"/>
      <c r="J7619" s="8" t="n"/>
      <c r="K7619" s="8" t="n"/>
      <c r="L7619" s="12" t="n"/>
      <c r="M7619">
        <f>VLOOKUP(J7619,P$7:Q$2767,2,0)</f>
        <v/>
      </c>
      <c r="N7619">
        <f>VLOOKUP(K7619,P$7:R$2767,2,0)</f>
        <v/>
      </c>
    </row>
    <row r="7620" hidden="1" outlineLevel="1" ht="22.45" customFormat="1" customHeight="1" s="71">
      <c r="B7620" s="166" t="n"/>
      <c r="C7620" s="166" t="n"/>
      <c r="D7620" s="153" t="n"/>
      <c r="E7620" s="10" t="n"/>
      <c r="F7620" s="11" t="n"/>
      <c r="G7620" s="10" t="n"/>
      <c r="H7620" s="11" t="n"/>
      <c r="I7620" s="12" t="n"/>
      <c r="J7620" s="13" t="n"/>
      <c r="K7620" s="13" t="n"/>
      <c r="L7620" s="12" t="n"/>
      <c r="M7620">
        <f>VLOOKUP(J7620,P$7:Q$2767,2,0)</f>
        <v/>
      </c>
      <c r="N7620">
        <f>VLOOKUP(K7620,P$7:R$2767,2,0)</f>
        <v/>
      </c>
    </row>
    <row r="7621" hidden="1" outlineLevel="1" ht="22.45" customFormat="1" customHeight="1" s="71" thickBot="1">
      <c r="B7621" s="167" t="n"/>
      <c r="C7621" s="167" t="n"/>
      <c r="D7621" s="14" t="n"/>
      <c r="E7621" s="15" t="n"/>
      <c r="F7621" s="175" t="n"/>
      <c r="G7621" s="15" t="n"/>
      <c r="H7621" s="175" t="n"/>
      <c r="I7621" s="135" t="n"/>
      <c r="J7621" s="154" t="n"/>
      <c r="K7621" s="154" t="n"/>
      <c r="L7621" s="12" t="n"/>
      <c r="M7621">
        <f>VLOOKUP(J7621,P$7:Q$2767,2,0)</f>
        <v/>
      </c>
      <c r="N7621">
        <f>VLOOKUP(K7621,P$7:R$2767,2,0)</f>
        <v/>
      </c>
    </row>
    <row r="7622" hidden="1" outlineLevel="1" ht="22.45" customFormat="1" customHeight="1" s="71">
      <c r="B7622" s="165" t="n"/>
      <c r="C7622" s="165" t="n"/>
      <c r="D7622" s="152" t="n"/>
      <c r="E7622" s="163" t="n"/>
      <c r="F7622" s="164" t="n"/>
      <c r="G7622" s="163" t="n"/>
      <c r="H7622" s="164" t="n"/>
      <c r="I7622" s="7" t="n"/>
      <c r="J7622" s="8" t="n"/>
      <c r="K7622" s="8" t="n"/>
      <c r="L7622" s="12" t="n"/>
      <c r="M7622">
        <f>VLOOKUP(J7622,P$7:Q$2767,2,0)</f>
        <v/>
      </c>
      <c r="N7622">
        <f>VLOOKUP(K7622,P$7:R$2767,2,0)</f>
        <v/>
      </c>
    </row>
    <row r="7623" hidden="1" outlineLevel="1" ht="22.45" customFormat="1" customHeight="1" s="71">
      <c r="B7623" s="166" t="n"/>
      <c r="C7623" s="166" t="n"/>
      <c r="D7623" s="153" t="n"/>
      <c r="E7623" s="10" t="n"/>
      <c r="F7623" s="11" t="n"/>
      <c r="G7623" s="10" t="n"/>
      <c r="H7623" s="11" t="n"/>
      <c r="I7623" s="12" t="n"/>
      <c r="J7623" s="13" t="n"/>
      <c r="K7623" s="13" t="n"/>
      <c r="L7623" s="12" t="n"/>
      <c r="M7623">
        <f>VLOOKUP(J7623,P$7:Q$2767,2,0)</f>
        <v/>
      </c>
      <c r="N7623">
        <f>VLOOKUP(K7623,P$7:R$2767,2,0)</f>
        <v/>
      </c>
    </row>
    <row r="7624" hidden="1" outlineLevel="1" ht="22.45" customFormat="1" customHeight="1" s="71" thickBot="1">
      <c r="B7624" s="167" t="n"/>
      <c r="C7624" s="167" t="n"/>
      <c r="D7624" s="14" t="n"/>
      <c r="E7624" s="15" t="n"/>
      <c r="F7624" s="175" t="n"/>
      <c r="G7624" s="15" t="n"/>
      <c r="H7624" s="175" t="n"/>
      <c r="I7624" s="135" t="n"/>
      <c r="J7624" s="154" t="n"/>
      <c r="K7624" s="154" t="n"/>
      <c r="L7624" s="12" t="n"/>
      <c r="M7624">
        <f>VLOOKUP(J7624,P$7:Q$2767,2,0)</f>
        <v/>
      </c>
      <c r="N7624">
        <f>VLOOKUP(K7624,P$7:R$2767,2,0)</f>
        <v/>
      </c>
    </row>
    <row r="7625" hidden="1" outlineLevel="1" ht="22.45" customFormat="1" customHeight="1" s="71">
      <c r="B7625" s="165" t="n"/>
      <c r="C7625" s="165" t="n"/>
      <c r="D7625" s="152" t="n"/>
      <c r="E7625" s="163" t="n"/>
      <c r="F7625" s="164" t="n"/>
      <c r="G7625" s="163" t="n"/>
      <c r="H7625" s="164" t="n"/>
      <c r="I7625" s="7" t="n"/>
      <c r="J7625" s="8" t="n"/>
      <c r="K7625" s="8" t="n"/>
      <c r="L7625" s="12" t="n"/>
      <c r="M7625">
        <f>VLOOKUP(J7625,P$7:Q$2767,2,0)</f>
        <v/>
      </c>
      <c r="N7625">
        <f>VLOOKUP(K7625,P$7:R$2767,2,0)</f>
        <v/>
      </c>
    </row>
    <row r="7626" hidden="1" outlineLevel="1" ht="22.45" customFormat="1" customHeight="1" s="71">
      <c r="B7626" s="166" t="n"/>
      <c r="C7626" s="166" t="n"/>
      <c r="D7626" s="153" t="n"/>
      <c r="E7626" s="10" t="n"/>
      <c r="F7626" s="11" t="n"/>
      <c r="G7626" s="10" t="n"/>
      <c r="H7626" s="11" t="n"/>
      <c r="I7626" s="12" t="n"/>
      <c r="J7626" s="13" t="n"/>
      <c r="K7626" s="13" t="n"/>
      <c r="L7626" s="12" t="n"/>
      <c r="M7626">
        <f>VLOOKUP(J7626,P$7:Q$2767,2,0)</f>
        <v/>
      </c>
      <c r="N7626">
        <f>VLOOKUP(K7626,P$7:R$2767,2,0)</f>
        <v/>
      </c>
    </row>
    <row r="7627" hidden="1" outlineLevel="1" ht="22.45" customFormat="1" customHeight="1" s="71" thickBot="1">
      <c r="B7627" s="167" t="n"/>
      <c r="C7627" s="167" t="n"/>
      <c r="D7627" s="14" t="n"/>
      <c r="E7627" s="15" t="n"/>
      <c r="F7627" s="175" t="n"/>
      <c r="G7627" s="15" t="n"/>
      <c r="H7627" s="175" t="n"/>
      <c r="I7627" s="135" t="n"/>
      <c r="J7627" s="154" t="n"/>
      <c r="K7627" s="154" t="n"/>
      <c r="L7627" s="12" t="n"/>
      <c r="M7627">
        <f>VLOOKUP(J7627,P$7:Q$2767,2,0)</f>
        <v/>
      </c>
      <c r="N7627">
        <f>VLOOKUP(K7627,P$7:R$2767,2,0)</f>
        <v/>
      </c>
    </row>
    <row r="7628" hidden="1" outlineLevel="1" ht="22.45" customFormat="1" customHeight="1" s="71">
      <c r="B7628" s="165" t="n"/>
      <c r="C7628" s="165" t="n"/>
      <c r="D7628" s="152" t="n"/>
      <c r="E7628" s="163" t="n"/>
      <c r="F7628" s="164" t="n"/>
      <c r="G7628" s="163" t="n"/>
      <c r="H7628" s="164" t="n"/>
      <c r="I7628" s="7" t="n"/>
      <c r="J7628" s="8" t="n"/>
      <c r="K7628" s="8" t="n"/>
      <c r="L7628" s="12" t="n"/>
      <c r="M7628">
        <f>VLOOKUP(J7628,P$7:Q$2767,2,0)</f>
        <v/>
      </c>
      <c r="N7628">
        <f>VLOOKUP(K7628,P$7:R$2767,2,0)</f>
        <v/>
      </c>
    </row>
    <row r="7629" hidden="1" outlineLevel="1" ht="22.45" customFormat="1" customHeight="1" s="71">
      <c r="B7629" s="166" t="n"/>
      <c r="C7629" s="166" t="n"/>
      <c r="D7629" s="153" t="n"/>
      <c r="E7629" s="10" t="n"/>
      <c r="F7629" s="11" t="n"/>
      <c r="G7629" s="10" t="n"/>
      <c r="H7629" s="11" t="n"/>
      <c r="I7629" s="12" t="n"/>
      <c r="J7629" s="13" t="n"/>
      <c r="K7629" s="13" t="n"/>
      <c r="L7629" s="12" t="n"/>
      <c r="M7629">
        <f>VLOOKUP(J7629,P$7:Q$2767,2,0)</f>
        <v/>
      </c>
      <c r="N7629">
        <f>VLOOKUP(K7629,P$7:R$2767,2,0)</f>
        <v/>
      </c>
    </row>
    <row r="7630" hidden="1" outlineLevel="1" ht="22.45" customFormat="1" customHeight="1" s="71" thickBot="1">
      <c r="B7630" s="167" t="n"/>
      <c r="C7630" s="167" t="n"/>
      <c r="D7630" s="14" t="n"/>
      <c r="E7630" s="15" t="n"/>
      <c r="F7630" s="175" t="n"/>
      <c r="G7630" s="15" t="n"/>
      <c r="H7630" s="175" t="n"/>
      <c r="I7630" s="135" t="n"/>
      <c r="J7630" s="154" t="n"/>
      <c r="K7630" s="154" t="n"/>
      <c r="L7630" s="12" t="n"/>
      <c r="M7630">
        <f>VLOOKUP(J7630,P$7:Q$2767,2,0)</f>
        <v/>
      </c>
      <c r="N7630">
        <f>VLOOKUP(K7630,P$7:R$2767,2,0)</f>
        <v/>
      </c>
    </row>
    <row r="7631" hidden="1" outlineLevel="1" ht="22.45" customFormat="1" customHeight="1" s="71">
      <c r="B7631" s="165" t="n"/>
      <c r="C7631" s="165" t="n"/>
      <c r="D7631" s="152" t="n"/>
      <c r="E7631" s="163" t="n"/>
      <c r="F7631" s="164" t="n"/>
      <c r="G7631" s="163" t="n"/>
      <c r="H7631" s="164" t="n"/>
      <c r="I7631" s="7" t="n"/>
      <c r="J7631" s="8" t="n"/>
      <c r="K7631" s="8" t="n"/>
      <c r="L7631" s="12" t="n"/>
      <c r="M7631">
        <f>VLOOKUP(J7631,P$7:Q$2767,2,0)</f>
        <v/>
      </c>
      <c r="N7631">
        <f>VLOOKUP(K7631,P$7:R$2767,2,0)</f>
        <v/>
      </c>
    </row>
    <row r="7632" hidden="1" outlineLevel="1" ht="22.45" customFormat="1" customHeight="1" s="71">
      <c r="B7632" s="166" t="n"/>
      <c r="C7632" s="166" t="n"/>
      <c r="D7632" s="153" t="n"/>
      <c r="E7632" s="10" t="n"/>
      <c r="F7632" s="11" t="n"/>
      <c r="G7632" s="10" t="n"/>
      <c r="H7632" s="11" t="n"/>
      <c r="I7632" s="12" t="n"/>
      <c r="J7632" s="13" t="n"/>
      <c r="K7632" s="13" t="n"/>
      <c r="L7632" s="12" t="n"/>
      <c r="M7632">
        <f>VLOOKUP(J7632,P$7:Q$2767,2,0)</f>
        <v/>
      </c>
      <c r="N7632">
        <f>VLOOKUP(K7632,P$7:R$2767,2,0)</f>
        <v/>
      </c>
    </row>
    <row r="7633" hidden="1" outlineLevel="1" ht="22.45" customFormat="1" customHeight="1" s="71" thickBot="1">
      <c r="B7633" s="167" t="n"/>
      <c r="C7633" s="167" t="n"/>
      <c r="D7633" s="14" t="n"/>
      <c r="E7633" s="15" t="n"/>
      <c r="F7633" s="175" t="n"/>
      <c r="G7633" s="15" t="n"/>
      <c r="H7633" s="175" t="n"/>
      <c r="I7633" s="135" t="n"/>
      <c r="J7633" s="154" t="n"/>
      <c r="K7633" s="154" t="n"/>
      <c r="L7633" s="12" t="n"/>
      <c r="M7633">
        <f>VLOOKUP(J7633,P$7:Q$2767,2,0)</f>
        <v/>
      </c>
      <c r="N7633">
        <f>VLOOKUP(K7633,P$7:R$2767,2,0)</f>
        <v/>
      </c>
    </row>
    <row r="7634" hidden="1" outlineLevel="1" ht="22.45" customFormat="1" customHeight="1" s="71">
      <c r="B7634" s="165" t="n"/>
      <c r="C7634" s="165" t="n"/>
      <c r="D7634" s="152" t="n"/>
      <c r="E7634" s="163" t="n"/>
      <c r="F7634" s="164" t="n"/>
      <c r="G7634" s="163" t="n"/>
      <c r="H7634" s="164" t="n"/>
      <c r="I7634" s="7" t="n"/>
      <c r="J7634" s="8" t="n"/>
      <c r="K7634" s="8" t="n"/>
      <c r="L7634" s="12" t="n"/>
      <c r="M7634">
        <f>VLOOKUP(J7634,P$7:Q$2767,2,0)</f>
        <v/>
      </c>
      <c r="N7634">
        <f>VLOOKUP(K7634,P$7:R$2767,2,0)</f>
        <v/>
      </c>
    </row>
    <row r="7635" hidden="1" outlineLevel="1" ht="22.45" customFormat="1" customHeight="1" s="71">
      <c r="B7635" s="166" t="n"/>
      <c r="C7635" s="166" t="n"/>
      <c r="D7635" s="153" t="n"/>
      <c r="E7635" s="10" t="n"/>
      <c r="F7635" s="11" t="n"/>
      <c r="G7635" s="10" t="n"/>
      <c r="H7635" s="11" t="n"/>
      <c r="I7635" s="12" t="n"/>
      <c r="J7635" s="13" t="n"/>
      <c r="K7635" s="13" t="n"/>
      <c r="L7635" s="12" t="n"/>
      <c r="M7635">
        <f>VLOOKUP(J7635,P$7:Q$2767,2,0)</f>
        <v/>
      </c>
      <c r="N7635">
        <f>VLOOKUP(K7635,P$7:R$2767,2,0)</f>
        <v/>
      </c>
    </row>
    <row r="7636" hidden="1" outlineLevel="1" ht="22.45" customFormat="1" customHeight="1" s="71" thickBot="1">
      <c r="B7636" s="167" t="n"/>
      <c r="C7636" s="167" t="n"/>
      <c r="D7636" s="14" t="n"/>
      <c r="E7636" s="15" t="n"/>
      <c r="F7636" s="175" t="n"/>
      <c r="G7636" s="15" t="n"/>
      <c r="H7636" s="175" t="n"/>
      <c r="I7636" s="135" t="n"/>
      <c r="J7636" s="154" t="n"/>
      <c r="K7636" s="154" t="n"/>
      <c r="L7636" s="12" t="n"/>
      <c r="M7636">
        <f>VLOOKUP(J7636,P$7:Q$2767,2,0)</f>
        <v/>
      </c>
      <c r="N7636">
        <f>VLOOKUP(K7636,P$7:R$2767,2,0)</f>
        <v/>
      </c>
    </row>
    <row r="7637" hidden="1" outlineLevel="1" ht="22.45" customFormat="1" customHeight="1" s="71">
      <c r="B7637" s="165" t="n"/>
      <c r="C7637" s="165" t="n"/>
      <c r="D7637" s="152" t="n"/>
      <c r="E7637" s="163" t="n"/>
      <c r="F7637" s="164" t="n"/>
      <c r="G7637" s="163" t="n"/>
      <c r="H7637" s="164" t="n"/>
      <c r="I7637" s="7" t="n"/>
      <c r="J7637" s="8" t="n"/>
      <c r="K7637" s="8" t="n"/>
      <c r="L7637" s="12" t="n"/>
      <c r="M7637">
        <f>VLOOKUP(J7637,P$7:Q$2767,2,0)</f>
        <v/>
      </c>
      <c r="N7637">
        <f>VLOOKUP(K7637,P$7:R$2767,2,0)</f>
        <v/>
      </c>
    </row>
    <row r="7638" hidden="1" outlineLevel="1" ht="22.45" customFormat="1" customHeight="1" s="71">
      <c r="B7638" s="166" t="n"/>
      <c r="C7638" s="166" t="n"/>
      <c r="D7638" s="153" t="n"/>
      <c r="E7638" s="10" t="n"/>
      <c r="F7638" s="11" t="n"/>
      <c r="G7638" s="10" t="n"/>
      <c r="H7638" s="11" t="n"/>
      <c r="I7638" s="12" t="n"/>
      <c r="J7638" s="13" t="n"/>
      <c r="K7638" s="13" t="n"/>
      <c r="L7638" s="12" t="n"/>
      <c r="M7638">
        <f>VLOOKUP(J7638,P$7:Q$2767,2,0)</f>
        <v/>
      </c>
      <c r="N7638">
        <f>VLOOKUP(K7638,P$7:R$2767,2,0)</f>
        <v/>
      </c>
    </row>
    <row r="7639" hidden="1" outlineLevel="1" ht="22.45" customFormat="1" customHeight="1" s="71" thickBot="1">
      <c r="B7639" s="167" t="n"/>
      <c r="C7639" s="167" t="n"/>
      <c r="D7639" s="14" t="n"/>
      <c r="E7639" s="15" t="n"/>
      <c r="F7639" s="175" t="n"/>
      <c r="G7639" s="15" t="n"/>
      <c r="H7639" s="175" t="n"/>
      <c r="I7639" s="135" t="n"/>
      <c r="J7639" s="154" t="n"/>
      <c r="K7639" s="154" t="n"/>
      <c r="L7639" s="12" t="n"/>
      <c r="M7639">
        <f>VLOOKUP(J7639,P$7:Q$2767,2,0)</f>
        <v/>
      </c>
      <c r="N7639">
        <f>VLOOKUP(K7639,P$7:R$2767,2,0)</f>
        <v/>
      </c>
    </row>
    <row r="7640" hidden="1" outlineLevel="1" ht="22.45" customFormat="1" customHeight="1" s="71">
      <c r="B7640" s="165" t="n"/>
      <c r="C7640" s="165" t="n"/>
      <c r="D7640" s="152" t="n"/>
      <c r="E7640" s="163" t="n"/>
      <c r="F7640" s="164" t="n"/>
      <c r="G7640" s="163" t="n"/>
      <c r="H7640" s="164" t="n"/>
      <c r="I7640" s="7" t="n"/>
      <c r="J7640" s="8" t="n"/>
      <c r="K7640" s="8" t="n"/>
      <c r="L7640" s="12" t="n"/>
      <c r="M7640">
        <f>VLOOKUP(J7640,P$7:Q$2767,2,0)</f>
        <v/>
      </c>
      <c r="N7640">
        <f>VLOOKUP(K7640,P$7:R$2767,2,0)</f>
        <v/>
      </c>
    </row>
    <row r="7641" hidden="1" outlineLevel="1" ht="22.45" customFormat="1" customHeight="1" s="71">
      <c r="B7641" s="166" t="n"/>
      <c r="C7641" s="166" t="n"/>
      <c r="D7641" s="153" t="n"/>
      <c r="E7641" s="10" t="n"/>
      <c r="F7641" s="11" t="n"/>
      <c r="G7641" s="10" t="n"/>
      <c r="H7641" s="11" t="n"/>
      <c r="I7641" s="12" t="n"/>
      <c r="J7641" s="13" t="n"/>
      <c r="K7641" s="13" t="n"/>
      <c r="L7641" s="12" t="n"/>
      <c r="M7641">
        <f>VLOOKUP(J7641,P$7:Q$2767,2,0)</f>
        <v/>
      </c>
      <c r="N7641">
        <f>VLOOKUP(K7641,P$7:R$2767,2,0)</f>
        <v/>
      </c>
    </row>
    <row r="7642" hidden="1" outlineLevel="1" ht="22.45" customFormat="1" customHeight="1" s="71" thickBot="1">
      <c r="B7642" s="167" t="n"/>
      <c r="C7642" s="167" t="n"/>
      <c r="D7642" s="14" t="n"/>
      <c r="E7642" s="15" t="n"/>
      <c r="F7642" s="175" t="n"/>
      <c r="G7642" s="15" t="n"/>
      <c r="H7642" s="175" t="n"/>
      <c r="I7642" s="135" t="n"/>
      <c r="J7642" s="154" t="n"/>
      <c r="K7642" s="154" t="n"/>
      <c r="L7642" s="12" t="n"/>
      <c r="M7642">
        <f>VLOOKUP(J7642,P$7:Q$2767,2,0)</f>
        <v/>
      </c>
      <c r="N7642">
        <f>VLOOKUP(K7642,P$7:R$2767,2,0)</f>
        <v/>
      </c>
    </row>
    <row r="7643" hidden="1" outlineLevel="1" ht="22.45" customFormat="1" customHeight="1" s="71">
      <c r="B7643" s="165" t="n"/>
      <c r="C7643" s="165" t="n"/>
      <c r="D7643" s="152" t="n"/>
      <c r="E7643" s="163" t="n"/>
      <c r="F7643" s="164" t="n"/>
      <c r="G7643" s="163" t="n"/>
      <c r="H7643" s="164" t="n"/>
      <c r="I7643" s="7" t="n"/>
      <c r="J7643" s="8" t="n"/>
      <c r="K7643" s="8" t="n"/>
      <c r="L7643" s="12" t="n"/>
      <c r="M7643">
        <f>VLOOKUP(J7643,P$7:Q$2767,2,0)</f>
        <v/>
      </c>
      <c r="N7643">
        <f>VLOOKUP(K7643,P$7:R$2767,2,0)</f>
        <v/>
      </c>
    </row>
    <row r="7644" hidden="1" outlineLevel="1" ht="22.45" customFormat="1" customHeight="1" s="71">
      <c r="B7644" s="166" t="n"/>
      <c r="C7644" s="166" t="n"/>
      <c r="D7644" s="153" t="n"/>
      <c r="E7644" s="10" t="n"/>
      <c r="F7644" s="11" t="n"/>
      <c r="G7644" s="10" t="n"/>
      <c r="H7644" s="11" t="n"/>
      <c r="I7644" s="12" t="n"/>
      <c r="J7644" s="13" t="n"/>
      <c r="K7644" s="13" t="n"/>
      <c r="L7644" s="12" t="n"/>
      <c r="M7644">
        <f>VLOOKUP(J7644,P$7:Q$2767,2,0)</f>
        <v/>
      </c>
      <c r="N7644">
        <f>VLOOKUP(K7644,P$7:R$2767,2,0)</f>
        <v/>
      </c>
    </row>
    <row r="7645" hidden="1" outlineLevel="1" ht="22.45" customFormat="1" customHeight="1" s="71" thickBot="1">
      <c r="B7645" s="167" t="n"/>
      <c r="C7645" s="167" t="n"/>
      <c r="D7645" s="14" t="n"/>
      <c r="E7645" s="15" t="n"/>
      <c r="F7645" s="175" t="n"/>
      <c r="G7645" s="15" t="n"/>
      <c r="H7645" s="175" t="n"/>
      <c r="I7645" s="135" t="n"/>
      <c r="J7645" s="154" t="n"/>
      <c r="K7645" s="154" t="n"/>
      <c r="L7645" s="12" t="n"/>
      <c r="M7645">
        <f>VLOOKUP(J7645,P$7:Q$2767,2,0)</f>
        <v/>
      </c>
      <c r="N7645">
        <f>VLOOKUP(K7645,P$7:R$2767,2,0)</f>
        <v/>
      </c>
    </row>
    <row r="7646" hidden="1" outlineLevel="1" ht="22.45" customFormat="1" customHeight="1" s="71">
      <c r="B7646" s="165" t="n"/>
      <c r="C7646" s="165" t="n"/>
      <c r="D7646" s="152" t="n"/>
      <c r="E7646" s="163" t="n"/>
      <c r="F7646" s="164" t="n"/>
      <c r="G7646" s="163" t="n"/>
      <c r="H7646" s="164" t="n"/>
      <c r="I7646" s="176" t="n"/>
      <c r="J7646" s="8" t="n"/>
      <c r="K7646" s="8" t="n"/>
      <c r="L7646" s="12" t="n"/>
      <c r="M7646">
        <f>VLOOKUP(J7646,P$7:Q$2767,2,0)</f>
        <v/>
      </c>
      <c r="N7646">
        <f>VLOOKUP(K7646,P$7:R$2767,2,0)</f>
        <v/>
      </c>
    </row>
    <row r="7647" hidden="1" outlineLevel="1" ht="22.45" customFormat="1" customHeight="1" s="71">
      <c r="B7647" s="166" t="n"/>
      <c r="C7647" s="166" t="n"/>
      <c r="D7647" s="153" t="n"/>
      <c r="E7647" s="10" t="n"/>
      <c r="F7647" s="11" t="n"/>
      <c r="G7647" s="10" t="n"/>
      <c r="H7647" s="11" t="n"/>
      <c r="I7647" s="12" t="n"/>
      <c r="J7647" s="13" t="n"/>
      <c r="K7647" s="13" t="n"/>
      <c r="L7647" s="12" t="n"/>
      <c r="M7647">
        <f>VLOOKUP(J7647,P$7:Q$2767,2,0)</f>
        <v/>
      </c>
      <c r="N7647">
        <f>VLOOKUP(K7647,P$7:R$2767,2,0)</f>
        <v/>
      </c>
    </row>
    <row r="7648" hidden="1" outlineLevel="1" ht="22.45" customFormat="1" customHeight="1" s="71" thickBot="1">
      <c r="B7648" s="167" t="n"/>
      <c r="C7648" s="167" t="n"/>
      <c r="D7648" s="14" t="n"/>
      <c r="E7648" s="15" t="n"/>
      <c r="F7648" s="175" t="n"/>
      <c r="G7648" s="15" t="n"/>
      <c r="H7648" s="175" t="n"/>
      <c r="I7648" s="135" t="n"/>
      <c r="J7648" s="154" t="n"/>
      <c r="K7648" s="154" t="n"/>
      <c r="L7648" s="12" t="n"/>
      <c r="M7648">
        <f>VLOOKUP(J7648,P$7:Q$2767,2,0)</f>
        <v/>
      </c>
      <c r="N7648">
        <f>VLOOKUP(K7648,P$7:R$2767,2,0)</f>
        <v/>
      </c>
    </row>
    <row r="7649" hidden="1" outlineLevel="1" ht="22.45" customFormat="1" customHeight="1" s="71">
      <c r="B7649" s="165" t="n"/>
      <c r="C7649" s="165" t="n"/>
      <c r="D7649" s="152" t="n"/>
      <c r="E7649" s="163" t="n"/>
      <c r="F7649" s="164" t="n"/>
      <c r="G7649" s="163" t="n"/>
      <c r="H7649" s="164" t="n"/>
      <c r="I7649" s="176" t="n"/>
      <c r="J7649" s="8" t="n"/>
      <c r="K7649" s="8" t="n"/>
      <c r="L7649" s="12" t="n"/>
      <c r="M7649">
        <f>VLOOKUP(J7649,P$7:Q$2767,2,0)</f>
        <v/>
      </c>
      <c r="N7649">
        <f>VLOOKUP(K7649,P$7:R$2767,2,0)</f>
        <v/>
      </c>
    </row>
    <row r="7650" hidden="1" outlineLevel="1" ht="22.45" customFormat="1" customHeight="1" s="71">
      <c r="B7650" s="166" t="n"/>
      <c r="C7650" s="166" t="n"/>
      <c r="D7650" s="153" t="n"/>
      <c r="E7650" s="10" t="n"/>
      <c r="F7650" s="11" t="n"/>
      <c r="G7650" s="10" t="n"/>
      <c r="H7650" s="11" t="n"/>
      <c r="I7650" s="12" t="n"/>
      <c r="J7650" s="13" t="n"/>
      <c r="K7650" s="13" t="n"/>
      <c r="L7650" s="12" t="n"/>
      <c r="M7650">
        <f>VLOOKUP(J7650,P$7:Q$2767,2,0)</f>
        <v/>
      </c>
      <c r="N7650">
        <f>VLOOKUP(K7650,P$7:R$2767,2,0)</f>
        <v/>
      </c>
    </row>
    <row r="7651" hidden="1" outlineLevel="1" ht="22.45" customFormat="1" customHeight="1" s="71" thickBot="1">
      <c r="B7651" s="167" t="n"/>
      <c r="C7651" s="167" t="n"/>
      <c r="D7651" s="14" t="n"/>
      <c r="E7651" s="15" t="n"/>
      <c r="F7651" s="175" t="n"/>
      <c r="G7651" s="15" t="n"/>
      <c r="H7651" s="175" t="n"/>
      <c r="I7651" s="135" t="n"/>
      <c r="J7651" s="154" t="n"/>
      <c r="K7651" s="154" t="n"/>
      <c r="L7651" s="12" t="n"/>
      <c r="M7651">
        <f>VLOOKUP(J7651,P$7:Q$2767,2,0)</f>
        <v/>
      </c>
      <c r="N7651">
        <f>VLOOKUP(K7651,P$7:R$2767,2,0)</f>
        <v/>
      </c>
    </row>
    <row r="7652" hidden="1" outlineLevel="1" ht="22.45" customFormat="1" customHeight="1" s="71">
      <c r="B7652" s="165" t="n"/>
      <c r="C7652" s="165" t="n"/>
      <c r="D7652" s="152" t="n"/>
      <c r="E7652" s="163" t="n"/>
      <c r="F7652" s="164" t="n"/>
      <c r="G7652" s="163" t="n"/>
      <c r="H7652" s="164" t="n"/>
      <c r="I7652" s="7" t="n"/>
      <c r="J7652" s="8" t="n"/>
      <c r="K7652" s="8" t="n"/>
      <c r="L7652" s="12" t="n"/>
      <c r="M7652">
        <f>VLOOKUP(J7652,P$7:Q$2767,2,0)</f>
        <v/>
      </c>
      <c r="N7652">
        <f>VLOOKUP(K7652,P$7:R$2767,2,0)</f>
        <v/>
      </c>
    </row>
    <row r="7653" hidden="1" outlineLevel="1" ht="22.45" customFormat="1" customHeight="1" s="71">
      <c r="B7653" s="166" t="n"/>
      <c r="C7653" s="166" t="n"/>
      <c r="D7653" s="153" t="n"/>
      <c r="E7653" s="10" t="n"/>
      <c r="F7653" s="11" t="n"/>
      <c r="G7653" s="10" t="n"/>
      <c r="H7653" s="11" t="n"/>
      <c r="I7653" s="12" t="n"/>
      <c r="J7653" s="13" t="n"/>
      <c r="K7653" s="13" t="n"/>
      <c r="L7653" s="12" t="n"/>
      <c r="M7653">
        <f>VLOOKUP(J7653,P$7:Q$2767,2,0)</f>
        <v/>
      </c>
      <c r="N7653">
        <f>VLOOKUP(K7653,P$7:R$2767,2,0)</f>
        <v/>
      </c>
    </row>
    <row r="7654" hidden="1" outlineLevel="1" ht="22.45" customFormat="1" customHeight="1" s="71" thickBot="1">
      <c r="B7654" s="167" t="n"/>
      <c r="C7654" s="167" t="n"/>
      <c r="D7654" s="14" t="n"/>
      <c r="E7654" s="15" t="n"/>
      <c r="F7654" s="175" t="n"/>
      <c r="G7654" s="15" t="n"/>
      <c r="H7654" s="175" t="n"/>
      <c r="I7654" s="135" t="n"/>
      <c r="J7654" s="154" t="n"/>
      <c r="K7654" s="154" t="n"/>
      <c r="L7654" s="12" t="n"/>
      <c r="M7654">
        <f>VLOOKUP(J7654,P$7:Q$2767,2,0)</f>
        <v/>
      </c>
      <c r="N7654">
        <f>VLOOKUP(K7654,P$7:R$2767,2,0)</f>
        <v/>
      </c>
    </row>
    <row r="7655" hidden="1" outlineLevel="1" ht="22.45" customFormat="1" customHeight="1" s="71">
      <c r="B7655" s="165" t="n"/>
      <c r="C7655" s="165" t="n"/>
      <c r="D7655" s="152" t="n"/>
      <c r="E7655" s="163" t="n"/>
      <c r="F7655" s="164" t="n"/>
      <c r="G7655" s="163" t="n"/>
      <c r="H7655" s="164" t="n"/>
      <c r="I7655" s="7" t="n"/>
      <c r="J7655" s="8" t="n"/>
      <c r="K7655" s="8" t="n"/>
      <c r="L7655" s="12" t="n"/>
      <c r="M7655">
        <f>VLOOKUP(J7655,P$7:Q$2767,2,0)</f>
        <v/>
      </c>
      <c r="N7655">
        <f>VLOOKUP(K7655,P$7:R$2767,2,0)</f>
        <v/>
      </c>
    </row>
    <row r="7656" hidden="1" outlineLevel="1" ht="22.45" customFormat="1" customHeight="1" s="71">
      <c r="B7656" s="166" t="n"/>
      <c r="C7656" s="166" t="n"/>
      <c r="D7656" s="153" t="n"/>
      <c r="E7656" s="10" t="n"/>
      <c r="F7656" s="11" t="n"/>
      <c r="G7656" s="10" t="n"/>
      <c r="H7656" s="11" t="n"/>
      <c r="I7656" s="12" t="n"/>
      <c r="J7656" s="13" t="n"/>
      <c r="K7656" s="13" t="n"/>
      <c r="L7656" s="12" t="n"/>
      <c r="M7656">
        <f>VLOOKUP(J7656,P$7:Q$2767,2,0)</f>
        <v/>
      </c>
      <c r="N7656">
        <f>VLOOKUP(K7656,P$7:R$2767,2,0)</f>
        <v/>
      </c>
    </row>
    <row r="7657" hidden="1" outlineLevel="1" ht="22.45" customFormat="1" customHeight="1" s="71" thickBot="1">
      <c r="B7657" s="167" t="n"/>
      <c r="C7657" s="167" t="n"/>
      <c r="D7657" s="14" t="n"/>
      <c r="E7657" s="15" t="n"/>
      <c r="F7657" s="175" t="n"/>
      <c r="G7657" s="15" t="n"/>
      <c r="H7657" s="175" t="n"/>
      <c r="I7657" s="135" t="n"/>
      <c r="J7657" s="154" t="n"/>
      <c r="K7657" s="154" t="n"/>
      <c r="L7657" s="12" t="n"/>
      <c r="M7657">
        <f>VLOOKUP(J7657,P$7:Q$2767,2,0)</f>
        <v/>
      </c>
      <c r="N7657">
        <f>VLOOKUP(K7657,P$7:R$2767,2,0)</f>
        <v/>
      </c>
    </row>
    <row r="7658" hidden="1" outlineLevel="1" ht="22.45" customFormat="1" customHeight="1" s="71">
      <c r="B7658" s="165" t="n"/>
      <c r="C7658" s="165" t="n"/>
      <c r="D7658" s="152" t="n"/>
      <c r="E7658" s="163" t="n"/>
      <c r="F7658" s="164" t="n"/>
      <c r="G7658" s="163" t="n"/>
      <c r="H7658" s="164" t="n"/>
      <c r="I7658" s="7" t="n"/>
      <c r="J7658" s="8" t="n"/>
      <c r="K7658" s="8" t="n"/>
      <c r="L7658" s="12" t="n"/>
      <c r="M7658">
        <f>VLOOKUP(J7658,P$7:Q$2767,2,0)</f>
        <v/>
      </c>
      <c r="N7658">
        <f>VLOOKUP(K7658,P$7:R$2767,2,0)</f>
        <v/>
      </c>
    </row>
    <row r="7659" hidden="1" outlineLevel="1" ht="22.45" customFormat="1" customHeight="1" s="71">
      <c r="B7659" s="166" t="n"/>
      <c r="C7659" s="166" t="n"/>
      <c r="D7659" s="153" t="n"/>
      <c r="E7659" s="10" t="n"/>
      <c r="F7659" s="11" t="n"/>
      <c r="G7659" s="10" t="n"/>
      <c r="H7659" s="11" t="n"/>
      <c r="I7659" s="12" t="n"/>
      <c r="J7659" s="13" t="n"/>
      <c r="K7659" s="13" t="n"/>
      <c r="L7659" s="12" t="n"/>
      <c r="M7659">
        <f>VLOOKUP(J7659,P$7:Q$2767,2,0)</f>
        <v/>
      </c>
      <c r="N7659">
        <f>VLOOKUP(K7659,P$7:R$2767,2,0)</f>
        <v/>
      </c>
    </row>
    <row r="7660" hidden="1" outlineLevel="1" ht="22.45" customFormat="1" customHeight="1" s="71" thickBot="1">
      <c r="B7660" s="167" t="n"/>
      <c r="C7660" s="167" t="n"/>
      <c r="D7660" s="14" t="n"/>
      <c r="E7660" s="15" t="n"/>
      <c r="F7660" s="175" t="n"/>
      <c r="G7660" s="15" t="n"/>
      <c r="H7660" s="175" t="n"/>
      <c r="I7660" s="135" t="n"/>
      <c r="J7660" s="154" t="n"/>
      <c r="K7660" s="154" t="n"/>
      <c r="L7660" s="12" t="n"/>
      <c r="M7660">
        <f>VLOOKUP(J7660,P$7:Q$2767,2,0)</f>
        <v/>
      </c>
      <c r="N7660">
        <f>VLOOKUP(K7660,P$7:R$2767,2,0)</f>
        <v/>
      </c>
    </row>
    <row r="7661" hidden="1" outlineLevel="1" ht="22.45" customFormat="1" customHeight="1" s="71">
      <c r="B7661" s="165" t="n"/>
      <c r="C7661" s="165" t="n"/>
      <c r="D7661" s="152" t="n"/>
      <c r="E7661" s="163" t="n"/>
      <c r="F7661" s="164" t="n"/>
      <c r="G7661" s="163" t="n"/>
      <c r="H7661" s="164" t="n"/>
      <c r="I7661" s="176" t="n"/>
      <c r="J7661" s="8" t="n"/>
      <c r="K7661" s="8" t="n"/>
      <c r="L7661" s="12" t="n"/>
      <c r="M7661">
        <f>VLOOKUP(J7661,P$7:Q$2767,2,0)</f>
        <v/>
      </c>
      <c r="N7661">
        <f>VLOOKUP(K7661,P$7:R$2767,2,0)</f>
        <v/>
      </c>
    </row>
    <row r="7662" hidden="1" outlineLevel="1" ht="22.45" customFormat="1" customHeight="1" s="71">
      <c r="B7662" s="166" t="n"/>
      <c r="C7662" s="166" t="n"/>
      <c r="D7662" s="153" t="n"/>
      <c r="E7662" s="10" t="n"/>
      <c r="F7662" s="11" t="n"/>
      <c r="G7662" s="10" t="n"/>
      <c r="H7662" s="11" t="n"/>
      <c r="I7662" s="12" t="n"/>
      <c r="J7662" s="13" t="n"/>
      <c r="K7662" s="13" t="n"/>
      <c r="L7662" s="12" t="n"/>
      <c r="M7662">
        <f>VLOOKUP(J7662,P$7:Q$2767,2,0)</f>
        <v/>
      </c>
      <c r="N7662">
        <f>VLOOKUP(K7662,P$7:R$2767,2,0)</f>
        <v/>
      </c>
    </row>
    <row r="7663" hidden="1" outlineLevel="1" ht="22.45" customFormat="1" customHeight="1" s="71" thickBot="1">
      <c r="B7663" s="167" t="n"/>
      <c r="C7663" s="167" t="n"/>
      <c r="D7663" s="14" t="n"/>
      <c r="E7663" s="15" t="n"/>
      <c r="F7663" s="175" t="n"/>
      <c r="G7663" s="15" t="n"/>
      <c r="H7663" s="175" t="n"/>
      <c r="I7663" s="135" t="n"/>
      <c r="J7663" s="154" t="n"/>
      <c r="K7663" s="154" t="n"/>
      <c r="L7663" s="12" t="n"/>
      <c r="M7663">
        <f>VLOOKUP(J7663,P$7:Q$2767,2,0)</f>
        <v/>
      </c>
      <c r="N7663">
        <f>VLOOKUP(K7663,P$7:R$2767,2,0)</f>
        <v/>
      </c>
    </row>
    <row r="7664" hidden="1" outlineLevel="1" ht="22.45" customFormat="1" customHeight="1" s="71">
      <c r="B7664" s="165" t="n"/>
      <c r="C7664" s="165" t="n"/>
      <c r="D7664" s="152" t="n"/>
      <c r="E7664" s="163" t="n"/>
      <c r="F7664" s="164" t="n"/>
      <c r="G7664" s="163" t="n"/>
      <c r="H7664" s="164" t="n"/>
      <c r="I7664" s="7" t="n"/>
      <c r="J7664" s="8" t="n"/>
      <c r="K7664" s="8" t="n"/>
      <c r="L7664" s="12" t="n"/>
      <c r="M7664">
        <f>VLOOKUP(J7664,P$7:Q$2767,2,0)</f>
        <v/>
      </c>
      <c r="N7664">
        <f>VLOOKUP(K7664,P$7:R$2767,2,0)</f>
        <v/>
      </c>
    </row>
    <row r="7665" hidden="1" outlineLevel="1" ht="22.45" customFormat="1" customHeight="1" s="71">
      <c r="B7665" s="166" t="n"/>
      <c r="C7665" s="166" t="n"/>
      <c r="D7665" s="153" t="n"/>
      <c r="E7665" s="10" t="n"/>
      <c r="F7665" s="11" t="n"/>
      <c r="G7665" s="10" t="n"/>
      <c r="H7665" s="11" t="n"/>
      <c r="I7665" s="12" t="n"/>
      <c r="J7665" s="13" t="n"/>
      <c r="K7665" s="13" t="n"/>
      <c r="L7665" s="12" t="n"/>
      <c r="M7665">
        <f>VLOOKUP(J7665,P$7:Q$2767,2,0)</f>
        <v/>
      </c>
      <c r="N7665">
        <f>VLOOKUP(K7665,P$7:R$2767,2,0)</f>
        <v/>
      </c>
    </row>
    <row r="7666" hidden="1" outlineLevel="1" ht="22.45" customFormat="1" customHeight="1" s="71" thickBot="1">
      <c r="B7666" s="167" t="n"/>
      <c r="C7666" s="167" t="n"/>
      <c r="D7666" s="14" t="n"/>
      <c r="E7666" s="15" t="n"/>
      <c r="F7666" s="175" t="n"/>
      <c r="G7666" s="15" t="n"/>
      <c r="H7666" s="175" t="n"/>
      <c r="I7666" s="135" t="n"/>
      <c r="J7666" s="154" t="n"/>
      <c r="K7666" s="154" t="n"/>
      <c r="L7666" s="12" t="n"/>
      <c r="M7666">
        <f>VLOOKUP(J7666,P$7:Q$2767,2,0)</f>
        <v/>
      </c>
      <c r="N7666">
        <f>VLOOKUP(K7666,P$7:R$2767,2,0)</f>
        <v/>
      </c>
    </row>
    <row r="7667" hidden="1" outlineLevel="1" ht="22.45" customFormat="1" customHeight="1" s="71">
      <c r="B7667" s="165" t="n"/>
      <c r="C7667" s="165" t="n"/>
      <c r="D7667" s="152" t="n"/>
      <c r="E7667" s="163" t="n"/>
      <c r="F7667" s="164" t="n"/>
      <c r="G7667" s="163" t="n"/>
      <c r="H7667" s="164" t="n"/>
      <c r="I7667" s="7" t="n"/>
      <c r="J7667" s="8" t="n"/>
      <c r="K7667" s="8" t="n"/>
      <c r="L7667" s="12" t="n"/>
      <c r="M7667">
        <f>VLOOKUP(J7667,P$7:Q$2767,2,0)</f>
        <v/>
      </c>
      <c r="N7667">
        <f>VLOOKUP(K7667,P$7:R$2767,2,0)</f>
        <v/>
      </c>
    </row>
    <row r="7668" hidden="1" outlineLevel="1" ht="22.45" customFormat="1" customHeight="1" s="71">
      <c r="B7668" s="166" t="n"/>
      <c r="C7668" s="166" t="n"/>
      <c r="D7668" s="153" t="n"/>
      <c r="E7668" s="10" t="n"/>
      <c r="F7668" s="11" t="n"/>
      <c r="G7668" s="10" t="n"/>
      <c r="H7668" s="11" t="n"/>
      <c r="I7668" s="12" t="n"/>
      <c r="J7668" s="13" t="n"/>
      <c r="K7668" s="13" t="n"/>
      <c r="L7668" s="12" t="n"/>
      <c r="M7668">
        <f>VLOOKUP(J7668,P$7:Q$2767,2,0)</f>
        <v/>
      </c>
      <c r="N7668">
        <f>VLOOKUP(K7668,P$7:R$2767,2,0)</f>
        <v/>
      </c>
    </row>
    <row r="7669" hidden="1" outlineLevel="1" ht="22.45" customFormat="1" customHeight="1" s="71" thickBot="1">
      <c r="B7669" s="167" t="n"/>
      <c r="C7669" s="167" t="n"/>
      <c r="D7669" s="14" t="n"/>
      <c r="E7669" s="15" t="n"/>
      <c r="F7669" s="175" t="n"/>
      <c r="G7669" s="15" t="n"/>
      <c r="H7669" s="175" t="n"/>
      <c r="I7669" s="135" t="n"/>
      <c r="J7669" s="154" t="n"/>
      <c r="K7669" s="154" t="n"/>
      <c r="L7669" s="12" t="n"/>
      <c r="M7669">
        <f>VLOOKUP(J7669,P$7:Q$2767,2,0)</f>
        <v/>
      </c>
      <c r="N7669">
        <f>VLOOKUP(K7669,P$7:R$2767,2,0)</f>
        <v/>
      </c>
    </row>
    <row r="7670" hidden="1" outlineLevel="1" ht="22.45" customFormat="1" customHeight="1" s="71">
      <c r="B7670" s="165" t="n"/>
      <c r="C7670" s="165" t="n"/>
      <c r="D7670" s="152" t="n"/>
      <c r="E7670" s="163" t="n"/>
      <c r="F7670" s="164" t="n"/>
      <c r="G7670" s="163" t="n"/>
      <c r="H7670" s="164" t="n"/>
      <c r="I7670" s="7" t="n"/>
      <c r="J7670" s="8" t="n"/>
      <c r="K7670" s="8" t="n"/>
      <c r="L7670" s="12" t="n"/>
      <c r="M7670">
        <f>VLOOKUP(J7670,P$7:Q$2767,2,0)</f>
        <v/>
      </c>
      <c r="N7670">
        <f>VLOOKUP(K7670,P$7:R$2767,2,0)</f>
        <v/>
      </c>
    </row>
    <row r="7671" hidden="1" outlineLevel="1" ht="22.45" customFormat="1" customHeight="1" s="71">
      <c r="B7671" s="166" t="n"/>
      <c r="C7671" s="166" t="n"/>
      <c r="D7671" s="153" t="n"/>
      <c r="E7671" s="10" t="n"/>
      <c r="F7671" s="11" t="n"/>
      <c r="G7671" s="10" t="n"/>
      <c r="H7671" s="11" t="n"/>
      <c r="I7671" s="12" t="n"/>
      <c r="J7671" s="13" t="n"/>
      <c r="K7671" s="13" t="n"/>
      <c r="L7671" s="12" t="n"/>
      <c r="M7671">
        <f>VLOOKUP(J7671,P$7:Q$2767,2,0)</f>
        <v/>
      </c>
      <c r="N7671">
        <f>VLOOKUP(K7671,P$7:R$2767,2,0)</f>
        <v/>
      </c>
    </row>
    <row r="7672" hidden="1" outlineLevel="1" ht="22.45" customFormat="1" customHeight="1" s="71" thickBot="1">
      <c r="B7672" s="167" t="n"/>
      <c r="C7672" s="167" t="n"/>
      <c r="D7672" s="14" t="n"/>
      <c r="E7672" s="15" t="n"/>
      <c r="F7672" s="175" t="n"/>
      <c r="G7672" s="15" t="n"/>
      <c r="H7672" s="175" t="n"/>
      <c r="I7672" s="135" t="n"/>
      <c r="J7672" s="154" t="n"/>
      <c r="K7672" s="154" t="n"/>
      <c r="L7672" s="12" t="n"/>
      <c r="M7672">
        <f>VLOOKUP(J7672,P$7:Q$2767,2,0)</f>
        <v/>
      </c>
      <c r="N7672">
        <f>VLOOKUP(K7672,P$7:R$2767,2,0)</f>
        <v/>
      </c>
    </row>
    <row r="7673" hidden="1" outlineLevel="1" ht="22.45" customFormat="1" customHeight="1" s="71">
      <c r="B7673" s="165" t="n"/>
      <c r="C7673" s="165" t="n"/>
      <c r="D7673" s="152" t="n"/>
      <c r="E7673" s="163" t="n"/>
      <c r="F7673" s="164" t="n"/>
      <c r="G7673" s="163" t="n"/>
      <c r="H7673" s="164" t="n"/>
      <c r="I7673" s="176" t="n"/>
      <c r="J7673" s="8" t="n"/>
      <c r="K7673" s="8" t="n"/>
      <c r="L7673" s="12" t="n"/>
      <c r="M7673">
        <f>VLOOKUP(J7673,P$7:Q$2767,2,0)</f>
        <v/>
      </c>
      <c r="N7673">
        <f>VLOOKUP(K7673,P$7:R$2767,2,0)</f>
        <v/>
      </c>
    </row>
    <row r="7674" hidden="1" outlineLevel="1" ht="22.45" customFormat="1" customHeight="1" s="71">
      <c r="B7674" s="166" t="n"/>
      <c r="C7674" s="166" t="n"/>
      <c r="D7674" s="153" t="n"/>
      <c r="E7674" s="10" t="n"/>
      <c r="F7674" s="11" t="n"/>
      <c r="G7674" s="10" t="n"/>
      <c r="H7674" s="11" t="n"/>
      <c r="I7674" s="12" t="n"/>
      <c r="J7674" s="13" t="n"/>
      <c r="K7674" s="13" t="n"/>
      <c r="L7674" s="12" t="n"/>
      <c r="M7674">
        <f>VLOOKUP(J7674,P$7:Q$2767,2,0)</f>
        <v/>
      </c>
      <c r="N7674">
        <f>VLOOKUP(K7674,P$7:R$2767,2,0)</f>
        <v/>
      </c>
    </row>
    <row r="7675" hidden="1" outlineLevel="1" ht="22.45" customFormat="1" customHeight="1" s="71" thickBot="1">
      <c r="B7675" s="167" t="n"/>
      <c r="C7675" s="167" t="n"/>
      <c r="D7675" s="14" t="n"/>
      <c r="E7675" s="15" t="n"/>
      <c r="F7675" s="175" t="n"/>
      <c r="G7675" s="15" t="n"/>
      <c r="H7675" s="175" t="n"/>
      <c r="I7675" s="135" t="n"/>
      <c r="J7675" s="154" t="n"/>
      <c r="K7675" s="154" t="n"/>
      <c r="L7675" s="12" t="n"/>
      <c r="M7675">
        <f>VLOOKUP(J7675,P$7:Q$2767,2,0)</f>
        <v/>
      </c>
      <c r="N7675">
        <f>VLOOKUP(K7675,P$7:R$2767,2,0)</f>
        <v/>
      </c>
    </row>
    <row r="7676" hidden="1" outlineLevel="1" ht="22.45" customFormat="1" customHeight="1" s="71">
      <c r="B7676" s="165" t="n"/>
      <c r="C7676" s="165" t="n"/>
      <c r="D7676" s="152" t="n"/>
      <c r="E7676" s="163" t="n"/>
      <c r="F7676" s="164" t="n"/>
      <c r="G7676" s="163" t="n"/>
      <c r="H7676" s="164" t="n"/>
      <c r="I7676" s="176" t="n"/>
      <c r="J7676" s="8" t="n"/>
      <c r="K7676" s="8" t="n"/>
      <c r="L7676" s="12" t="n"/>
      <c r="M7676">
        <f>VLOOKUP(J7676,P$7:Q$2767,2,0)</f>
        <v/>
      </c>
      <c r="N7676">
        <f>VLOOKUP(K7676,P$7:R$2767,2,0)</f>
        <v/>
      </c>
    </row>
    <row r="7677" hidden="1" outlineLevel="1" ht="22.45" customFormat="1" customHeight="1" s="71">
      <c r="B7677" s="166" t="n"/>
      <c r="C7677" s="166" t="n"/>
      <c r="D7677" s="153" t="n"/>
      <c r="E7677" s="10" t="n"/>
      <c r="F7677" s="11" t="n"/>
      <c r="G7677" s="10" t="n"/>
      <c r="H7677" s="11" t="n"/>
      <c r="I7677" s="12" t="n"/>
      <c r="J7677" s="13" t="n"/>
      <c r="K7677" s="13" t="n"/>
      <c r="L7677" s="12" t="n"/>
      <c r="M7677">
        <f>VLOOKUP(J7677,P$7:Q$2767,2,0)</f>
        <v/>
      </c>
      <c r="N7677">
        <f>VLOOKUP(K7677,P$7:R$2767,2,0)</f>
        <v/>
      </c>
    </row>
    <row r="7678" hidden="1" outlineLevel="1" ht="22.45" customFormat="1" customHeight="1" s="71" thickBot="1">
      <c r="B7678" s="167" t="n"/>
      <c r="C7678" s="167" t="n"/>
      <c r="D7678" s="14" t="n"/>
      <c r="E7678" s="15" t="n"/>
      <c r="F7678" s="175" t="n"/>
      <c r="G7678" s="15" t="n"/>
      <c r="H7678" s="175" t="n"/>
      <c r="I7678" s="135" t="n"/>
      <c r="J7678" s="154" t="n"/>
      <c r="K7678" s="154" t="n"/>
      <c r="L7678" s="12" t="n"/>
      <c r="M7678">
        <f>VLOOKUP(J7678,P$7:Q$2767,2,0)</f>
        <v/>
      </c>
      <c r="N7678">
        <f>VLOOKUP(K7678,P$7:R$2767,2,0)</f>
        <v/>
      </c>
    </row>
    <row r="7679" hidden="1" outlineLevel="1" ht="22.45" customFormat="1" customHeight="1" s="71">
      <c r="B7679" s="165" t="n"/>
      <c r="C7679" s="165" t="n"/>
      <c r="D7679" s="152" t="n"/>
      <c r="E7679" s="163" t="n"/>
      <c r="F7679" s="164" t="n"/>
      <c r="G7679" s="163" t="n"/>
      <c r="H7679" s="164" t="n"/>
      <c r="I7679" s="176" t="n"/>
      <c r="J7679" s="8" t="n"/>
      <c r="K7679" s="8" t="n"/>
      <c r="L7679" s="12" t="n"/>
      <c r="M7679">
        <f>VLOOKUP(J7679,P$7:Q$2767,2,0)</f>
        <v/>
      </c>
      <c r="N7679">
        <f>VLOOKUP(K7679,P$7:R$2767,2,0)</f>
        <v/>
      </c>
    </row>
    <row r="7680" hidden="1" outlineLevel="1" ht="22.45" customFormat="1" customHeight="1" s="71">
      <c r="B7680" s="166" t="n"/>
      <c r="C7680" s="166" t="n"/>
      <c r="D7680" s="153" t="n"/>
      <c r="E7680" s="10" t="n"/>
      <c r="F7680" s="11" t="n"/>
      <c r="G7680" s="10" t="n"/>
      <c r="H7680" s="11" t="n"/>
      <c r="I7680" s="12" t="n"/>
      <c r="J7680" s="13" t="n"/>
      <c r="K7680" s="13" t="n"/>
      <c r="L7680" s="12" t="n"/>
      <c r="M7680">
        <f>VLOOKUP(J7680,P$7:Q$2767,2,0)</f>
        <v/>
      </c>
      <c r="N7680">
        <f>VLOOKUP(K7680,P$7:R$2767,2,0)</f>
        <v/>
      </c>
    </row>
    <row r="7681" hidden="1" outlineLevel="1" ht="22.45" customFormat="1" customHeight="1" s="71" thickBot="1">
      <c r="B7681" s="167" t="n"/>
      <c r="C7681" s="167" t="n"/>
      <c r="D7681" s="14" t="n"/>
      <c r="E7681" s="15" t="n"/>
      <c r="F7681" s="175" t="n"/>
      <c r="G7681" s="15" t="n"/>
      <c r="H7681" s="175" t="n"/>
      <c r="I7681" s="135" t="n"/>
      <c r="J7681" s="154" t="n"/>
      <c r="K7681" s="154" t="n"/>
      <c r="L7681" s="12" t="n"/>
      <c r="M7681">
        <f>VLOOKUP(J7681,P$7:Q$2767,2,0)</f>
        <v/>
      </c>
      <c r="N7681">
        <f>VLOOKUP(K7681,P$7:R$2767,2,0)</f>
        <v/>
      </c>
    </row>
    <row r="7682" hidden="1" outlineLevel="1" ht="22.45" customFormat="1" customHeight="1" s="71">
      <c r="B7682" s="165" t="n"/>
      <c r="C7682" s="165" t="n"/>
      <c r="D7682" s="152" t="n"/>
      <c r="E7682" s="163" t="n"/>
      <c r="F7682" s="164" t="n"/>
      <c r="G7682" s="163" t="n"/>
      <c r="H7682" s="164" t="n"/>
      <c r="I7682" s="7" t="n"/>
      <c r="J7682" s="8" t="n"/>
      <c r="K7682" s="8" t="n"/>
      <c r="L7682" s="12" t="n"/>
      <c r="M7682">
        <f>VLOOKUP(J7682,P$7:Q$2767,2,0)</f>
        <v/>
      </c>
      <c r="N7682">
        <f>VLOOKUP(K7682,P$7:R$2767,2,0)</f>
        <v/>
      </c>
    </row>
    <row r="7683" hidden="1" outlineLevel="1" ht="22.45" customFormat="1" customHeight="1" s="71">
      <c r="B7683" s="166" t="n"/>
      <c r="C7683" s="166" t="n"/>
      <c r="D7683" s="153" t="n"/>
      <c r="E7683" s="10" t="n"/>
      <c r="F7683" s="11" t="n"/>
      <c r="G7683" s="10" t="n"/>
      <c r="H7683" s="11" t="n"/>
      <c r="I7683" s="12" t="n"/>
      <c r="J7683" s="13" t="n"/>
      <c r="K7683" s="13" t="n"/>
      <c r="L7683" s="12" t="n"/>
      <c r="M7683">
        <f>VLOOKUP(J7683,P$7:Q$2767,2,0)</f>
        <v/>
      </c>
      <c r="N7683">
        <f>VLOOKUP(K7683,P$7:R$2767,2,0)</f>
        <v/>
      </c>
    </row>
    <row r="7684" hidden="1" outlineLevel="1" ht="22.45" customFormat="1" customHeight="1" s="71" thickBot="1">
      <c r="B7684" s="167" t="n"/>
      <c r="C7684" s="167" t="n"/>
      <c r="D7684" s="14" t="n"/>
      <c r="E7684" s="15" t="n"/>
      <c r="F7684" s="175" t="n"/>
      <c r="G7684" s="15" t="n"/>
      <c r="H7684" s="175" t="n"/>
      <c r="I7684" s="135" t="n"/>
      <c r="J7684" s="154" t="n"/>
      <c r="K7684" s="154" t="n"/>
      <c r="L7684" s="12" t="n"/>
      <c r="M7684">
        <f>VLOOKUP(J7684,P$7:Q$2767,2,0)</f>
        <v/>
      </c>
      <c r="N7684">
        <f>VLOOKUP(K7684,P$7:R$2767,2,0)</f>
        <v/>
      </c>
    </row>
    <row r="7685" hidden="1" outlineLevel="1" ht="22.45" customFormat="1" customHeight="1" s="71">
      <c r="B7685" s="165" t="n"/>
      <c r="C7685" s="165" t="n"/>
      <c r="D7685" s="152" t="n"/>
      <c r="E7685" s="163" t="n"/>
      <c r="F7685" s="164" t="n"/>
      <c r="G7685" s="163" t="n"/>
      <c r="H7685" s="164" t="n"/>
      <c r="I7685" s="7" t="n"/>
      <c r="J7685" s="8" t="n"/>
      <c r="K7685" s="8" t="n"/>
      <c r="L7685" s="12" t="n"/>
      <c r="M7685">
        <f>VLOOKUP(J7685,P$7:Q$2767,2,0)</f>
        <v/>
      </c>
      <c r="N7685">
        <f>VLOOKUP(K7685,P$7:R$2767,2,0)</f>
        <v/>
      </c>
    </row>
    <row r="7686" hidden="1" outlineLevel="1" ht="22.45" customFormat="1" customHeight="1" s="71">
      <c r="B7686" s="166" t="n"/>
      <c r="C7686" s="166" t="n"/>
      <c r="D7686" s="153" t="n"/>
      <c r="E7686" s="10" t="n"/>
      <c r="F7686" s="11" t="n"/>
      <c r="G7686" s="10" t="n"/>
      <c r="H7686" s="11" t="n"/>
      <c r="I7686" s="12" t="n"/>
      <c r="J7686" s="13" t="n"/>
      <c r="K7686" s="13" t="n"/>
      <c r="L7686" s="12" t="n"/>
      <c r="M7686">
        <f>VLOOKUP(J7686,P$7:Q$2767,2,0)</f>
        <v/>
      </c>
      <c r="N7686">
        <f>VLOOKUP(K7686,P$7:R$2767,2,0)</f>
        <v/>
      </c>
    </row>
    <row r="7687" hidden="1" outlineLevel="1" ht="22.45" customFormat="1" customHeight="1" s="71" thickBot="1">
      <c r="B7687" s="167" t="n"/>
      <c r="C7687" s="167" t="n"/>
      <c r="D7687" s="14" t="n"/>
      <c r="E7687" s="15" t="n"/>
      <c r="F7687" s="175" t="n"/>
      <c r="G7687" s="15" t="n"/>
      <c r="H7687" s="175" t="n"/>
      <c r="I7687" s="135" t="n"/>
      <c r="J7687" s="154" t="n"/>
      <c r="K7687" s="154" t="n"/>
      <c r="L7687" s="12" t="n"/>
      <c r="M7687">
        <f>VLOOKUP(J7687,P$7:Q$2767,2,0)</f>
        <v/>
      </c>
      <c r="N7687">
        <f>VLOOKUP(K7687,P$7:R$2767,2,0)</f>
        <v/>
      </c>
    </row>
    <row r="7688" hidden="1" outlineLevel="1" ht="22.45" customFormat="1" customHeight="1" s="71">
      <c r="B7688" s="165" t="n"/>
      <c r="C7688" s="165" t="n"/>
      <c r="D7688" s="152" t="n"/>
      <c r="E7688" s="163" t="n"/>
      <c r="F7688" s="164" t="n"/>
      <c r="G7688" s="163" t="n"/>
      <c r="H7688" s="164" t="n"/>
      <c r="I7688" s="7" t="n"/>
      <c r="J7688" s="8" t="n"/>
      <c r="K7688" s="8" t="n"/>
      <c r="L7688" s="12" t="n"/>
      <c r="M7688">
        <f>VLOOKUP(J7688,P$7:Q$2767,2,0)</f>
        <v/>
      </c>
      <c r="N7688">
        <f>VLOOKUP(K7688,P$7:R$2767,2,0)</f>
        <v/>
      </c>
    </row>
    <row r="7689" hidden="1" outlineLevel="1" ht="22.45" customFormat="1" customHeight="1" s="71">
      <c r="B7689" s="166" t="n"/>
      <c r="C7689" s="166" t="n"/>
      <c r="D7689" s="153" t="n"/>
      <c r="E7689" s="10" t="n"/>
      <c r="F7689" s="11" t="n"/>
      <c r="G7689" s="10" t="n"/>
      <c r="H7689" s="11" t="n"/>
      <c r="I7689" s="12" t="n"/>
      <c r="J7689" s="13" t="n"/>
      <c r="K7689" s="13" t="n"/>
      <c r="L7689" s="12" t="n"/>
      <c r="M7689">
        <f>VLOOKUP(J7689,P$7:Q$2767,2,0)</f>
        <v/>
      </c>
      <c r="N7689">
        <f>VLOOKUP(K7689,P$7:R$2767,2,0)</f>
        <v/>
      </c>
    </row>
    <row r="7690" hidden="1" outlineLevel="1" ht="22.45" customFormat="1" customHeight="1" s="71" thickBot="1">
      <c r="B7690" s="167" t="n"/>
      <c r="C7690" s="167" t="n"/>
      <c r="D7690" s="14" t="n"/>
      <c r="E7690" s="15" t="n"/>
      <c r="F7690" s="175" t="n"/>
      <c r="G7690" s="15" t="n"/>
      <c r="H7690" s="175" t="n"/>
      <c r="I7690" s="135" t="n"/>
      <c r="J7690" s="154" t="n"/>
      <c r="K7690" s="154" t="n"/>
      <c r="L7690" s="12" t="n"/>
      <c r="M7690">
        <f>VLOOKUP(J7690,P$7:Q$2767,2,0)</f>
        <v/>
      </c>
      <c r="N7690">
        <f>VLOOKUP(K7690,P$7:R$2767,2,0)</f>
        <v/>
      </c>
    </row>
    <row r="7691" hidden="1" outlineLevel="1" ht="22.45" customFormat="1" customHeight="1" s="71">
      <c r="B7691" s="165" t="n"/>
      <c r="C7691" s="165" t="n"/>
      <c r="D7691" s="152" t="n"/>
      <c r="E7691" s="163" t="n"/>
      <c r="F7691" s="164" t="n"/>
      <c r="G7691" s="163" t="n"/>
      <c r="H7691" s="164" t="n"/>
      <c r="I7691" s="7" t="n"/>
      <c r="J7691" s="8" t="n"/>
      <c r="K7691" s="8" t="n"/>
      <c r="L7691" s="12" t="n"/>
      <c r="M7691">
        <f>VLOOKUP(J7691,P$7:Q$2767,2,0)</f>
        <v/>
      </c>
      <c r="N7691">
        <f>VLOOKUP(K7691,P$7:R$2767,2,0)</f>
        <v/>
      </c>
    </row>
    <row r="7692" hidden="1" outlineLevel="1" ht="22.45" customFormat="1" customHeight="1" s="71">
      <c r="B7692" s="166" t="n"/>
      <c r="C7692" s="166" t="n"/>
      <c r="D7692" s="153" t="n"/>
      <c r="E7692" s="10" t="n"/>
      <c r="F7692" s="11" t="n"/>
      <c r="G7692" s="10" t="n"/>
      <c r="H7692" s="11" t="n"/>
      <c r="I7692" s="12" t="n"/>
      <c r="J7692" s="13" t="n"/>
      <c r="K7692" s="13" t="n"/>
      <c r="L7692" s="12" t="n"/>
      <c r="M7692">
        <f>VLOOKUP(J7692,P$7:Q$2767,2,0)</f>
        <v/>
      </c>
      <c r="N7692">
        <f>VLOOKUP(K7692,P$7:R$2767,2,0)</f>
        <v/>
      </c>
    </row>
    <row r="7693" hidden="1" outlineLevel="1" ht="22.45" customFormat="1" customHeight="1" s="71" thickBot="1">
      <c r="B7693" s="167" t="n"/>
      <c r="C7693" s="167" t="n"/>
      <c r="D7693" s="14" t="n"/>
      <c r="E7693" s="15" t="n"/>
      <c r="F7693" s="175" t="n"/>
      <c r="G7693" s="15" t="n"/>
      <c r="H7693" s="175" t="n"/>
      <c r="I7693" s="135" t="n"/>
      <c r="J7693" s="154" t="n"/>
      <c r="K7693" s="154" t="n"/>
      <c r="L7693" s="12" t="n"/>
      <c r="M7693">
        <f>VLOOKUP(J7693,P$7:Q$2767,2,0)</f>
        <v/>
      </c>
      <c r="N7693">
        <f>VLOOKUP(K7693,P$7:R$2767,2,0)</f>
        <v/>
      </c>
    </row>
    <row r="7694" hidden="1" outlineLevel="1" ht="22.45" customFormat="1" customHeight="1" s="71">
      <c r="B7694" s="165" t="n"/>
      <c r="C7694" s="165" t="n"/>
      <c r="D7694" s="152" t="n"/>
      <c r="E7694" s="163" t="n"/>
      <c r="F7694" s="164" t="n"/>
      <c r="G7694" s="163" t="n"/>
      <c r="H7694" s="164" t="n"/>
      <c r="I7694" s="176" t="n"/>
      <c r="J7694" s="8" t="n"/>
      <c r="K7694" s="8" t="n"/>
      <c r="L7694" s="12" t="n"/>
      <c r="M7694">
        <f>VLOOKUP(J7694,P$7:Q$2767,2,0)</f>
        <v/>
      </c>
      <c r="N7694">
        <f>VLOOKUP(K7694,P$7:R$2767,2,0)</f>
        <v/>
      </c>
    </row>
    <row r="7695" hidden="1" outlineLevel="1" ht="22.45" customFormat="1" customHeight="1" s="71">
      <c r="B7695" s="166" t="n"/>
      <c r="C7695" s="166" t="n"/>
      <c r="D7695" s="153" t="n"/>
      <c r="E7695" s="10" t="n"/>
      <c r="F7695" s="11" t="n"/>
      <c r="G7695" s="10" t="n"/>
      <c r="H7695" s="11" t="n"/>
      <c r="I7695" s="12" t="n"/>
      <c r="J7695" s="13" t="n"/>
      <c r="K7695" s="13" t="n"/>
      <c r="L7695" s="12" t="n"/>
      <c r="M7695">
        <f>VLOOKUP(J7695,P$7:Q$2767,2,0)</f>
        <v/>
      </c>
      <c r="N7695">
        <f>VLOOKUP(K7695,P$7:R$2767,2,0)</f>
        <v/>
      </c>
    </row>
    <row r="7696" hidden="1" outlineLevel="1" ht="22.45" customFormat="1" customHeight="1" s="71" thickBot="1">
      <c r="B7696" s="167" t="n"/>
      <c r="C7696" s="167" t="n"/>
      <c r="D7696" s="14" t="n"/>
      <c r="E7696" s="15" t="n"/>
      <c r="F7696" s="175" t="n"/>
      <c r="G7696" s="15" t="n"/>
      <c r="H7696" s="175" t="n"/>
      <c r="I7696" s="135" t="n"/>
      <c r="J7696" s="154" t="n"/>
      <c r="K7696" s="154" t="n"/>
      <c r="L7696" s="12" t="n"/>
      <c r="M7696">
        <f>VLOOKUP(J7696,P$7:Q$2767,2,0)</f>
        <v/>
      </c>
      <c r="N7696">
        <f>VLOOKUP(K7696,P$7:R$2767,2,0)</f>
        <v/>
      </c>
    </row>
    <row r="7697" hidden="1" outlineLevel="1" ht="22.45" customFormat="1" customHeight="1" s="71">
      <c r="B7697" s="165" t="n"/>
      <c r="C7697" s="165" t="n"/>
      <c r="D7697" s="152" t="n"/>
      <c r="E7697" s="163" t="n"/>
      <c r="F7697" s="164" t="n"/>
      <c r="G7697" s="163" t="n"/>
      <c r="H7697" s="164" t="n"/>
      <c r="I7697" s="7" t="n"/>
      <c r="J7697" s="8" t="n"/>
      <c r="K7697" s="8" t="n"/>
      <c r="L7697" s="12" t="n"/>
      <c r="M7697">
        <f>VLOOKUP(J7697,P$7:Q$2767,2,0)</f>
        <v/>
      </c>
      <c r="N7697">
        <f>VLOOKUP(K7697,P$7:R$2767,2,0)</f>
        <v/>
      </c>
    </row>
    <row r="7698" hidden="1" outlineLevel="1" ht="22.45" customFormat="1" customHeight="1" s="71">
      <c r="B7698" s="166" t="n"/>
      <c r="C7698" s="166" t="n"/>
      <c r="D7698" s="153" t="n"/>
      <c r="E7698" s="10" t="n"/>
      <c r="F7698" s="11" t="n"/>
      <c r="G7698" s="10" t="n"/>
      <c r="H7698" s="11" t="n"/>
      <c r="I7698" s="12" t="n"/>
      <c r="J7698" s="13" t="n"/>
      <c r="K7698" s="13" t="n"/>
      <c r="L7698" s="12" t="n"/>
      <c r="M7698">
        <f>VLOOKUP(J7698,P$7:Q$2767,2,0)</f>
        <v/>
      </c>
      <c r="N7698">
        <f>VLOOKUP(K7698,P$7:R$2767,2,0)</f>
        <v/>
      </c>
    </row>
    <row r="7699" hidden="1" outlineLevel="1" ht="22.45" customFormat="1" customHeight="1" s="71" thickBot="1">
      <c r="B7699" s="167" t="n"/>
      <c r="C7699" s="167" t="n"/>
      <c r="D7699" s="14" t="n"/>
      <c r="E7699" s="15" t="n"/>
      <c r="F7699" s="175" t="n"/>
      <c r="G7699" s="15" t="n"/>
      <c r="H7699" s="175" t="n"/>
      <c r="I7699" s="135" t="n"/>
      <c r="J7699" s="154" t="n"/>
      <c r="K7699" s="154" t="n"/>
      <c r="L7699" s="12" t="n"/>
      <c r="M7699">
        <f>VLOOKUP(J7699,P$7:Q$2767,2,0)</f>
        <v/>
      </c>
      <c r="N7699">
        <f>VLOOKUP(K7699,P$7:R$2767,2,0)</f>
        <v/>
      </c>
    </row>
    <row r="7700" hidden="1" outlineLevel="1" ht="22.45" customFormat="1" customHeight="1" s="71">
      <c r="B7700" s="165" t="n"/>
      <c r="C7700" s="165" t="n"/>
      <c r="D7700" s="152" t="n"/>
      <c r="E7700" s="163" t="n"/>
      <c r="F7700" s="164" t="n"/>
      <c r="G7700" s="163" t="n"/>
      <c r="H7700" s="164" t="n"/>
      <c r="I7700" s="7" t="n"/>
      <c r="J7700" s="8" t="n"/>
      <c r="K7700" s="8" t="n"/>
      <c r="L7700" s="12" t="n"/>
      <c r="M7700">
        <f>VLOOKUP(J7700,P$7:Q$2767,2,0)</f>
        <v/>
      </c>
      <c r="N7700">
        <f>VLOOKUP(K7700,P$7:R$2767,2,0)</f>
        <v/>
      </c>
    </row>
    <row r="7701" hidden="1" outlineLevel="1" ht="22.45" customFormat="1" customHeight="1" s="71">
      <c r="B7701" s="166" t="n"/>
      <c r="C7701" s="166" t="n"/>
      <c r="D7701" s="153" t="n"/>
      <c r="E7701" s="10" t="n"/>
      <c r="F7701" s="11" t="n"/>
      <c r="G7701" s="10" t="n"/>
      <c r="H7701" s="11" t="n"/>
      <c r="I7701" s="12" t="n"/>
      <c r="J7701" s="13" t="n"/>
      <c r="K7701" s="13" t="n"/>
      <c r="L7701" s="12" t="n"/>
      <c r="M7701">
        <f>VLOOKUP(J7701,P$7:Q$2767,2,0)</f>
        <v/>
      </c>
      <c r="N7701">
        <f>VLOOKUP(K7701,P$7:R$2767,2,0)</f>
        <v/>
      </c>
    </row>
    <row r="7702" hidden="1" outlineLevel="1" ht="22.45" customFormat="1" customHeight="1" s="71" thickBot="1">
      <c r="B7702" s="167" t="n"/>
      <c r="C7702" s="167" t="n"/>
      <c r="D7702" s="14" t="n"/>
      <c r="E7702" s="15" t="n"/>
      <c r="F7702" s="175" t="n"/>
      <c r="G7702" s="15" t="n"/>
      <c r="H7702" s="175" t="n"/>
      <c r="I7702" s="135" t="n"/>
      <c r="J7702" s="154" t="n"/>
      <c r="K7702" s="154" t="n"/>
      <c r="L7702" s="12" t="n"/>
      <c r="M7702">
        <f>VLOOKUP(J7702,P$7:Q$2767,2,0)</f>
        <v/>
      </c>
      <c r="N7702">
        <f>VLOOKUP(K7702,P$7:R$2767,2,0)</f>
        <v/>
      </c>
    </row>
    <row r="7703" hidden="1" outlineLevel="1" ht="22.45" customFormat="1" customHeight="1" s="71">
      <c r="B7703" s="165" t="n"/>
      <c r="C7703" s="165" t="n"/>
      <c r="D7703" s="152" t="n"/>
      <c r="E7703" s="163" t="n"/>
      <c r="F7703" s="164" t="n"/>
      <c r="G7703" s="163" t="n"/>
      <c r="H7703" s="164" t="n"/>
      <c r="I7703" s="7" t="n"/>
      <c r="J7703" s="8" t="n"/>
      <c r="K7703" s="8" t="n"/>
      <c r="L7703" s="12" t="n"/>
      <c r="M7703">
        <f>VLOOKUP(J7703,P$7:Q$2767,2,0)</f>
        <v/>
      </c>
      <c r="N7703">
        <f>VLOOKUP(K7703,P$7:R$2767,2,0)</f>
        <v/>
      </c>
    </row>
    <row r="7704" hidden="1" outlineLevel="1" ht="22.45" customFormat="1" customHeight="1" s="71">
      <c r="B7704" s="166" t="n"/>
      <c r="C7704" s="166" t="n"/>
      <c r="D7704" s="153" t="n"/>
      <c r="E7704" s="10" t="n"/>
      <c r="F7704" s="11" t="n"/>
      <c r="G7704" s="10" t="n"/>
      <c r="H7704" s="11" t="n"/>
      <c r="I7704" s="12" t="n"/>
      <c r="J7704" s="13" t="n"/>
      <c r="K7704" s="13" t="n"/>
      <c r="L7704" s="12" t="n"/>
      <c r="M7704">
        <f>VLOOKUP(J7704,P$7:Q$2767,2,0)</f>
        <v/>
      </c>
      <c r="N7704">
        <f>VLOOKUP(K7704,P$7:R$2767,2,0)</f>
        <v/>
      </c>
    </row>
    <row r="7705" hidden="1" outlineLevel="1" ht="22.45" customFormat="1" customHeight="1" s="71" thickBot="1">
      <c r="B7705" s="167" t="n"/>
      <c r="C7705" s="167" t="n"/>
      <c r="D7705" s="14" t="n"/>
      <c r="E7705" s="15" t="n"/>
      <c r="F7705" s="175" t="n"/>
      <c r="G7705" s="15" t="n"/>
      <c r="H7705" s="175" t="n"/>
      <c r="I7705" s="135" t="n"/>
      <c r="J7705" s="154" t="n"/>
      <c r="K7705" s="154" t="n"/>
      <c r="L7705" s="12" t="n"/>
      <c r="M7705">
        <f>VLOOKUP(J7705,P$7:Q$2767,2,0)</f>
        <v/>
      </c>
      <c r="N7705">
        <f>VLOOKUP(K7705,P$7:R$2767,2,0)</f>
        <v/>
      </c>
    </row>
    <row r="7706" hidden="1" outlineLevel="1" ht="22.45" customFormat="1" customHeight="1" s="71">
      <c r="B7706" s="165" t="n"/>
      <c r="C7706" s="165" t="n"/>
      <c r="D7706" s="152" t="n"/>
      <c r="E7706" s="163" t="n"/>
      <c r="F7706" s="164" t="n"/>
      <c r="G7706" s="163" t="n"/>
      <c r="H7706" s="164" t="n"/>
      <c r="I7706" s="7" t="n"/>
      <c r="J7706" s="8" t="n"/>
      <c r="K7706" s="8" t="n"/>
      <c r="L7706" s="12" t="n"/>
      <c r="M7706">
        <f>VLOOKUP(J7706,P$7:Q$2767,2,0)</f>
        <v/>
      </c>
      <c r="N7706">
        <f>VLOOKUP(K7706,P$7:R$2767,2,0)</f>
        <v/>
      </c>
    </row>
    <row r="7707" hidden="1" outlineLevel="1" ht="22.45" customFormat="1" customHeight="1" s="71">
      <c r="B7707" s="166" t="n"/>
      <c r="C7707" s="166" t="n"/>
      <c r="D7707" s="153" t="n"/>
      <c r="E7707" s="10" t="n"/>
      <c r="F7707" s="11" t="n"/>
      <c r="G7707" s="10" t="n"/>
      <c r="H7707" s="11" t="n"/>
      <c r="I7707" s="12" t="n"/>
      <c r="J7707" s="13" t="n"/>
      <c r="K7707" s="13" t="n"/>
      <c r="L7707" s="12" t="n"/>
      <c r="M7707">
        <f>VLOOKUP(J7707,P$7:Q$2767,2,0)</f>
        <v/>
      </c>
      <c r="N7707">
        <f>VLOOKUP(K7707,P$7:R$2767,2,0)</f>
        <v/>
      </c>
    </row>
    <row r="7708" hidden="1" outlineLevel="1" ht="22.45" customFormat="1" customHeight="1" s="71" thickBot="1">
      <c r="B7708" s="167" t="n"/>
      <c r="C7708" s="167" t="n"/>
      <c r="D7708" s="14" t="n"/>
      <c r="E7708" s="15" t="n"/>
      <c r="F7708" s="175" t="n"/>
      <c r="G7708" s="15" t="n"/>
      <c r="H7708" s="175" t="n"/>
      <c r="I7708" s="135" t="n"/>
      <c r="J7708" s="154" t="n"/>
      <c r="K7708" s="154" t="n"/>
      <c r="L7708" s="12" t="n"/>
      <c r="M7708">
        <f>VLOOKUP(J7708,P$7:Q$2767,2,0)</f>
        <v/>
      </c>
      <c r="N7708">
        <f>VLOOKUP(K7708,P$7:R$2767,2,0)</f>
        <v/>
      </c>
    </row>
    <row r="7709" hidden="1" outlineLevel="1" ht="22.45" customFormat="1" customHeight="1" s="71">
      <c r="B7709" s="165" t="n"/>
      <c r="C7709" s="165" t="n"/>
      <c r="D7709" s="152" t="n"/>
      <c r="E7709" s="163" t="n"/>
      <c r="F7709" s="164" t="n"/>
      <c r="G7709" s="163" t="n"/>
      <c r="H7709" s="164" t="n"/>
      <c r="I7709" s="7" t="n"/>
      <c r="J7709" s="8" t="n"/>
      <c r="K7709" s="8" t="n"/>
      <c r="L7709" s="12" t="n"/>
      <c r="M7709">
        <f>VLOOKUP(J7709,P$7:Q$2767,2,0)</f>
        <v/>
      </c>
      <c r="N7709">
        <f>VLOOKUP(K7709,P$7:R$2767,2,0)</f>
        <v/>
      </c>
    </row>
    <row r="7710" hidden="1" outlineLevel="1" ht="22.45" customFormat="1" customHeight="1" s="71">
      <c r="B7710" s="166" t="n"/>
      <c r="C7710" s="166" t="n"/>
      <c r="D7710" s="153" t="n"/>
      <c r="E7710" s="10" t="n"/>
      <c r="F7710" s="11" t="n"/>
      <c r="G7710" s="10" t="n"/>
      <c r="H7710" s="11" t="n"/>
      <c r="I7710" s="12" t="n"/>
      <c r="J7710" s="13" t="n"/>
      <c r="K7710" s="13" t="n"/>
      <c r="L7710" s="12" t="n"/>
      <c r="M7710">
        <f>VLOOKUP(J7710,P$7:Q$2767,2,0)</f>
        <v/>
      </c>
      <c r="N7710">
        <f>VLOOKUP(K7710,P$7:R$2767,2,0)</f>
        <v/>
      </c>
    </row>
    <row r="7711" hidden="1" outlineLevel="1" ht="22.45" customFormat="1" customHeight="1" s="71" thickBot="1">
      <c r="B7711" s="167" t="n"/>
      <c r="C7711" s="167" t="n"/>
      <c r="D7711" s="14" t="n"/>
      <c r="E7711" s="15" t="n"/>
      <c r="F7711" s="175" t="n"/>
      <c r="G7711" s="15" t="n"/>
      <c r="H7711" s="175" t="n"/>
      <c r="I7711" s="135" t="n"/>
      <c r="J7711" s="154" t="n"/>
      <c r="K7711" s="154" t="n"/>
      <c r="L7711" s="12" t="n"/>
      <c r="M7711">
        <f>VLOOKUP(J7711,P$7:Q$2767,2,0)</f>
        <v/>
      </c>
      <c r="N7711">
        <f>VLOOKUP(K7711,P$7:R$2767,2,0)</f>
        <v/>
      </c>
    </row>
    <row r="7712" hidden="1" outlineLevel="1" ht="22.45" customFormat="1" customHeight="1" s="71">
      <c r="B7712" s="165" t="n"/>
      <c r="C7712" s="165" t="n"/>
      <c r="D7712" s="152" t="n"/>
      <c r="E7712" s="163" t="n"/>
      <c r="F7712" s="164" t="n"/>
      <c r="G7712" s="163" t="n"/>
      <c r="H7712" s="164" t="n"/>
      <c r="I7712" s="7" t="n"/>
      <c r="J7712" s="8" t="n"/>
      <c r="K7712" s="8" t="n"/>
      <c r="L7712" s="12" t="n"/>
      <c r="M7712">
        <f>VLOOKUP(J7712,P$7:Q$2767,2,0)</f>
        <v/>
      </c>
      <c r="N7712">
        <f>VLOOKUP(K7712,P$7:R$2767,2,0)</f>
        <v/>
      </c>
    </row>
    <row r="7713" hidden="1" outlineLevel="1" ht="22.45" customFormat="1" customHeight="1" s="71">
      <c r="B7713" s="166" t="n"/>
      <c r="C7713" s="166" t="n"/>
      <c r="D7713" s="153" t="n"/>
      <c r="E7713" s="10" t="n"/>
      <c r="F7713" s="11" t="n"/>
      <c r="G7713" s="10" t="n"/>
      <c r="H7713" s="11" t="n"/>
      <c r="I7713" s="12" t="n"/>
      <c r="J7713" s="13" t="n"/>
      <c r="K7713" s="13" t="n"/>
      <c r="L7713" s="12" t="n"/>
      <c r="M7713">
        <f>VLOOKUP(J7713,P$7:Q$2767,2,0)</f>
        <v/>
      </c>
      <c r="N7713">
        <f>VLOOKUP(K7713,P$7:R$2767,2,0)</f>
        <v/>
      </c>
    </row>
    <row r="7714" hidden="1" outlineLevel="1" ht="22.45" customFormat="1" customHeight="1" s="71" thickBot="1">
      <c r="B7714" s="167" t="n"/>
      <c r="C7714" s="167" t="n"/>
      <c r="D7714" s="14" t="n"/>
      <c r="E7714" s="15" t="n"/>
      <c r="F7714" s="175" t="n"/>
      <c r="G7714" s="15" t="n"/>
      <c r="H7714" s="175" t="n"/>
      <c r="I7714" s="135" t="n"/>
      <c r="J7714" s="154" t="n"/>
      <c r="K7714" s="154" t="n"/>
      <c r="L7714" s="12" t="n"/>
      <c r="M7714">
        <f>VLOOKUP(J7714,P$7:Q$2767,2,0)</f>
        <v/>
      </c>
      <c r="N7714">
        <f>VLOOKUP(K7714,P$7:R$2767,2,0)</f>
        <v/>
      </c>
    </row>
    <row r="7715" hidden="1" outlineLevel="1" ht="22.45" customFormat="1" customHeight="1" s="71">
      <c r="B7715" s="165" t="n"/>
      <c r="C7715" s="165" t="n"/>
      <c r="D7715" s="152" t="n"/>
      <c r="E7715" s="163" t="n"/>
      <c r="F7715" s="164" t="n"/>
      <c r="G7715" s="163" t="n"/>
      <c r="H7715" s="164" t="n"/>
      <c r="I7715" s="7" t="n"/>
      <c r="J7715" s="8" t="n"/>
      <c r="K7715" s="8" t="n"/>
      <c r="L7715" s="12" t="n"/>
      <c r="M7715">
        <f>VLOOKUP(J7715,P$7:Q$2767,2,0)</f>
        <v/>
      </c>
      <c r="N7715">
        <f>VLOOKUP(K7715,P$7:R$2767,2,0)</f>
        <v/>
      </c>
    </row>
    <row r="7716" hidden="1" outlineLevel="1" ht="22.45" customFormat="1" customHeight="1" s="71">
      <c r="B7716" s="166" t="n"/>
      <c r="C7716" s="166" t="n"/>
      <c r="D7716" s="153" t="n"/>
      <c r="E7716" s="10" t="n"/>
      <c r="F7716" s="11" t="n"/>
      <c r="G7716" s="10" t="n"/>
      <c r="H7716" s="11" t="n"/>
      <c r="I7716" s="12" t="n"/>
      <c r="J7716" s="13" t="n"/>
      <c r="K7716" s="13" t="n"/>
      <c r="L7716" s="12" t="n"/>
      <c r="M7716">
        <f>VLOOKUP(J7716,P$7:Q$2767,2,0)</f>
        <v/>
      </c>
      <c r="N7716">
        <f>VLOOKUP(K7716,P$7:R$2767,2,0)</f>
        <v/>
      </c>
    </row>
    <row r="7717" hidden="1" outlineLevel="1" ht="22.45" customFormat="1" customHeight="1" s="71" thickBot="1">
      <c r="B7717" s="167" t="n"/>
      <c r="C7717" s="167" t="n"/>
      <c r="D7717" s="14" t="n"/>
      <c r="E7717" s="15" t="n"/>
      <c r="F7717" s="175" t="n"/>
      <c r="G7717" s="15" t="n"/>
      <c r="H7717" s="175" t="n"/>
      <c r="I7717" s="135" t="n"/>
      <c r="J7717" s="154" t="n"/>
      <c r="K7717" s="154" t="n"/>
      <c r="L7717" s="12" t="n"/>
      <c r="M7717">
        <f>VLOOKUP(J7717,P$7:Q$2767,2,0)</f>
        <v/>
      </c>
      <c r="N7717">
        <f>VLOOKUP(K7717,P$7:R$2767,2,0)</f>
        <v/>
      </c>
    </row>
    <row r="7718" hidden="1" outlineLevel="1" ht="22.45" customFormat="1" customHeight="1" s="71">
      <c r="B7718" s="165" t="n"/>
      <c r="C7718" s="165" t="n"/>
      <c r="D7718" s="152" t="n"/>
      <c r="E7718" s="163" t="n"/>
      <c r="F7718" s="164" t="n"/>
      <c r="G7718" s="163" t="n"/>
      <c r="H7718" s="164" t="n"/>
      <c r="I7718" s="7" t="n"/>
      <c r="J7718" s="8" t="n"/>
      <c r="K7718" s="8" t="n"/>
      <c r="L7718" s="12" t="n"/>
      <c r="M7718">
        <f>VLOOKUP(J7718,P$7:Q$2767,2,0)</f>
        <v/>
      </c>
      <c r="N7718">
        <f>VLOOKUP(K7718,P$7:R$2767,2,0)</f>
        <v/>
      </c>
    </row>
    <row r="7719" hidden="1" outlineLevel="1" ht="22.45" customFormat="1" customHeight="1" s="71">
      <c r="B7719" s="166" t="n"/>
      <c r="C7719" s="166" t="n"/>
      <c r="D7719" s="153" t="n"/>
      <c r="E7719" s="10" t="n"/>
      <c r="F7719" s="11" t="n"/>
      <c r="G7719" s="10" t="n"/>
      <c r="H7719" s="11" t="n"/>
      <c r="I7719" s="12" t="n"/>
      <c r="J7719" s="13" t="n"/>
      <c r="K7719" s="13" t="n"/>
      <c r="L7719" s="12" t="n"/>
      <c r="M7719">
        <f>VLOOKUP(J7719,P$7:Q$2767,2,0)</f>
        <v/>
      </c>
      <c r="N7719">
        <f>VLOOKUP(K7719,P$7:R$2767,2,0)</f>
        <v/>
      </c>
    </row>
    <row r="7720" hidden="1" outlineLevel="1" ht="22.45" customFormat="1" customHeight="1" s="71" thickBot="1">
      <c r="B7720" s="167" t="n"/>
      <c r="C7720" s="167" t="n"/>
      <c r="D7720" s="14" t="n"/>
      <c r="E7720" s="15" t="n"/>
      <c r="F7720" s="175" t="n"/>
      <c r="G7720" s="15" t="n"/>
      <c r="H7720" s="175" t="n"/>
      <c r="I7720" s="135" t="n"/>
      <c r="J7720" s="154" t="n"/>
      <c r="K7720" s="154" t="n"/>
      <c r="L7720" s="12" t="n"/>
      <c r="M7720">
        <f>VLOOKUP(J7720,P$7:Q$2767,2,0)</f>
        <v/>
      </c>
      <c r="N7720">
        <f>VLOOKUP(K7720,P$7:R$2767,2,0)</f>
        <v/>
      </c>
    </row>
    <row r="7721" hidden="1" outlineLevel="1" ht="22.45" customFormat="1" customHeight="1" s="71">
      <c r="B7721" s="165" t="n"/>
      <c r="C7721" s="165" t="n"/>
      <c r="D7721" s="152" t="n"/>
      <c r="E7721" s="163" t="n"/>
      <c r="F7721" s="164" t="n"/>
      <c r="G7721" s="163" t="n"/>
      <c r="H7721" s="164" t="n"/>
      <c r="I7721" s="7" t="n"/>
      <c r="J7721" s="8" t="n"/>
      <c r="K7721" s="8" t="n"/>
      <c r="L7721" s="12" t="n"/>
      <c r="M7721">
        <f>VLOOKUP(J7721,P$7:Q$2767,2,0)</f>
        <v/>
      </c>
      <c r="N7721">
        <f>VLOOKUP(K7721,P$7:R$2767,2,0)</f>
        <v/>
      </c>
    </row>
    <row r="7722" hidden="1" outlineLevel="1" ht="22.45" customFormat="1" customHeight="1" s="71">
      <c r="B7722" s="166" t="n"/>
      <c r="C7722" s="166" t="n"/>
      <c r="D7722" s="153" t="n"/>
      <c r="E7722" s="10" t="n"/>
      <c r="F7722" s="11" t="n"/>
      <c r="G7722" s="10" t="n"/>
      <c r="H7722" s="11" t="n"/>
      <c r="I7722" s="12" t="n"/>
      <c r="J7722" s="13" t="n"/>
      <c r="K7722" s="13" t="n"/>
      <c r="L7722" s="12" t="n"/>
      <c r="M7722">
        <f>VLOOKUP(J7722,P$7:Q$2767,2,0)</f>
        <v/>
      </c>
      <c r="N7722">
        <f>VLOOKUP(K7722,P$7:R$2767,2,0)</f>
        <v/>
      </c>
    </row>
    <row r="7723" hidden="1" outlineLevel="1" ht="22.45" customFormat="1" customHeight="1" s="71" thickBot="1">
      <c r="B7723" s="167" t="n"/>
      <c r="C7723" s="167" t="n"/>
      <c r="D7723" s="14" t="n"/>
      <c r="E7723" s="15" t="n"/>
      <c r="F7723" s="175" t="n"/>
      <c r="G7723" s="15" t="n"/>
      <c r="H7723" s="175" t="n"/>
      <c r="I7723" s="135" t="n"/>
      <c r="J7723" s="154" t="n"/>
      <c r="K7723" s="154" t="n"/>
      <c r="L7723" s="12" t="n"/>
      <c r="M7723">
        <f>VLOOKUP(J7723,P$7:Q$2767,2,0)</f>
        <v/>
      </c>
      <c r="N7723">
        <f>VLOOKUP(K7723,P$7:R$2767,2,0)</f>
        <v/>
      </c>
    </row>
    <row r="7724" hidden="1" outlineLevel="1" ht="22.45" customFormat="1" customHeight="1" s="71">
      <c r="B7724" s="165" t="n"/>
      <c r="C7724" s="165" t="n"/>
      <c r="D7724" s="152" t="n"/>
      <c r="E7724" s="163" t="n"/>
      <c r="F7724" s="164" t="n"/>
      <c r="G7724" s="163" t="n"/>
      <c r="H7724" s="164" t="n"/>
      <c r="I7724" s="7" t="n"/>
      <c r="J7724" s="8" t="n"/>
      <c r="K7724" s="8" t="n"/>
      <c r="L7724" s="12" t="n"/>
      <c r="M7724">
        <f>VLOOKUP(J7724,P$7:Q$2767,2,0)</f>
        <v/>
      </c>
      <c r="N7724">
        <f>VLOOKUP(K7724,P$7:R$2767,2,0)</f>
        <v/>
      </c>
    </row>
    <row r="7725" hidden="1" outlineLevel="1" ht="22.45" customFormat="1" customHeight="1" s="71">
      <c r="B7725" s="166" t="n"/>
      <c r="C7725" s="166" t="n"/>
      <c r="D7725" s="153" t="n"/>
      <c r="E7725" s="10" t="n"/>
      <c r="F7725" s="11" t="n"/>
      <c r="G7725" s="10" t="n"/>
      <c r="H7725" s="11" t="n"/>
      <c r="I7725" s="12" t="n"/>
      <c r="J7725" s="13" t="n"/>
      <c r="K7725" s="13" t="n"/>
      <c r="L7725" s="12" t="n"/>
      <c r="M7725">
        <f>VLOOKUP(J7725,P$7:Q$2767,2,0)</f>
        <v/>
      </c>
      <c r="N7725">
        <f>VLOOKUP(K7725,P$7:R$2767,2,0)</f>
        <v/>
      </c>
    </row>
    <row r="7726" hidden="1" outlineLevel="1" ht="22.45" customFormat="1" customHeight="1" s="71" thickBot="1">
      <c r="B7726" s="167" t="n"/>
      <c r="C7726" s="167" t="n"/>
      <c r="D7726" s="14" t="n"/>
      <c r="E7726" s="15" t="n"/>
      <c r="F7726" s="175" t="n"/>
      <c r="G7726" s="15" t="n"/>
      <c r="H7726" s="175" t="n"/>
      <c r="I7726" s="135" t="n"/>
      <c r="J7726" s="154" t="n"/>
      <c r="K7726" s="154" t="n"/>
      <c r="L7726" s="12" t="n"/>
      <c r="M7726">
        <f>VLOOKUP(J7726,P$7:Q$2767,2,0)</f>
        <v/>
      </c>
      <c r="N7726">
        <f>VLOOKUP(K7726,P$7:R$2767,2,0)</f>
        <v/>
      </c>
    </row>
    <row r="7727" hidden="1" outlineLevel="1" ht="22.45" customFormat="1" customHeight="1" s="71">
      <c r="B7727" s="165" t="n"/>
      <c r="C7727" s="165" t="n"/>
      <c r="D7727" s="152" t="n"/>
      <c r="E7727" s="163" t="n"/>
      <c r="F7727" s="164" t="n"/>
      <c r="G7727" s="163" t="n"/>
      <c r="H7727" s="164" t="n"/>
      <c r="I7727" s="7" t="n"/>
      <c r="J7727" s="8" t="n"/>
      <c r="K7727" s="8" t="n"/>
      <c r="L7727" s="12" t="n"/>
      <c r="M7727">
        <f>VLOOKUP(J7727,P$7:Q$2767,2,0)</f>
        <v/>
      </c>
      <c r="N7727">
        <f>VLOOKUP(K7727,P$7:R$2767,2,0)</f>
        <v/>
      </c>
    </row>
    <row r="7728" hidden="1" outlineLevel="1" ht="22.45" customFormat="1" customHeight="1" s="71">
      <c r="B7728" s="166" t="n"/>
      <c r="C7728" s="166" t="n"/>
      <c r="D7728" s="153" t="n"/>
      <c r="E7728" s="10" t="n"/>
      <c r="F7728" s="11" t="n"/>
      <c r="G7728" s="10" t="n"/>
      <c r="H7728" s="11" t="n"/>
      <c r="I7728" s="12" t="n"/>
      <c r="J7728" s="13" t="n"/>
      <c r="K7728" s="13" t="n"/>
      <c r="L7728" s="12" t="n"/>
      <c r="M7728">
        <f>VLOOKUP(J7728,P$7:Q$2767,2,0)</f>
        <v/>
      </c>
      <c r="N7728">
        <f>VLOOKUP(K7728,P$7:R$2767,2,0)</f>
        <v/>
      </c>
    </row>
    <row r="7729" hidden="1" outlineLevel="1" ht="22.45" customFormat="1" customHeight="1" s="71" thickBot="1">
      <c r="B7729" s="167" t="n"/>
      <c r="C7729" s="167" t="n"/>
      <c r="D7729" s="14" t="n"/>
      <c r="E7729" s="15" t="n"/>
      <c r="F7729" s="175" t="n"/>
      <c r="G7729" s="15" t="n"/>
      <c r="H7729" s="175" t="n"/>
      <c r="I7729" s="135" t="n"/>
      <c r="J7729" s="154" t="n"/>
      <c r="K7729" s="154" t="n"/>
      <c r="L7729" s="12" t="n"/>
      <c r="M7729">
        <f>VLOOKUP(J7729,P$7:Q$2767,2,0)</f>
        <v/>
      </c>
      <c r="N7729">
        <f>VLOOKUP(K7729,P$7:R$2767,2,0)</f>
        <v/>
      </c>
    </row>
    <row r="7730" hidden="1" outlineLevel="1" ht="22.45" customFormat="1" customHeight="1" s="71">
      <c r="B7730" s="165" t="n"/>
      <c r="C7730" s="165" t="n"/>
      <c r="D7730" s="152" t="n"/>
      <c r="E7730" s="163" t="n"/>
      <c r="F7730" s="164" t="n"/>
      <c r="G7730" s="163" t="n"/>
      <c r="H7730" s="164" t="n"/>
      <c r="I7730" s="7" t="n"/>
      <c r="J7730" s="8" t="n"/>
      <c r="K7730" s="8" t="n"/>
      <c r="L7730" s="12" t="n"/>
      <c r="M7730">
        <f>VLOOKUP(J7730,P$7:Q$2767,2,0)</f>
        <v/>
      </c>
      <c r="N7730">
        <f>VLOOKUP(K7730,P$7:R$2767,2,0)</f>
        <v/>
      </c>
    </row>
    <row r="7731" hidden="1" outlineLevel="1" ht="22.45" customFormat="1" customHeight="1" s="71">
      <c r="B7731" s="166" t="n"/>
      <c r="C7731" s="166" t="n"/>
      <c r="D7731" s="153" t="n"/>
      <c r="E7731" s="10" t="n"/>
      <c r="F7731" s="11" t="n"/>
      <c r="G7731" s="10" t="n"/>
      <c r="H7731" s="11" t="n"/>
      <c r="I7731" s="12" t="n"/>
      <c r="J7731" s="13" t="n"/>
      <c r="K7731" s="13" t="n"/>
      <c r="L7731" s="12" t="n"/>
      <c r="M7731">
        <f>VLOOKUP(J7731,P$7:Q$2767,2,0)</f>
        <v/>
      </c>
      <c r="N7731">
        <f>VLOOKUP(K7731,P$7:R$2767,2,0)</f>
        <v/>
      </c>
    </row>
    <row r="7732" hidden="1" outlineLevel="1" ht="22.45" customFormat="1" customHeight="1" s="71" thickBot="1">
      <c r="B7732" s="167" t="n"/>
      <c r="C7732" s="167" t="n"/>
      <c r="D7732" s="14" t="n"/>
      <c r="E7732" s="15" t="n"/>
      <c r="F7732" s="175" t="n"/>
      <c r="G7732" s="15" t="n"/>
      <c r="H7732" s="175" t="n"/>
      <c r="I7732" s="135" t="n"/>
      <c r="J7732" s="154" t="n"/>
      <c r="K7732" s="154" t="n"/>
      <c r="L7732" s="12" t="n"/>
      <c r="M7732">
        <f>VLOOKUP(J7732,P$7:Q$2767,2,0)</f>
        <v/>
      </c>
      <c r="N7732">
        <f>VLOOKUP(K7732,P$7:R$2767,2,0)</f>
        <v/>
      </c>
    </row>
    <row r="7733" hidden="1" outlineLevel="1" ht="22.45" customFormat="1" customHeight="1" s="71">
      <c r="B7733" s="165" t="n"/>
      <c r="C7733" s="165" t="n"/>
      <c r="D7733" s="152" t="n"/>
      <c r="E7733" s="163" t="n"/>
      <c r="F7733" s="164" t="n"/>
      <c r="G7733" s="163" t="n"/>
      <c r="H7733" s="164" t="n"/>
      <c r="I7733" s="7" t="n"/>
      <c r="J7733" s="8" t="n"/>
      <c r="K7733" s="8" t="n"/>
      <c r="L7733" s="12" t="n"/>
      <c r="M7733">
        <f>VLOOKUP(J7733,P$7:Q$2767,2,0)</f>
        <v/>
      </c>
      <c r="N7733">
        <f>VLOOKUP(K7733,P$7:R$2767,2,0)</f>
        <v/>
      </c>
    </row>
    <row r="7734" hidden="1" outlineLevel="1" ht="22.45" customFormat="1" customHeight="1" s="71">
      <c r="B7734" s="166" t="n"/>
      <c r="C7734" s="166" t="n"/>
      <c r="D7734" s="153" t="n"/>
      <c r="E7734" s="10" t="n"/>
      <c r="F7734" s="11" t="n"/>
      <c r="G7734" s="10" t="n"/>
      <c r="H7734" s="11" t="n"/>
      <c r="I7734" s="12" t="n"/>
      <c r="J7734" s="13" t="n"/>
      <c r="K7734" s="13" t="n"/>
      <c r="L7734" s="12" t="n"/>
      <c r="M7734">
        <f>VLOOKUP(J7734,P$7:Q$2767,2,0)</f>
        <v/>
      </c>
      <c r="N7734">
        <f>VLOOKUP(K7734,P$7:R$2767,2,0)</f>
        <v/>
      </c>
    </row>
    <row r="7735" hidden="1" outlineLevel="1" ht="22.45" customFormat="1" customHeight="1" s="71" thickBot="1">
      <c r="B7735" s="167" t="n"/>
      <c r="C7735" s="167" t="n"/>
      <c r="D7735" s="14" t="n"/>
      <c r="E7735" s="15" t="n"/>
      <c r="F7735" s="175" t="n"/>
      <c r="G7735" s="15" t="n"/>
      <c r="H7735" s="175" t="n"/>
      <c r="I7735" s="135" t="n"/>
      <c r="J7735" s="154" t="n"/>
      <c r="K7735" s="154" t="n"/>
      <c r="L7735" s="12" t="n"/>
      <c r="M7735">
        <f>VLOOKUP(J7735,P$7:Q$2767,2,0)</f>
        <v/>
      </c>
      <c r="N7735">
        <f>VLOOKUP(K7735,P$7:R$2767,2,0)</f>
        <v/>
      </c>
    </row>
    <row r="7736" hidden="1" outlineLevel="1" ht="22.45" customFormat="1" customHeight="1" s="71">
      <c r="B7736" s="165" t="n"/>
      <c r="C7736" s="165" t="n"/>
      <c r="D7736" s="152" t="n"/>
      <c r="E7736" s="163" t="n"/>
      <c r="F7736" s="164" t="n"/>
      <c r="G7736" s="163" t="n"/>
      <c r="H7736" s="164" t="n"/>
      <c r="I7736" s="7" t="n"/>
      <c r="J7736" s="8" t="n"/>
      <c r="K7736" s="8" t="n"/>
      <c r="L7736" s="12" t="n"/>
      <c r="M7736">
        <f>VLOOKUP(J7736,P$7:Q$2767,2,0)</f>
        <v/>
      </c>
      <c r="N7736">
        <f>VLOOKUP(K7736,P$7:R$2767,2,0)</f>
        <v/>
      </c>
    </row>
    <row r="7737" hidden="1" outlineLevel="1" ht="22.45" customFormat="1" customHeight="1" s="71">
      <c r="B7737" s="166" t="n"/>
      <c r="C7737" s="166" t="n"/>
      <c r="D7737" s="153" t="n"/>
      <c r="E7737" s="10" t="n"/>
      <c r="F7737" s="11" t="n"/>
      <c r="G7737" s="10" t="n"/>
      <c r="H7737" s="11" t="n"/>
      <c r="I7737" s="12" t="n"/>
      <c r="J7737" s="13" t="n"/>
      <c r="K7737" s="13" t="n"/>
      <c r="L7737" s="12" t="n"/>
      <c r="M7737">
        <f>VLOOKUP(J7737,P$7:Q$2767,2,0)</f>
        <v/>
      </c>
      <c r="N7737">
        <f>VLOOKUP(K7737,P$7:R$2767,2,0)</f>
        <v/>
      </c>
    </row>
    <row r="7738" hidden="1" outlineLevel="1" ht="22.45" customFormat="1" customHeight="1" s="71" thickBot="1">
      <c r="B7738" s="167" t="n"/>
      <c r="C7738" s="167" t="n"/>
      <c r="D7738" s="14" t="n"/>
      <c r="E7738" s="15" t="n"/>
      <c r="F7738" s="175" t="n"/>
      <c r="G7738" s="15" t="n"/>
      <c r="H7738" s="175" t="n"/>
      <c r="I7738" s="135" t="n"/>
      <c r="J7738" s="154" t="n"/>
      <c r="K7738" s="154" t="n"/>
      <c r="L7738" s="12" t="n"/>
      <c r="M7738">
        <f>VLOOKUP(J7738,P$7:Q$2767,2,0)</f>
        <v/>
      </c>
      <c r="N7738">
        <f>VLOOKUP(K7738,P$7:R$2767,2,0)</f>
        <v/>
      </c>
    </row>
    <row r="7739" hidden="1" outlineLevel="1" ht="22.45" customFormat="1" customHeight="1" s="71">
      <c r="B7739" s="165" t="n"/>
      <c r="C7739" s="165" t="n"/>
      <c r="D7739" s="152" t="n"/>
      <c r="E7739" s="163" t="n"/>
      <c r="F7739" s="164" t="n"/>
      <c r="G7739" s="163" t="n"/>
      <c r="H7739" s="164" t="n"/>
      <c r="I7739" s="7" t="n"/>
      <c r="J7739" s="8" t="n"/>
      <c r="K7739" s="8" t="n"/>
      <c r="L7739" s="12" t="n"/>
      <c r="M7739">
        <f>VLOOKUP(J7739,P$7:Q$2767,2,0)</f>
        <v/>
      </c>
      <c r="N7739">
        <f>VLOOKUP(K7739,P$7:R$2767,2,0)</f>
        <v/>
      </c>
    </row>
    <row r="7740" hidden="1" outlineLevel="1" ht="22.45" customFormat="1" customHeight="1" s="71">
      <c r="B7740" s="166" t="n"/>
      <c r="C7740" s="166" t="n"/>
      <c r="D7740" s="153" t="n"/>
      <c r="E7740" s="10" t="n"/>
      <c r="F7740" s="11" t="n"/>
      <c r="G7740" s="10" t="n"/>
      <c r="H7740" s="11" t="n"/>
      <c r="I7740" s="12" t="n"/>
      <c r="J7740" s="13" t="n"/>
      <c r="K7740" s="13" t="n"/>
      <c r="L7740" s="12" t="n"/>
      <c r="M7740">
        <f>VLOOKUP(J7740,P$7:Q$2767,2,0)</f>
        <v/>
      </c>
      <c r="N7740">
        <f>VLOOKUP(K7740,P$7:R$2767,2,0)</f>
        <v/>
      </c>
    </row>
    <row r="7741" hidden="1" outlineLevel="1" ht="22.45" customFormat="1" customHeight="1" s="71" thickBot="1">
      <c r="B7741" s="167" t="n"/>
      <c r="C7741" s="167" t="n"/>
      <c r="D7741" s="14" t="n"/>
      <c r="E7741" s="15" t="n"/>
      <c r="F7741" s="175" t="n"/>
      <c r="G7741" s="15" t="n"/>
      <c r="H7741" s="175" t="n"/>
      <c r="I7741" s="135" t="n"/>
      <c r="J7741" s="154" t="n"/>
      <c r="K7741" s="154" t="n"/>
      <c r="L7741" s="12" t="n"/>
      <c r="M7741">
        <f>VLOOKUP(J7741,P$7:Q$2767,2,0)</f>
        <v/>
      </c>
      <c r="N7741">
        <f>VLOOKUP(K7741,P$7:R$2767,2,0)</f>
        <v/>
      </c>
    </row>
    <row r="7742" hidden="1" outlineLevel="1" ht="22.45" customFormat="1" customHeight="1" s="71">
      <c r="B7742" s="165" t="n"/>
      <c r="C7742" s="165" t="n"/>
      <c r="D7742" s="152" t="n"/>
      <c r="E7742" s="163" t="n"/>
      <c r="F7742" s="164" t="n"/>
      <c r="G7742" s="163" t="n"/>
      <c r="H7742" s="164" t="n"/>
      <c r="I7742" s="7" t="n"/>
      <c r="J7742" s="8" t="n"/>
      <c r="K7742" s="8" t="n"/>
      <c r="L7742" s="12" t="n"/>
      <c r="M7742">
        <f>VLOOKUP(J7742,P$7:Q$2767,2,0)</f>
        <v/>
      </c>
      <c r="N7742">
        <f>VLOOKUP(K7742,P$7:R$2767,2,0)</f>
        <v/>
      </c>
    </row>
    <row r="7743" hidden="1" outlineLevel="1" ht="22.45" customFormat="1" customHeight="1" s="71">
      <c r="B7743" s="166" t="n"/>
      <c r="C7743" s="166" t="n"/>
      <c r="D7743" s="153" t="n"/>
      <c r="E7743" s="10" t="n"/>
      <c r="F7743" s="11" t="n"/>
      <c r="G7743" s="10" t="n"/>
      <c r="H7743" s="11" t="n"/>
      <c r="I7743" s="12" t="n"/>
      <c r="J7743" s="13" t="n"/>
      <c r="K7743" s="13" t="n"/>
      <c r="L7743" s="12" t="n"/>
      <c r="M7743">
        <f>VLOOKUP(J7743,P$7:Q$2767,2,0)</f>
        <v/>
      </c>
      <c r="N7743">
        <f>VLOOKUP(K7743,P$7:R$2767,2,0)</f>
        <v/>
      </c>
    </row>
    <row r="7744" hidden="1" outlineLevel="1" ht="22.45" customFormat="1" customHeight="1" s="71" thickBot="1">
      <c r="B7744" s="167" t="n"/>
      <c r="C7744" s="167" t="n"/>
      <c r="D7744" s="14" t="n"/>
      <c r="E7744" s="15" t="n"/>
      <c r="F7744" s="175" t="n"/>
      <c r="G7744" s="15" t="n"/>
      <c r="H7744" s="175" t="n"/>
      <c r="I7744" s="135" t="n"/>
      <c r="J7744" s="154" t="n"/>
      <c r="K7744" s="154" t="n"/>
      <c r="L7744" s="12" t="n"/>
      <c r="M7744">
        <f>VLOOKUP(J7744,P$7:Q$2767,2,0)</f>
        <v/>
      </c>
      <c r="N7744">
        <f>VLOOKUP(K7744,P$7:R$2767,2,0)</f>
        <v/>
      </c>
    </row>
    <row r="7745" hidden="1" outlineLevel="1" ht="22.45" customFormat="1" customHeight="1" s="71">
      <c r="B7745" s="165" t="n"/>
      <c r="C7745" s="165" t="n"/>
      <c r="D7745" s="152" t="n"/>
      <c r="E7745" s="163" t="n"/>
      <c r="F7745" s="164" t="n"/>
      <c r="G7745" s="163" t="n"/>
      <c r="H7745" s="164" t="n"/>
      <c r="I7745" s="7" t="n"/>
      <c r="J7745" s="8" t="n"/>
      <c r="K7745" s="8" t="n"/>
      <c r="L7745" s="12" t="n"/>
      <c r="M7745">
        <f>VLOOKUP(J7745,P$7:Q$2767,2,0)</f>
        <v/>
      </c>
      <c r="N7745">
        <f>VLOOKUP(K7745,P$7:R$2767,2,0)</f>
        <v/>
      </c>
    </row>
    <row r="7746" hidden="1" outlineLevel="1" ht="22.45" customFormat="1" customHeight="1" s="71">
      <c r="B7746" s="166" t="n"/>
      <c r="C7746" s="166" t="n"/>
      <c r="D7746" s="153" t="n"/>
      <c r="E7746" s="10" t="n"/>
      <c r="F7746" s="11" t="n"/>
      <c r="G7746" s="10" t="n"/>
      <c r="H7746" s="11" t="n"/>
      <c r="I7746" s="12" t="n"/>
      <c r="J7746" s="13" t="n"/>
      <c r="K7746" s="13" t="n"/>
      <c r="L7746" s="12" t="n"/>
      <c r="M7746">
        <f>VLOOKUP(J7746,P$7:Q$2767,2,0)</f>
        <v/>
      </c>
      <c r="N7746">
        <f>VLOOKUP(K7746,P$7:R$2767,2,0)</f>
        <v/>
      </c>
    </row>
    <row r="7747" hidden="1" outlineLevel="1" ht="22.45" customFormat="1" customHeight="1" s="71" thickBot="1">
      <c r="B7747" s="167" t="n"/>
      <c r="C7747" s="167" t="n"/>
      <c r="D7747" s="14" t="n"/>
      <c r="E7747" s="15" t="n"/>
      <c r="F7747" s="175" t="n"/>
      <c r="G7747" s="15" t="n"/>
      <c r="H7747" s="175" t="n"/>
      <c r="I7747" s="135" t="n"/>
      <c r="J7747" s="154" t="n"/>
      <c r="K7747" s="154" t="n"/>
      <c r="L7747" s="12" t="n"/>
      <c r="M7747">
        <f>VLOOKUP(J7747,P$7:Q$2767,2,0)</f>
        <v/>
      </c>
      <c r="N7747">
        <f>VLOOKUP(K7747,P$7:R$2767,2,0)</f>
        <v/>
      </c>
    </row>
    <row r="7748" hidden="1" outlineLevel="1" ht="22.45" customFormat="1" customHeight="1" s="71">
      <c r="B7748" s="165" t="n"/>
      <c r="C7748" s="165" t="n"/>
      <c r="D7748" s="152" t="n"/>
      <c r="E7748" s="163" t="n"/>
      <c r="F7748" s="164" t="n"/>
      <c r="G7748" s="163" t="n"/>
      <c r="H7748" s="164" t="n"/>
      <c r="I7748" s="7" t="n"/>
      <c r="J7748" s="8" t="n"/>
      <c r="K7748" s="8" t="n"/>
      <c r="L7748" s="12" t="n"/>
      <c r="M7748">
        <f>VLOOKUP(J7748,P$7:Q$2767,2,0)</f>
        <v/>
      </c>
      <c r="N7748">
        <f>VLOOKUP(K7748,P$7:R$2767,2,0)</f>
        <v/>
      </c>
    </row>
    <row r="7749" hidden="1" outlineLevel="1" ht="22.45" customFormat="1" customHeight="1" s="71">
      <c r="B7749" s="166" t="n"/>
      <c r="C7749" s="166" t="n"/>
      <c r="D7749" s="153" t="n"/>
      <c r="E7749" s="10" t="n"/>
      <c r="F7749" s="11" t="n"/>
      <c r="G7749" s="10" t="n"/>
      <c r="H7749" s="11" t="n"/>
      <c r="I7749" s="12" t="n"/>
      <c r="J7749" s="13" t="n"/>
      <c r="K7749" s="13" t="n"/>
      <c r="L7749" s="12" t="n"/>
      <c r="M7749">
        <f>VLOOKUP(J7749,P$7:Q$2767,2,0)</f>
        <v/>
      </c>
      <c r="N7749">
        <f>VLOOKUP(K7749,P$7:R$2767,2,0)</f>
        <v/>
      </c>
    </row>
    <row r="7750" hidden="1" outlineLevel="1" ht="22.45" customFormat="1" customHeight="1" s="71" thickBot="1">
      <c r="B7750" s="167" t="n"/>
      <c r="C7750" s="167" t="n"/>
      <c r="D7750" s="14" t="n"/>
      <c r="E7750" s="15" t="n"/>
      <c r="F7750" s="175" t="n"/>
      <c r="G7750" s="15" t="n"/>
      <c r="H7750" s="175" t="n"/>
      <c r="I7750" s="135" t="n"/>
      <c r="J7750" s="154" t="n"/>
      <c r="K7750" s="154" t="n"/>
      <c r="L7750" s="12" t="n"/>
      <c r="M7750">
        <f>VLOOKUP(J7750,P$7:Q$2767,2,0)</f>
        <v/>
      </c>
      <c r="N7750">
        <f>VLOOKUP(K7750,P$7:R$2767,2,0)</f>
        <v/>
      </c>
    </row>
    <row r="7751" hidden="1" outlineLevel="1" ht="22.45" customFormat="1" customHeight="1" s="71">
      <c r="B7751" s="165" t="n"/>
      <c r="C7751" s="165" t="n"/>
      <c r="D7751" s="152" t="n"/>
      <c r="E7751" s="163" t="n"/>
      <c r="F7751" s="164" t="n"/>
      <c r="G7751" s="163" t="n"/>
      <c r="H7751" s="164" t="n"/>
      <c r="I7751" s="176" t="n"/>
      <c r="J7751" s="8" t="n"/>
      <c r="K7751" s="8" t="n"/>
      <c r="L7751" s="12" t="n"/>
      <c r="M7751">
        <f>VLOOKUP(J7751,P$7:Q$2767,2,0)</f>
        <v/>
      </c>
      <c r="N7751">
        <f>VLOOKUP(K7751,P$7:R$2767,2,0)</f>
        <v/>
      </c>
    </row>
    <row r="7752" hidden="1" outlineLevel="1" ht="22.45" customFormat="1" customHeight="1" s="71">
      <c r="B7752" s="166" t="n"/>
      <c r="C7752" s="166" t="n"/>
      <c r="D7752" s="153" t="n"/>
      <c r="E7752" s="10" t="n"/>
      <c r="F7752" s="11" t="n"/>
      <c r="G7752" s="10" t="n"/>
      <c r="H7752" s="11" t="n"/>
      <c r="I7752" s="12" t="n"/>
      <c r="J7752" s="13" t="n"/>
      <c r="K7752" s="13" t="n"/>
      <c r="L7752" s="12" t="n"/>
      <c r="M7752">
        <f>VLOOKUP(J7752,P$7:Q$2767,2,0)</f>
        <v/>
      </c>
      <c r="N7752">
        <f>VLOOKUP(K7752,P$7:R$2767,2,0)</f>
        <v/>
      </c>
    </row>
    <row r="7753" hidden="1" outlineLevel="1" ht="22.45" customFormat="1" customHeight="1" s="71" thickBot="1">
      <c r="B7753" s="167" t="n"/>
      <c r="C7753" s="167" t="n"/>
      <c r="D7753" s="14" t="n"/>
      <c r="E7753" s="15" t="n"/>
      <c r="F7753" s="175" t="n"/>
      <c r="G7753" s="15" t="n"/>
      <c r="H7753" s="175" t="n"/>
      <c r="I7753" s="135" t="n"/>
      <c r="J7753" s="154" t="n"/>
      <c r="K7753" s="154" t="n"/>
      <c r="L7753" s="12" t="n"/>
      <c r="M7753">
        <f>VLOOKUP(J7753,P$7:Q$2767,2,0)</f>
        <v/>
      </c>
      <c r="N7753">
        <f>VLOOKUP(K7753,P$7:R$2767,2,0)</f>
        <v/>
      </c>
    </row>
    <row r="7754" hidden="1" outlineLevel="1" ht="22.45" customFormat="1" customHeight="1" s="71">
      <c r="B7754" s="165" t="n"/>
      <c r="C7754" s="165" t="n"/>
      <c r="D7754" s="152" t="n"/>
      <c r="E7754" s="163" t="n"/>
      <c r="F7754" s="164" t="n"/>
      <c r="G7754" s="163" t="n"/>
      <c r="H7754" s="164" t="n"/>
      <c r="I7754" s="7" t="n"/>
      <c r="J7754" s="8" t="n"/>
      <c r="K7754" s="8" t="n"/>
      <c r="L7754" s="12" t="n"/>
      <c r="M7754">
        <f>VLOOKUP(J7754,P$7:Q$2767,2,0)</f>
        <v/>
      </c>
      <c r="N7754">
        <f>VLOOKUP(K7754,P$7:R$2767,2,0)</f>
        <v/>
      </c>
    </row>
    <row r="7755" hidden="1" outlineLevel="1" ht="22.45" customFormat="1" customHeight="1" s="71">
      <c r="B7755" s="166" t="n"/>
      <c r="C7755" s="166" t="n"/>
      <c r="D7755" s="153" t="n"/>
      <c r="E7755" s="10" t="n"/>
      <c r="F7755" s="11" t="n"/>
      <c r="G7755" s="10" t="n"/>
      <c r="H7755" s="11" t="n"/>
      <c r="I7755" s="12" t="n"/>
      <c r="J7755" s="13" t="n"/>
      <c r="K7755" s="13" t="n"/>
      <c r="L7755" s="12" t="n"/>
      <c r="M7755">
        <f>VLOOKUP(J7755,P$7:Q$2767,2,0)</f>
        <v/>
      </c>
      <c r="N7755">
        <f>VLOOKUP(K7755,P$7:R$2767,2,0)</f>
        <v/>
      </c>
    </row>
    <row r="7756" hidden="1" outlineLevel="1" ht="22.45" customFormat="1" customHeight="1" s="71" thickBot="1">
      <c r="B7756" s="167" t="n"/>
      <c r="C7756" s="167" t="n"/>
      <c r="D7756" s="14" t="n"/>
      <c r="E7756" s="15" t="n"/>
      <c r="F7756" s="175" t="n"/>
      <c r="G7756" s="15" t="n"/>
      <c r="H7756" s="175" t="n"/>
      <c r="I7756" s="135" t="n"/>
      <c r="J7756" s="154" t="n"/>
      <c r="K7756" s="154" t="n"/>
      <c r="L7756" s="12" t="n"/>
      <c r="M7756">
        <f>VLOOKUP(J7756,P$7:Q$2767,2,0)</f>
        <v/>
      </c>
      <c r="N7756">
        <f>VLOOKUP(K7756,P$7:R$2767,2,0)</f>
        <v/>
      </c>
    </row>
    <row r="7757" hidden="1" outlineLevel="1" ht="22.45" customFormat="1" customHeight="1" s="71">
      <c r="B7757" s="165" t="n"/>
      <c r="C7757" s="165" t="n"/>
      <c r="D7757" s="152" t="n"/>
      <c r="E7757" s="163" t="n"/>
      <c r="F7757" s="164" t="n"/>
      <c r="G7757" s="163" t="n"/>
      <c r="H7757" s="164" t="n"/>
      <c r="I7757" s="7" t="n"/>
      <c r="J7757" s="8" t="n"/>
      <c r="K7757" s="8" t="n"/>
      <c r="L7757" s="12" t="n"/>
      <c r="M7757">
        <f>VLOOKUP(J7757,P$7:Q$2767,2,0)</f>
        <v/>
      </c>
      <c r="N7757">
        <f>VLOOKUP(K7757,P$7:R$2767,2,0)</f>
        <v/>
      </c>
    </row>
    <row r="7758" hidden="1" outlineLevel="1" ht="22.45" customFormat="1" customHeight="1" s="71">
      <c r="B7758" s="166" t="n"/>
      <c r="C7758" s="166" t="n"/>
      <c r="D7758" s="153" t="n"/>
      <c r="E7758" s="10" t="n"/>
      <c r="F7758" s="11" t="n"/>
      <c r="G7758" s="10" t="n"/>
      <c r="H7758" s="11" t="n"/>
      <c r="I7758" s="12" t="n"/>
      <c r="J7758" s="13" t="n"/>
      <c r="K7758" s="13" t="n"/>
      <c r="L7758" s="12" t="n"/>
      <c r="M7758">
        <f>VLOOKUP(J7758,P$7:Q$2767,2,0)</f>
        <v/>
      </c>
      <c r="N7758">
        <f>VLOOKUP(K7758,P$7:R$2767,2,0)</f>
        <v/>
      </c>
    </row>
    <row r="7759" hidden="1" outlineLevel="1" ht="22.45" customFormat="1" customHeight="1" s="71" thickBot="1">
      <c r="B7759" s="167" t="n"/>
      <c r="C7759" s="167" t="n"/>
      <c r="D7759" s="14" t="n"/>
      <c r="E7759" s="15" t="n"/>
      <c r="F7759" s="175" t="n"/>
      <c r="G7759" s="15" t="n"/>
      <c r="H7759" s="175" t="n"/>
      <c r="I7759" s="135" t="n"/>
      <c r="J7759" s="154" t="n"/>
      <c r="K7759" s="154" t="n"/>
      <c r="L7759" s="12" t="n"/>
      <c r="M7759">
        <f>VLOOKUP(J7759,P$7:Q$2767,2,0)</f>
        <v/>
      </c>
      <c r="N7759">
        <f>VLOOKUP(K7759,P$7:R$2767,2,0)</f>
        <v/>
      </c>
    </row>
    <row r="7760" hidden="1" outlineLevel="1" ht="22.45" customFormat="1" customHeight="1" s="71">
      <c r="B7760" s="165" t="n"/>
      <c r="C7760" s="165" t="n"/>
      <c r="D7760" s="152" t="n"/>
      <c r="E7760" s="163" t="n"/>
      <c r="F7760" s="164" t="n"/>
      <c r="G7760" s="163" t="n"/>
      <c r="H7760" s="164" t="n"/>
      <c r="I7760" s="7" t="n"/>
      <c r="J7760" s="8" t="n"/>
      <c r="K7760" s="8" t="n"/>
      <c r="L7760" s="12" t="n"/>
      <c r="M7760">
        <f>VLOOKUP(J7760,P$7:Q$2767,2,0)</f>
        <v/>
      </c>
      <c r="N7760">
        <f>VLOOKUP(K7760,P$7:R$2767,2,0)</f>
        <v/>
      </c>
    </row>
    <row r="7761" hidden="1" outlineLevel="1" ht="22.45" customFormat="1" customHeight="1" s="71">
      <c r="B7761" s="166" t="n"/>
      <c r="C7761" s="166" t="n"/>
      <c r="D7761" s="153" t="n"/>
      <c r="E7761" s="10" t="n"/>
      <c r="F7761" s="11" t="n"/>
      <c r="G7761" s="10" t="n"/>
      <c r="H7761" s="11" t="n"/>
      <c r="I7761" s="12" t="n"/>
      <c r="J7761" s="13" t="n"/>
      <c r="K7761" s="13" t="n"/>
      <c r="L7761" s="12" t="n"/>
      <c r="M7761">
        <f>VLOOKUP(J7761,P$7:Q$2767,2,0)</f>
        <v/>
      </c>
      <c r="N7761">
        <f>VLOOKUP(K7761,P$7:R$2767,2,0)</f>
        <v/>
      </c>
    </row>
    <row r="7762" hidden="1" outlineLevel="1" ht="22.45" customFormat="1" customHeight="1" s="71" thickBot="1">
      <c r="B7762" s="167" t="n"/>
      <c r="C7762" s="167" t="n"/>
      <c r="D7762" s="14" t="n"/>
      <c r="E7762" s="15" t="n"/>
      <c r="F7762" s="175" t="n"/>
      <c r="G7762" s="15" t="n"/>
      <c r="H7762" s="175" t="n"/>
      <c r="I7762" s="135" t="n"/>
      <c r="J7762" s="154" t="n"/>
      <c r="K7762" s="154" t="n"/>
      <c r="L7762" s="12" t="n"/>
      <c r="M7762">
        <f>VLOOKUP(J7762,P$7:Q$2767,2,0)</f>
        <v/>
      </c>
      <c r="N7762">
        <f>VLOOKUP(K7762,P$7:R$2767,2,0)</f>
        <v/>
      </c>
    </row>
    <row r="7763" hidden="1" outlineLevel="1" ht="22.45" customFormat="1" customHeight="1" s="71">
      <c r="B7763" s="165" t="n"/>
      <c r="C7763" s="165" t="n"/>
      <c r="D7763" s="152" t="n"/>
      <c r="E7763" s="163" t="n"/>
      <c r="F7763" s="164" t="n"/>
      <c r="G7763" s="163" t="n"/>
      <c r="H7763" s="164" t="n"/>
      <c r="I7763" s="7" t="n"/>
      <c r="J7763" s="8" t="n"/>
      <c r="K7763" s="8" t="n"/>
      <c r="L7763" s="12" t="n"/>
      <c r="M7763">
        <f>VLOOKUP(J7763,P$7:Q$2767,2,0)</f>
        <v/>
      </c>
      <c r="N7763">
        <f>VLOOKUP(K7763,P$7:R$2767,2,0)</f>
        <v/>
      </c>
    </row>
    <row r="7764" hidden="1" outlineLevel="1" ht="22.45" customFormat="1" customHeight="1" s="71">
      <c r="B7764" s="166" t="n"/>
      <c r="C7764" s="166" t="n"/>
      <c r="D7764" s="153" t="n"/>
      <c r="E7764" s="10" t="n"/>
      <c r="F7764" s="11" t="n"/>
      <c r="G7764" s="10" t="n"/>
      <c r="H7764" s="11" t="n"/>
      <c r="I7764" s="12" t="n"/>
      <c r="J7764" s="13" t="n"/>
      <c r="K7764" s="13" t="n"/>
      <c r="L7764" s="12" t="n"/>
      <c r="M7764">
        <f>VLOOKUP(J7764,P$7:Q$2767,2,0)</f>
        <v/>
      </c>
      <c r="N7764">
        <f>VLOOKUP(K7764,P$7:R$2767,2,0)</f>
        <v/>
      </c>
    </row>
    <row r="7765" hidden="1" outlineLevel="1" ht="22.45" customFormat="1" customHeight="1" s="71" thickBot="1">
      <c r="B7765" s="167" t="n"/>
      <c r="C7765" s="167" t="n"/>
      <c r="D7765" s="14" t="n"/>
      <c r="E7765" s="15" t="n"/>
      <c r="F7765" s="175" t="n"/>
      <c r="G7765" s="15" t="n"/>
      <c r="H7765" s="175" t="n"/>
      <c r="I7765" s="135" t="n"/>
      <c r="J7765" s="154" t="n"/>
      <c r="K7765" s="154" t="n"/>
      <c r="L7765" s="12" t="n"/>
      <c r="M7765">
        <f>VLOOKUP(J7765,P$7:Q$2767,2,0)</f>
        <v/>
      </c>
      <c r="N7765">
        <f>VLOOKUP(K7765,P$7:R$2767,2,0)</f>
        <v/>
      </c>
    </row>
    <row r="7766" hidden="1" outlineLevel="1" ht="22.45" customFormat="1" customHeight="1" s="71">
      <c r="B7766" s="165" t="n"/>
      <c r="C7766" s="165" t="n"/>
      <c r="D7766" s="152" t="n"/>
      <c r="E7766" s="163" t="n"/>
      <c r="F7766" s="164" t="n"/>
      <c r="G7766" s="163" t="n"/>
      <c r="H7766" s="164" t="n"/>
      <c r="I7766" s="7" t="n"/>
      <c r="J7766" s="8" t="n"/>
      <c r="K7766" s="8" t="n"/>
      <c r="L7766" s="12" t="n"/>
      <c r="M7766">
        <f>VLOOKUP(J7766,P$7:Q$2767,2,0)</f>
        <v/>
      </c>
      <c r="N7766">
        <f>VLOOKUP(K7766,P$7:R$2767,2,0)</f>
        <v/>
      </c>
    </row>
    <row r="7767" hidden="1" outlineLevel="1" ht="22.45" customFormat="1" customHeight="1" s="71">
      <c r="B7767" s="166" t="n"/>
      <c r="C7767" s="166" t="n"/>
      <c r="D7767" s="153" t="n"/>
      <c r="E7767" s="10" t="n"/>
      <c r="F7767" s="11" t="n"/>
      <c r="G7767" s="10" t="n"/>
      <c r="H7767" s="11" t="n"/>
      <c r="I7767" s="12" t="n"/>
      <c r="J7767" s="13" t="n"/>
      <c r="K7767" s="13" t="n"/>
      <c r="L7767" s="12" t="n"/>
      <c r="M7767">
        <f>VLOOKUP(J7767,P$7:Q$2767,2,0)</f>
        <v/>
      </c>
      <c r="N7767">
        <f>VLOOKUP(K7767,P$7:R$2767,2,0)</f>
        <v/>
      </c>
    </row>
    <row r="7768" hidden="1" outlineLevel="1" ht="22.45" customFormat="1" customHeight="1" s="71" thickBot="1">
      <c r="B7768" s="167" t="n"/>
      <c r="C7768" s="167" t="n"/>
      <c r="D7768" s="14" t="n"/>
      <c r="E7768" s="15" t="n"/>
      <c r="F7768" s="175" t="n"/>
      <c r="G7768" s="15" t="n"/>
      <c r="H7768" s="175" t="n"/>
      <c r="I7768" s="135" t="n"/>
      <c r="J7768" s="154" t="n"/>
      <c r="K7768" s="154" t="n"/>
      <c r="L7768" s="12" t="n"/>
      <c r="M7768">
        <f>VLOOKUP(J7768,P$7:Q$2767,2,0)</f>
        <v/>
      </c>
      <c r="N7768">
        <f>VLOOKUP(K7768,P$7:R$2767,2,0)</f>
        <v/>
      </c>
    </row>
    <row r="7769" hidden="1" outlineLevel="1" ht="22.45" customFormat="1" customHeight="1" s="71">
      <c r="B7769" s="165" t="n"/>
      <c r="C7769" s="165" t="n"/>
      <c r="D7769" s="152" t="n"/>
      <c r="E7769" s="163" t="n"/>
      <c r="F7769" s="164" t="n"/>
      <c r="G7769" s="163" t="n"/>
      <c r="H7769" s="164" t="n"/>
      <c r="I7769" s="7" t="n"/>
      <c r="J7769" s="8" t="n"/>
      <c r="K7769" s="8" t="n"/>
      <c r="L7769" s="12" t="n"/>
      <c r="M7769">
        <f>VLOOKUP(J7769,P$7:Q$2767,2,0)</f>
        <v/>
      </c>
      <c r="N7769">
        <f>VLOOKUP(K7769,P$7:R$2767,2,0)</f>
        <v/>
      </c>
    </row>
    <row r="7770" hidden="1" outlineLevel="1" ht="22.45" customFormat="1" customHeight="1" s="71">
      <c r="B7770" s="166" t="n"/>
      <c r="C7770" s="166" t="n"/>
      <c r="D7770" s="153" t="n"/>
      <c r="E7770" s="10" t="n"/>
      <c r="F7770" s="11" t="n"/>
      <c r="G7770" s="10" t="n"/>
      <c r="H7770" s="11" t="n"/>
      <c r="I7770" s="12" t="n"/>
      <c r="J7770" s="13" t="n"/>
      <c r="K7770" s="13" t="n"/>
      <c r="L7770" s="12" t="n"/>
      <c r="M7770">
        <f>VLOOKUP(J7770,P$7:Q$2767,2,0)</f>
        <v/>
      </c>
      <c r="N7770">
        <f>VLOOKUP(K7770,P$7:R$2767,2,0)</f>
        <v/>
      </c>
    </row>
    <row r="7771" hidden="1" outlineLevel="1" ht="22.45" customFormat="1" customHeight="1" s="71" thickBot="1">
      <c r="B7771" s="167" t="n"/>
      <c r="C7771" s="167" t="n"/>
      <c r="D7771" s="14" t="n"/>
      <c r="E7771" s="15" t="n"/>
      <c r="F7771" s="175" t="n"/>
      <c r="G7771" s="15" t="n"/>
      <c r="H7771" s="175" t="n"/>
      <c r="I7771" s="135" t="n"/>
      <c r="J7771" s="154" t="n"/>
      <c r="K7771" s="154" t="n"/>
      <c r="L7771" s="12" t="n"/>
      <c r="M7771">
        <f>VLOOKUP(J7771,P$7:Q$2767,2,0)</f>
        <v/>
      </c>
      <c r="N7771">
        <f>VLOOKUP(K7771,P$7:R$2767,2,0)</f>
        <v/>
      </c>
    </row>
    <row r="7772" hidden="1" outlineLevel="1" ht="22.45" customFormat="1" customHeight="1" s="71">
      <c r="B7772" s="165" t="n"/>
      <c r="C7772" s="165" t="n"/>
      <c r="D7772" s="152" t="n"/>
      <c r="E7772" s="163" t="n"/>
      <c r="F7772" s="164" t="n"/>
      <c r="G7772" s="163" t="n"/>
      <c r="H7772" s="164" t="n"/>
      <c r="I7772" s="7" t="n"/>
      <c r="J7772" s="8" t="n"/>
      <c r="K7772" s="8" t="n"/>
      <c r="L7772" s="12" t="n"/>
      <c r="M7772">
        <f>VLOOKUP(J7772,P$7:Q$2767,2,0)</f>
        <v/>
      </c>
      <c r="N7772">
        <f>VLOOKUP(K7772,P$7:R$2767,2,0)</f>
        <v/>
      </c>
    </row>
    <row r="7773" hidden="1" outlineLevel="1" ht="22.45" customFormat="1" customHeight="1" s="71">
      <c r="B7773" s="166" t="n"/>
      <c r="C7773" s="166" t="n"/>
      <c r="D7773" s="153" t="n"/>
      <c r="E7773" s="10" t="n"/>
      <c r="F7773" s="11" t="n"/>
      <c r="G7773" s="10" t="n"/>
      <c r="H7773" s="11" t="n"/>
      <c r="I7773" s="12" t="n"/>
      <c r="J7773" s="13" t="n"/>
      <c r="K7773" s="13" t="n"/>
      <c r="L7773" s="12" t="n"/>
      <c r="M7773">
        <f>VLOOKUP(J7773,P$7:Q$2767,2,0)</f>
        <v/>
      </c>
      <c r="N7773">
        <f>VLOOKUP(K7773,P$7:R$2767,2,0)</f>
        <v/>
      </c>
    </row>
    <row r="7774" hidden="1" outlineLevel="1" ht="22.45" customFormat="1" customHeight="1" s="71" thickBot="1">
      <c r="B7774" s="167" t="n"/>
      <c r="C7774" s="167" t="n"/>
      <c r="D7774" s="14" t="n"/>
      <c r="E7774" s="15" t="n"/>
      <c r="F7774" s="175" t="n"/>
      <c r="G7774" s="15" t="n"/>
      <c r="H7774" s="175" t="n"/>
      <c r="I7774" s="135" t="n"/>
      <c r="J7774" s="154" t="n"/>
      <c r="K7774" s="154" t="n"/>
      <c r="L7774" s="12" t="n"/>
      <c r="M7774">
        <f>VLOOKUP(J7774,P$7:Q$2767,2,0)</f>
        <v/>
      </c>
      <c r="N7774">
        <f>VLOOKUP(K7774,P$7:R$2767,2,0)</f>
        <v/>
      </c>
    </row>
    <row r="7775" hidden="1" outlineLevel="1" ht="22.45" customFormat="1" customHeight="1" s="71">
      <c r="B7775" s="165" t="n"/>
      <c r="C7775" s="165" t="n"/>
      <c r="D7775" s="152" t="n"/>
      <c r="E7775" s="163" t="n"/>
      <c r="F7775" s="164" t="n"/>
      <c r="G7775" s="163" t="n"/>
      <c r="H7775" s="164" t="n"/>
      <c r="I7775" s="7" t="n"/>
      <c r="J7775" s="8" t="n"/>
      <c r="K7775" s="8" t="n"/>
      <c r="L7775" s="12" t="n"/>
      <c r="M7775">
        <f>VLOOKUP(J7775,P$7:Q$2767,2,0)</f>
        <v/>
      </c>
      <c r="N7775">
        <f>VLOOKUP(K7775,P$7:R$2767,2,0)</f>
        <v/>
      </c>
    </row>
    <row r="7776" hidden="1" outlineLevel="1" ht="22.45" customFormat="1" customHeight="1" s="71">
      <c r="B7776" s="166" t="n"/>
      <c r="C7776" s="166" t="n"/>
      <c r="D7776" s="153" t="n"/>
      <c r="E7776" s="10" t="n"/>
      <c r="F7776" s="11" t="n"/>
      <c r="G7776" s="10" t="n"/>
      <c r="H7776" s="11" t="n"/>
      <c r="I7776" s="12" t="n"/>
      <c r="J7776" s="13" t="n"/>
      <c r="K7776" s="13" t="n"/>
      <c r="L7776" s="12" t="n"/>
      <c r="M7776">
        <f>VLOOKUP(J7776,P$7:Q$2767,2,0)</f>
        <v/>
      </c>
      <c r="N7776">
        <f>VLOOKUP(K7776,P$7:R$2767,2,0)</f>
        <v/>
      </c>
    </row>
    <row r="7777" hidden="1" outlineLevel="1" ht="22.45" customFormat="1" customHeight="1" s="71" thickBot="1">
      <c r="B7777" s="167" t="n"/>
      <c r="C7777" s="167" t="n"/>
      <c r="D7777" s="14" t="n"/>
      <c r="E7777" s="15" t="n"/>
      <c r="F7777" s="175" t="n"/>
      <c r="G7777" s="15" t="n"/>
      <c r="H7777" s="175" t="n"/>
      <c r="I7777" s="135" t="n"/>
      <c r="J7777" s="154" t="n"/>
      <c r="K7777" s="154" t="n"/>
      <c r="L7777" s="12" t="n"/>
      <c r="M7777">
        <f>VLOOKUP(J7777,P$7:Q$2767,2,0)</f>
        <v/>
      </c>
      <c r="N7777">
        <f>VLOOKUP(K7777,P$7:R$2767,2,0)</f>
        <v/>
      </c>
    </row>
    <row r="7778" hidden="1" outlineLevel="1" ht="22.45" customFormat="1" customHeight="1" s="71">
      <c r="B7778" s="165" t="n"/>
      <c r="C7778" s="165" t="n"/>
      <c r="D7778" s="152" t="n"/>
      <c r="E7778" s="163" t="n"/>
      <c r="F7778" s="164" t="n"/>
      <c r="G7778" s="163" t="n"/>
      <c r="H7778" s="164" t="n"/>
      <c r="I7778" s="7" t="n"/>
      <c r="J7778" s="8" t="n"/>
      <c r="K7778" s="8" t="n"/>
      <c r="L7778" s="12" t="n"/>
      <c r="M7778">
        <f>VLOOKUP(J7778,P$7:Q$2767,2,0)</f>
        <v/>
      </c>
      <c r="N7778">
        <f>VLOOKUP(K7778,P$7:R$2767,2,0)</f>
        <v/>
      </c>
    </row>
    <row r="7779" hidden="1" outlineLevel="1" ht="22.45" customFormat="1" customHeight="1" s="71">
      <c r="B7779" s="166" t="n"/>
      <c r="C7779" s="166" t="n"/>
      <c r="D7779" s="153" t="n"/>
      <c r="E7779" s="10" t="n"/>
      <c r="F7779" s="11" t="n"/>
      <c r="G7779" s="10" t="n"/>
      <c r="H7779" s="11" t="n"/>
      <c r="I7779" s="12" t="n"/>
      <c r="J7779" s="13" t="n"/>
      <c r="K7779" s="13" t="n"/>
      <c r="L7779" s="12" t="n"/>
      <c r="M7779">
        <f>VLOOKUP(J7779,P$7:Q$2767,2,0)</f>
        <v/>
      </c>
      <c r="N7779">
        <f>VLOOKUP(K7779,P$7:R$2767,2,0)</f>
        <v/>
      </c>
    </row>
    <row r="7780" hidden="1" outlineLevel="1" ht="22.45" customFormat="1" customHeight="1" s="71" thickBot="1">
      <c r="B7780" s="167" t="n"/>
      <c r="C7780" s="167" t="n"/>
      <c r="D7780" s="14" t="n"/>
      <c r="E7780" s="15" t="n"/>
      <c r="F7780" s="175" t="n"/>
      <c r="G7780" s="15" t="n"/>
      <c r="H7780" s="175" t="n"/>
      <c r="I7780" s="135" t="n"/>
      <c r="J7780" s="154" t="n"/>
      <c r="K7780" s="154" t="n"/>
      <c r="L7780" s="12" t="n"/>
      <c r="M7780">
        <f>VLOOKUP(J7780,P$7:Q$2767,2,0)</f>
        <v/>
      </c>
      <c r="N7780">
        <f>VLOOKUP(K7780,P$7:R$2767,2,0)</f>
        <v/>
      </c>
    </row>
    <row r="7781" hidden="1" outlineLevel="1" ht="22.45" customFormat="1" customHeight="1" s="71">
      <c r="B7781" s="165" t="n"/>
      <c r="C7781" s="165" t="n"/>
      <c r="D7781" s="152" t="n"/>
      <c r="E7781" s="163" t="n"/>
      <c r="F7781" s="164" t="n"/>
      <c r="G7781" s="163" t="n"/>
      <c r="H7781" s="164" t="n"/>
      <c r="I7781" s="7" t="n"/>
      <c r="J7781" s="8" t="n"/>
      <c r="K7781" s="8" t="n"/>
      <c r="L7781" s="12" t="n"/>
      <c r="M7781">
        <f>VLOOKUP(J7781,P$7:Q$2767,2,0)</f>
        <v/>
      </c>
      <c r="N7781">
        <f>VLOOKUP(K7781,P$7:R$2767,2,0)</f>
        <v/>
      </c>
    </row>
    <row r="7782" hidden="1" outlineLevel="1" ht="22.45" customFormat="1" customHeight="1" s="71">
      <c r="B7782" s="166" t="n"/>
      <c r="C7782" s="166" t="n"/>
      <c r="D7782" s="153" t="n"/>
      <c r="E7782" s="10" t="n"/>
      <c r="F7782" s="11" t="n"/>
      <c r="G7782" s="10" t="n"/>
      <c r="H7782" s="11" t="n"/>
      <c r="I7782" s="12" t="n"/>
      <c r="J7782" s="13" t="n"/>
      <c r="K7782" s="13" t="n"/>
      <c r="L7782" s="12" t="n"/>
      <c r="M7782">
        <f>VLOOKUP(J7782,P$7:Q$2767,2,0)</f>
        <v/>
      </c>
      <c r="N7782">
        <f>VLOOKUP(K7782,P$7:R$2767,2,0)</f>
        <v/>
      </c>
    </row>
    <row r="7783" hidden="1" outlineLevel="1" ht="22.45" customFormat="1" customHeight="1" s="71" thickBot="1">
      <c r="B7783" s="167" t="n"/>
      <c r="C7783" s="167" t="n"/>
      <c r="D7783" s="14" t="n"/>
      <c r="E7783" s="15" t="n"/>
      <c r="F7783" s="175" t="n"/>
      <c r="G7783" s="15" t="n"/>
      <c r="H7783" s="175" t="n"/>
      <c r="I7783" s="135" t="n"/>
      <c r="J7783" s="154" t="n"/>
      <c r="K7783" s="154" t="n"/>
      <c r="L7783" s="12" t="n"/>
      <c r="M7783">
        <f>VLOOKUP(J7783,P$7:Q$2767,2,0)</f>
        <v/>
      </c>
      <c r="N7783">
        <f>VLOOKUP(K7783,P$7:R$2767,2,0)</f>
        <v/>
      </c>
    </row>
    <row r="7784" hidden="1" outlineLevel="1" ht="22.45" customFormat="1" customHeight="1" s="71">
      <c r="B7784" s="165" t="n"/>
      <c r="C7784" s="165" t="n"/>
      <c r="D7784" s="152" t="n"/>
      <c r="E7784" s="163" t="n"/>
      <c r="F7784" s="164" t="n"/>
      <c r="G7784" s="163" t="n"/>
      <c r="H7784" s="164" t="n"/>
      <c r="I7784" s="7" t="n"/>
      <c r="J7784" s="8" t="n"/>
      <c r="K7784" s="8" t="n"/>
      <c r="L7784" s="12" t="n"/>
      <c r="M7784">
        <f>VLOOKUP(J7784,P$7:Q$2767,2,0)</f>
        <v/>
      </c>
      <c r="N7784">
        <f>VLOOKUP(K7784,P$7:R$2767,2,0)</f>
        <v/>
      </c>
    </row>
    <row r="7785" hidden="1" outlineLevel="1" ht="22.45" customFormat="1" customHeight="1" s="71">
      <c r="B7785" s="166" t="n"/>
      <c r="C7785" s="166" t="n"/>
      <c r="D7785" s="153" t="n"/>
      <c r="E7785" s="10" t="n"/>
      <c r="F7785" s="11" t="n"/>
      <c r="G7785" s="10" t="n"/>
      <c r="H7785" s="11" t="n"/>
      <c r="I7785" s="12" t="n"/>
      <c r="J7785" s="13" t="n"/>
      <c r="K7785" s="13" t="n"/>
      <c r="L7785" s="12" t="n"/>
      <c r="M7785">
        <f>VLOOKUP(J7785,P$7:Q$2767,2,0)</f>
        <v/>
      </c>
      <c r="N7785">
        <f>VLOOKUP(K7785,P$7:R$2767,2,0)</f>
        <v/>
      </c>
    </row>
    <row r="7786" hidden="1" outlineLevel="1" ht="22.45" customFormat="1" customHeight="1" s="71" thickBot="1">
      <c r="B7786" s="167" t="n"/>
      <c r="C7786" s="167" t="n"/>
      <c r="D7786" s="14" t="n"/>
      <c r="E7786" s="15" t="n"/>
      <c r="F7786" s="175" t="n"/>
      <c r="G7786" s="15" t="n"/>
      <c r="H7786" s="175" t="n"/>
      <c r="I7786" s="135" t="n"/>
      <c r="J7786" s="154" t="n"/>
      <c r="K7786" s="154" t="n"/>
      <c r="L7786" s="12" t="n"/>
      <c r="M7786">
        <f>VLOOKUP(J7786,P$7:Q$2767,2,0)</f>
        <v/>
      </c>
      <c r="N7786">
        <f>VLOOKUP(K7786,P$7:R$2767,2,0)</f>
        <v/>
      </c>
    </row>
    <row r="7787" hidden="1" outlineLevel="1" ht="22.45" customFormat="1" customHeight="1" s="71">
      <c r="B7787" s="165" t="n"/>
      <c r="C7787" s="165" t="n"/>
      <c r="D7787" s="152" t="n"/>
      <c r="E7787" s="163" t="n"/>
      <c r="F7787" s="164" t="n"/>
      <c r="G7787" s="163" t="n"/>
      <c r="H7787" s="164" t="n"/>
      <c r="I7787" s="7" t="n"/>
      <c r="J7787" s="8" t="n"/>
      <c r="K7787" s="8" t="n"/>
      <c r="L7787" s="12" t="n"/>
      <c r="M7787">
        <f>VLOOKUP(J7787,P$7:Q$2767,2,0)</f>
        <v/>
      </c>
      <c r="N7787">
        <f>VLOOKUP(K7787,P$7:R$2767,2,0)</f>
        <v/>
      </c>
    </row>
    <row r="7788" hidden="1" outlineLevel="1" ht="22.45" customFormat="1" customHeight="1" s="71">
      <c r="B7788" s="166" t="n"/>
      <c r="C7788" s="166" t="n"/>
      <c r="D7788" s="153" t="n"/>
      <c r="E7788" s="10" t="n"/>
      <c r="F7788" s="11" t="n"/>
      <c r="G7788" s="10" t="n"/>
      <c r="H7788" s="11" t="n"/>
      <c r="I7788" s="12" t="n"/>
      <c r="J7788" s="13" t="n"/>
      <c r="K7788" s="13" t="n"/>
      <c r="L7788" s="12" t="n"/>
      <c r="M7788">
        <f>VLOOKUP(J7788,P$7:Q$2767,2,0)</f>
        <v/>
      </c>
      <c r="N7788">
        <f>VLOOKUP(K7788,P$7:R$2767,2,0)</f>
        <v/>
      </c>
    </row>
    <row r="7789" hidden="1" outlineLevel="1" ht="22.45" customFormat="1" customHeight="1" s="71" thickBot="1">
      <c r="B7789" s="167" t="n"/>
      <c r="C7789" s="167" t="n"/>
      <c r="D7789" s="14" t="n"/>
      <c r="E7789" s="15" t="n"/>
      <c r="F7789" s="175" t="n"/>
      <c r="G7789" s="15" t="n"/>
      <c r="H7789" s="175" t="n"/>
      <c r="I7789" s="135" t="n"/>
      <c r="J7789" s="154" t="n"/>
      <c r="K7789" s="154" t="n"/>
      <c r="L7789" s="12" t="n"/>
      <c r="M7789">
        <f>VLOOKUP(J7789,P$7:Q$2767,2,0)</f>
        <v/>
      </c>
      <c r="N7789">
        <f>VLOOKUP(K7789,P$7:R$2767,2,0)</f>
        <v/>
      </c>
    </row>
    <row r="7790" hidden="1" outlineLevel="1" ht="22.45" customFormat="1" customHeight="1" s="71">
      <c r="B7790" s="165" t="n"/>
      <c r="C7790" s="165" t="n"/>
      <c r="D7790" s="152" t="n"/>
      <c r="E7790" s="163" t="n"/>
      <c r="F7790" s="164" t="n"/>
      <c r="G7790" s="163" t="n"/>
      <c r="H7790" s="164" t="n"/>
      <c r="I7790" s="7" t="n"/>
      <c r="J7790" s="8" t="n"/>
      <c r="K7790" s="8" t="n"/>
      <c r="L7790" s="12" t="n"/>
      <c r="M7790">
        <f>VLOOKUP(J7790,P$7:Q$2767,2,0)</f>
        <v/>
      </c>
      <c r="N7790">
        <f>VLOOKUP(K7790,P$7:R$2767,2,0)</f>
        <v/>
      </c>
    </row>
    <row r="7791" hidden="1" outlineLevel="1" ht="22.45" customFormat="1" customHeight="1" s="71">
      <c r="B7791" s="166" t="n"/>
      <c r="C7791" s="166" t="n"/>
      <c r="D7791" s="153" t="n"/>
      <c r="E7791" s="10" t="n"/>
      <c r="F7791" s="11" t="n"/>
      <c r="G7791" s="10" t="n"/>
      <c r="H7791" s="11" t="n"/>
      <c r="I7791" s="12" t="n"/>
      <c r="J7791" s="13" t="n"/>
      <c r="K7791" s="13" t="n"/>
      <c r="L7791" s="12" t="n"/>
      <c r="M7791">
        <f>VLOOKUP(J7791,P$7:Q$2767,2,0)</f>
        <v/>
      </c>
      <c r="N7791">
        <f>VLOOKUP(K7791,P$7:R$2767,2,0)</f>
        <v/>
      </c>
    </row>
    <row r="7792" hidden="1" outlineLevel="1" ht="22.45" customFormat="1" customHeight="1" s="71" thickBot="1">
      <c r="B7792" s="167" t="n"/>
      <c r="C7792" s="167" t="n"/>
      <c r="D7792" s="14" t="n"/>
      <c r="E7792" s="15" t="n"/>
      <c r="F7792" s="175" t="n"/>
      <c r="G7792" s="15" t="n"/>
      <c r="H7792" s="175" t="n"/>
      <c r="I7792" s="135" t="n"/>
      <c r="J7792" s="154" t="n"/>
      <c r="K7792" s="154" t="n"/>
      <c r="L7792" s="12" t="n"/>
      <c r="M7792">
        <f>VLOOKUP(J7792,P$7:Q$2767,2,0)</f>
        <v/>
      </c>
      <c r="N7792">
        <f>VLOOKUP(K7792,P$7:R$2767,2,0)</f>
        <v/>
      </c>
    </row>
    <row r="7793" hidden="1" outlineLevel="1" ht="22.45" customFormat="1" customHeight="1" s="71">
      <c r="B7793" s="165" t="n"/>
      <c r="C7793" s="165" t="n"/>
      <c r="D7793" s="152" t="n"/>
      <c r="E7793" s="163" t="n"/>
      <c r="F7793" s="164" t="n"/>
      <c r="G7793" s="163" t="n"/>
      <c r="H7793" s="164" t="n"/>
      <c r="I7793" s="7" t="n"/>
      <c r="J7793" s="8" t="n"/>
      <c r="K7793" s="8" t="n"/>
      <c r="L7793" s="12" t="n"/>
      <c r="M7793">
        <f>VLOOKUP(J7793,P$7:Q$2767,2,0)</f>
        <v/>
      </c>
      <c r="N7793">
        <f>VLOOKUP(K7793,P$7:R$2767,2,0)</f>
        <v/>
      </c>
    </row>
    <row r="7794" hidden="1" outlineLevel="1" ht="22.45" customFormat="1" customHeight="1" s="71">
      <c r="B7794" s="166" t="n"/>
      <c r="C7794" s="166" t="n"/>
      <c r="D7794" s="153" t="n"/>
      <c r="E7794" s="10" t="n"/>
      <c r="F7794" s="11" t="n"/>
      <c r="G7794" s="10" t="n"/>
      <c r="H7794" s="11" t="n"/>
      <c r="I7794" s="12" t="n"/>
      <c r="J7794" s="13" t="n"/>
      <c r="K7794" s="13" t="n"/>
      <c r="L7794" s="12" t="n"/>
      <c r="M7794">
        <f>VLOOKUP(J7794,P$7:Q$2767,2,0)</f>
        <v/>
      </c>
      <c r="N7794">
        <f>VLOOKUP(K7794,P$7:R$2767,2,0)</f>
        <v/>
      </c>
    </row>
    <row r="7795" hidden="1" outlineLevel="1" ht="22.45" customFormat="1" customHeight="1" s="71" thickBot="1">
      <c r="B7795" s="167" t="n"/>
      <c r="C7795" s="167" t="n"/>
      <c r="D7795" s="14" t="n"/>
      <c r="E7795" s="15" t="n"/>
      <c r="F7795" s="175" t="n"/>
      <c r="G7795" s="15" t="n"/>
      <c r="H7795" s="175" t="n"/>
      <c r="I7795" s="135" t="n"/>
      <c r="J7795" s="154" t="n"/>
      <c r="K7795" s="154" t="n"/>
      <c r="L7795" s="12" t="n"/>
      <c r="M7795">
        <f>VLOOKUP(J7795,P$7:Q$2767,2,0)</f>
        <v/>
      </c>
      <c r="N7795">
        <f>VLOOKUP(K7795,P$7:R$2767,2,0)</f>
        <v/>
      </c>
    </row>
    <row r="7796" hidden="1" outlineLevel="1" ht="22.45" customFormat="1" customHeight="1" s="71">
      <c r="B7796" s="165" t="n"/>
      <c r="C7796" s="165" t="n"/>
      <c r="D7796" s="152" t="n"/>
      <c r="E7796" s="163" t="n"/>
      <c r="F7796" s="164" t="n"/>
      <c r="G7796" s="163" t="n"/>
      <c r="H7796" s="164" t="n"/>
      <c r="I7796" s="7" t="n"/>
      <c r="J7796" s="8" t="n"/>
      <c r="K7796" s="8" t="n"/>
      <c r="L7796" s="12" t="n"/>
      <c r="M7796">
        <f>VLOOKUP(J7796,P$7:Q$2767,2,0)</f>
        <v/>
      </c>
      <c r="N7796">
        <f>VLOOKUP(K7796,P$7:R$2767,2,0)</f>
        <v/>
      </c>
    </row>
    <row r="7797" hidden="1" outlineLevel="1" ht="22.45" customFormat="1" customHeight="1" s="71">
      <c r="B7797" s="166" t="n"/>
      <c r="C7797" s="166" t="n"/>
      <c r="D7797" s="153" t="n"/>
      <c r="E7797" s="10" t="n"/>
      <c r="F7797" s="11" t="n"/>
      <c r="G7797" s="10" t="n"/>
      <c r="H7797" s="11" t="n"/>
      <c r="I7797" s="12" t="n"/>
      <c r="J7797" s="13" t="n"/>
      <c r="K7797" s="13" t="n"/>
      <c r="L7797" s="12" t="n"/>
      <c r="M7797">
        <f>VLOOKUP(J7797,P$7:Q$2767,2,0)</f>
        <v/>
      </c>
      <c r="N7797">
        <f>VLOOKUP(K7797,P$7:R$2767,2,0)</f>
        <v/>
      </c>
    </row>
    <row r="7798" hidden="1" outlineLevel="1" ht="22.45" customFormat="1" customHeight="1" s="71" thickBot="1">
      <c r="B7798" s="167" t="n"/>
      <c r="C7798" s="167" t="n"/>
      <c r="D7798" s="14" t="n"/>
      <c r="E7798" s="15" t="n"/>
      <c r="F7798" s="175" t="n"/>
      <c r="G7798" s="15" t="n"/>
      <c r="H7798" s="175" t="n"/>
      <c r="I7798" s="135" t="n"/>
      <c r="J7798" s="154" t="n"/>
      <c r="K7798" s="154" t="n"/>
      <c r="L7798" s="12" t="n"/>
      <c r="M7798">
        <f>VLOOKUP(J7798,P$7:Q$2767,2,0)</f>
        <v/>
      </c>
      <c r="N7798">
        <f>VLOOKUP(K7798,P$7:R$2767,2,0)</f>
        <v/>
      </c>
    </row>
    <row r="7799" hidden="1" outlineLevel="1" ht="22.45" customFormat="1" customHeight="1" s="71">
      <c r="B7799" s="165" t="n"/>
      <c r="C7799" s="165" t="n"/>
      <c r="D7799" s="152" t="n"/>
      <c r="E7799" s="163" t="n"/>
      <c r="F7799" s="164" t="n"/>
      <c r="G7799" s="163" t="n"/>
      <c r="H7799" s="164" t="n"/>
      <c r="I7799" s="7" t="n"/>
      <c r="J7799" s="8" t="n"/>
      <c r="K7799" s="8" t="n"/>
      <c r="L7799" s="12" t="n"/>
      <c r="M7799">
        <f>VLOOKUP(J7799,P$7:Q$2767,2,0)</f>
        <v/>
      </c>
      <c r="N7799">
        <f>VLOOKUP(K7799,P$7:R$2767,2,0)</f>
        <v/>
      </c>
    </row>
    <row r="7800" hidden="1" outlineLevel="1" ht="22.45" customFormat="1" customHeight="1" s="71">
      <c r="B7800" s="166" t="n"/>
      <c r="C7800" s="166" t="n"/>
      <c r="D7800" s="153" t="n"/>
      <c r="E7800" s="10" t="n"/>
      <c r="F7800" s="11" t="n"/>
      <c r="G7800" s="10" t="n"/>
      <c r="H7800" s="11" t="n"/>
      <c r="I7800" s="12" t="n"/>
      <c r="J7800" s="13" t="n"/>
      <c r="K7800" s="13" t="n"/>
      <c r="L7800" s="12" t="n"/>
      <c r="M7800">
        <f>VLOOKUP(J7800,P$7:Q$2767,2,0)</f>
        <v/>
      </c>
      <c r="N7800">
        <f>VLOOKUP(K7800,P$7:R$2767,2,0)</f>
        <v/>
      </c>
    </row>
    <row r="7801" hidden="1" outlineLevel="1" ht="22.45" customFormat="1" customHeight="1" s="71" thickBot="1">
      <c r="B7801" s="167" t="n"/>
      <c r="C7801" s="167" t="n"/>
      <c r="D7801" s="14" t="n"/>
      <c r="E7801" s="15" t="n"/>
      <c r="F7801" s="175" t="n"/>
      <c r="G7801" s="15" t="n"/>
      <c r="H7801" s="175" t="n"/>
      <c r="I7801" s="135" t="n"/>
      <c r="J7801" s="154" t="n"/>
      <c r="K7801" s="154" t="n"/>
      <c r="L7801" s="12" t="n"/>
      <c r="M7801">
        <f>VLOOKUP(J7801,P$7:Q$2767,2,0)</f>
        <v/>
      </c>
      <c r="N7801">
        <f>VLOOKUP(K7801,P$7:R$2767,2,0)</f>
        <v/>
      </c>
    </row>
    <row r="7802" hidden="1" outlineLevel="1" ht="22.45" customFormat="1" customHeight="1" s="71">
      <c r="B7802" s="165" t="n"/>
      <c r="C7802" s="165" t="n"/>
      <c r="D7802" s="152" t="n"/>
      <c r="E7802" s="163" t="n"/>
      <c r="F7802" s="164" t="n"/>
      <c r="G7802" s="163" t="n"/>
      <c r="H7802" s="164" t="n"/>
      <c r="I7802" s="7" t="n"/>
      <c r="J7802" s="8" t="n"/>
      <c r="K7802" s="8" t="n"/>
      <c r="L7802" s="12" t="n"/>
      <c r="M7802">
        <f>VLOOKUP(J7802,P$7:Q$2767,2,0)</f>
        <v/>
      </c>
      <c r="N7802">
        <f>VLOOKUP(K7802,P$7:R$2767,2,0)</f>
        <v/>
      </c>
    </row>
    <row r="7803" hidden="1" outlineLevel="1" ht="22.45" customFormat="1" customHeight="1" s="71">
      <c r="B7803" s="166" t="n"/>
      <c r="C7803" s="166" t="n"/>
      <c r="D7803" s="153" t="n"/>
      <c r="E7803" s="10" t="n"/>
      <c r="F7803" s="11" t="n"/>
      <c r="G7803" s="10" t="n"/>
      <c r="H7803" s="11" t="n"/>
      <c r="I7803" s="12" t="n"/>
      <c r="J7803" s="13" t="n"/>
      <c r="K7803" s="13" t="n"/>
      <c r="L7803" s="12" t="n"/>
      <c r="M7803">
        <f>VLOOKUP(J7803,P$7:Q$2767,2,0)</f>
        <v/>
      </c>
      <c r="N7803">
        <f>VLOOKUP(K7803,P$7:R$2767,2,0)</f>
        <v/>
      </c>
    </row>
    <row r="7804" hidden="1" outlineLevel="1" ht="22.45" customFormat="1" customHeight="1" s="71" thickBot="1">
      <c r="B7804" s="167" t="n"/>
      <c r="C7804" s="167" t="n"/>
      <c r="D7804" s="14" t="n"/>
      <c r="E7804" s="15" t="n"/>
      <c r="F7804" s="175" t="n"/>
      <c r="G7804" s="15" t="n"/>
      <c r="H7804" s="175" t="n"/>
      <c r="I7804" s="135" t="n"/>
      <c r="J7804" s="154" t="n"/>
      <c r="K7804" s="154" t="n"/>
      <c r="L7804" s="12" t="n"/>
      <c r="M7804">
        <f>VLOOKUP(J7804,P$7:Q$2767,2,0)</f>
        <v/>
      </c>
      <c r="N7804">
        <f>VLOOKUP(K7804,P$7:R$2767,2,0)</f>
        <v/>
      </c>
    </row>
    <row r="7805" hidden="1" outlineLevel="1" ht="22.45" customFormat="1" customHeight="1" s="71">
      <c r="B7805" s="165" t="n"/>
      <c r="C7805" s="165" t="n"/>
      <c r="D7805" s="152" t="n"/>
      <c r="E7805" s="163" t="n"/>
      <c r="F7805" s="164" t="n"/>
      <c r="G7805" s="163" t="n"/>
      <c r="H7805" s="164" t="n"/>
      <c r="I7805" s="7" t="n"/>
      <c r="J7805" s="8" t="n"/>
      <c r="K7805" s="8" t="n"/>
      <c r="L7805" s="12" t="n"/>
      <c r="M7805">
        <f>VLOOKUP(J7805,P$7:Q$2767,2,0)</f>
        <v/>
      </c>
      <c r="N7805">
        <f>VLOOKUP(K7805,P$7:R$2767,2,0)</f>
        <v/>
      </c>
    </row>
    <row r="7806" hidden="1" outlineLevel="1" ht="22.45" customFormat="1" customHeight="1" s="71">
      <c r="B7806" s="166" t="n"/>
      <c r="C7806" s="166" t="n"/>
      <c r="D7806" s="153" t="n"/>
      <c r="E7806" s="10" t="n"/>
      <c r="F7806" s="11" t="n"/>
      <c r="G7806" s="10" t="n"/>
      <c r="H7806" s="11" t="n"/>
      <c r="I7806" s="12" t="n"/>
      <c r="J7806" s="13" t="n"/>
      <c r="K7806" s="13" t="n"/>
      <c r="L7806" s="12" t="n"/>
      <c r="M7806">
        <f>VLOOKUP(J7806,P$7:Q$2767,2,0)</f>
        <v/>
      </c>
      <c r="N7806">
        <f>VLOOKUP(K7806,P$7:R$2767,2,0)</f>
        <v/>
      </c>
    </row>
    <row r="7807" hidden="1" outlineLevel="1" ht="22.45" customFormat="1" customHeight="1" s="71" thickBot="1">
      <c r="B7807" s="167" t="n"/>
      <c r="C7807" s="167" t="n"/>
      <c r="D7807" s="14" t="n"/>
      <c r="E7807" s="15" t="n"/>
      <c r="F7807" s="175" t="n"/>
      <c r="G7807" s="15" t="n"/>
      <c r="H7807" s="175" t="n"/>
      <c r="I7807" s="135" t="n"/>
      <c r="J7807" s="154" t="n"/>
      <c r="K7807" s="154" t="n"/>
      <c r="L7807" s="12" t="n"/>
      <c r="M7807">
        <f>VLOOKUP(J7807,P$7:Q$2767,2,0)</f>
        <v/>
      </c>
      <c r="N7807">
        <f>VLOOKUP(K7807,P$7:R$2767,2,0)</f>
        <v/>
      </c>
    </row>
    <row r="7808" hidden="1" outlineLevel="1" ht="22.45" customFormat="1" customHeight="1" s="71">
      <c r="B7808" s="165" t="n"/>
      <c r="C7808" s="165" t="n"/>
      <c r="D7808" s="152" t="n"/>
      <c r="E7808" s="163" t="n"/>
      <c r="F7808" s="164" t="n"/>
      <c r="G7808" s="163" t="n"/>
      <c r="H7808" s="164" t="n"/>
      <c r="I7808" s="7" t="n"/>
      <c r="J7808" s="8" t="n"/>
      <c r="K7808" s="8" t="n"/>
      <c r="L7808" s="12" t="n"/>
      <c r="M7808">
        <f>VLOOKUP(J7808,P$7:Q$2767,2,0)</f>
        <v/>
      </c>
      <c r="N7808">
        <f>VLOOKUP(K7808,P$7:R$2767,2,0)</f>
        <v/>
      </c>
    </row>
    <row r="7809" hidden="1" outlineLevel="1" ht="22.45" customFormat="1" customHeight="1" s="71">
      <c r="B7809" s="166" t="n"/>
      <c r="C7809" s="166" t="n"/>
      <c r="D7809" s="153" t="n"/>
      <c r="E7809" s="10" t="n"/>
      <c r="F7809" s="11" t="n"/>
      <c r="G7809" s="10" t="n"/>
      <c r="H7809" s="11" t="n"/>
      <c r="I7809" s="12" t="n"/>
      <c r="J7809" s="13" t="n"/>
      <c r="K7809" s="13" t="n"/>
      <c r="L7809" s="12" t="n"/>
      <c r="M7809">
        <f>VLOOKUP(J7809,P$7:Q$2767,2,0)</f>
        <v/>
      </c>
      <c r="N7809">
        <f>VLOOKUP(K7809,P$7:R$2767,2,0)</f>
        <v/>
      </c>
    </row>
    <row r="7810" hidden="1" outlineLevel="1" ht="22.45" customFormat="1" customHeight="1" s="71" thickBot="1">
      <c r="B7810" s="167" t="n"/>
      <c r="C7810" s="167" t="n"/>
      <c r="D7810" s="14" t="n"/>
      <c r="E7810" s="15" t="n"/>
      <c r="F7810" s="175" t="n"/>
      <c r="G7810" s="15" t="n"/>
      <c r="H7810" s="175" t="n"/>
      <c r="I7810" s="135" t="n"/>
      <c r="J7810" s="154" t="n"/>
      <c r="K7810" s="154" t="n"/>
      <c r="L7810" s="12" t="n"/>
      <c r="M7810">
        <f>VLOOKUP(J7810,P$7:Q$2767,2,0)</f>
        <v/>
      </c>
      <c r="N7810">
        <f>VLOOKUP(K7810,P$7:R$2767,2,0)</f>
        <v/>
      </c>
    </row>
    <row r="7811" hidden="1" outlineLevel="1" ht="22.45" customFormat="1" customHeight="1" s="71">
      <c r="B7811" s="165" t="n"/>
      <c r="C7811" s="165" t="n"/>
      <c r="D7811" s="152" t="n"/>
      <c r="E7811" s="163" t="n"/>
      <c r="F7811" s="164" t="n"/>
      <c r="G7811" s="163" t="n"/>
      <c r="H7811" s="164" t="n"/>
      <c r="I7811" s="7" t="n"/>
      <c r="J7811" s="8" t="n"/>
      <c r="K7811" s="8" t="n"/>
      <c r="L7811" s="12" t="n"/>
      <c r="M7811">
        <f>VLOOKUP(J7811,P$7:Q$2767,2,0)</f>
        <v/>
      </c>
      <c r="N7811">
        <f>VLOOKUP(K7811,P$7:R$2767,2,0)</f>
        <v/>
      </c>
    </row>
    <row r="7812" hidden="1" outlineLevel="1" ht="22.45" customFormat="1" customHeight="1" s="71">
      <c r="B7812" s="166" t="n"/>
      <c r="C7812" s="166" t="n"/>
      <c r="D7812" s="153" t="n"/>
      <c r="E7812" s="10" t="n"/>
      <c r="F7812" s="11" t="n"/>
      <c r="G7812" s="10" t="n"/>
      <c r="H7812" s="11" t="n"/>
      <c r="I7812" s="12" t="n"/>
      <c r="J7812" s="13" t="n"/>
      <c r="K7812" s="13" t="n"/>
      <c r="L7812" s="12" t="n"/>
      <c r="M7812">
        <f>VLOOKUP(J7812,P$7:Q$2767,2,0)</f>
        <v/>
      </c>
      <c r="N7812">
        <f>VLOOKUP(K7812,P$7:R$2767,2,0)</f>
        <v/>
      </c>
    </row>
    <row r="7813" hidden="1" outlineLevel="1" ht="22.45" customFormat="1" customHeight="1" s="71" thickBot="1">
      <c r="B7813" s="167" t="n"/>
      <c r="C7813" s="167" t="n"/>
      <c r="D7813" s="14" t="n"/>
      <c r="E7813" s="15" t="n"/>
      <c r="F7813" s="175" t="n"/>
      <c r="G7813" s="15" t="n"/>
      <c r="H7813" s="175" t="n"/>
      <c r="I7813" s="135" t="n"/>
      <c r="J7813" s="154" t="n"/>
      <c r="K7813" s="154" t="n"/>
      <c r="L7813" s="12" t="n"/>
      <c r="M7813">
        <f>VLOOKUP(J7813,P$7:Q$2767,2,0)</f>
        <v/>
      </c>
      <c r="N7813">
        <f>VLOOKUP(K7813,P$7:R$2767,2,0)</f>
        <v/>
      </c>
    </row>
    <row r="7814" hidden="1" outlineLevel="1" ht="22.45" customFormat="1" customHeight="1" s="71">
      <c r="B7814" s="165" t="n"/>
      <c r="C7814" s="165" t="n"/>
      <c r="D7814" s="152" t="n"/>
      <c r="E7814" s="163" t="n"/>
      <c r="F7814" s="164" t="n"/>
      <c r="G7814" s="163" t="n"/>
      <c r="H7814" s="164" t="n"/>
      <c r="I7814" s="7" t="n"/>
      <c r="J7814" s="8" t="n"/>
      <c r="K7814" s="8" t="n"/>
      <c r="L7814" s="12" t="n"/>
      <c r="M7814">
        <f>VLOOKUP(J7814,P$7:Q$2767,2,0)</f>
        <v/>
      </c>
      <c r="N7814">
        <f>VLOOKUP(K7814,P$7:R$2767,2,0)</f>
        <v/>
      </c>
    </row>
    <row r="7815" hidden="1" outlineLevel="1" ht="22.45" customFormat="1" customHeight="1" s="71">
      <c r="B7815" s="166" t="n"/>
      <c r="C7815" s="166" t="n"/>
      <c r="D7815" s="153" t="n"/>
      <c r="E7815" s="10" t="n"/>
      <c r="F7815" s="11" t="n"/>
      <c r="G7815" s="10" t="n"/>
      <c r="H7815" s="11" t="n"/>
      <c r="I7815" s="12" t="n"/>
      <c r="J7815" s="13" t="n"/>
      <c r="K7815" s="13" t="n"/>
      <c r="L7815" s="12" t="n"/>
      <c r="M7815">
        <f>VLOOKUP(J7815,P$7:Q$2767,2,0)</f>
        <v/>
      </c>
      <c r="N7815">
        <f>VLOOKUP(K7815,P$7:R$2767,2,0)</f>
        <v/>
      </c>
    </row>
    <row r="7816" hidden="1" outlineLevel="1" ht="22.45" customFormat="1" customHeight="1" s="71" thickBot="1">
      <c r="B7816" s="167" t="n"/>
      <c r="C7816" s="167" t="n"/>
      <c r="D7816" s="14" t="n"/>
      <c r="E7816" s="15" t="n"/>
      <c r="F7816" s="175" t="n"/>
      <c r="G7816" s="15" t="n"/>
      <c r="H7816" s="175" t="n"/>
      <c r="I7816" s="135" t="n"/>
      <c r="J7816" s="154" t="n"/>
      <c r="K7816" s="154" t="n"/>
      <c r="L7816" s="12" t="n"/>
      <c r="M7816">
        <f>VLOOKUP(J7816,P$7:Q$2767,2,0)</f>
        <v/>
      </c>
      <c r="N7816">
        <f>VLOOKUP(K7816,P$7:R$2767,2,0)</f>
        <v/>
      </c>
    </row>
    <row r="7817" hidden="1" outlineLevel="1" ht="22.45" customFormat="1" customHeight="1" s="71">
      <c r="B7817" s="165" t="n"/>
      <c r="C7817" s="165" t="n"/>
      <c r="D7817" s="152" t="n"/>
      <c r="E7817" s="163" t="n"/>
      <c r="F7817" s="164" t="n"/>
      <c r="G7817" s="163" t="n"/>
      <c r="H7817" s="164" t="n"/>
      <c r="I7817" s="7" t="n"/>
      <c r="J7817" s="8" t="n"/>
      <c r="K7817" s="8" t="n"/>
      <c r="L7817" s="12" t="n"/>
      <c r="M7817">
        <f>VLOOKUP(J7817,P$7:Q$2767,2,0)</f>
        <v/>
      </c>
      <c r="N7817">
        <f>VLOOKUP(K7817,P$7:R$2767,2,0)</f>
        <v/>
      </c>
    </row>
    <row r="7818" hidden="1" outlineLevel="1" ht="22.45" customFormat="1" customHeight="1" s="71">
      <c r="B7818" s="166" t="n"/>
      <c r="C7818" s="166" t="n"/>
      <c r="D7818" s="153" t="n"/>
      <c r="E7818" s="10" t="n"/>
      <c r="F7818" s="11" t="n"/>
      <c r="G7818" s="10" t="n"/>
      <c r="H7818" s="11" t="n"/>
      <c r="I7818" s="12" t="n"/>
      <c r="J7818" s="13" t="n"/>
      <c r="K7818" s="13" t="n"/>
      <c r="L7818" s="12" t="n"/>
      <c r="M7818">
        <f>VLOOKUP(J7818,P$7:Q$2767,2,0)</f>
        <v/>
      </c>
      <c r="N7818">
        <f>VLOOKUP(K7818,P$7:R$2767,2,0)</f>
        <v/>
      </c>
    </row>
    <row r="7819" hidden="1" outlineLevel="1" ht="22.45" customFormat="1" customHeight="1" s="71" thickBot="1">
      <c r="B7819" s="167" t="n"/>
      <c r="C7819" s="167" t="n"/>
      <c r="D7819" s="14" t="n"/>
      <c r="E7819" s="15" t="n"/>
      <c r="F7819" s="175" t="n"/>
      <c r="G7819" s="15" t="n"/>
      <c r="H7819" s="175" t="n"/>
      <c r="I7819" s="135" t="n"/>
      <c r="J7819" s="154" t="n"/>
      <c r="K7819" s="154" t="n"/>
      <c r="L7819" s="12" t="n"/>
      <c r="M7819">
        <f>VLOOKUP(J7819,P$7:Q$2767,2,0)</f>
        <v/>
      </c>
      <c r="N7819">
        <f>VLOOKUP(K7819,P$7:R$2767,2,0)</f>
        <v/>
      </c>
    </row>
    <row r="7820" hidden="1" outlineLevel="1" ht="22.45" customFormat="1" customHeight="1" s="71">
      <c r="B7820" s="165" t="n"/>
      <c r="C7820" s="165" t="n"/>
      <c r="D7820" s="152" t="n"/>
      <c r="E7820" s="163" t="n"/>
      <c r="F7820" s="164" t="n"/>
      <c r="G7820" s="163" t="n"/>
      <c r="H7820" s="164" t="n"/>
      <c r="I7820" s="7" t="n"/>
      <c r="J7820" s="8" t="n"/>
      <c r="K7820" s="8" t="n"/>
      <c r="L7820" s="12" t="n"/>
      <c r="M7820">
        <f>VLOOKUP(J7820,P$7:Q$2767,2,0)</f>
        <v/>
      </c>
      <c r="N7820">
        <f>VLOOKUP(K7820,P$7:R$2767,2,0)</f>
        <v/>
      </c>
    </row>
    <row r="7821" hidden="1" outlineLevel="1" ht="22.45" customFormat="1" customHeight="1" s="71">
      <c r="B7821" s="166" t="n"/>
      <c r="C7821" s="166" t="n"/>
      <c r="D7821" s="153" t="n"/>
      <c r="E7821" s="10" t="n"/>
      <c r="F7821" s="11" t="n"/>
      <c r="G7821" s="10" t="n"/>
      <c r="H7821" s="11" t="n"/>
      <c r="I7821" s="12" t="n"/>
      <c r="J7821" s="13" t="n"/>
      <c r="K7821" s="13" t="n"/>
      <c r="L7821" s="12" t="n"/>
      <c r="M7821">
        <f>VLOOKUP(J7821,P$7:Q$2767,2,0)</f>
        <v/>
      </c>
      <c r="N7821">
        <f>VLOOKUP(K7821,P$7:R$2767,2,0)</f>
        <v/>
      </c>
    </row>
    <row r="7822" hidden="1" outlineLevel="1" ht="22.45" customFormat="1" customHeight="1" s="71" thickBot="1">
      <c r="B7822" s="167" t="n"/>
      <c r="C7822" s="167" t="n"/>
      <c r="D7822" s="14" t="n"/>
      <c r="E7822" s="15" t="n"/>
      <c r="F7822" s="175" t="n"/>
      <c r="G7822" s="15" t="n"/>
      <c r="H7822" s="175" t="n"/>
      <c r="I7822" s="135" t="n"/>
      <c r="J7822" s="154" t="n"/>
      <c r="K7822" s="154" t="n"/>
      <c r="L7822" s="12" t="n"/>
      <c r="M7822">
        <f>VLOOKUP(J7822,P$7:Q$2767,2,0)</f>
        <v/>
      </c>
      <c r="N7822">
        <f>VLOOKUP(K7822,P$7:R$2767,2,0)</f>
        <v/>
      </c>
    </row>
    <row r="7823" hidden="1" outlineLevel="1" ht="22.45" customFormat="1" customHeight="1" s="71">
      <c r="B7823" s="165" t="n"/>
      <c r="C7823" s="165" t="n"/>
      <c r="D7823" s="152" t="n"/>
      <c r="E7823" s="163" t="n"/>
      <c r="F7823" s="164" t="n"/>
      <c r="G7823" s="163" t="n"/>
      <c r="H7823" s="164" t="n"/>
      <c r="I7823" s="7" t="n"/>
      <c r="J7823" s="8" t="n"/>
      <c r="K7823" s="8" t="n"/>
      <c r="L7823" s="12" t="n"/>
      <c r="M7823">
        <f>VLOOKUP(J7823,P$7:Q$2767,2,0)</f>
        <v/>
      </c>
      <c r="N7823">
        <f>VLOOKUP(K7823,P$7:R$2767,2,0)</f>
        <v/>
      </c>
    </row>
    <row r="7824" hidden="1" outlineLevel="1" ht="22.45" customFormat="1" customHeight="1" s="71">
      <c r="B7824" s="166" t="n"/>
      <c r="C7824" s="166" t="n"/>
      <c r="D7824" s="153" t="n"/>
      <c r="E7824" s="10" t="n"/>
      <c r="F7824" s="11" t="n"/>
      <c r="G7824" s="10" t="n"/>
      <c r="H7824" s="11" t="n"/>
      <c r="I7824" s="12" t="n"/>
      <c r="J7824" s="13" t="n"/>
      <c r="K7824" s="13" t="n"/>
      <c r="L7824" s="12" t="n"/>
      <c r="M7824">
        <f>VLOOKUP(J7824,P$7:Q$2767,2,0)</f>
        <v/>
      </c>
      <c r="N7824">
        <f>VLOOKUP(K7824,P$7:R$2767,2,0)</f>
        <v/>
      </c>
    </row>
    <row r="7825" hidden="1" outlineLevel="1" ht="22.45" customFormat="1" customHeight="1" s="71" thickBot="1">
      <c r="B7825" s="167" t="n"/>
      <c r="C7825" s="167" t="n"/>
      <c r="D7825" s="14" t="n"/>
      <c r="E7825" s="15" t="n"/>
      <c r="F7825" s="177" t="n"/>
      <c r="G7825" s="15" t="n"/>
      <c r="H7825" s="177" t="n"/>
      <c r="I7825" s="135" t="n"/>
      <c r="J7825" s="154" t="n"/>
      <c r="K7825" s="154" t="n"/>
      <c r="L7825" s="12" t="n"/>
      <c r="M7825">
        <f>VLOOKUP(J7825,P$7:Q$2767,2,0)</f>
        <v/>
      </c>
      <c r="N7825">
        <f>VLOOKUP(K7825,P$7:R$2767,2,0)</f>
        <v/>
      </c>
    </row>
    <row r="7826" hidden="1" outlineLevel="1" ht="22.45" customFormat="1" customHeight="1" s="71">
      <c r="B7826" s="165" t="n"/>
      <c r="C7826" s="165" t="n"/>
      <c r="D7826" s="152" t="n"/>
      <c r="E7826" s="163" t="n"/>
      <c r="F7826" s="164" t="n"/>
      <c r="G7826" s="163" t="n"/>
      <c r="H7826" s="164" t="n"/>
      <c r="I7826" s="7" t="n"/>
      <c r="J7826" s="8" t="n"/>
      <c r="K7826" s="8" t="n"/>
      <c r="L7826" s="12" t="n"/>
      <c r="M7826">
        <f>VLOOKUP(J7826,P$7:Q$2767,2,0)</f>
        <v/>
      </c>
      <c r="N7826">
        <f>VLOOKUP(K7826,P$7:R$2767,2,0)</f>
        <v/>
      </c>
    </row>
    <row r="7827" hidden="1" outlineLevel="1" ht="22.45" customFormat="1" customHeight="1" s="71">
      <c r="B7827" s="166" t="n"/>
      <c r="C7827" s="166" t="n"/>
      <c r="D7827" s="153" t="n"/>
      <c r="E7827" s="10" t="n"/>
      <c r="F7827" s="11" t="n"/>
      <c r="G7827" s="10" t="n"/>
      <c r="H7827" s="11" t="n"/>
      <c r="I7827" s="12" t="n"/>
      <c r="J7827" s="13" t="n"/>
      <c r="K7827" s="13" t="n"/>
      <c r="L7827" s="12" t="n"/>
      <c r="M7827">
        <f>VLOOKUP(J7827,P$7:Q$2767,2,0)</f>
        <v/>
      </c>
      <c r="N7827">
        <f>VLOOKUP(K7827,P$7:R$2767,2,0)</f>
        <v/>
      </c>
    </row>
    <row r="7828" hidden="1" outlineLevel="1" ht="22.45" customFormat="1" customHeight="1" s="71" thickBot="1">
      <c r="B7828" s="167" t="n"/>
      <c r="C7828" s="167" t="n"/>
      <c r="D7828" s="14" t="n"/>
      <c r="E7828" s="15" t="n"/>
      <c r="F7828" s="175" t="n"/>
      <c r="G7828" s="15" t="n"/>
      <c r="H7828" s="175" t="n"/>
      <c r="I7828" s="135" t="n"/>
      <c r="J7828" s="154" t="n"/>
      <c r="K7828" s="154" t="n"/>
      <c r="L7828" s="12" t="n"/>
      <c r="M7828">
        <f>VLOOKUP(J7828,P$7:Q$2767,2,0)</f>
        <v/>
      </c>
      <c r="N7828">
        <f>VLOOKUP(K7828,P$7:R$2767,2,0)</f>
        <v/>
      </c>
    </row>
    <row r="7829" hidden="1" outlineLevel="1" ht="22.45" customFormat="1" customHeight="1" s="71">
      <c r="B7829" s="165" t="n"/>
      <c r="C7829" s="165" t="n"/>
      <c r="D7829" s="152" t="n"/>
      <c r="E7829" s="163" t="n"/>
      <c r="F7829" s="164" t="n"/>
      <c r="G7829" s="163" t="n"/>
      <c r="H7829" s="164" t="n"/>
      <c r="I7829" s="7" t="n"/>
      <c r="J7829" s="8" t="n"/>
      <c r="K7829" s="8" t="n"/>
      <c r="L7829" s="12" t="n"/>
      <c r="M7829">
        <f>VLOOKUP(J7829,P$7:Q$2767,2,0)</f>
        <v/>
      </c>
      <c r="N7829">
        <f>VLOOKUP(K7829,P$7:R$2767,2,0)</f>
        <v/>
      </c>
    </row>
    <row r="7830" hidden="1" outlineLevel="1" ht="22.45" customFormat="1" customHeight="1" s="71">
      <c r="B7830" s="166" t="n"/>
      <c r="C7830" s="166" t="n"/>
      <c r="D7830" s="153" t="n"/>
      <c r="E7830" s="10" t="n"/>
      <c r="F7830" s="11" t="n"/>
      <c r="G7830" s="10" t="n"/>
      <c r="H7830" s="11" t="n"/>
      <c r="I7830" s="12" t="n"/>
      <c r="J7830" s="13" t="n"/>
      <c r="K7830" s="13" t="n"/>
      <c r="L7830" s="12" t="n"/>
      <c r="M7830">
        <f>VLOOKUP(J7830,P$7:Q$2767,2,0)</f>
        <v/>
      </c>
      <c r="N7830">
        <f>VLOOKUP(K7830,P$7:R$2767,2,0)</f>
        <v/>
      </c>
    </row>
    <row r="7831" hidden="1" outlineLevel="1" ht="22.45" customFormat="1" customHeight="1" s="71" thickBot="1">
      <c r="B7831" s="167" t="n"/>
      <c r="C7831" s="167" t="n"/>
      <c r="D7831" s="14" t="n"/>
      <c r="E7831" s="15" t="n"/>
      <c r="F7831" s="175" t="n"/>
      <c r="G7831" s="15" t="n"/>
      <c r="H7831" s="175" t="n"/>
      <c r="I7831" s="135" t="n"/>
      <c r="J7831" s="154" t="n"/>
      <c r="K7831" s="154" t="n"/>
      <c r="L7831" s="12" t="n"/>
      <c r="M7831">
        <f>VLOOKUP(J7831,P$7:Q$2767,2,0)</f>
        <v/>
      </c>
      <c r="N7831">
        <f>VLOOKUP(K7831,P$7:R$2767,2,0)</f>
        <v/>
      </c>
    </row>
    <row r="7832" hidden="1" outlineLevel="1" ht="22.45" customFormat="1" customHeight="1" s="71">
      <c r="B7832" s="165" t="n"/>
      <c r="C7832" s="165" t="n"/>
      <c r="D7832" s="152" t="n"/>
      <c r="E7832" s="163" t="n"/>
      <c r="F7832" s="164" t="n"/>
      <c r="G7832" s="163" t="n"/>
      <c r="H7832" s="164" t="n"/>
      <c r="I7832" s="7" t="n"/>
      <c r="J7832" s="8" t="n"/>
      <c r="K7832" s="8" t="n"/>
      <c r="L7832" s="12" t="n"/>
      <c r="M7832">
        <f>VLOOKUP(J7832,P$7:Q$2767,2,0)</f>
        <v/>
      </c>
      <c r="N7832">
        <f>VLOOKUP(K7832,P$7:R$2767,2,0)</f>
        <v/>
      </c>
    </row>
    <row r="7833" hidden="1" outlineLevel="1" ht="22.45" customFormat="1" customHeight="1" s="71">
      <c r="B7833" s="166" t="n"/>
      <c r="C7833" s="166" t="n"/>
      <c r="D7833" s="153" t="n"/>
      <c r="E7833" s="10" t="n"/>
      <c r="F7833" s="11" t="n"/>
      <c r="G7833" s="10" t="n"/>
      <c r="H7833" s="11" t="n"/>
      <c r="I7833" s="12" t="n"/>
      <c r="J7833" s="13" t="n"/>
      <c r="K7833" s="13" t="n"/>
      <c r="L7833" s="12" t="n"/>
      <c r="M7833">
        <f>VLOOKUP(J7833,P$7:Q$2767,2,0)</f>
        <v/>
      </c>
      <c r="N7833">
        <f>VLOOKUP(K7833,P$7:R$2767,2,0)</f>
        <v/>
      </c>
    </row>
    <row r="7834" hidden="1" outlineLevel="1" ht="22.45" customFormat="1" customHeight="1" s="71" thickBot="1">
      <c r="B7834" s="167" t="n"/>
      <c r="C7834" s="167" t="n"/>
      <c r="D7834" s="14" t="n"/>
      <c r="E7834" s="15" t="n"/>
      <c r="F7834" s="175" t="n"/>
      <c r="G7834" s="15" t="n"/>
      <c r="H7834" s="175" t="n"/>
      <c r="I7834" s="135" t="n"/>
      <c r="J7834" s="154" t="n"/>
      <c r="K7834" s="154" t="n"/>
      <c r="L7834" s="12" t="n"/>
      <c r="M7834">
        <f>VLOOKUP(J7834,P$7:Q$2767,2,0)</f>
        <v/>
      </c>
      <c r="N7834">
        <f>VLOOKUP(K7834,P$7:R$2767,2,0)</f>
        <v/>
      </c>
    </row>
    <row r="7835" hidden="1" outlineLevel="1" ht="22.45" customFormat="1" customHeight="1" s="71">
      <c r="B7835" s="165" t="n"/>
      <c r="C7835" s="165" t="n"/>
      <c r="D7835" s="152" t="n"/>
      <c r="E7835" s="163" t="n"/>
      <c r="F7835" s="164" t="n"/>
      <c r="G7835" s="163" t="n"/>
      <c r="H7835" s="164" t="n"/>
      <c r="I7835" s="7" t="n"/>
      <c r="J7835" s="8" t="n"/>
      <c r="K7835" s="8" t="n"/>
      <c r="L7835" s="12" t="n"/>
      <c r="M7835">
        <f>VLOOKUP(J7835,P$7:Q$2767,2,0)</f>
        <v/>
      </c>
      <c r="N7835">
        <f>VLOOKUP(K7835,P$7:R$2767,2,0)</f>
        <v/>
      </c>
    </row>
    <row r="7836" hidden="1" outlineLevel="1" ht="22.45" customFormat="1" customHeight="1" s="71">
      <c r="B7836" s="166" t="n"/>
      <c r="C7836" s="166" t="n"/>
      <c r="D7836" s="153" t="n"/>
      <c r="E7836" s="10" t="n"/>
      <c r="F7836" s="11" t="n"/>
      <c r="G7836" s="10" t="n"/>
      <c r="H7836" s="11" t="n"/>
      <c r="I7836" s="12" t="n"/>
      <c r="J7836" s="13" t="n"/>
      <c r="K7836" s="13" t="n"/>
      <c r="L7836" s="12" t="n"/>
      <c r="M7836">
        <f>VLOOKUP(J7836,P$7:Q$2767,2,0)</f>
        <v/>
      </c>
      <c r="N7836">
        <f>VLOOKUP(K7836,P$7:R$2767,2,0)</f>
        <v/>
      </c>
    </row>
    <row r="7837" hidden="1" outlineLevel="1" ht="22.45" customFormat="1" customHeight="1" s="71" thickBot="1">
      <c r="B7837" s="167" t="n"/>
      <c r="C7837" s="167" t="n"/>
      <c r="D7837" s="14" t="n"/>
      <c r="E7837" s="15" t="n"/>
      <c r="F7837" s="175" t="n"/>
      <c r="G7837" s="15" t="n"/>
      <c r="H7837" s="175" t="n"/>
      <c r="I7837" s="135" t="n"/>
      <c r="J7837" s="154" t="n"/>
      <c r="K7837" s="154" t="n"/>
      <c r="L7837" s="12" t="n"/>
      <c r="M7837">
        <f>VLOOKUP(J7837,P$7:Q$2767,2,0)</f>
        <v/>
      </c>
      <c r="N7837">
        <f>VLOOKUP(K7837,P$7:R$2767,2,0)</f>
        <v/>
      </c>
    </row>
    <row r="7838" hidden="1" outlineLevel="1" ht="22.45" customFormat="1" customHeight="1" s="71">
      <c r="B7838" s="165" t="n"/>
      <c r="C7838" s="165" t="n"/>
      <c r="D7838" s="152" t="n"/>
      <c r="E7838" s="163" t="n"/>
      <c r="F7838" s="164" t="n"/>
      <c r="G7838" s="163" t="n"/>
      <c r="H7838" s="164" t="n"/>
      <c r="I7838" s="7" t="n"/>
      <c r="J7838" s="8" t="n"/>
      <c r="K7838" s="8" t="n"/>
      <c r="L7838" s="12" t="n"/>
      <c r="M7838">
        <f>VLOOKUP(J7838,P$7:Q$2767,2,0)</f>
        <v/>
      </c>
      <c r="N7838">
        <f>VLOOKUP(K7838,P$7:R$2767,2,0)</f>
        <v/>
      </c>
    </row>
    <row r="7839" hidden="1" outlineLevel="1" ht="22.45" customFormat="1" customHeight="1" s="71">
      <c r="B7839" s="166" t="n"/>
      <c r="C7839" s="166" t="n"/>
      <c r="D7839" s="153" t="n"/>
      <c r="E7839" s="10" t="n"/>
      <c r="F7839" s="11" t="n"/>
      <c r="G7839" s="10" t="n"/>
      <c r="H7839" s="11" t="n"/>
      <c r="I7839" s="12" t="n"/>
      <c r="J7839" s="13" t="n"/>
      <c r="K7839" s="13" t="n"/>
      <c r="L7839" s="12" t="n"/>
      <c r="M7839">
        <f>VLOOKUP(J7839,P$7:Q$2767,2,0)</f>
        <v/>
      </c>
      <c r="N7839">
        <f>VLOOKUP(K7839,P$7:R$2767,2,0)</f>
        <v/>
      </c>
    </row>
    <row r="7840" hidden="1" outlineLevel="1" ht="22.45" customFormat="1" customHeight="1" s="71" thickBot="1">
      <c r="B7840" s="167" t="n"/>
      <c r="C7840" s="167" t="n"/>
      <c r="D7840" s="14" t="n"/>
      <c r="E7840" s="15" t="n"/>
      <c r="F7840" s="175" t="n"/>
      <c r="G7840" s="15" t="n"/>
      <c r="H7840" s="175" t="n"/>
      <c r="I7840" s="135" t="n"/>
      <c r="J7840" s="154" t="n"/>
      <c r="K7840" s="154" t="n"/>
      <c r="L7840" s="12" t="n"/>
      <c r="M7840">
        <f>VLOOKUP(J7840,P$7:Q$2767,2,0)</f>
        <v/>
      </c>
      <c r="N7840">
        <f>VLOOKUP(K7840,P$7:R$2767,2,0)</f>
        <v/>
      </c>
    </row>
    <row r="7841" hidden="1" outlineLevel="1" ht="22.45" customFormat="1" customHeight="1" s="71">
      <c r="B7841" s="165" t="n"/>
      <c r="C7841" s="165" t="n"/>
      <c r="D7841" s="152" t="n"/>
      <c r="E7841" s="163" t="n"/>
      <c r="F7841" s="164" t="n"/>
      <c r="G7841" s="163" t="n"/>
      <c r="H7841" s="164" t="n"/>
      <c r="I7841" s="7" t="n"/>
      <c r="J7841" s="8" t="n"/>
      <c r="K7841" s="8" t="n"/>
      <c r="L7841" s="12" t="n"/>
      <c r="M7841">
        <f>VLOOKUP(J7841,P$7:Q$2767,2,0)</f>
        <v/>
      </c>
      <c r="N7841">
        <f>VLOOKUP(K7841,P$7:R$2767,2,0)</f>
        <v/>
      </c>
    </row>
    <row r="7842" hidden="1" outlineLevel="1" ht="22.45" customFormat="1" customHeight="1" s="71">
      <c r="B7842" s="166" t="n"/>
      <c r="C7842" s="166" t="n"/>
      <c r="D7842" s="153" t="n"/>
      <c r="E7842" s="10" t="n"/>
      <c r="F7842" s="11" t="n"/>
      <c r="G7842" s="10" t="n"/>
      <c r="H7842" s="11" t="n"/>
      <c r="I7842" s="12" t="n"/>
      <c r="J7842" s="13" t="n"/>
      <c r="K7842" s="13" t="n"/>
      <c r="L7842" s="12" t="n"/>
      <c r="M7842">
        <f>VLOOKUP(J7842,P$7:Q$2767,2,0)</f>
        <v/>
      </c>
      <c r="N7842">
        <f>VLOOKUP(K7842,P$7:R$2767,2,0)</f>
        <v/>
      </c>
    </row>
    <row r="7843" hidden="1" outlineLevel="1" ht="22.45" customFormat="1" customHeight="1" s="71" thickBot="1">
      <c r="B7843" s="167" t="n"/>
      <c r="C7843" s="167" t="n"/>
      <c r="D7843" s="14" t="n"/>
      <c r="E7843" s="15" t="n"/>
      <c r="F7843" s="175" t="n"/>
      <c r="G7843" s="15" t="n"/>
      <c r="H7843" s="175" t="n"/>
      <c r="I7843" s="135" t="n"/>
      <c r="J7843" s="154" t="n"/>
      <c r="K7843" s="154" t="n"/>
      <c r="L7843" s="12" t="n"/>
      <c r="M7843">
        <f>VLOOKUP(J7843,P$7:Q$2767,2,0)</f>
        <v/>
      </c>
      <c r="N7843">
        <f>VLOOKUP(K7843,P$7:R$2767,2,0)</f>
        <v/>
      </c>
    </row>
    <row r="7844" hidden="1" outlineLevel="1" ht="22.45" customFormat="1" customHeight="1" s="71">
      <c r="B7844" s="165" t="n"/>
      <c r="C7844" s="165" t="n"/>
      <c r="D7844" s="152" t="n"/>
      <c r="E7844" s="163" t="n"/>
      <c r="F7844" s="164" t="n"/>
      <c r="G7844" s="163" t="n"/>
      <c r="H7844" s="164" t="n"/>
      <c r="I7844" s="7" t="n"/>
      <c r="J7844" s="8" t="n"/>
      <c r="K7844" s="8" t="n"/>
      <c r="L7844" s="12" t="n"/>
      <c r="M7844">
        <f>VLOOKUP(J7844,P$7:Q$2767,2,0)</f>
        <v/>
      </c>
      <c r="N7844">
        <f>VLOOKUP(K7844,P$7:R$2767,2,0)</f>
        <v/>
      </c>
    </row>
    <row r="7845" hidden="1" outlineLevel="1" ht="22.45" customFormat="1" customHeight="1" s="71">
      <c r="B7845" s="166" t="n"/>
      <c r="C7845" s="166" t="n"/>
      <c r="D7845" s="153" t="n"/>
      <c r="E7845" s="10" t="n"/>
      <c r="F7845" s="11" t="n"/>
      <c r="G7845" s="10" t="n"/>
      <c r="H7845" s="11" t="n"/>
      <c r="I7845" s="12" t="n"/>
      <c r="J7845" s="13" t="n"/>
      <c r="K7845" s="13" t="n"/>
      <c r="L7845" s="12" t="n"/>
      <c r="M7845">
        <f>VLOOKUP(J7845,P$7:Q$2767,2,0)</f>
        <v/>
      </c>
      <c r="N7845">
        <f>VLOOKUP(K7845,P$7:R$2767,2,0)</f>
        <v/>
      </c>
    </row>
    <row r="7846" hidden="1" outlineLevel="1" ht="22.45" customFormat="1" customHeight="1" s="71" thickBot="1">
      <c r="B7846" s="167" t="n"/>
      <c r="C7846" s="167" t="n"/>
      <c r="D7846" s="14" t="n"/>
      <c r="E7846" s="15" t="n"/>
      <c r="F7846" s="175" t="n"/>
      <c r="G7846" s="15" t="n"/>
      <c r="H7846" s="175" t="n"/>
      <c r="I7846" s="135" t="n"/>
      <c r="J7846" s="154" t="n"/>
      <c r="K7846" s="154" t="n"/>
      <c r="L7846" s="12" t="n"/>
      <c r="M7846">
        <f>VLOOKUP(J7846,P$7:Q$2767,2,0)</f>
        <v/>
      </c>
      <c r="N7846">
        <f>VLOOKUP(K7846,P$7:R$2767,2,0)</f>
        <v/>
      </c>
    </row>
    <row r="7847" hidden="1" outlineLevel="1" ht="22.45" customFormat="1" customHeight="1" s="71">
      <c r="B7847" s="165" t="n"/>
      <c r="C7847" s="165" t="n"/>
      <c r="D7847" s="152" t="n"/>
      <c r="E7847" s="163" t="n"/>
      <c r="F7847" s="164" t="n"/>
      <c r="G7847" s="163" t="n"/>
      <c r="H7847" s="164" t="n"/>
      <c r="I7847" s="7" t="n"/>
      <c r="J7847" s="8" t="n"/>
      <c r="K7847" s="8" t="n"/>
      <c r="L7847" s="12" t="n"/>
      <c r="M7847">
        <f>VLOOKUP(J7847,P$7:Q$2767,2,0)</f>
        <v/>
      </c>
      <c r="N7847">
        <f>VLOOKUP(K7847,P$7:R$2767,2,0)</f>
        <v/>
      </c>
    </row>
    <row r="7848" hidden="1" outlineLevel="1" ht="22.45" customFormat="1" customHeight="1" s="71">
      <c r="B7848" s="166" t="n"/>
      <c r="C7848" s="166" t="n"/>
      <c r="D7848" s="153" t="n"/>
      <c r="E7848" s="10" t="n"/>
      <c r="F7848" s="11" t="n"/>
      <c r="G7848" s="10" t="n"/>
      <c r="H7848" s="11" t="n"/>
      <c r="I7848" s="12" t="n"/>
      <c r="J7848" s="13" t="n"/>
      <c r="K7848" s="13" t="n"/>
      <c r="L7848" s="12" t="n"/>
      <c r="M7848">
        <f>VLOOKUP(J7848,P$7:Q$2767,2,0)</f>
        <v/>
      </c>
      <c r="N7848">
        <f>VLOOKUP(K7848,P$7:R$2767,2,0)</f>
        <v/>
      </c>
    </row>
    <row r="7849" hidden="1" outlineLevel="1" ht="22.45" customFormat="1" customHeight="1" s="71" thickBot="1">
      <c r="B7849" s="167" t="n"/>
      <c r="C7849" s="167" t="n"/>
      <c r="D7849" s="14" t="n"/>
      <c r="E7849" s="15" t="n"/>
      <c r="F7849" s="175" t="n"/>
      <c r="G7849" s="15" t="n"/>
      <c r="H7849" s="175" t="n"/>
      <c r="I7849" s="135" t="n"/>
      <c r="J7849" s="154" t="n"/>
      <c r="K7849" s="154" t="n"/>
      <c r="L7849" s="12" t="n"/>
      <c r="M7849">
        <f>VLOOKUP(J7849,P$7:Q$2767,2,0)</f>
        <v/>
      </c>
      <c r="N7849">
        <f>VLOOKUP(K7849,P$7:R$2767,2,0)</f>
        <v/>
      </c>
    </row>
    <row r="7850" hidden="1" outlineLevel="1" ht="22.45" customFormat="1" customHeight="1" s="71">
      <c r="B7850" s="165" t="n"/>
      <c r="C7850" s="165" t="n"/>
      <c r="D7850" s="152" t="n"/>
      <c r="E7850" s="163" t="n"/>
      <c r="F7850" s="164" t="n"/>
      <c r="G7850" s="163" t="n"/>
      <c r="H7850" s="164" t="n"/>
      <c r="I7850" s="7" t="n"/>
      <c r="J7850" s="8" t="n"/>
      <c r="K7850" s="8" t="n"/>
      <c r="L7850" s="12" t="n"/>
      <c r="M7850">
        <f>VLOOKUP(J7850,P$7:Q$2767,2,0)</f>
        <v/>
      </c>
      <c r="N7850">
        <f>VLOOKUP(K7850,P$7:R$2767,2,0)</f>
        <v/>
      </c>
    </row>
    <row r="7851" hidden="1" outlineLevel="1" ht="22.45" customFormat="1" customHeight="1" s="71">
      <c r="B7851" s="166" t="n"/>
      <c r="C7851" s="166" t="n"/>
      <c r="D7851" s="153" t="n"/>
      <c r="E7851" s="10" t="n"/>
      <c r="F7851" s="11" t="n"/>
      <c r="G7851" s="10" t="n"/>
      <c r="H7851" s="11" t="n"/>
      <c r="I7851" s="12" t="n"/>
      <c r="J7851" s="13" t="n"/>
      <c r="K7851" s="13" t="n"/>
      <c r="L7851" s="12" t="n"/>
      <c r="M7851">
        <f>VLOOKUP(J7851,P$7:Q$2767,2,0)</f>
        <v/>
      </c>
      <c r="N7851">
        <f>VLOOKUP(K7851,P$7:R$2767,2,0)</f>
        <v/>
      </c>
    </row>
    <row r="7852" hidden="1" outlineLevel="1" ht="22.45" customFormat="1" customHeight="1" s="71" thickBot="1">
      <c r="B7852" s="167" t="n"/>
      <c r="C7852" s="167" t="n"/>
      <c r="D7852" s="14" t="n"/>
      <c r="E7852" s="15" t="n"/>
      <c r="F7852" s="175" t="n"/>
      <c r="G7852" s="15" t="n"/>
      <c r="H7852" s="175" t="n"/>
      <c r="I7852" s="135" t="n"/>
      <c r="J7852" s="154" t="n"/>
      <c r="K7852" s="154" t="n"/>
      <c r="L7852" s="12" t="n"/>
      <c r="M7852">
        <f>VLOOKUP(J7852,P$7:Q$2767,2,0)</f>
        <v/>
      </c>
      <c r="N7852">
        <f>VLOOKUP(K7852,P$7:R$2767,2,0)</f>
        <v/>
      </c>
    </row>
    <row r="7853" hidden="1" outlineLevel="1" ht="22.45" customFormat="1" customHeight="1" s="71">
      <c r="B7853" s="165" t="n"/>
      <c r="C7853" s="165" t="n"/>
      <c r="D7853" s="152" t="n"/>
      <c r="E7853" s="163" t="n"/>
      <c r="F7853" s="164" t="n"/>
      <c r="G7853" s="163" t="n"/>
      <c r="H7853" s="164" t="n"/>
      <c r="I7853" s="7" t="n"/>
      <c r="J7853" s="8" t="n"/>
      <c r="K7853" s="8" t="n"/>
      <c r="L7853" s="12" t="n"/>
      <c r="M7853">
        <f>VLOOKUP(J7853,P$7:Q$2767,2,0)</f>
        <v/>
      </c>
      <c r="N7853">
        <f>VLOOKUP(K7853,P$7:R$2767,2,0)</f>
        <v/>
      </c>
    </row>
    <row r="7854" hidden="1" outlineLevel="1" ht="22.45" customFormat="1" customHeight="1" s="71">
      <c r="B7854" s="166" t="n"/>
      <c r="C7854" s="166" t="n"/>
      <c r="D7854" s="153" t="n"/>
      <c r="E7854" s="10" t="n"/>
      <c r="F7854" s="11" t="n"/>
      <c r="G7854" s="10" t="n"/>
      <c r="H7854" s="11" t="n"/>
      <c r="I7854" s="12" t="n"/>
      <c r="J7854" s="13" t="n"/>
      <c r="K7854" s="13" t="n"/>
      <c r="L7854" s="12" t="n"/>
      <c r="M7854">
        <f>VLOOKUP(J7854,P$7:Q$2767,2,0)</f>
        <v/>
      </c>
      <c r="N7854">
        <f>VLOOKUP(K7854,P$7:R$2767,2,0)</f>
        <v/>
      </c>
    </row>
    <row r="7855" hidden="1" outlineLevel="1" ht="22.45" customFormat="1" customHeight="1" s="71" thickBot="1">
      <c r="B7855" s="167" t="n"/>
      <c r="C7855" s="167" t="n"/>
      <c r="D7855" s="14" t="n"/>
      <c r="E7855" s="15" t="n"/>
      <c r="F7855" s="175" t="n"/>
      <c r="G7855" s="15" t="n"/>
      <c r="H7855" s="175" t="n"/>
      <c r="I7855" s="135" t="n"/>
      <c r="J7855" s="154" t="n"/>
      <c r="K7855" s="154" t="n"/>
      <c r="L7855" s="12" t="n"/>
      <c r="M7855">
        <f>VLOOKUP(J7855,P$7:Q$2767,2,0)</f>
        <v/>
      </c>
      <c r="N7855">
        <f>VLOOKUP(K7855,P$7:R$2767,2,0)</f>
        <v/>
      </c>
    </row>
    <row r="7856" hidden="1" outlineLevel="1" ht="22.45" customFormat="1" customHeight="1" s="71">
      <c r="B7856" s="165" t="n"/>
      <c r="C7856" s="165" t="n"/>
      <c r="D7856" s="152" t="n"/>
      <c r="E7856" s="163" t="n"/>
      <c r="F7856" s="164" t="n"/>
      <c r="G7856" s="163" t="n"/>
      <c r="H7856" s="164" t="n"/>
      <c r="I7856" s="7" t="n"/>
      <c r="J7856" s="8" t="n"/>
      <c r="K7856" s="8" t="n"/>
      <c r="L7856" s="12" t="n"/>
      <c r="M7856">
        <f>VLOOKUP(J7856,P$7:Q$2767,2,0)</f>
        <v/>
      </c>
      <c r="N7856">
        <f>VLOOKUP(K7856,P$7:R$2767,2,0)</f>
        <v/>
      </c>
    </row>
    <row r="7857" hidden="1" outlineLevel="1" ht="22.45" customFormat="1" customHeight="1" s="71">
      <c r="B7857" s="166" t="n"/>
      <c r="C7857" s="166" t="n"/>
      <c r="D7857" s="153" t="n"/>
      <c r="E7857" s="10" t="n"/>
      <c r="F7857" s="11" t="n"/>
      <c r="G7857" s="10" t="n"/>
      <c r="H7857" s="11" t="n"/>
      <c r="I7857" s="12" t="n"/>
      <c r="J7857" s="13" t="n"/>
      <c r="K7857" s="13" t="n"/>
      <c r="L7857" s="12" t="n"/>
      <c r="M7857">
        <f>VLOOKUP(J7857,P$7:Q$2767,2,0)</f>
        <v/>
      </c>
      <c r="N7857">
        <f>VLOOKUP(K7857,P$7:R$2767,2,0)</f>
        <v/>
      </c>
    </row>
    <row r="7858" hidden="1" outlineLevel="1" ht="22.45" customFormat="1" customHeight="1" s="71" thickBot="1">
      <c r="B7858" s="167" t="n"/>
      <c r="C7858" s="167" t="n"/>
      <c r="D7858" s="14" t="n"/>
      <c r="E7858" s="15" t="n"/>
      <c r="F7858" s="175" t="n"/>
      <c r="G7858" s="15" t="n"/>
      <c r="H7858" s="175" t="n"/>
      <c r="I7858" s="135" t="n"/>
      <c r="J7858" s="154" t="n"/>
      <c r="K7858" s="154" t="n"/>
      <c r="L7858" s="12" t="n"/>
      <c r="M7858">
        <f>VLOOKUP(J7858,P$7:Q$2767,2,0)</f>
        <v/>
      </c>
      <c r="N7858">
        <f>VLOOKUP(K7858,P$7:R$2767,2,0)</f>
        <v/>
      </c>
    </row>
    <row r="7859" hidden="1" outlineLevel="1" ht="22.45" customFormat="1" customHeight="1" s="71">
      <c r="B7859" s="165" t="n"/>
      <c r="C7859" s="165" t="n"/>
      <c r="D7859" s="152" t="n"/>
      <c r="E7859" s="163" t="n"/>
      <c r="F7859" s="164" t="n"/>
      <c r="G7859" s="163" t="n"/>
      <c r="H7859" s="164" t="n"/>
      <c r="I7859" s="7" t="n"/>
      <c r="J7859" s="8" t="n"/>
      <c r="K7859" s="8" t="n"/>
      <c r="L7859" s="12" t="n"/>
      <c r="M7859">
        <f>VLOOKUP(J7859,P$7:Q$2767,2,0)</f>
        <v/>
      </c>
      <c r="N7859">
        <f>VLOOKUP(K7859,P$7:R$2767,2,0)</f>
        <v/>
      </c>
    </row>
    <row r="7860" hidden="1" outlineLevel="1" ht="22.45" customFormat="1" customHeight="1" s="71">
      <c r="B7860" s="166" t="n"/>
      <c r="C7860" s="166" t="n"/>
      <c r="D7860" s="153" t="n"/>
      <c r="E7860" s="10" t="n"/>
      <c r="F7860" s="11" t="n"/>
      <c r="G7860" s="10" t="n"/>
      <c r="H7860" s="11" t="n"/>
      <c r="I7860" s="12" t="n"/>
      <c r="J7860" s="13" t="n"/>
      <c r="K7860" s="13" t="n"/>
      <c r="L7860" s="12" t="n"/>
      <c r="M7860">
        <f>VLOOKUP(J7860,P$7:Q$2767,2,0)</f>
        <v/>
      </c>
      <c r="N7860">
        <f>VLOOKUP(K7860,P$7:R$2767,2,0)</f>
        <v/>
      </c>
    </row>
    <row r="7861" hidden="1" outlineLevel="1" ht="22.45" customFormat="1" customHeight="1" s="71" thickBot="1">
      <c r="B7861" s="167" t="n"/>
      <c r="C7861" s="167" t="n"/>
      <c r="D7861" s="14" t="n"/>
      <c r="E7861" s="15" t="n"/>
      <c r="F7861" s="175" t="n"/>
      <c r="G7861" s="15" t="n"/>
      <c r="H7861" s="175" t="n"/>
      <c r="I7861" s="135" t="n"/>
      <c r="J7861" s="154" t="n"/>
      <c r="K7861" s="154" t="n"/>
      <c r="L7861" s="12" t="n"/>
      <c r="M7861">
        <f>VLOOKUP(J7861,P$7:Q$2767,2,0)</f>
        <v/>
      </c>
      <c r="N7861">
        <f>VLOOKUP(K7861,P$7:R$2767,2,0)</f>
        <v/>
      </c>
    </row>
    <row r="7862" hidden="1" outlineLevel="1" ht="22.45" customFormat="1" customHeight="1" s="71">
      <c r="B7862" s="165" t="n"/>
      <c r="C7862" s="165" t="n"/>
      <c r="D7862" s="152" t="n"/>
      <c r="E7862" s="163" t="n"/>
      <c r="F7862" s="164" t="n"/>
      <c r="G7862" s="163" t="n"/>
      <c r="H7862" s="164" t="n"/>
      <c r="I7862" s="176" t="n"/>
      <c r="J7862" s="8" t="n"/>
      <c r="K7862" s="8" t="n"/>
      <c r="L7862" s="12" t="n"/>
      <c r="M7862">
        <f>VLOOKUP(J7862,P$7:Q$2767,2,0)</f>
        <v/>
      </c>
      <c r="N7862">
        <f>VLOOKUP(K7862,P$7:R$2767,2,0)</f>
        <v/>
      </c>
    </row>
    <row r="7863" hidden="1" outlineLevel="1" ht="22.45" customFormat="1" customHeight="1" s="71">
      <c r="B7863" s="166" t="n"/>
      <c r="C7863" s="166" t="n"/>
      <c r="D7863" s="153" t="n"/>
      <c r="E7863" s="10" t="n"/>
      <c r="F7863" s="11" t="n"/>
      <c r="G7863" s="10" t="n"/>
      <c r="H7863" s="11" t="n"/>
      <c r="I7863" s="12" t="n"/>
      <c r="J7863" s="13" t="n"/>
      <c r="K7863" s="13" t="n"/>
      <c r="L7863" s="12" t="n"/>
      <c r="M7863">
        <f>VLOOKUP(J7863,P$7:Q$2767,2,0)</f>
        <v/>
      </c>
      <c r="N7863">
        <f>VLOOKUP(K7863,P$7:R$2767,2,0)</f>
        <v/>
      </c>
    </row>
    <row r="7864" hidden="1" outlineLevel="1" ht="22.45" customFormat="1" customHeight="1" s="71" thickBot="1">
      <c r="B7864" s="167" t="n"/>
      <c r="C7864" s="167" t="n"/>
      <c r="D7864" s="14" t="n"/>
      <c r="E7864" s="15" t="n"/>
      <c r="F7864" s="175" t="n"/>
      <c r="G7864" s="15" t="n"/>
      <c r="H7864" s="175" t="n"/>
      <c r="I7864" s="135" t="n"/>
      <c r="J7864" s="154" t="n"/>
      <c r="K7864" s="154" t="n"/>
      <c r="L7864" s="12" t="n"/>
      <c r="M7864">
        <f>VLOOKUP(J7864,P$7:Q$2767,2,0)</f>
        <v/>
      </c>
      <c r="N7864">
        <f>VLOOKUP(K7864,P$7:R$2767,2,0)</f>
        <v/>
      </c>
    </row>
    <row r="7865" hidden="1" outlineLevel="1" ht="22.45" customFormat="1" customHeight="1" s="71">
      <c r="B7865" s="165" t="n"/>
      <c r="C7865" s="165" t="n"/>
      <c r="D7865" s="152" t="n"/>
      <c r="E7865" s="163" t="n"/>
      <c r="F7865" s="164" t="n"/>
      <c r="G7865" s="163" t="n"/>
      <c r="H7865" s="164" t="n"/>
      <c r="I7865" s="7" t="n"/>
      <c r="J7865" s="8" t="n"/>
      <c r="K7865" s="8" t="n"/>
      <c r="L7865" s="12" t="n"/>
      <c r="M7865">
        <f>VLOOKUP(J7865,P$7:Q$2767,2,0)</f>
        <v/>
      </c>
      <c r="N7865">
        <f>VLOOKUP(K7865,P$7:R$2767,2,0)</f>
        <v/>
      </c>
    </row>
    <row r="7866" hidden="1" outlineLevel="1" ht="22.45" customFormat="1" customHeight="1" s="71">
      <c r="B7866" s="166" t="n"/>
      <c r="C7866" s="166" t="n"/>
      <c r="D7866" s="153" t="n"/>
      <c r="E7866" s="10" t="n"/>
      <c r="F7866" s="11" t="n"/>
      <c r="G7866" s="10" t="n"/>
      <c r="H7866" s="11" t="n"/>
      <c r="I7866" s="12" t="n"/>
      <c r="J7866" s="13" t="n"/>
      <c r="K7866" s="13" t="n"/>
      <c r="L7866" s="12" t="n"/>
      <c r="M7866">
        <f>VLOOKUP(J7866,P$7:Q$2767,2,0)</f>
        <v/>
      </c>
      <c r="N7866">
        <f>VLOOKUP(K7866,P$7:R$2767,2,0)</f>
        <v/>
      </c>
    </row>
    <row r="7867" hidden="1" outlineLevel="1" ht="22.45" customFormat="1" customHeight="1" s="71" thickBot="1">
      <c r="B7867" s="167" t="n"/>
      <c r="C7867" s="167" t="n"/>
      <c r="D7867" s="14" t="n"/>
      <c r="E7867" s="15" t="n"/>
      <c r="F7867" s="175" t="n"/>
      <c r="G7867" s="15" t="n"/>
      <c r="H7867" s="175" t="n"/>
      <c r="I7867" s="135" t="n"/>
      <c r="J7867" s="154" t="n"/>
      <c r="K7867" s="154" t="n"/>
      <c r="L7867" s="12" t="n"/>
      <c r="M7867">
        <f>VLOOKUP(J7867,P$7:Q$2767,2,0)</f>
        <v/>
      </c>
      <c r="N7867">
        <f>VLOOKUP(K7867,P$7:R$2767,2,0)</f>
        <v/>
      </c>
    </row>
    <row r="7868" hidden="1" outlineLevel="1" ht="22.45" customFormat="1" customHeight="1" s="71">
      <c r="B7868" s="165" t="n"/>
      <c r="C7868" s="165" t="n"/>
      <c r="D7868" s="152" t="n"/>
      <c r="E7868" s="163" t="n"/>
      <c r="F7868" s="164" t="n"/>
      <c r="G7868" s="163" t="n"/>
      <c r="H7868" s="164" t="n"/>
      <c r="I7868" s="7" t="n"/>
      <c r="J7868" s="8" t="n"/>
      <c r="K7868" s="8" t="n"/>
      <c r="L7868" s="12" t="n"/>
      <c r="M7868">
        <f>VLOOKUP(J7868,P$7:Q$2767,2,0)</f>
        <v/>
      </c>
      <c r="N7868">
        <f>VLOOKUP(K7868,P$7:R$2767,2,0)</f>
        <v/>
      </c>
    </row>
    <row r="7869" hidden="1" outlineLevel="1" ht="22.45" customFormat="1" customHeight="1" s="71">
      <c r="B7869" s="166" t="n"/>
      <c r="C7869" s="166" t="n"/>
      <c r="D7869" s="153" t="n"/>
      <c r="E7869" s="10" t="n"/>
      <c r="F7869" s="11" t="n"/>
      <c r="G7869" s="10" t="n"/>
      <c r="H7869" s="11" t="n"/>
      <c r="I7869" s="12" t="n"/>
      <c r="J7869" s="13" t="n"/>
      <c r="K7869" s="13" t="n"/>
      <c r="L7869" s="12" t="n"/>
      <c r="M7869">
        <f>VLOOKUP(J7869,P$7:Q$2767,2,0)</f>
        <v/>
      </c>
      <c r="N7869">
        <f>VLOOKUP(K7869,P$7:R$2767,2,0)</f>
        <v/>
      </c>
    </row>
    <row r="7870" hidden="1" outlineLevel="1" ht="22.45" customFormat="1" customHeight="1" s="71" thickBot="1">
      <c r="B7870" s="167" t="n"/>
      <c r="C7870" s="167" t="n"/>
      <c r="D7870" s="14" t="n"/>
      <c r="E7870" s="15" t="n"/>
      <c r="F7870" s="175" t="n"/>
      <c r="G7870" s="15" t="n"/>
      <c r="H7870" s="175" t="n"/>
      <c r="I7870" s="135" t="n"/>
      <c r="J7870" s="154" t="n"/>
      <c r="K7870" s="154" t="n"/>
      <c r="L7870" s="12" t="n"/>
      <c r="M7870">
        <f>VLOOKUP(J7870,P$7:Q$2767,2,0)</f>
        <v/>
      </c>
      <c r="N7870">
        <f>VLOOKUP(K7870,P$7:R$2767,2,0)</f>
        <v/>
      </c>
    </row>
    <row r="7871" hidden="1" outlineLevel="1" ht="22.45" customFormat="1" customHeight="1" s="71">
      <c r="B7871" s="165" t="n"/>
      <c r="C7871" s="165" t="n"/>
      <c r="D7871" s="152" t="n"/>
      <c r="E7871" s="163" t="n"/>
      <c r="F7871" s="164" t="n"/>
      <c r="G7871" s="163" t="n"/>
      <c r="H7871" s="164" t="n"/>
      <c r="I7871" s="176" t="n"/>
      <c r="J7871" s="8" t="n"/>
      <c r="K7871" s="8" t="n"/>
      <c r="L7871" s="12" t="n"/>
      <c r="M7871">
        <f>VLOOKUP(J7871,P$7:Q$2767,2,0)</f>
        <v/>
      </c>
      <c r="N7871">
        <f>VLOOKUP(K7871,P$7:R$2767,2,0)</f>
        <v/>
      </c>
    </row>
    <row r="7872" hidden="1" outlineLevel="1" ht="22.45" customFormat="1" customHeight="1" s="71">
      <c r="B7872" s="166" t="n"/>
      <c r="C7872" s="166" t="n"/>
      <c r="D7872" s="153" t="n"/>
      <c r="E7872" s="10" t="n"/>
      <c r="F7872" s="11" t="n"/>
      <c r="G7872" s="10" t="n"/>
      <c r="H7872" s="11" t="n"/>
      <c r="I7872" s="12" t="n"/>
      <c r="J7872" s="13" t="n"/>
      <c r="K7872" s="13" t="n"/>
      <c r="L7872" s="12" t="n"/>
      <c r="M7872">
        <f>VLOOKUP(J7872,P$7:Q$2767,2,0)</f>
        <v/>
      </c>
      <c r="N7872">
        <f>VLOOKUP(K7872,P$7:R$2767,2,0)</f>
        <v/>
      </c>
    </row>
    <row r="7873" hidden="1" outlineLevel="1" ht="22.45" customFormat="1" customHeight="1" s="71" thickBot="1">
      <c r="B7873" s="167" t="n"/>
      <c r="C7873" s="167" t="n"/>
      <c r="D7873" s="14" t="n"/>
      <c r="E7873" s="15" t="n"/>
      <c r="F7873" s="175" t="n"/>
      <c r="G7873" s="15" t="n"/>
      <c r="H7873" s="175" t="n"/>
      <c r="I7873" s="135" t="n"/>
      <c r="J7873" s="154" t="n"/>
      <c r="K7873" s="154" t="n"/>
      <c r="L7873" s="12" t="n"/>
      <c r="M7873">
        <f>VLOOKUP(J7873,P$7:Q$2767,2,0)</f>
        <v/>
      </c>
      <c r="N7873">
        <f>VLOOKUP(K7873,P$7:R$2767,2,0)</f>
        <v/>
      </c>
    </row>
    <row r="7874" hidden="1" outlineLevel="1" ht="22.45" customFormat="1" customHeight="1" s="71">
      <c r="B7874" s="165" t="n"/>
      <c r="C7874" s="165" t="n"/>
      <c r="D7874" s="152" t="n"/>
      <c r="E7874" s="163" t="n"/>
      <c r="F7874" s="164" t="n"/>
      <c r="G7874" s="163" t="n"/>
      <c r="H7874" s="164" t="n"/>
      <c r="I7874" s="7" t="n"/>
      <c r="J7874" s="8" t="n"/>
      <c r="K7874" s="8" t="n"/>
      <c r="L7874" s="12" t="n"/>
      <c r="M7874">
        <f>VLOOKUP(J7874,P$7:Q$2767,2,0)</f>
        <v/>
      </c>
      <c r="N7874">
        <f>VLOOKUP(K7874,P$7:R$2767,2,0)</f>
        <v/>
      </c>
    </row>
    <row r="7875" hidden="1" outlineLevel="1" ht="22.45" customFormat="1" customHeight="1" s="71">
      <c r="B7875" s="166" t="n"/>
      <c r="C7875" s="166" t="n"/>
      <c r="D7875" s="153" t="n"/>
      <c r="E7875" s="10" t="n"/>
      <c r="F7875" s="11" t="n"/>
      <c r="G7875" s="10" t="n"/>
      <c r="H7875" s="11" t="n"/>
      <c r="I7875" s="12" t="n"/>
      <c r="J7875" s="13" t="n"/>
      <c r="K7875" s="13" t="n"/>
      <c r="L7875" s="12" t="n"/>
      <c r="M7875">
        <f>VLOOKUP(J7875,P$7:Q$2767,2,0)</f>
        <v/>
      </c>
      <c r="N7875">
        <f>VLOOKUP(K7875,P$7:R$2767,2,0)</f>
        <v/>
      </c>
    </row>
    <row r="7876" hidden="1" outlineLevel="1" ht="22.45" customFormat="1" customHeight="1" s="71" thickBot="1">
      <c r="B7876" s="167" t="n"/>
      <c r="C7876" s="167" t="n"/>
      <c r="D7876" s="14" t="n"/>
      <c r="E7876" s="15" t="n"/>
      <c r="F7876" s="175" t="n"/>
      <c r="G7876" s="15" t="n"/>
      <c r="H7876" s="175" t="n"/>
      <c r="I7876" s="135" t="n"/>
      <c r="J7876" s="154" t="n"/>
      <c r="K7876" s="154" t="n"/>
      <c r="L7876" s="12" t="n"/>
      <c r="M7876">
        <f>VLOOKUP(J7876,P$7:Q$2767,2,0)</f>
        <v/>
      </c>
      <c r="N7876">
        <f>VLOOKUP(K7876,P$7:R$2767,2,0)</f>
        <v/>
      </c>
    </row>
    <row r="7877" hidden="1" outlineLevel="1" ht="22.45" customFormat="1" customHeight="1" s="71">
      <c r="B7877" s="165" t="n"/>
      <c r="C7877" s="165" t="n"/>
      <c r="D7877" s="152" t="n"/>
      <c r="E7877" s="163" t="n"/>
      <c r="F7877" s="164" t="n"/>
      <c r="G7877" s="163" t="n"/>
      <c r="H7877" s="164" t="n"/>
      <c r="I7877" s="7" t="n"/>
      <c r="J7877" s="8" t="n"/>
      <c r="K7877" s="8" t="n"/>
      <c r="L7877" s="12" t="n"/>
      <c r="M7877">
        <f>VLOOKUP(J7877,P$7:Q$2767,2,0)</f>
        <v/>
      </c>
      <c r="N7877">
        <f>VLOOKUP(K7877,P$7:R$2767,2,0)</f>
        <v/>
      </c>
    </row>
    <row r="7878" hidden="1" outlineLevel="1" ht="22.45" customFormat="1" customHeight="1" s="71">
      <c r="B7878" s="166" t="n"/>
      <c r="C7878" s="166" t="n"/>
      <c r="D7878" s="153" t="n"/>
      <c r="E7878" s="10" t="n"/>
      <c r="F7878" s="11" t="n"/>
      <c r="G7878" s="10" t="n"/>
      <c r="H7878" s="11" t="n"/>
      <c r="I7878" s="12" t="n"/>
      <c r="J7878" s="13" t="n"/>
      <c r="K7878" s="13" t="n"/>
      <c r="L7878" s="12" t="n"/>
      <c r="M7878">
        <f>VLOOKUP(J7878,P$7:Q$2767,2,0)</f>
        <v/>
      </c>
      <c r="N7878">
        <f>VLOOKUP(K7878,P$7:R$2767,2,0)</f>
        <v/>
      </c>
    </row>
    <row r="7879" hidden="1" outlineLevel="1" ht="22.45" customFormat="1" customHeight="1" s="71" thickBot="1">
      <c r="B7879" s="167" t="n"/>
      <c r="C7879" s="167" t="n"/>
      <c r="D7879" s="14" t="n"/>
      <c r="E7879" s="15" t="n"/>
      <c r="F7879" s="175" t="n"/>
      <c r="G7879" s="15" t="n"/>
      <c r="H7879" s="175" t="n"/>
      <c r="I7879" s="135" t="n"/>
      <c r="J7879" s="154" t="n"/>
      <c r="K7879" s="154" t="n"/>
      <c r="L7879" s="12" t="n"/>
      <c r="M7879">
        <f>VLOOKUP(J7879,P$7:Q$2767,2,0)</f>
        <v/>
      </c>
      <c r="N7879">
        <f>VLOOKUP(K7879,P$7:R$2767,2,0)</f>
        <v/>
      </c>
    </row>
    <row r="7880" hidden="1" outlineLevel="1" ht="22.45" customFormat="1" customHeight="1" s="71">
      <c r="B7880" s="165" t="n"/>
      <c r="C7880" s="165" t="n"/>
      <c r="D7880" s="152" t="n"/>
      <c r="E7880" s="163" t="n"/>
      <c r="F7880" s="164" t="n"/>
      <c r="G7880" s="163" t="n"/>
      <c r="H7880" s="164" t="n"/>
      <c r="I7880" s="7" t="n"/>
      <c r="J7880" s="8" t="n"/>
      <c r="K7880" s="8" t="n"/>
      <c r="L7880" s="12" t="n"/>
      <c r="M7880">
        <f>VLOOKUP(J7880,P$7:Q$2767,2,0)</f>
        <v/>
      </c>
      <c r="N7880">
        <f>VLOOKUP(K7880,P$7:R$2767,2,0)</f>
        <v/>
      </c>
    </row>
    <row r="7881" hidden="1" outlineLevel="1" ht="22.45" customFormat="1" customHeight="1" s="71">
      <c r="B7881" s="166" t="n"/>
      <c r="C7881" s="166" t="n"/>
      <c r="D7881" s="153" t="n"/>
      <c r="E7881" s="10" t="n"/>
      <c r="F7881" s="11" t="n"/>
      <c r="G7881" s="10" t="n"/>
      <c r="H7881" s="11" t="n"/>
      <c r="I7881" s="12" t="n"/>
      <c r="J7881" s="13" t="n"/>
      <c r="K7881" s="13" t="n"/>
      <c r="L7881" s="12" t="n"/>
      <c r="M7881">
        <f>VLOOKUP(J7881,P$7:Q$2767,2,0)</f>
        <v/>
      </c>
      <c r="N7881">
        <f>VLOOKUP(K7881,P$7:R$2767,2,0)</f>
        <v/>
      </c>
    </row>
    <row r="7882" hidden="1" outlineLevel="1" ht="22.45" customFormat="1" customHeight="1" s="71" thickBot="1">
      <c r="B7882" s="167" t="n"/>
      <c r="C7882" s="167" t="n"/>
      <c r="D7882" s="14" t="n"/>
      <c r="E7882" s="15" t="n"/>
      <c r="F7882" s="175" t="n"/>
      <c r="G7882" s="15" t="n"/>
      <c r="H7882" s="175" t="n"/>
      <c r="I7882" s="135" t="n"/>
      <c r="J7882" s="154" t="n"/>
      <c r="K7882" s="154" t="n"/>
      <c r="L7882" s="12" t="n"/>
      <c r="M7882">
        <f>VLOOKUP(J7882,P$7:Q$2767,2,0)</f>
        <v/>
      </c>
      <c r="N7882">
        <f>VLOOKUP(K7882,P$7:R$2767,2,0)</f>
        <v/>
      </c>
    </row>
    <row r="7883" hidden="1" outlineLevel="1" ht="22.45" customFormat="1" customHeight="1" s="71">
      <c r="B7883" s="165" t="n"/>
      <c r="C7883" s="165" t="n"/>
      <c r="D7883" s="152" t="n"/>
      <c r="E7883" s="163" t="n"/>
      <c r="F7883" s="164" t="n"/>
      <c r="G7883" s="163" t="n"/>
      <c r="H7883" s="164" t="n"/>
      <c r="I7883" s="7" t="n"/>
      <c r="J7883" s="8" t="n"/>
      <c r="K7883" s="8" t="n"/>
      <c r="L7883" s="12" t="n"/>
      <c r="M7883">
        <f>VLOOKUP(J7883,P$7:Q$2767,2,0)</f>
        <v/>
      </c>
      <c r="N7883">
        <f>VLOOKUP(K7883,P$7:R$2767,2,0)</f>
        <v/>
      </c>
    </row>
    <row r="7884" hidden="1" outlineLevel="1" ht="22.45" customFormat="1" customHeight="1" s="71">
      <c r="B7884" s="166" t="n"/>
      <c r="C7884" s="166" t="n"/>
      <c r="D7884" s="153" t="n"/>
      <c r="E7884" s="10" t="n"/>
      <c r="F7884" s="11" t="n"/>
      <c r="G7884" s="10" t="n"/>
      <c r="H7884" s="11" t="n"/>
      <c r="I7884" s="12" t="n"/>
      <c r="J7884" s="13" t="n"/>
      <c r="K7884" s="13" t="n"/>
      <c r="L7884" s="12" t="n"/>
      <c r="M7884">
        <f>VLOOKUP(J7884,P$7:Q$2767,2,0)</f>
        <v/>
      </c>
      <c r="N7884">
        <f>VLOOKUP(K7884,P$7:R$2767,2,0)</f>
        <v/>
      </c>
    </row>
    <row r="7885" hidden="1" outlineLevel="1" ht="22.45" customFormat="1" customHeight="1" s="71" thickBot="1">
      <c r="B7885" s="167" t="n"/>
      <c r="C7885" s="167" t="n"/>
      <c r="D7885" s="14" t="n"/>
      <c r="E7885" s="15" t="n"/>
      <c r="F7885" s="175" t="n"/>
      <c r="G7885" s="15" t="n"/>
      <c r="H7885" s="175" t="n"/>
      <c r="I7885" s="135" t="n"/>
      <c r="J7885" s="154" t="n"/>
      <c r="K7885" s="154" t="n"/>
      <c r="L7885" s="12" t="n"/>
      <c r="M7885">
        <f>VLOOKUP(J7885,P$7:Q$2767,2,0)</f>
        <v/>
      </c>
      <c r="N7885">
        <f>VLOOKUP(K7885,P$7:R$2767,2,0)</f>
        <v/>
      </c>
    </row>
    <row r="7886" hidden="1" outlineLevel="1" ht="22.45" customFormat="1" customHeight="1" s="71">
      <c r="B7886" s="165" t="n"/>
      <c r="C7886" s="165" t="n"/>
      <c r="D7886" s="152" t="n"/>
      <c r="E7886" s="163" t="n"/>
      <c r="F7886" s="164" t="n"/>
      <c r="G7886" s="163" t="n"/>
      <c r="H7886" s="164" t="n"/>
      <c r="I7886" s="7" t="n"/>
      <c r="J7886" s="8" t="n"/>
      <c r="K7886" s="8" t="n"/>
      <c r="L7886" s="12" t="n"/>
      <c r="M7886">
        <f>VLOOKUP(J7886,P$7:Q$2767,2,0)</f>
        <v/>
      </c>
      <c r="N7886">
        <f>VLOOKUP(K7886,P$7:R$2767,2,0)</f>
        <v/>
      </c>
    </row>
    <row r="7887" hidden="1" outlineLevel="1" ht="22.45" customFormat="1" customHeight="1" s="71">
      <c r="B7887" s="166" t="n"/>
      <c r="C7887" s="166" t="n"/>
      <c r="D7887" s="153" t="n"/>
      <c r="E7887" s="10" t="n"/>
      <c r="F7887" s="11" t="n"/>
      <c r="G7887" s="10" t="n"/>
      <c r="H7887" s="11" t="n"/>
      <c r="I7887" s="12" t="n"/>
      <c r="J7887" s="13" t="n"/>
      <c r="K7887" s="13" t="n"/>
      <c r="L7887" s="12" t="n"/>
      <c r="M7887">
        <f>VLOOKUP(J7887,P$7:Q$2767,2,0)</f>
        <v/>
      </c>
      <c r="N7887">
        <f>VLOOKUP(K7887,P$7:R$2767,2,0)</f>
        <v/>
      </c>
    </row>
    <row r="7888" hidden="1" outlineLevel="1" ht="22.45" customFormat="1" customHeight="1" s="71" thickBot="1">
      <c r="B7888" s="167" t="n"/>
      <c r="C7888" s="167" t="n"/>
      <c r="D7888" s="14" t="n"/>
      <c r="E7888" s="15" t="n"/>
      <c r="F7888" s="175" t="n"/>
      <c r="G7888" s="15" t="n"/>
      <c r="H7888" s="175" t="n"/>
      <c r="I7888" s="135" t="n"/>
      <c r="J7888" s="154" t="n"/>
      <c r="K7888" s="154" t="n"/>
      <c r="L7888" s="12" t="n"/>
      <c r="M7888">
        <f>VLOOKUP(J7888,P$7:Q$2767,2,0)</f>
        <v/>
      </c>
      <c r="N7888">
        <f>VLOOKUP(K7888,P$7:R$2767,2,0)</f>
        <v/>
      </c>
    </row>
    <row r="7889" hidden="1" outlineLevel="1" ht="22.45" customFormat="1" customHeight="1" s="71">
      <c r="B7889" s="165" t="n"/>
      <c r="C7889" s="165" t="n"/>
      <c r="D7889" s="152" t="n"/>
      <c r="E7889" s="163" t="n"/>
      <c r="F7889" s="164" t="n"/>
      <c r="G7889" s="163" t="n"/>
      <c r="H7889" s="164" t="n"/>
      <c r="I7889" s="7" t="n"/>
      <c r="J7889" s="8" t="n"/>
      <c r="K7889" s="8" t="n"/>
      <c r="L7889" s="12" t="n"/>
      <c r="M7889">
        <f>VLOOKUP(J7889,P$7:Q$2767,2,0)</f>
        <v/>
      </c>
      <c r="N7889">
        <f>VLOOKUP(K7889,P$7:R$2767,2,0)</f>
        <v/>
      </c>
    </row>
    <row r="7890" hidden="1" outlineLevel="1" ht="22.45" customFormat="1" customHeight="1" s="71">
      <c r="B7890" s="166" t="n"/>
      <c r="C7890" s="166" t="n"/>
      <c r="D7890" s="153" t="n"/>
      <c r="E7890" s="10" t="n"/>
      <c r="F7890" s="11" t="n"/>
      <c r="G7890" s="10" t="n"/>
      <c r="H7890" s="11" t="n"/>
      <c r="I7890" s="12" t="n"/>
      <c r="J7890" s="13" t="n"/>
      <c r="K7890" s="13" t="n"/>
      <c r="L7890" s="12" t="n"/>
      <c r="M7890">
        <f>VLOOKUP(J7890,P$7:Q$2767,2,0)</f>
        <v/>
      </c>
      <c r="N7890">
        <f>VLOOKUP(K7890,P$7:R$2767,2,0)</f>
        <v/>
      </c>
    </row>
    <row r="7891" hidden="1" outlineLevel="1" ht="22.45" customFormat="1" customHeight="1" s="71" thickBot="1">
      <c r="B7891" s="167" t="n"/>
      <c r="C7891" s="167" t="n"/>
      <c r="D7891" s="14" t="n"/>
      <c r="E7891" s="15" t="n"/>
      <c r="F7891" s="175" t="n"/>
      <c r="G7891" s="15" t="n"/>
      <c r="H7891" s="175" t="n"/>
      <c r="I7891" s="135" t="n"/>
      <c r="J7891" s="154" t="n"/>
      <c r="K7891" s="154" t="n"/>
      <c r="L7891" s="12" t="n"/>
      <c r="M7891">
        <f>VLOOKUP(J7891,P$7:Q$2767,2,0)</f>
        <v/>
      </c>
      <c r="N7891">
        <f>VLOOKUP(K7891,P$7:R$2767,2,0)</f>
        <v/>
      </c>
    </row>
    <row r="7892" hidden="1" outlineLevel="1" ht="22.45" customFormat="1" customHeight="1" s="71">
      <c r="B7892" s="165" t="n"/>
      <c r="C7892" s="165" t="n"/>
      <c r="D7892" s="152" t="n"/>
      <c r="E7892" s="163" t="n"/>
      <c r="F7892" s="164" t="n"/>
      <c r="G7892" s="163" t="n"/>
      <c r="H7892" s="164" t="n"/>
      <c r="I7892" s="176" t="n"/>
      <c r="J7892" s="8" t="n"/>
      <c r="K7892" s="8" t="n"/>
      <c r="L7892" s="12" t="n"/>
      <c r="M7892">
        <f>VLOOKUP(J7892,P$7:Q$2767,2,0)</f>
        <v/>
      </c>
      <c r="N7892">
        <f>VLOOKUP(K7892,P$7:R$2767,2,0)</f>
        <v/>
      </c>
    </row>
    <row r="7893" hidden="1" outlineLevel="1" ht="22.45" customFormat="1" customHeight="1" s="71">
      <c r="B7893" s="166" t="n"/>
      <c r="C7893" s="166" t="n"/>
      <c r="D7893" s="153" t="n"/>
      <c r="E7893" s="10" t="n"/>
      <c r="F7893" s="11" t="n"/>
      <c r="G7893" s="10" t="n"/>
      <c r="H7893" s="11" t="n"/>
      <c r="I7893" s="12" t="n"/>
      <c r="J7893" s="13" t="n"/>
      <c r="K7893" s="13" t="n"/>
      <c r="L7893" s="12" t="n"/>
      <c r="M7893">
        <f>VLOOKUP(J7893,P$7:Q$2767,2,0)</f>
        <v/>
      </c>
      <c r="N7893">
        <f>VLOOKUP(K7893,P$7:R$2767,2,0)</f>
        <v/>
      </c>
    </row>
    <row r="7894" hidden="1" outlineLevel="1" ht="22.45" customFormat="1" customHeight="1" s="71" thickBot="1">
      <c r="B7894" s="167" t="n"/>
      <c r="C7894" s="167" t="n"/>
      <c r="D7894" s="14" t="n"/>
      <c r="E7894" s="15" t="n"/>
      <c r="F7894" s="175" t="n"/>
      <c r="G7894" s="15" t="n"/>
      <c r="H7894" s="175" t="n"/>
      <c r="I7894" s="135" t="n"/>
      <c r="J7894" s="154" t="n"/>
      <c r="K7894" s="154" t="n"/>
      <c r="L7894" s="12" t="n"/>
      <c r="M7894">
        <f>VLOOKUP(J7894,P$7:Q$2767,2,0)</f>
        <v/>
      </c>
      <c r="N7894">
        <f>VLOOKUP(K7894,P$7:R$2767,2,0)</f>
        <v/>
      </c>
    </row>
    <row r="7895" hidden="1" outlineLevel="1" ht="22.45" customFormat="1" customHeight="1" s="71">
      <c r="B7895" s="165" t="n"/>
      <c r="C7895" s="165" t="n"/>
      <c r="D7895" s="152" t="n"/>
      <c r="E7895" s="163" t="n"/>
      <c r="F7895" s="164" t="n"/>
      <c r="G7895" s="163" t="n"/>
      <c r="H7895" s="164" t="n"/>
      <c r="I7895" s="7" t="n"/>
      <c r="J7895" s="8" t="n"/>
      <c r="K7895" s="8" t="n"/>
      <c r="L7895" s="12" t="n"/>
      <c r="M7895">
        <f>VLOOKUP(J7895,P$7:Q$2767,2,0)</f>
        <v/>
      </c>
      <c r="N7895">
        <f>VLOOKUP(K7895,P$7:R$2767,2,0)</f>
        <v/>
      </c>
    </row>
    <row r="7896" hidden="1" outlineLevel="1" ht="22.45" customFormat="1" customHeight="1" s="71">
      <c r="B7896" s="166" t="n"/>
      <c r="C7896" s="166" t="n"/>
      <c r="D7896" s="153" t="n"/>
      <c r="E7896" s="10" t="n"/>
      <c r="F7896" s="11" t="n"/>
      <c r="G7896" s="10" t="n"/>
      <c r="H7896" s="11" t="n"/>
      <c r="I7896" s="12" t="n"/>
      <c r="J7896" s="13" t="n"/>
      <c r="K7896" s="13" t="n"/>
      <c r="L7896" s="12" t="n"/>
      <c r="M7896">
        <f>VLOOKUP(J7896,P$7:Q$2767,2,0)</f>
        <v/>
      </c>
      <c r="N7896">
        <f>VLOOKUP(K7896,P$7:R$2767,2,0)</f>
        <v/>
      </c>
    </row>
    <row r="7897" hidden="1" outlineLevel="1" ht="22.45" customFormat="1" customHeight="1" s="71" thickBot="1">
      <c r="B7897" s="167" t="n"/>
      <c r="C7897" s="167" t="n"/>
      <c r="D7897" s="14" t="n"/>
      <c r="E7897" s="15" t="n"/>
      <c r="F7897" s="175" t="n"/>
      <c r="G7897" s="15" t="n"/>
      <c r="H7897" s="175" t="n"/>
      <c r="I7897" s="135" t="n"/>
      <c r="J7897" s="154" t="n"/>
      <c r="K7897" s="154" t="n"/>
      <c r="L7897" s="12" t="n"/>
      <c r="M7897">
        <f>VLOOKUP(J7897,P$7:Q$2767,2,0)</f>
        <v/>
      </c>
      <c r="N7897">
        <f>VLOOKUP(K7897,P$7:R$2767,2,0)</f>
        <v/>
      </c>
    </row>
    <row r="7898" hidden="1" outlineLevel="1" ht="22.45" customFormat="1" customHeight="1" s="71">
      <c r="B7898" s="165" t="n"/>
      <c r="C7898" s="165" t="n"/>
      <c r="D7898" s="152" t="n"/>
      <c r="E7898" s="163" t="n"/>
      <c r="F7898" s="164" t="n"/>
      <c r="G7898" s="163" t="n"/>
      <c r="H7898" s="164" t="n"/>
      <c r="I7898" s="7" t="n"/>
      <c r="J7898" s="8" t="n"/>
      <c r="K7898" s="8" t="n"/>
      <c r="L7898" s="12" t="n"/>
      <c r="M7898">
        <f>VLOOKUP(J7898,P$7:Q$2767,2,0)</f>
        <v/>
      </c>
      <c r="N7898">
        <f>VLOOKUP(K7898,P$7:R$2767,2,0)</f>
        <v/>
      </c>
    </row>
    <row r="7899" hidden="1" outlineLevel="1" ht="22.45" customFormat="1" customHeight="1" s="71">
      <c r="B7899" s="166" t="n"/>
      <c r="C7899" s="166" t="n"/>
      <c r="D7899" s="153" t="n"/>
      <c r="E7899" s="10" t="n"/>
      <c r="F7899" s="11" t="n"/>
      <c r="G7899" s="10" t="n"/>
      <c r="H7899" s="11" t="n"/>
      <c r="I7899" s="12" t="n"/>
      <c r="J7899" s="13" t="n"/>
      <c r="K7899" s="13" t="n"/>
      <c r="L7899" s="12" t="n"/>
      <c r="M7899">
        <f>VLOOKUP(J7899,P$7:Q$2767,2,0)</f>
        <v/>
      </c>
      <c r="N7899">
        <f>VLOOKUP(K7899,P$7:R$2767,2,0)</f>
        <v/>
      </c>
    </row>
    <row r="7900" hidden="1" outlineLevel="1" ht="22.45" customFormat="1" customHeight="1" s="71" thickBot="1">
      <c r="B7900" s="167" t="n"/>
      <c r="C7900" s="167" t="n"/>
      <c r="D7900" s="14" t="n"/>
      <c r="E7900" s="15" t="n"/>
      <c r="F7900" s="175" t="n"/>
      <c r="G7900" s="15" t="n"/>
      <c r="H7900" s="175" t="n"/>
      <c r="I7900" s="135" t="n"/>
      <c r="J7900" s="154" t="n"/>
      <c r="K7900" s="154" t="n"/>
      <c r="L7900" s="12" t="n"/>
      <c r="M7900">
        <f>VLOOKUP(J7900,P$7:Q$2767,2,0)</f>
        <v/>
      </c>
      <c r="N7900">
        <f>VLOOKUP(K7900,P$7:R$2767,2,0)</f>
        <v/>
      </c>
    </row>
    <row r="7901" hidden="1" outlineLevel="1" ht="22.45" customFormat="1" customHeight="1" s="71">
      <c r="B7901" s="165" t="n"/>
      <c r="C7901" s="165" t="n"/>
      <c r="D7901" s="152" t="n"/>
      <c r="E7901" s="163" t="n"/>
      <c r="F7901" s="164" t="n"/>
      <c r="G7901" s="163" t="n"/>
      <c r="H7901" s="164" t="n"/>
      <c r="I7901" s="7" t="n"/>
      <c r="J7901" s="8" t="n"/>
      <c r="K7901" s="8" t="n"/>
      <c r="L7901" s="12" t="n"/>
      <c r="M7901">
        <f>VLOOKUP(J7901,P$7:Q$2767,2,0)</f>
        <v/>
      </c>
      <c r="N7901">
        <f>VLOOKUP(K7901,P$7:R$2767,2,0)</f>
        <v/>
      </c>
    </row>
    <row r="7902" hidden="1" outlineLevel="1" ht="22.45" customFormat="1" customHeight="1" s="71">
      <c r="B7902" s="166" t="n"/>
      <c r="C7902" s="166" t="n"/>
      <c r="D7902" s="153" t="n"/>
      <c r="E7902" s="10" t="n"/>
      <c r="F7902" s="11" t="n"/>
      <c r="G7902" s="10" t="n"/>
      <c r="H7902" s="11" t="n"/>
      <c r="I7902" s="12" t="n"/>
      <c r="J7902" s="13" t="n"/>
      <c r="K7902" s="13" t="n"/>
      <c r="L7902" s="12" t="n"/>
      <c r="M7902">
        <f>VLOOKUP(J7902,P$7:Q$2767,2,0)</f>
        <v/>
      </c>
      <c r="N7902">
        <f>VLOOKUP(K7902,P$7:R$2767,2,0)</f>
        <v/>
      </c>
    </row>
    <row r="7903" hidden="1" outlineLevel="1" ht="22.45" customFormat="1" customHeight="1" s="71" thickBot="1">
      <c r="B7903" s="167" t="n"/>
      <c r="C7903" s="167" t="n"/>
      <c r="D7903" s="14" t="n"/>
      <c r="E7903" s="15" t="n"/>
      <c r="F7903" s="175" t="n"/>
      <c r="G7903" s="15" t="n"/>
      <c r="H7903" s="175" t="n"/>
      <c r="I7903" s="135" t="n"/>
      <c r="J7903" s="154" t="n"/>
      <c r="K7903" s="154" t="n"/>
      <c r="L7903" s="12" t="n"/>
      <c r="M7903">
        <f>VLOOKUP(J7903,P$7:Q$2767,2,0)</f>
        <v/>
      </c>
      <c r="N7903">
        <f>VLOOKUP(K7903,P$7:R$2767,2,0)</f>
        <v/>
      </c>
    </row>
    <row r="7904" hidden="1" outlineLevel="1" ht="22.45" customFormat="1" customHeight="1" s="71">
      <c r="B7904" s="165" t="n"/>
      <c r="C7904" s="165" t="n"/>
      <c r="D7904" s="152" t="n"/>
      <c r="E7904" s="163" t="n"/>
      <c r="F7904" s="164" t="n"/>
      <c r="G7904" s="163" t="n"/>
      <c r="H7904" s="164" t="n"/>
      <c r="I7904" s="7" t="n"/>
      <c r="J7904" s="8" t="n"/>
      <c r="K7904" s="8" t="n"/>
      <c r="L7904" s="12" t="n"/>
      <c r="M7904">
        <f>VLOOKUP(J7904,P$7:Q$2767,2,0)</f>
        <v/>
      </c>
      <c r="N7904">
        <f>VLOOKUP(K7904,P$7:R$2767,2,0)</f>
        <v/>
      </c>
    </row>
    <row r="7905" hidden="1" outlineLevel="1" ht="22.45" customFormat="1" customHeight="1" s="71">
      <c r="B7905" s="166" t="n"/>
      <c r="C7905" s="166" t="n"/>
      <c r="D7905" s="153" t="n"/>
      <c r="E7905" s="10" t="n"/>
      <c r="F7905" s="11" t="n"/>
      <c r="G7905" s="10" t="n"/>
      <c r="H7905" s="11" t="n"/>
      <c r="I7905" s="12" t="n"/>
      <c r="J7905" s="13" t="n"/>
      <c r="K7905" s="13" t="n"/>
      <c r="L7905" s="12" t="n"/>
      <c r="M7905">
        <f>VLOOKUP(J7905,P$7:Q$2767,2,0)</f>
        <v/>
      </c>
      <c r="N7905">
        <f>VLOOKUP(K7905,P$7:R$2767,2,0)</f>
        <v/>
      </c>
    </row>
    <row r="7906" hidden="1" outlineLevel="1" ht="22.45" customFormat="1" customHeight="1" s="71" thickBot="1">
      <c r="B7906" s="167" t="n"/>
      <c r="C7906" s="167" t="n"/>
      <c r="D7906" s="14" t="n"/>
      <c r="E7906" s="15" t="n"/>
      <c r="F7906" s="175" t="n"/>
      <c r="G7906" s="15" t="n"/>
      <c r="H7906" s="175" t="n"/>
      <c r="I7906" s="135" t="n"/>
      <c r="J7906" s="154" t="n"/>
      <c r="K7906" s="154" t="n"/>
      <c r="L7906" s="12" t="n"/>
      <c r="M7906">
        <f>VLOOKUP(J7906,P$7:Q$2767,2,0)</f>
        <v/>
      </c>
      <c r="N7906">
        <f>VLOOKUP(K7906,P$7:R$2767,2,0)</f>
        <v/>
      </c>
    </row>
    <row r="7907" hidden="1" outlineLevel="1" ht="22.45" customFormat="1" customHeight="1" s="71">
      <c r="B7907" s="165" t="n"/>
      <c r="C7907" s="165" t="n"/>
      <c r="D7907" s="152" t="n"/>
      <c r="E7907" s="163" t="n"/>
      <c r="F7907" s="164" t="n"/>
      <c r="G7907" s="163" t="n"/>
      <c r="H7907" s="164" t="n"/>
      <c r="I7907" s="7" t="n"/>
      <c r="J7907" s="8" t="n"/>
      <c r="K7907" s="8" t="n"/>
      <c r="L7907" s="12" t="n"/>
      <c r="M7907">
        <f>VLOOKUP(J7907,P$7:Q$2767,2,0)</f>
        <v/>
      </c>
      <c r="N7907">
        <f>VLOOKUP(K7907,P$7:R$2767,2,0)</f>
        <v/>
      </c>
    </row>
    <row r="7908" hidden="1" outlineLevel="1" ht="22.45" customFormat="1" customHeight="1" s="71">
      <c r="B7908" s="166" t="n"/>
      <c r="C7908" s="166" t="n"/>
      <c r="D7908" s="153" t="n"/>
      <c r="E7908" s="10" t="n"/>
      <c r="F7908" s="11" t="n"/>
      <c r="G7908" s="10" t="n"/>
      <c r="H7908" s="11" t="n"/>
      <c r="I7908" s="12" t="n"/>
      <c r="J7908" s="13" t="n"/>
      <c r="K7908" s="13" t="n"/>
      <c r="L7908" s="12" t="n"/>
      <c r="M7908">
        <f>VLOOKUP(J7908,P$7:Q$2767,2,0)</f>
        <v/>
      </c>
      <c r="N7908">
        <f>VLOOKUP(K7908,P$7:R$2767,2,0)</f>
        <v/>
      </c>
    </row>
    <row r="7909" hidden="1" outlineLevel="1" ht="22.45" customFormat="1" customHeight="1" s="71" thickBot="1">
      <c r="B7909" s="167" t="n"/>
      <c r="C7909" s="167" t="n"/>
      <c r="D7909" s="14" t="n"/>
      <c r="E7909" s="15" t="n"/>
      <c r="F7909" s="175" t="n"/>
      <c r="G7909" s="15" t="n"/>
      <c r="H7909" s="175" t="n"/>
      <c r="I7909" s="135" t="n"/>
      <c r="J7909" s="154" t="n"/>
      <c r="K7909" s="154" t="n"/>
      <c r="L7909" s="12" t="n"/>
      <c r="M7909">
        <f>VLOOKUP(J7909,P$7:Q$2767,2,0)</f>
        <v/>
      </c>
      <c r="N7909">
        <f>VLOOKUP(K7909,P$7:R$2767,2,0)</f>
        <v/>
      </c>
    </row>
    <row r="7910" hidden="1" outlineLevel="1" ht="22.45" customFormat="1" customHeight="1" s="71">
      <c r="B7910" s="165" t="n"/>
      <c r="C7910" s="165" t="n"/>
      <c r="D7910" s="152" t="n"/>
      <c r="E7910" s="163" t="n"/>
      <c r="F7910" s="164" t="n"/>
      <c r="G7910" s="163" t="n"/>
      <c r="H7910" s="164" t="n"/>
      <c r="I7910" s="7" t="n"/>
      <c r="J7910" s="8" t="n"/>
      <c r="K7910" s="8" t="n"/>
      <c r="L7910" s="12" t="n"/>
      <c r="M7910">
        <f>VLOOKUP(J7910,P$7:Q$2767,2,0)</f>
        <v/>
      </c>
      <c r="N7910">
        <f>VLOOKUP(K7910,P$7:R$2767,2,0)</f>
        <v/>
      </c>
    </row>
    <row r="7911" hidden="1" outlineLevel="1" ht="22.45" customFormat="1" customHeight="1" s="71">
      <c r="B7911" s="166" t="n"/>
      <c r="C7911" s="166" t="n"/>
      <c r="D7911" s="153" t="n"/>
      <c r="E7911" s="10" t="n"/>
      <c r="F7911" s="11" t="n"/>
      <c r="G7911" s="10" t="n"/>
      <c r="H7911" s="11" t="n"/>
      <c r="I7911" s="12" t="n"/>
      <c r="J7911" s="13" t="n"/>
      <c r="K7911" s="13" t="n"/>
      <c r="L7911" s="12" t="n"/>
      <c r="M7911">
        <f>VLOOKUP(J7911,P$7:Q$2767,2,0)</f>
        <v/>
      </c>
      <c r="N7911">
        <f>VLOOKUP(K7911,P$7:R$2767,2,0)</f>
        <v/>
      </c>
    </row>
    <row r="7912" hidden="1" outlineLevel="1" ht="22.45" customFormat="1" customHeight="1" s="71" thickBot="1">
      <c r="B7912" s="167" t="n"/>
      <c r="C7912" s="167" t="n"/>
      <c r="D7912" s="14" t="n"/>
      <c r="E7912" s="15" t="n"/>
      <c r="F7912" s="175" t="n"/>
      <c r="G7912" s="15" t="n"/>
      <c r="H7912" s="175" t="n"/>
      <c r="I7912" s="135" t="n"/>
      <c r="J7912" s="154" t="n"/>
      <c r="K7912" s="154" t="n"/>
      <c r="L7912" s="12" t="n"/>
      <c r="M7912">
        <f>VLOOKUP(J7912,P$7:Q$2767,2,0)</f>
        <v/>
      </c>
      <c r="N7912">
        <f>VLOOKUP(K7912,P$7:R$2767,2,0)</f>
        <v/>
      </c>
    </row>
    <row r="7913" hidden="1" outlineLevel="1" ht="22.45" customFormat="1" customHeight="1" s="71">
      <c r="B7913" s="165" t="n"/>
      <c r="C7913" s="165" t="n"/>
      <c r="D7913" s="152" t="n"/>
      <c r="E7913" s="163" t="n"/>
      <c r="F7913" s="164" t="n"/>
      <c r="G7913" s="163" t="n"/>
      <c r="H7913" s="164" t="n"/>
      <c r="I7913" s="7" t="n"/>
      <c r="J7913" s="8" t="n"/>
      <c r="K7913" s="8" t="n"/>
      <c r="L7913" s="12" t="n"/>
      <c r="M7913">
        <f>VLOOKUP(J7913,P$7:Q$2767,2,0)</f>
        <v/>
      </c>
      <c r="N7913">
        <f>VLOOKUP(K7913,P$7:R$2767,2,0)</f>
        <v/>
      </c>
    </row>
    <row r="7914" hidden="1" outlineLevel="1" ht="22.45" customFormat="1" customHeight="1" s="71">
      <c r="B7914" s="166" t="n"/>
      <c r="C7914" s="166" t="n"/>
      <c r="D7914" s="153" t="n"/>
      <c r="E7914" s="10" t="n"/>
      <c r="F7914" s="11" t="n"/>
      <c r="G7914" s="10" t="n"/>
      <c r="H7914" s="11" t="n"/>
      <c r="I7914" s="12" t="n"/>
      <c r="J7914" s="13" t="n"/>
      <c r="K7914" s="13" t="n"/>
      <c r="L7914" s="12" t="n"/>
      <c r="M7914">
        <f>VLOOKUP(J7914,P$7:Q$2767,2,0)</f>
        <v/>
      </c>
      <c r="N7914">
        <f>VLOOKUP(K7914,P$7:R$2767,2,0)</f>
        <v/>
      </c>
    </row>
    <row r="7915" hidden="1" outlineLevel="1" ht="22.45" customFormat="1" customHeight="1" s="71" thickBot="1">
      <c r="B7915" s="167" t="n"/>
      <c r="C7915" s="167" t="n"/>
      <c r="D7915" s="14" t="n"/>
      <c r="E7915" s="15" t="n"/>
      <c r="F7915" s="175" t="n"/>
      <c r="G7915" s="15" t="n"/>
      <c r="H7915" s="175" t="n"/>
      <c r="I7915" s="135" t="n"/>
      <c r="J7915" s="154" t="n"/>
      <c r="K7915" s="154" t="n"/>
      <c r="L7915" s="12" t="n"/>
      <c r="M7915">
        <f>VLOOKUP(J7915,P$7:Q$2767,2,0)</f>
        <v/>
      </c>
      <c r="N7915">
        <f>VLOOKUP(K7915,P$7:R$2767,2,0)</f>
        <v/>
      </c>
    </row>
    <row r="7916" hidden="1" outlineLevel="1" ht="22.45" customFormat="1" customHeight="1" s="71">
      <c r="B7916" s="165" t="n"/>
      <c r="C7916" s="165" t="n"/>
      <c r="D7916" s="152" t="n"/>
      <c r="E7916" s="163" t="n"/>
      <c r="F7916" s="164" t="n"/>
      <c r="G7916" s="163" t="n"/>
      <c r="H7916" s="164" t="n"/>
      <c r="I7916" s="176" t="n"/>
      <c r="J7916" s="8" t="n"/>
      <c r="K7916" s="8" t="n"/>
      <c r="L7916" s="12" t="n"/>
      <c r="M7916">
        <f>VLOOKUP(J7916,P$7:Q$2767,2,0)</f>
        <v/>
      </c>
      <c r="N7916">
        <f>VLOOKUP(K7916,P$7:R$2767,2,0)</f>
        <v/>
      </c>
    </row>
    <row r="7917" hidden="1" outlineLevel="1" ht="22.45" customFormat="1" customHeight="1" s="71">
      <c r="B7917" s="166" t="n"/>
      <c r="C7917" s="166" t="n"/>
      <c r="D7917" s="153" t="n"/>
      <c r="E7917" s="10" t="n"/>
      <c r="F7917" s="11" t="n"/>
      <c r="G7917" s="10" t="n"/>
      <c r="H7917" s="11" t="n"/>
      <c r="I7917" s="12" t="n"/>
      <c r="J7917" s="13" t="n"/>
      <c r="K7917" s="13" t="n"/>
      <c r="L7917" s="12" t="n"/>
      <c r="M7917">
        <f>VLOOKUP(J7917,P$7:Q$2767,2,0)</f>
        <v/>
      </c>
      <c r="N7917">
        <f>VLOOKUP(K7917,P$7:R$2767,2,0)</f>
        <v/>
      </c>
    </row>
    <row r="7918" hidden="1" outlineLevel="1" ht="22.45" customFormat="1" customHeight="1" s="71" thickBot="1">
      <c r="B7918" s="167" t="n"/>
      <c r="C7918" s="167" t="n"/>
      <c r="D7918" s="14" t="n"/>
      <c r="E7918" s="15" t="n"/>
      <c r="F7918" s="175" t="n"/>
      <c r="G7918" s="15" t="n"/>
      <c r="H7918" s="175" t="n"/>
      <c r="I7918" s="135" t="n"/>
      <c r="J7918" s="154" t="n"/>
      <c r="K7918" s="154" t="n"/>
      <c r="L7918" s="12" t="n"/>
      <c r="M7918">
        <f>VLOOKUP(J7918,P$7:Q$2767,2,0)</f>
        <v/>
      </c>
      <c r="N7918">
        <f>VLOOKUP(K7918,P$7:R$2767,2,0)</f>
        <v/>
      </c>
    </row>
    <row r="7919" hidden="1" outlineLevel="1" ht="22.45" customFormat="1" customHeight="1" s="71">
      <c r="B7919" s="165" t="n"/>
      <c r="C7919" s="165" t="n"/>
      <c r="D7919" s="152" t="n"/>
      <c r="E7919" s="163" t="n"/>
      <c r="F7919" s="164" t="n"/>
      <c r="G7919" s="163" t="n"/>
      <c r="H7919" s="164" t="n"/>
      <c r="I7919" s="7" t="n"/>
      <c r="J7919" s="8" t="n"/>
      <c r="K7919" s="8" t="n"/>
      <c r="L7919" s="12" t="n"/>
      <c r="M7919">
        <f>VLOOKUP(J7919,P$7:Q$2767,2,0)</f>
        <v/>
      </c>
      <c r="N7919">
        <f>VLOOKUP(K7919,P$7:R$2767,2,0)</f>
        <v/>
      </c>
    </row>
    <row r="7920" hidden="1" outlineLevel="1" ht="22.45" customFormat="1" customHeight="1" s="71">
      <c r="B7920" s="166" t="n"/>
      <c r="C7920" s="166" t="n"/>
      <c r="D7920" s="153" t="n"/>
      <c r="E7920" s="10" t="n"/>
      <c r="F7920" s="11" t="n"/>
      <c r="G7920" s="10" t="n"/>
      <c r="H7920" s="11" t="n"/>
      <c r="I7920" s="12" t="n"/>
      <c r="J7920" s="13" t="n"/>
      <c r="K7920" s="13" t="n"/>
      <c r="L7920" s="12" t="n"/>
      <c r="M7920">
        <f>VLOOKUP(J7920,P$7:Q$2767,2,0)</f>
        <v/>
      </c>
      <c r="N7920">
        <f>VLOOKUP(K7920,P$7:R$2767,2,0)</f>
        <v/>
      </c>
    </row>
    <row r="7921" hidden="1" outlineLevel="1" ht="22.45" customFormat="1" customHeight="1" s="71" thickBot="1">
      <c r="B7921" s="167" t="n"/>
      <c r="C7921" s="167" t="n"/>
      <c r="D7921" s="14" t="n"/>
      <c r="E7921" s="15" t="n"/>
      <c r="F7921" s="175" t="n"/>
      <c r="G7921" s="15" t="n"/>
      <c r="H7921" s="175" t="n"/>
      <c r="I7921" s="135" t="n"/>
      <c r="J7921" s="154" t="n"/>
      <c r="K7921" s="154" t="n"/>
      <c r="L7921" s="12" t="n"/>
      <c r="M7921">
        <f>VLOOKUP(J7921,P$7:Q$2767,2,0)</f>
        <v/>
      </c>
      <c r="N7921">
        <f>VLOOKUP(K7921,P$7:R$2767,2,0)</f>
        <v/>
      </c>
    </row>
    <row r="7922" hidden="1" outlineLevel="1" ht="22.45" customFormat="1" customHeight="1" s="71">
      <c r="B7922" s="165" t="n"/>
      <c r="C7922" s="165" t="n"/>
      <c r="D7922" s="152" t="n"/>
      <c r="E7922" s="163" t="n"/>
      <c r="F7922" s="164" t="n"/>
      <c r="G7922" s="163" t="n"/>
      <c r="H7922" s="164" t="n"/>
      <c r="I7922" s="176" t="n"/>
      <c r="J7922" s="8" t="n"/>
      <c r="K7922" s="8" t="n"/>
      <c r="L7922" s="12" t="n"/>
      <c r="M7922">
        <f>VLOOKUP(J7922,P$7:Q$2767,2,0)</f>
        <v/>
      </c>
      <c r="N7922">
        <f>VLOOKUP(K7922,P$7:R$2767,2,0)</f>
        <v/>
      </c>
    </row>
    <row r="7923" hidden="1" outlineLevel="1" ht="22.45" customFormat="1" customHeight="1" s="71">
      <c r="B7923" s="166" t="n"/>
      <c r="C7923" s="166" t="n"/>
      <c r="D7923" s="153" t="n"/>
      <c r="E7923" s="10" t="n"/>
      <c r="F7923" s="11" t="n"/>
      <c r="G7923" s="10" t="n"/>
      <c r="H7923" s="11" t="n"/>
      <c r="I7923" s="12" t="n"/>
      <c r="J7923" s="13" t="n"/>
      <c r="K7923" s="13" t="n"/>
      <c r="L7923" s="12" t="n"/>
      <c r="M7923">
        <f>VLOOKUP(J7923,P$7:Q$2767,2,0)</f>
        <v/>
      </c>
      <c r="N7923">
        <f>VLOOKUP(K7923,P$7:R$2767,2,0)</f>
        <v/>
      </c>
    </row>
    <row r="7924" hidden="1" outlineLevel="1" ht="22.45" customFormat="1" customHeight="1" s="71" thickBot="1">
      <c r="B7924" s="167" t="n"/>
      <c r="C7924" s="167" t="n"/>
      <c r="D7924" s="14" t="n"/>
      <c r="E7924" s="15" t="n"/>
      <c r="F7924" s="175" t="n"/>
      <c r="G7924" s="15" t="n"/>
      <c r="H7924" s="175" t="n"/>
      <c r="I7924" s="135" t="n"/>
      <c r="J7924" s="154" t="n"/>
      <c r="K7924" s="154" t="n"/>
      <c r="L7924" s="12" t="n"/>
      <c r="M7924">
        <f>VLOOKUP(J7924,P$7:Q$2767,2,0)</f>
        <v/>
      </c>
      <c r="N7924">
        <f>VLOOKUP(K7924,P$7:R$2767,2,0)</f>
        <v/>
      </c>
    </row>
    <row r="7925" hidden="1" outlineLevel="1" ht="22.45" customFormat="1" customHeight="1" s="71">
      <c r="B7925" s="165" t="n"/>
      <c r="C7925" s="165" t="n"/>
      <c r="D7925" s="152" t="n"/>
      <c r="E7925" s="163" t="n"/>
      <c r="F7925" s="164" t="n"/>
      <c r="G7925" s="163" t="n"/>
      <c r="H7925" s="164" t="n"/>
      <c r="I7925" s="7" t="n"/>
      <c r="J7925" s="8" t="n"/>
      <c r="K7925" s="8" t="n"/>
      <c r="L7925" s="12" t="n"/>
      <c r="M7925">
        <f>VLOOKUP(J7925,P$7:Q$2767,2,0)</f>
        <v/>
      </c>
      <c r="N7925">
        <f>VLOOKUP(K7925,P$7:R$2767,2,0)</f>
        <v/>
      </c>
    </row>
    <row r="7926" hidden="1" outlineLevel="1" ht="22.45" customFormat="1" customHeight="1" s="71">
      <c r="B7926" s="166" t="n"/>
      <c r="C7926" s="166" t="n"/>
      <c r="D7926" s="153" t="n"/>
      <c r="E7926" s="10" t="n"/>
      <c r="F7926" s="11" t="n"/>
      <c r="G7926" s="10" t="n"/>
      <c r="H7926" s="11" t="n"/>
      <c r="I7926" s="12" t="n"/>
      <c r="J7926" s="13" t="n"/>
      <c r="K7926" s="13" t="n"/>
      <c r="L7926" s="12" t="n"/>
      <c r="M7926">
        <f>VLOOKUP(J7926,P$7:Q$2767,2,0)</f>
        <v/>
      </c>
      <c r="N7926">
        <f>VLOOKUP(K7926,P$7:R$2767,2,0)</f>
        <v/>
      </c>
    </row>
    <row r="7927" hidden="1" outlineLevel="1" ht="22.45" customFormat="1" customHeight="1" s="71" thickBot="1">
      <c r="B7927" s="167" t="n"/>
      <c r="C7927" s="167" t="n"/>
      <c r="D7927" s="14" t="n"/>
      <c r="E7927" s="15" t="n"/>
      <c r="F7927" s="175" t="n"/>
      <c r="G7927" s="15" t="n"/>
      <c r="H7927" s="175" t="n"/>
      <c r="I7927" s="135" t="n"/>
      <c r="J7927" s="154" t="n"/>
      <c r="K7927" s="154" t="n"/>
      <c r="L7927" s="12" t="n"/>
      <c r="M7927">
        <f>VLOOKUP(J7927,P$7:Q$2767,2,0)</f>
        <v/>
      </c>
      <c r="N7927">
        <f>VLOOKUP(K7927,P$7:R$2767,2,0)</f>
        <v/>
      </c>
    </row>
    <row r="7928" hidden="1" outlineLevel="1" ht="22.45" customFormat="1" customHeight="1" s="71">
      <c r="B7928" s="165" t="n"/>
      <c r="C7928" s="165" t="n"/>
      <c r="D7928" s="152" t="n"/>
      <c r="E7928" s="163" t="n"/>
      <c r="F7928" s="164" t="n"/>
      <c r="G7928" s="163" t="n"/>
      <c r="H7928" s="164" t="n"/>
      <c r="I7928" s="7" t="n"/>
      <c r="J7928" s="8" t="n"/>
      <c r="K7928" s="8" t="n"/>
      <c r="L7928" s="12" t="n"/>
      <c r="M7928">
        <f>VLOOKUP(J7928,P$7:Q$2767,2,0)</f>
        <v/>
      </c>
      <c r="N7928">
        <f>VLOOKUP(K7928,P$7:R$2767,2,0)</f>
        <v/>
      </c>
    </row>
    <row r="7929" hidden="1" outlineLevel="1" ht="22.45" customFormat="1" customHeight="1" s="71">
      <c r="B7929" s="166" t="n"/>
      <c r="C7929" s="166" t="n"/>
      <c r="D7929" s="153" t="n"/>
      <c r="E7929" s="10" t="n"/>
      <c r="F7929" s="11" t="n"/>
      <c r="G7929" s="10" t="n"/>
      <c r="H7929" s="11" t="n"/>
      <c r="I7929" s="12" t="n"/>
      <c r="J7929" s="13" t="n"/>
      <c r="K7929" s="13" t="n"/>
      <c r="L7929" s="12" t="n"/>
      <c r="M7929">
        <f>VLOOKUP(J7929,P$7:Q$2767,2,0)</f>
        <v/>
      </c>
      <c r="N7929">
        <f>VLOOKUP(K7929,P$7:R$2767,2,0)</f>
        <v/>
      </c>
    </row>
    <row r="7930" hidden="1" outlineLevel="1" ht="22.45" customFormat="1" customHeight="1" s="71" thickBot="1">
      <c r="B7930" s="167" t="n"/>
      <c r="C7930" s="167" t="n"/>
      <c r="D7930" s="14" t="n"/>
      <c r="E7930" s="15" t="n"/>
      <c r="F7930" s="175" t="n"/>
      <c r="G7930" s="15" t="n"/>
      <c r="H7930" s="175" t="n"/>
      <c r="I7930" s="135" t="n"/>
      <c r="J7930" s="154" t="n"/>
      <c r="K7930" s="154" t="n"/>
      <c r="L7930" s="12" t="n"/>
      <c r="M7930">
        <f>VLOOKUP(J7930,P$7:Q$2767,2,0)</f>
        <v/>
      </c>
      <c r="N7930">
        <f>VLOOKUP(K7930,P$7:R$2767,2,0)</f>
        <v/>
      </c>
    </row>
    <row r="7931" hidden="1" outlineLevel="1" ht="22.45" customFormat="1" customHeight="1" s="71">
      <c r="B7931" s="165" t="n"/>
      <c r="C7931" s="165" t="n"/>
      <c r="D7931" s="152" t="n"/>
      <c r="E7931" s="163" t="n"/>
      <c r="F7931" s="164" t="n"/>
      <c r="G7931" s="163" t="n"/>
      <c r="H7931" s="164" t="n"/>
      <c r="I7931" s="7" t="n"/>
      <c r="J7931" s="8" t="n"/>
      <c r="K7931" s="8" t="n"/>
      <c r="L7931" s="12" t="n"/>
      <c r="M7931">
        <f>VLOOKUP(J7931,P$7:Q$2767,2,0)</f>
        <v/>
      </c>
      <c r="N7931">
        <f>VLOOKUP(K7931,P$7:R$2767,2,0)</f>
        <v/>
      </c>
    </row>
    <row r="7932" hidden="1" outlineLevel="1" ht="22.45" customFormat="1" customHeight="1" s="71">
      <c r="B7932" s="166" t="n"/>
      <c r="C7932" s="166" t="n"/>
      <c r="D7932" s="153" t="n"/>
      <c r="E7932" s="10" t="n"/>
      <c r="F7932" s="11" t="n"/>
      <c r="G7932" s="10" t="n"/>
      <c r="H7932" s="11" t="n"/>
      <c r="I7932" s="12" t="n"/>
      <c r="J7932" s="13" t="n"/>
      <c r="K7932" s="13" t="n"/>
      <c r="L7932" s="12" t="n"/>
      <c r="M7932">
        <f>VLOOKUP(J7932,P$7:Q$2767,2,0)</f>
        <v/>
      </c>
      <c r="N7932">
        <f>VLOOKUP(K7932,P$7:R$2767,2,0)</f>
        <v/>
      </c>
    </row>
    <row r="7933" hidden="1" outlineLevel="1" ht="22.45" customFormat="1" customHeight="1" s="71" thickBot="1">
      <c r="B7933" s="167" t="n"/>
      <c r="C7933" s="167" t="n"/>
      <c r="D7933" s="14" t="n"/>
      <c r="E7933" s="15" t="n"/>
      <c r="F7933" s="175" t="n"/>
      <c r="G7933" s="15" t="n"/>
      <c r="H7933" s="175" t="n"/>
      <c r="I7933" s="135" t="n"/>
      <c r="J7933" s="154" t="n"/>
      <c r="K7933" s="154" t="n"/>
      <c r="L7933" s="12" t="n"/>
      <c r="M7933">
        <f>VLOOKUP(J7933,P$7:Q$2767,2,0)</f>
        <v/>
      </c>
      <c r="N7933">
        <f>VLOOKUP(K7933,P$7:R$2767,2,0)</f>
        <v/>
      </c>
    </row>
    <row r="7934" hidden="1" outlineLevel="1" ht="22.45" customFormat="1" customHeight="1" s="71">
      <c r="B7934" s="165" t="n"/>
      <c r="C7934" s="165" t="n"/>
      <c r="D7934" s="152" t="n"/>
      <c r="E7934" s="163" t="n"/>
      <c r="F7934" s="164" t="n"/>
      <c r="G7934" s="163" t="n"/>
      <c r="H7934" s="164" t="n"/>
      <c r="I7934" s="7" t="n"/>
      <c r="J7934" s="8" t="n"/>
      <c r="K7934" s="8" t="n"/>
      <c r="L7934" s="12" t="n"/>
      <c r="M7934">
        <f>VLOOKUP(J7934,P$7:Q$2767,2,0)</f>
        <v/>
      </c>
      <c r="N7934">
        <f>VLOOKUP(K7934,P$7:R$2767,2,0)</f>
        <v/>
      </c>
    </row>
    <row r="7935" hidden="1" outlineLevel="1" ht="22.45" customFormat="1" customHeight="1" s="71">
      <c r="B7935" s="166" t="n"/>
      <c r="C7935" s="166" t="n"/>
      <c r="D7935" s="153" t="n"/>
      <c r="E7935" s="10" t="n"/>
      <c r="F7935" s="11" t="n"/>
      <c r="G7935" s="10" t="n"/>
      <c r="H7935" s="11" t="n"/>
      <c r="I7935" s="12" t="n"/>
      <c r="J7935" s="13" t="n"/>
      <c r="K7935" s="13" t="n"/>
      <c r="L7935" s="12" t="n"/>
      <c r="M7935">
        <f>VLOOKUP(J7935,P$7:Q$2767,2,0)</f>
        <v/>
      </c>
      <c r="N7935">
        <f>VLOOKUP(K7935,P$7:R$2767,2,0)</f>
        <v/>
      </c>
    </row>
    <row r="7936" hidden="1" outlineLevel="1" ht="22.45" customFormat="1" customHeight="1" s="71" thickBot="1">
      <c r="B7936" s="167" t="n"/>
      <c r="C7936" s="167" t="n"/>
      <c r="D7936" s="14" t="n"/>
      <c r="E7936" s="15" t="n"/>
      <c r="F7936" s="175" t="n"/>
      <c r="G7936" s="15" t="n"/>
      <c r="H7936" s="175" t="n"/>
      <c r="I7936" s="135" t="n"/>
      <c r="J7936" s="154" t="n"/>
      <c r="K7936" s="154" t="n"/>
      <c r="L7936" s="12" t="n"/>
      <c r="M7936">
        <f>VLOOKUP(J7936,P$7:Q$2767,2,0)</f>
        <v/>
      </c>
      <c r="N7936">
        <f>VLOOKUP(K7936,P$7:R$2767,2,0)</f>
        <v/>
      </c>
    </row>
    <row r="7937" hidden="1" outlineLevel="1" ht="22.45" customFormat="1" customHeight="1" s="71">
      <c r="B7937" s="165" t="n"/>
      <c r="C7937" s="165" t="n"/>
      <c r="D7937" s="152" t="n"/>
      <c r="E7937" s="163" t="n"/>
      <c r="F7937" s="164" t="n"/>
      <c r="G7937" s="163" t="n"/>
      <c r="H7937" s="164" t="n"/>
      <c r="I7937" s="7" t="n"/>
      <c r="J7937" s="8" t="n"/>
      <c r="K7937" s="8" t="n"/>
      <c r="L7937" s="12" t="n"/>
      <c r="M7937">
        <f>VLOOKUP(J7937,P$7:Q$2767,2,0)</f>
        <v/>
      </c>
      <c r="N7937">
        <f>VLOOKUP(K7937,P$7:R$2767,2,0)</f>
        <v/>
      </c>
    </row>
    <row r="7938" hidden="1" outlineLevel="1" ht="22.45" customFormat="1" customHeight="1" s="71">
      <c r="B7938" s="166" t="n"/>
      <c r="C7938" s="166" t="n"/>
      <c r="D7938" s="153" t="n"/>
      <c r="E7938" s="10" t="n"/>
      <c r="F7938" s="11" t="n"/>
      <c r="G7938" s="10" t="n"/>
      <c r="H7938" s="11" t="n"/>
      <c r="I7938" s="12" t="n"/>
      <c r="J7938" s="13" t="n"/>
      <c r="K7938" s="13" t="n"/>
      <c r="L7938" s="12" t="n"/>
      <c r="M7938">
        <f>VLOOKUP(J7938,P$7:Q$2767,2,0)</f>
        <v/>
      </c>
      <c r="N7938">
        <f>VLOOKUP(K7938,P$7:R$2767,2,0)</f>
        <v/>
      </c>
    </row>
    <row r="7939" hidden="1" outlineLevel="1" ht="22.45" customFormat="1" customHeight="1" s="71" thickBot="1">
      <c r="B7939" s="167" t="n"/>
      <c r="C7939" s="167" t="n"/>
      <c r="D7939" s="14" t="n"/>
      <c r="E7939" s="15" t="n"/>
      <c r="F7939" s="175" t="n"/>
      <c r="G7939" s="15" t="n"/>
      <c r="H7939" s="175" t="n"/>
      <c r="I7939" s="135" t="n"/>
      <c r="J7939" s="154" t="n"/>
      <c r="K7939" s="154" t="n"/>
      <c r="L7939" s="12" t="n"/>
      <c r="M7939">
        <f>VLOOKUP(J7939,P$7:Q$2767,2,0)</f>
        <v/>
      </c>
      <c r="N7939">
        <f>VLOOKUP(K7939,P$7:R$2767,2,0)</f>
        <v/>
      </c>
    </row>
    <row r="7940" hidden="1" outlineLevel="1" ht="22.45" customFormat="1" customHeight="1" s="71">
      <c r="B7940" s="165" t="n"/>
      <c r="C7940" s="165" t="n"/>
      <c r="D7940" s="152" t="n"/>
      <c r="E7940" s="163" t="n"/>
      <c r="F7940" s="164" t="n"/>
      <c r="G7940" s="163" t="n"/>
      <c r="H7940" s="164" t="n"/>
      <c r="I7940" s="7" t="n"/>
      <c r="J7940" s="8" t="n"/>
      <c r="K7940" s="8" t="n"/>
      <c r="L7940" s="12" t="n"/>
      <c r="M7940">
        <f>VLOOKUP(J7940,P$7:Q$2767,2,0)</f>
        <v/>
      </c>
      <c r="N7940">
        <f>VLOOKUP(K7940,P$7:R$2767,2,0)</f>
        <v/>
      </c>
    </row>
    <row r="7941" hidden="1" outlineLevel="1" ht="22.45" customFormat="1" customHeight="1" s="71">
      <c r="B7941" s="166" t="n"/>
      <c r="C7941" s="166" t="n"/>
      <c r="D7941" s="153" t="n"/>
      <c r="E7941" s="10" t="n"/>
      <c r="F7941" s="11" t="n"/>
      <c r="G7941" s="10" t="n"/>
      <c r="H7941" s="11" t="n"/>
      <c r="I7941" s="12" t="n"/>
      <c r="J7941" s="13" t="n"/>
      <c r="K7941" s="13" t="n"/>
      <c r="L7941" s="12" t="n"/>
      <c r="M7941">
        <f>VLOOKUP(J7941,P$7:Q$2767,2,0)</f>
        <v/>
      </c>
      <c r="N7941">
        <f>VLOOKUP(K7941,P$7:R$2767,2,0)</f>
        <v/>
      </c>
    </row>
    <row r="7942" hidden="1" outlineLevel="1" ht="22.45" customFormat="1" customHeight="1" s="71" thickBot="1">
      <c r="B7942" s="167" t="n"/>
      <c r="C7942" s="167" t="n"/>
      <c r="D7942" s="14" t="n"/>
      <c r="E7942" s="15" t="n"/>
      <c r="F7942" s="175" t="n"/>
      <c r="G7942" s="15" t="n"/>
      <c r="H7942" s="175" t="n"/>
      <c r="I7942" s="135" t="n"/>
      <c r="J7942" s="154" t="n"/>
      <c r="K7942" s="154" t="n"/>
      <c r="L7942" s="12" t="n"/>
      <c r="M7942">
        <f>VLOOKUP(J7942,P$7:Q$2767,2,0)</f>
        <v/>
      </c>
      <c r="N7942">
        <f>VLOOKUP(K7942,P$7:R$2767,2,0)</f>
        <v/>
      </c>
    </row>
    <row r="7943" hidden="1" outlineLevel="1" ht="22.45" customFormat="1" customHeight="1" s="71">
      <c r="B7943" s="165" t="n"/>
      <c r="C7943" s="165" t="n"/>
      <c r="D7943" s="152" t="n"/>
      <c r="E7943" s="163" t="n"/>
      <c r="F7943" s="164" t="n"/>
      <c r="G7943" s="163" t="n"/>
      <c r="H7943" s="164" t="n"/>
      <c r="I7943" s="176" t="n"/>
      <c r="J7943" s="8" t="n"/>
      <c r="K7943" s="8" t="n"/>
      <c r="L7943" s="12" t="n"/>
      <c r="M7943">
        <f>VLOOKUP(J7943,P$7:Q$2767,2,0)</f>
        <v/>
      </c>
      <c r="N7943">
        <f>VLOOKUP(K7943,P$7:R$2767,2,0)</f>
        <v/>
      </c>
    </row>
    <row r="7944" hidden="1" outlineLevel="1" ht="22.45" customFormat="1" customHeight="1" s="71">
      <c r="B7944" s="166" t="n"/>
      <c r="C7944" s="166" t="n"/>
      <c r="D7944" s="153" t="n"/>
      <c r="E7944" s="10" t="n"/>
      <c r="F7944" s="11" t="n"/>
      <c r="G7944" s="10" t="n"/>
      <c r="H7944" s="11" t="n"/>
      <c r="I7944" s="12" t="n"/>
      <c r="J7944" s="13" t="n"/>
      <c r="K7944" s="13" t="n"/>
      <c r="L7944" s="12" t="n"/>
      <c r="M7944">
        <f>VLOOKUP(J7944,P$7:Q$2767,2,0)</f>
        <v/>
      </c>
      <c r="N7944">
        <f>VLOOKUP(K7944,P$7:R$2767,2,0)</f>
        <v/>
      </c>
    </row>
    <row r="7945" hidden="1" outlineLevel="1" ht="22.45" customFormat="1" customHeight="1" s="71" thickBot="1">
      <c r="B7945" s="167" t="n"/>
      <c r="C7945" s="167" t="n"/>
      <c r="D7945" s="14" t="n"/>
      <c r="E7945" s="15" t="n"/>
      <c r="F7945" s="175" t="n"/>
      <c r="G7945" s="15" t="n"/>
      <c r="H7945" s="175" t="n"/>
      <c r="I7945" s="135" t="n"/>
      <c r="J7945" s="154" t="n"/>
      <c r="K7945" s="154" t="n"/>
      <c r="L7945" s="12" t="n"/>
      <c r="M7945">
        <f>VLOOKUP(J7945,P$7:Q$2767,2,0)</f>
        <v/>
      </c>
      <c r="N7945">
        <f>VLOOKUP(K7945,P$7:R$2767,2,0)</f>
        <v/>
      </c>
    </row>
    <row r="7946" hidden="1" outlineLevel="1" ht="22.45" customFormat="1" customHeight="1" s="71">
      <c r="B7946" s="165" t="n"/>
      <c r="C7946" s="165" t="n"/>
      <c r="D7946" s="152" t="n"/>
      <c r="E7946" s="163" t="n"/>
      <c r="F7946" s="164" t="n"/>
      <c r="G7946" s="163" t="n"/>
      <c r="H7946" s="164" t="n"/>
      <c r="I7946" s="7" t="n"/>
      <c r="J7946" s="8" t="n"/>
      <c r="K7946" s="8" t="n"/>
      <c r="L7946" s="12" t="n"/>
      <c r="M7946">
        <f>VLOOKUP(J7946,P$7:Q$2767,2,0)</f>
        <v/>
      </c>
      <c r="N7946">
        <f>VLOOKUP(K7946,P$7:R$2767,2,0)</f>
        <v/>
      </c>
    </row>
    <row r="7947" hidden="1" outlineLevel="1" ht="22.45" customFormat="1" customHeight="1" s="71">
      <c r="B7947" s="166" t="n"/>
      <c r="C7947" s="166" t="n"/>
      <c r="D7947" s="153" t="n"/>
      <c r="E7947" s="10" t="n"/>
      <c r="F7947" s="11" t="n"/>
      <c r="G7947" s="10" t="n"/>
      <c r="H7947" s="11" t="n"/>
      <c r="I7947" s="12" t="n"/>
      <c r="J7947" s="13" t="n"/>
      <c r="K7947" s="13" t="n"/>
      <c r="L7947" s="12" t="n"/>
      <c r="M7947">
        <f>VLOOKUP(J7947,P$7:Q$2767,2,0)</f>
        <v/>
      </c>
      <c r="N7947">
        <f>VLOOKUP(K7947,P$7:R$2767,2,0)</f>
        <v/>
      </c>
    </row>
    <row r="7948" hidden="1" outlineLevel="1" ht="22.45" customFormat="1" customHeight="1" s="71" thickBot="1">
      <c r="B7948" s="167" t="n"/>
      <c r="C7948" s="167" t="n"/>
      <c r="D7948" s="14" t="n"/>
      <c r="E7948" s="15" t="n"/>
      <c r="F7948" s="175" t="n"/>
      <c r="G7948" s="15" t="n"/>
      <c r="H7948" s="175" t="n"/>
      <c r="I7948" s="135" t="n"/>
      <c r="J7948" s="154" t="n"/>
      <c r="K7948" s="154" t="n"/>
      <c r="L7948" s="12" t="n"/>
      <c r="M7948">
        <f>VLOOKUP(J7948,P$7:Q$2767,2,0)</f>
        <v/>
      </c>
      <c r="N7948">
        <f>VLOOKUP(K7948,P$7:R$2767,2,0)</f>
        <v/>
      </c>
    </row>
    <row r="7949" hidden="1" outlineLevel="1" ht="22.45" customFormat="1" customHeight="1" s="71">
      <c r="B7949" s="165" t="n"/>
      <c r="C7949" s="165" t="n"/>
      <c r="D7949" s="152" t="n"/>
      <c r="E7949" s="163" t="n"/>
      <c r="F7949" s="164" t="n"/>
      <c r="G7949" s="163" t="n"/>
      <c r="H7949" s="164" t="n"/>
      <c r="I7949" s="7" t="n"/>
      <c r="J7949" s="8" t="n"/>
      <c r="K7949" s="8" t="n"/>
      <c r="L7949" s="12" t="n"/>
      <c r="M7949">
        <f>VLOOKUP(J7949,P$7:Q$2767,2,0)</f>
        <v/>
      </c>
      <c r="N7949">
        <f>VLOOKUP(K7949,P$7:R$2767,2,0)</f>
        <v/>
      </c>
    </row>
    <row r="7950" hidden="1" outlineLevel="1" ht="22.45" customFormat="1" customHeight="1" s="71">
      <c r="B7950" s="166" t="n"/>
      <c r="C7950" s="166" t="n"/>
      <c r="D7950" s="153" t="n"/>
      <c r="E7950" s="10" t="n"/>
      <c r="F7950" s="11" t="n"/>
      <c r="G7950" s="10" t="n"/>
      <c r="H7950" s="11" t="n"/>
      <c r="I7950" s="12" t="n"/>
      <c r="J7950" s="13" t="n"/>
      <c r="K7950" s="13" t="n"/>
      <c r="L7950" s="12" t="n"/>
      <c r="M7950">
        <f>VLOOKUP(J7950,P$7:Q$2767,2,0)</f>
        <v/>
      </c>
      <c r="N7950">
        <f>VLOOKUP(K7950,P$7:R$2767,2,0)</f>
        <v/>
      </c>
    </row>
    <row r="7951" hidden="1" outlineLevel="1" ht="22.45" customFormat="1" customHeight="1" s="71" thickBot="1">
      <c r="B7951" s="167" t="n"/>
      <c r="C7951" s="167" t="n"/>
      <c r="D7951" s="14" t="n"/>
      <c r="E7951" s="15" t="n"/>
      <c r="F7951" s="175" t="n"/>
      <c r="G7951" s="15" t="n"/>
      <c r="H7951" s="175" t="n"/>
      <c r="I7951" s="135" t="n"/>
      <c r="J7951" s="154" t="n"/>
      <c r="K7951" s="154" t="n"/>
      <c r="L7951" s="12" t="n"/>
      <c r="M7951">
        <f>VLOOKUP(J7951,P$7:Q$2767,2,0)</f>
        <v/>
      </c>
      <c r="N7951">
        <f>VLOOKUP(K7951,P$7:R$2767,2,0)</f>
        <v/>
      </c>
    </row>
    <row r="7952" hidden="1" outlineLevel="1" ht="22.45" customFormat="1" customHeight="1" s="71">
      <c r="B7952" s="165" t="n"/>
      <c r="C7952" s="165" t="n"/>
      <c r="D7952" s="152" t="n"/>
      <c r="E7952" s="163" t="n"/>
      <c r="F7952" s="164" t="n"/>
      <c r="G7952" s="163" t="n"/>
      <c r="H7952" s="164" t="n"/>
      <c r="I7952" s="7" t="n"/>
      <c r="J7952" s="8" t="n"/>
      <c r="K7952" s="8" t="n"/>
      <c r="L7952" s="12" t="n"/>
      <c r="M7952">
        <f>VLOOKUP(J7952,P$7:Q$2767,2,0)</f>
        <v/>
      </c>
      <c r="N7952">
        <f>VLOOKUP(K7952,P$7:R$2767,2,0)</f>
        <v/>
      </c>
    </row>
    <row r="7953" hidden="1" outlineLevel="1" ht="22.45" customFormat="1" customHeight="1" s="71">
      <c r="B7953" s="166" t="n"/>
      <c r="C7953" s="166" t="n"/>
      <c r="D7953" s="153" t="n"/>
      <c r="E7953" s="10" t="n"/>
      <c r="F7953" s="11" t="n"/>
      <c r="G7953" s="10" t="n"/>
      <c r="H7953" s="11" t="n"/>
      <c r="I7953" s="12" t="n"/>
      <c r="J7953" s="13" t="n"/>
      <c r="K7953" s="13" t="n"/>
      <c r="L7953" s="12" t="n"/>
      <c r="M7953">
        <f>VLOOKUP(J7953,P$7:Q$2767,2,0)</f>
        <v/>
      </c>
      <c r="N7953">
        <f>VLOOKUP(K7953,P$7:R$2767,2,0)</f>
        <v/>
      </c>
    </row>
    <row r="7954" hidden="1" outlineLevel="1" ht="22.45" customFormat="1" customHeight="1" s="71" thickBot="1">
      <c r="B7954" s="167" t="n"/>
      <c r="C7954" s="167" t="n"/>
      <c r="D7954" s="14" t="n"/>
      <c r="E7954" s="15" t="n"/>
      <c r="F7954" s="175" t="n"/>
      <c r="G7954" s="15" t="n"/>
      <c r="H7954" s="175" t="n"/>
      <c r="I7954" s="135" t="n"/>
      <c r="J7954" s="154" t="n"/>
      <c r="K7954" s="154" t="n"/>
      <c r="L7954" s="12" t="n"/>
      <c r="M7954">
        <f>VLOOKUP(J7954,P$7:Q$2767,2,0)</f>
        <v/>
      </c>
      <c r="N7954">
        <f>VLOOKUP(K7954,P$7:R$2767,2,0)</f>
        <v/>
      </c>
    </row>
    <row r="7955" hidden="1" outlineLevel="1" ht="22.45" customFormat="1" customHeight="1" s="71">
      <c r="B7955" s="165" t="n"/>
      <c r="C7955" s="165" t="n"/>
      <c r="D7955" s="152" t="n"/>
      <c r="E7955" s="163" t="n"/>
      <c r="F7955" s="164" t="n"/>
      <c r="G7955" s="163" t="n"/>
      <c r="H7955" s="164" t="n"/>
      <c r="I7955" s="7" t="n"/>
      <c r="J7955" s="8" t="n"/>
      <c r="K7955" s="8" t="n"/>
      <c r="L7955" s="12" t="n"/>
      <c r="M7955">
        <f>VLOOKUP(J7955,P$7:Q$2767,2,0)</f>
        <v/>
      </c>
      <c r="N7955">
        <f>VLOOKUP(K7955,P$7:R$2767,2,0)</f>
        <v/>
      </c>
    </row>
    <row r="7956" hidden="1" outlineLevel="1" ht="22.45" customFormat="1" customHeight="1" s="71">
      <c r="B7956" s="166" t="n"/>
      <c r="C7956" s="166" t="n"/>
      <c r="D7956" s="153" t="n"/>
      <c r="E7956" s="10" t="n"/>
      <c r="F7956" s="11" t="n"/>
      <c r="G7956" s="10" t="n"/>
      <c r="H7956" s="11" t="n"/>
      <c r="I7956" s="12" t="n"/>
      <c r="J7956" s="13" t="n"/>
      <c r="K7956" s="13" t="n"/>
      <c r="L7956" s="12" t="n"/>
      <c r="M7956">
        <f>VLOOKUP(J7956,P$7:Q$2767,2,0)</f>
        <v/>
      </c>
      <c r="N7956">
        <f>VLOOKUP(K7956,P$7:R$2767,2,0)</f>
        <v/>
      </c>
    </row>
    <row r="7957" hidden="1" outlineLevel="1" ht="22.45" customFormat="1" customHeight="1" s="71" thickBot="1">
      <c r="B7957" s="167" t="n"/>
      <c r="C7957" s="167" t="n"/>
      <c r="D7957" s="14" t="n"/>
      <c r="E7957" s="15" t="n"/>
      <c r="F7957" s="175" t="n"/>
      <c r="G7957" s="15" t="n"/>
      <c r="H7957" s="175" t="n"/>
      <c r="I7957" s="135" t="n"/>
      <c r="J7957" s="154" t="n"/>
      <c r="K7957" s="154" t="n"/>
      <c r="L7957" s="12" t="n"/>
      <c r="M7957">
        <f>VLOOKUP(J7957,P$7:Q$2767,2,0)</f>
        <v/>
      </c>
      <c r="N7957">
        <f>VLOOKUP(K7957,P$7:R$2767,2,0)</f>
        <v/>
      </c>
    </row>
    <row r="7958" hidden="1" outlineLevel="1" ht="22.45" customFormat="1" customHeight="1" s="71">
      <c r="B7958" s="165" t="n"/>
      <c r="C7958" s="165" t="n"/>
      <c r="D7958" s="152" t="n"/>
      <c r="E7958" s="163" t="n"/>
      <c r="F7958" s="164" t="n"/>
      <c r="G7958" s="163" t="n"/>
      <c r="H7958" s="164" t="n"/>
      <c r="I7958" s="176" t="n"/>
      <c r="J7958" s="8" t="n"/>
      <c r="K7958" s="8" t="n"/>
      <c r="L7958" s="12" t="n"/>
      <c r="M7958">
        <f>VLOOKUP(J7958,P$7:Q$2767,2,0)</f>
        <v/>
      </c>
      <c r="N7958">
        <f>VLOOKUP(K7958,P$7:R$2767,2,0)</f>
        <v/>
      </c>
    </row>
    <row r="7959" hidden="1" outlineLevel="1" ht="22.45" customFormat="1" customHeight="1" s="71">
      <c r="B7959" s="166" t="n"/>
      <c r="C7959" s="166" t="n"/>
      <c r="D7959" s="153" t="n"/>
      <c r="E7959" s="10" t="n"/>
      <c r="F7959" s="11" t="n"/>
      <c r="G7959" s="10" t="n"/>
      <c r="H7959" s="11" t="n"/>
      <c r="I7959" s="12" t="n"/>
      <c r="J7959" s="13" t="n"/>
      <c r="K7959" s="13" t="n"/>
      <c r="L7959" s="12" t="n"/>
      <c r="M7959">
        <f>VLOOKUP(J7959,P$7:Q$2767,2,0)</f>
        <v/>
      </c>
      <c r="N7959">
        <f>VLOOKUP(K7959,P$7:R$2767,2,0)</f>
        <v/>
      </c>
    </row>
    <row r="7960" hidden="1" outlineLevel="1" ht="22.45" customFormat="1" customHeight="1" s="71" thickBot="1">
      <c r="B7960" s="167" t="n"/>
      <c r="C7960" s="167" t="n"/>
      <c r="D7960" s="14" t="n"/>
      <c r="E7960" s="15" t="n"/>
      <c r="F7960" s="175" t="n"/>
      <c r="G7960" s="15" t="n"/>
      <c r="H7960" s="175" t="n"/>
      <c r="I7960" s="135" t="n"/>
      <c r="J7960" s="154" t="n"/>
      <c r="K7960" s="154" t="n"/>
      <c r="L7960" s="12" t="n"/>
      <c r="M7960">
        <f>VLOOKUP(J7960,P$7:Q$2767,2,0)</f>
        <v/>
      </c>
      <c r="N7960">
        <f>VLOOKUP(K7960,P$7:R$2767,2,0)</f>
        <v/>
      </c>
    </row>
    <row r="7961" hidden="1" outlineLevel="1" ht="22.45" customFormat="1" customHeight="1" s="71">
      <c r="B7961" s="165" t="n"/>
      <c r="C7961" s="165" t="n"/>
      <c r="D7961" s="152" t="n"/>
      <c r="E7961" s="163" t="n"/>
      <c r="F7961" s="164" t="n"/>
      <c r="G7961" s="163" t="n"/>
      <c r="H7961" s="164" t="n"/>
      <c r="I7961" s="7" t="n"/>
      <c r="J7961" s="8" t="n"/>
      <c r="K7961" s="8" t="n"/>
      <c r="L7961" s="12" t="n"/>
      <c r="M7961">
        <f>VLOOKUP(J7961,P$7:Q$2767,2,0)</f>
        <v/>
      </c>
      <c r="N7961">
        <f>VLOOKUP(K7961,P$7:R$2767,2,0)</f>
        <v/>
      </c>
    </row>
    <row r="7962" hidden="1" outlineLevel="1" ht="22.45" customFormat="1" customHeight="1" s="71">
      <c r="B7962" s="166" t="n"/>
      <c r="C7962" s="166" t="n"/>
      <c r="D7962" s="153" t="n"/>
      <c r="E7962" s="10" t="n"/>
      <c r="F7962" s="11" t="n"/>
      <c r="G7962" s="10" t="n"/>
      <c r="H7962" s="11" t="n"/>
      <c r="I7962" s="12" t="n"/>
      <c r="J7962" s="13" t="n"/>
      <c r="K7962" s="13" t="n"/>
      <c r="L7962" s="12" t="n"/>
      <c r="M7962">
        <f>VLOOKUP(J7962,P$7:Q$2767,2,0)</f>
        <v/>
      </c>
      <c r="N7962">
        <f>VLOOKUP(K7962,P$7:R$2767,2,0)</f>
        <v/>
      </c>
    </row>
    <row r="7963" hidden="1" outlineLevel="1" ht="22.45" customFormat="1" customHeight="1" s="71" thickBot="1">
      <c r="B7963" s="167" t="n"/>
      <c r="C7963" s="167" t="n"/>
      <c r="D7963" s="14" t="n"/>
      <c r="E7963" s="15" t="n"/>
      <c r="F7963" s="175" t="n"/>
      <c r="G7963" s="15" t="n"/>
      <c r="H7963" s="175" t="n"/>
      <c r="I7963" s="135" t="n"/>
      <c r="J7963" s="154" t="n"/>
      <c r="K7963" s="154" t="n"/>
      <c r="L7963" s="12" t="n"/>
      <c r="M7963">
        <f>VLOOKUP(J7963,P$7:Q$2767,2,0)</f>
        <v/>
      </c>
      <c r="N7963">
        <f>VLOOKUP(K7963,P$7:R$2767,2,0)</f>
        <v/>
      </c>
    </row>
    <row r="7964" hidden="1" outlineLevel="1" ht="22.45" customFormat="1" customHeight="1" s="71">
      <c r="B7964" s="165" t="n"/>
      <c r="C7964" s="165" t="n"/>
      <c r="D7964" s="152" t="n"/>
      <c r="E7964" s="163" t="n"/>
      <c r="F7964" s="164" t="n"/>
      <c r="G7964" s="163" t="n"/>
      <c r="H7964" s="164" t="n"/>
      <c r="I7964" s="7" t="n"/>
      <c r="J7964" s="8" t="n"/>
      <c r="K7964" s="8" t="n"/>
      <c r="L7964" s="12" t="n"/>
      <c r="M7964">
        <f>VLOOKUP(J7964,P$7:Q$2767,2,0)</f>
        <v/>
      </c>
      <c r="N7964">
        <f>VLOOKUP(K7964,P$7:R$2767,2,0)</f>
        <v/>
      </c>
    </row>
    <row r="7965" hidden="1" outlineLevel="1" ht="22.45" customFormat="1" customHeight="1" s="71">
      <c r="B7965" s="166" t="n"/>
      <c r="C7965" s="166" t="n"/>
      <c r="D7965" s="153" t="n"/>
      <c r="E7965" s="10" t="n"/>
      <c r="F7965" s="11" t="n"/>
      <c r="G7965" s="10" t="n"/>
      <c r="H7965" s="11" t="n"/>
      <c r="I7965" s="12" t="n"/>
      <c r="J7965" s="13" t="n"/>
      <c r="K7965" s="13" t="n"/>
      <c r="L7965" s="12" t="n"/>
      <c r="M7965">
        <f>VLOOKUP(J7965,P$7:Q$2767,2,0)</f>
        <v/>
      </c>
      <c r="N7965">
        <f>VLOOKUP(K7965,P$7:R$2767,2,0)</f>
        <v/>
      </c>
    </row>
    <row r="7966" hidden="1" outlineLevel="1" ht="22.45" customFormat="1" customHeight="1" s="71" thickBot="1">
      <c r="B7966" s="167" t="n"/>
      <c r="C7966" s="167" t="n"/>
      <c r="D7966" s="14" t="n"/>
      <c r="E7966" s="15" t="n"/>
      <c r="F7966" s="175" t="n"/>
      <c r="G7966" s="15" t="n"/>
      <c r="H7966" s="175" t="n"/>
      <c r="I7966" s="135" t="n"/>
      <c r="J7966" s="154" t="n"/>
      <c r="K7966" s="154" t="n"/>
      <c r="L7966" s="12" t="n"/>
      <c r="M7966">
        <f>VLOOKUP(J7966,P$7:Q$2767,2,0)</f>
        <v/>
      </c>
      <c r="N7966">
        <f>VLOOKUP(K7966,P$7:R$2767,2,0)</f>
        <v/>
      </c>
    </row>
    <row r="7967" hidden="1" outlineLevel="1" ht="22.45" customFormat="1" customHeight="1" s="71">
      <c r="B7967" s="165" t="n"/>
      <c r="C7967" s="165" t="n"/>
      <c r="D7967" s="152" t="n"/>
      <c r="E7967" s="163" t="n"/>
      <c r="F7967" s="164" t="n"/>
      <c r="G7967" s="163" t="n"/>
      <c r="H7967" s="164" t="n"/>
      <c r="I7967" s="7" t="n"/>
      <c r="J7967" s="8" t="n"/>
      <c r="K7967" s="8" t="n"/>
      <c r="L7967" s="12" t="n"/>
      <c r="M7967">
        <f>VLOOKUP(J7967,P$7:Q$2767,2,0)</f>
        <v/>
      </c>
      <c r="N7967">
        <f>VLOOKUP(K7967,P$7:R$2767,2,0)</f>
        <v/>
      </c>
    </row>
    <row r="7968" hidden="1" outlineLevel="1" ht="22.45" customFormat="1" customHeight="1" s="71">
      <c r="B7968" s="166" t="n"/>
      <c r="C7968" s="166" t="n"/>
      <c r="D7968" s="153" t="n"/>
      <c r="E7968" s="10" t="n"/>
      <c r="F7968" s="11" t="n"/>
      <c r="G7968" s="10" t="n"/>
      <c r="H7968" s="11" t="n"/>
      <c r="I7968" s="12" t="n"/>
      <c r="J7968" s="13" t="n"/>
      <c r="K7968" s="13" t="n"/>
      <c r="L7968" s="12" t="n"/>
      <c r="M7968">
        <f>VLOOKUP(J7968,P$7:Q$2767,2,0)</f>
        <v/>
      </c>
      <c r="N7968">
        <f>VLOOKUP(K7968,P$7:R$2767,2,0)</f>
        <v/>
      </c>
    </row>
    <row r="7969" hidden="1" outlineLevel="1" ht="22.45" customFormat="1" customHeight="1" s="71" thickBot="1">
      <c r="B7969" s="167" t="n"/>
      <c r="C7969" s="167" t="n"/>
      <c r="D7969" s="14" t="n"/>
      <c r="E7969" s="15" t="n"/>
      <c r="F7969" s="175" t="n"/>
      <c r="G7969" s="15" t="n"/>
      <c r="H7969" s="175" t="n"/>
      <c r="I7969" s="135" t="n"/>
      <c r="J7969" s="154" t="n"/>
      <c r="K7969" s="154" t="n"/>
      <c r="L7969" s="12" t="n"/>
      <c r="M7969">
        <f>VLOOKUP(J7969,P$7:Q$2767,2,0)</f>
        <v/>
      </c>
      <c r="N7969">
        <f>VLOOKUP(K7969,P$7:R$2767,2,0)</f>
        <v/>
      </c>
    </row>
    <row r="7970" hidden="1" outlineLevel="1" ht="22.45" customFormat="1" customHeight="1" s="71">
      <c r="B7970" s="165" t="n"/>
      <c r="C7970" s="165" t="n"/>
      <c r="D7970" s="152" t="n"/>
      <c r="E7970" s="163" t="n"/>
      <c r="F7970" s="164" t="n"/>
      <c r="G7970" s="163" t="n"/>
      <c r="H7970" s="164" t="n"/>
      <c r="I7970" s="7" t="n"/>
      <c r="J7970" s="8" t="n"/>
      <c r="K7970" s="8" t="n"/>
      <c r="L7970" s="12" t="n"/>
      <c r="M7970">
        <f>VLOOKUP(J7970,P$7:Q$2767,2,0)</f>
        <v/>
      </c>
      <c r="N7970">
        <f>VLOOKUP(K7970,P$7:R$2767,2,0)</f>
        <v/>
      </c>
    </row>
    <row r="7971" hidden="1" outlineLevel="1" ht="22.45" customFormat="1" customHeight="1" s="71">
      <c r="B7971" s="166" t="n"/>
      <c r="C7971" s="166" t="n"/>
      <c r="D7971" s="153" t="n"/>
      <c r="E7971" s="10" t="n"/>
      <c r="F7971" s="11" t="n"/>
      <c r="G7971" s="10" t="n"/>
      <c r="H7971" s="11" t="n"/>
      <c r="I7971" s="12" t="n"/>
      <c r="J7971" s="13" t="n"/>
      <c r="K7971" s="13" t="n"/>
      <c r="L7971" s="12" t="n"/>
      <c r="M7971">
        <f>VLOOKUP(J7971,P$7:Q$2767,2,0)</f>
        <v/>
      </c>
      <c r="N7971">
        <f>VLOOKUP(K7971,P$7:R$2767,2,0)</f>
        <v/>
      </c>
    </row>
    <row r="7972" hidden="1" outlineLevel="1" ht="22.45" customFormat="1" customHeight="1" s="71" thickBot="1">
      <c r="B7972" s="167" t="n"/>
      <c r="C7972" s="167" t="n"/>
      <c r="D7972" s="14" t="n"/>
      <c r="E7972" s="15" t="n"/>
      <c r="F7972" s="175" t="n"/>
      <c r="G7972" s="15" t="n"/>
      <c r="H7972" s="175" t="n"/>
      <c r="I7972" s="135" t="n"/>
      <c r="J7972" s="154" t="n"/>
      <c r="K7972" s="154" t="n"/>
      <c r="L7972" s="12" t="n"/>
      <c r="M7972">
        <f>VLOOKUP(J7972,P$7:Q$2767,2,0)</f>
        <v/>
      </c>
      <c r="N7972">
        <f>VLOOKUP(K7972,P$7:R$2767,2,0)</f>
        <v/>
      </c>
    </row>
    <row r="7973" hidden="1" outlineLevel="1" ht="22.45" customFormat="1" customHeight="1" s="71">
      <c r="B7973" s="165" t="n"/>
      <c r="C7973" s="165" t="n"/>
      <c r="D7973" s="152" t="n"/>
      <c r="E7973" s="163" t="n"/>
      <c r="F7973" s="164" t="n"/>
      <c r="G7973" s="163" t="n"/>
      <c r="H7973" s="164" t="n"/>
      <c r="I7973" s="7" t="n"/>
      <c r="J7973" s="8" t="n"/>
      <c r="K7973" s="8" t="n"/>
      <c r="L7973" s="12" t="n"/>
      <c r="M7973">
        <f>VLOOKUP(J7973,P$7:Q$2767,2,0)</f>
        <v/>
      </c>
      <c r="N7973">
        <f>VLOOKUP(K7973,P$7:R$2767,2,0)</f>
        <v/>
      </c>
    </row>
    <row r="7974" hidden="1" outlineLevel="1" ht="22.45" customFormat="1" customHeight="1" s="71">
      <c r="B7974" s="166" t="n"/>
      <c r="C7974" s="166" t="n"/>
      <c r="D7974" s="153" t="n"/>
      <c r="E7974" s="10" t="n"/>
      <c r="F7974" s="11" t="n"/>
      <c r="G7974" s="10" t="n"/>
      <c r="H7974" s="11" t="n"/>
      <c r="I7974" s="12" t="n"/>
      <c r="J7974" s="13" t="n"/>
      <c r="K7974" s="13" t="n"/>
      <c r="L7974" s="12" t="n"/>
      <c r="M7974">
        <f>VLOOKUP(J7974,P$7:Q$2767,2,0)</f>
        <v/>
      </c>
      <c r="N7974">
        <f>VLOOKUP(K7974,P$7:R$2767,2,0)</f>
        <v/>
      </c>
    </row>
    <row r="7975" hidden="1" outlineLevel="1" ht="22.45" customFormat="1" customHeight="1" s="71" thickBot="1">
      <c r="B7975" s="167" t="n"/>
      <c r="C7975" s="167" t="n"/>
      <c r="D7975" s="14" t="n"/>
      <c r="E7975" s="15" t="n"/>
      <c r="F7975" s="175" t="n"/>
      <c r="G7975" s="15" t="n"/>
      <c r="H7975" s="175" t="n"/>
      <c r="I7975" s="135" t="n"/>
      <c r="J7975" s="154" t="n"/>
      <c r="K7975" s="154" t="n"/>
      <c r="L7975" s="12" t="n"/>
      <c r="M7975">
        <f>VLOOKUP(J7975,P$7:Q$2767,2,0)</f>
        <v/>
      </c>
      <c r="N7975">
        <f>VLOOKUP(K7975,P$7:R$2767,2,0)</f>
        <v/>
      </c>
    </row>
    <row r="7976" hidden="1" outlineLevel="1" ht="22.45" customFormat="1" customHeight="1" s="71">
      <c r="B7976" s="165" t="n"/>
      <c r="C7976" s="165" t="n"/>
      <c r="D7976" s="152" t="n"/>
      <c r="E7976" s="163" t="n"/>
      <c r="F7976" s="164" t="n"/>
      <c r="G7976" s="163" t="n"/>
      <c r="H7976" s="164" t="n"/>
      <c r="I7976" s="176" t="n"/>
      <c r="J7976" s="8" t="n"/>
      <c r="K7976" s="8" t="n"/>
      <c r="L7976" s="12" t="n"/>
      <c r="M7976">
        <f>VLOOKUP(J7976,P$7:Q$2767,2,0)</f>
        <v/>
      </c>
      <c r="N7976">
        <f>VLOOKUP(K7976,P$7:R$2767,2,0)</f>
        <v/>
      </c>
    </row>
    <row r="7977" hidden="1" outlineLevel="1" ht="22.45" customFormat="1" customHeight="1" s="71">
      <c r="B7977" s="166" t="n"/>
      <c r="C7977" s="166" t="n"/>
      <c r="D7977" s="153" t="n"/>
      <c r="E7977" s="10" t="n"/>
      <c r="F7977" s="11" t="n"/>
      <c r="G7977" s="10" t="n"/>
      <c r="H7977" s="11" t="n"/>
      <c r="I7977" s="12" t="n"/>
      <c r="J7977" s="13" t="n"/>
      <c r="K7977" s="13" t="n"/>
      <c r="L7977" s="12" t="n"/>
      <c r="M7977">
        <f>VLOOKUP(J7977,P$7:Q$2767,2,0)</f>
        <v/>
      </c>
      <c r="N7977">
        <f>VLOOKUP(K7977,P$7:R$2767,2,0)</f>
        <v/>
      </c>
    </row>
    <row r="7978" hidden="1" outlineLevel="1" ht="22.45" customFormat="1" customHeight="1" s="71" thickBot="1">
      <c r="B7978" s="167" t="n"/>
      <c r="C7978" s="167" t="n"/>
      <c r="D7978" s="14" t="n"/>
      <c r="E7978" s="15" t="n"/>
      <c r="F7978" s="175" t="n"/>
      <c r="G7978" s="15" t="n"/>
      <c r="H7978" s="175" t="n"/>
      <c r="I7978" s="135" t="n"/>
      <c r="J7978" s="154" t="n"/>
      <c r="K7978" s="154" t="n"/>
      <c r="L7978" s="12" t="n"/>
      <c r="M7978">
        <f>VLOOKUP(J7978,P$7:Q$2767,2,0)</f>
        <v/>
      </c>
      <c r="N7978">
        <f>VLOOKUP(K7978,P$7:R$2767,2,0)</f>
        <v/>
      </c>
    </row>
    <row r="7979" hidden="1" outlineLevel="1" ht="22.45" customFormat="1" customHeight="1" s="71">
      <c r="B7979" s="165" t="n"/>
      <c r="C7979" s="165" t="n"/>
      <c r="D7979" s="152" t="n"/>
      <c r="E7979" s="163" t="n"/>
      <c r="F7979" s="164" t="n"/>
      <c r="G7979" s="163" t="n"/>
      <c r="H7979" s="164" t="n"/>
      <c r="I7979" s="176" t="n"/>
      <c r="J7979" s="8" t="n"/>
      <c r="K7979" s="8" t="n"/>
      <c r="L7979" s="12" t="n"/>
      <c r="M7979">
        <f>VLOOKUP(J7979,P$7:Q$2767,2,0)</f>
        <v/>
      </c>
      <c r="N7979">
        <f>VLOOKUP(K7979,P$7:R$2767,2,0)</f>
        <v/>
      </c>
    </row>
    <row r="7980" hidden="1" outlineLevel="1" ht="22.45" customFormat="1" customHeight="1" s="71">
      <c r="B7980" s="166" t="n"/>
      <c r="C7980" s="166" t="n"/>
      <c r="D7980" s="153" t="n"/>
      <c r="E7980" s="10" t="n"/>
      <c r="F7980" s="11" t="n"/>
      <c r="G7980" s="10" t="n"/>
      <c r="H7980" s="11" t="n"/>
      <c r="I7980" s="12" t="n"/>
      <c r="J7980" s="13" t="n"/>
      <c r="K7980" s="13" t="n"/>
      <c r="L7980" s="12" t="n"/>
      <c r="M7980">
        <f>VLOOKUP(J7980,P$7:Q$2767,2,0)</f>
        <v/>
      </c>
      <c r="N7980">
        <f>VLOOKUP(K7980,P$7:R$2767,2,0)</f>
        <v/>
      </c>
    </row>
    <row r="7981" hidden="1" outlineLevel="1" ht="22.45" customFormat="1" customHeight="1" s="71" thickBot="1">
      <c r="B7981" s="167" t="n"/>
      <c r="C7981" s="167" t="n"/>
      <c r="D7981" s="14" t="n"/>
      <c r="E7981" s="15" t="n"/>
      <c r="F7981" s="175" t="n"/>
      <c r="G7981" s="15" t="n"/>
      <c r="H7981" s="175" t="n"/>
      <c r="I7981" s="135" t="n"/>
      <c r="J7981" s="154" t="n"/>
      <c r="K7981" s="154" t="n"/>
      <c r="L7981" s="12" t="n"/>
      <c r="M7981">
        <f>VLOOKUP(J7981,P$7:Q$2767,2,0)</f>
        <v/>
      </c>
      <c r="N7981">
        <f>VLOOKUP(K7981,P$7:R$2767,2,0)</f>
        <v/>
      </c>
    </row>
    <row r="7982" hidden="1" outlineLevel="1" ht="22.45" customFormat="1" customHeight="1" s="71">
      <c r="B7982" s="165" t="n"/>
      <c r="C7982" s="165" t="n"/>
      <c r="D7982" s="152" t="n"/>
      <c r="E7982" s="163" t="n"/>
      <c r="F7982" s="164" t="n"/>
      <c r="G7982" s="163" t="n"/>
      <c r="H7982" s="164" t="n"/>
      <c r="I7982" s="7" t="n"/>
      <c r="J7982" s="8" t="n"/>
      <c r="K7982" s="8" t="n"/>
      <c r="L7982" s="12" t="n"/>
      <c r="M7982">
        <f>VLOOKUP(J7982,P$7:Q$2767,2,0)</f>
        <v/>
      </c>
      <c r="N7982">
        <f>VLOOKUP(K7982,P$7:R$2767,2,0)</f>
        <v/>
      </c>
    </row>
    <row r="7983" hidden="1" outlineLevel="1" ht="22.45" customFormat="1" customHeight="1" s="71">
      <c r="B7983" s="166" t="n"/>
      <c r="C7983" s="166" t="n"/>
      <c r="D7983" s="153" t="n"/>
      <c r="E7983" s="10" t="n"/>
      <c r="F7983" s="11" t="n"/>
      <c r="G7983" s="10" t="n"/>
      <c r="H7983" s="11" t="n"/>
      <c r="I7983" s="12" t="n"/>
      <c r="J7983" s="13" t="n"/>
      <c r="K7983" s="13" t="n"/>
      <c r="L7983" s="12" t="n"/>
      <c r="M7983">
        <f>VLOOKUP(J7983,P$7:Q$2767,2,0)</f>
        <v/>
      </c>
      <c r="N7983">
        <f>VLOOKUP(K7983,P$7:R$2767,2,0)</f>
        <v/>
      </c>
    </row>
    <row r="7984" hidden="1" outlineLevel="1" ht="22.45" customFormat="1" customHeight="1" s="71" thickBot="1">
      <c r="B7984" s="167" t="n"/>
      <c r="C7984" s="167" t="n"/>
      <c r="D7984" s="14" t="n"/>
      <c r="E7984" s="15" t="n"/>
      <c r="F7984" s="175" t="n"/>
      <c r="G7984" s="15" t="n"/>
      <c r="H7984" s="175" t="n"/>
      <c r="I7984" s="135" t="n"/>
      <c r="J7984" s="154" t="n"/>
      <c r="K7984" s="154" t="n"/>
      <c r="L7984" s="12" t="n"/>
      <c r="M7984">
        <f>VLOOKUP(J7984,P$7:Q$2767,2,0)</f>
        <v/>
      </c>
      <c r="N7984">
        <f>VLOOKUP(K7984,P$7:R$2767,2,0)</f>
        <v/>
      </c>
    </row>
    <row r="7985" hidden="1" outlineLevel="1" ht="22.45" customFormat="1" customHeight="1" s="71">
      <c r="B7985" s="165" t="n"/>
      <c r="C7985" s="165" t="n"/>
      <c r="D7985" s="152" t="n"/>
      <c r="E7985" s="163" t="n"/>
      <c r="F7985" s="164" t="n"/>
      <c r="G7985" s="163" t="n"/>
      <c r="H7985" s="164" t="n"/>
      <c r="I7985" s="7" t="n"/>
      <c r="J7985" s="8" t="n"/>
      <c r="K7985" s="8" t="n"/>
      <c r="L7985" s="12" t="n"/>
      <c r="M7985">
        <f>VLOOKUP(J7985,P$7:Q$2767,2,0)</f>
        <v/>
      </c>
      <c r="N7985">
        <f>VLOOKUP(K7985,P$7:R$2767,2,0)</f>
        <v/>
      </c>
    </row>
    <row r="7986" hidden="1" outlineLevel="1" ht="22.45" customFormat="1" customHeight="1" s="71">
      <c r="B7986" s="166" t="n"/>
      <c r="C7986" s="166" t="n"/>
      <c r="D7986" s="153" t="n"/>
      <c r="E7986" s="10" t="n"/>
      <c r="F7986" s="11" t="n"/>
      <c r="G7986" s="10" t="n"/>
      <c r="H7986" s="11" t="n"/>
      <c r="I7986" s="12" t="n"/>
      <c r="J7986" s="13" t="n"/>
      <c r="K7986" s="13" t="n"/>
      <c r="L7986" s="12" t="n"/>
      <c r="M7986">
        <f>VLOOKUP(J7986,P$7:Q$2767,2,0)</f>
        <v/>
      </c>
      <c r="N7986">
        <f>VLOOKUP(K7986,P$7:R$2767,2,0)</f>
        <v/>
      </c>
    </row>
    <row r="7987" hidden="1" outlineLevel="1" ht="22.45" customFormat="1" customHeight="1" s="71" thickBot="1">
      <c r="B7987" s="167" t="n"/>
      <c r="C7987" s="167" t="n"/>
      <c r="D7987" s="14" t="n"/>
      <c r="E7987" s="15" t="n"/>
      <c r="F7987" s="175" t="n"/>
      <c r="G7987" s="15" t="n"/>
      <c r="H7987" s="175" t="n"/>
      <c r="I7987" s="135" t="n"/>
      <c r="J7987" s="154" t="n"/>
      <c r="K7987" s="154" t="n"/>
      <c r="L7987" s="12" t="n"/>
      <c r="M7987">
        <f>VLOOKUP(J7987,P$7:Q$2767,2,0)</f>
        <v/>
      </c>
      <c r="N7987">
        <f>VLOOKUP(K7987,P$7:R$2767,2,0)</f>
        <v/>
      </c>
    </row>
    <row r="7988" hidden="1" outlineLevel="1" ht="22.45" customFormat="1" customHeight="1" s="71">
      <c r="B7988" s="165" t="n"/>
      <c r="C7988" s="165" t="n"/>
      <c r="D7988" s="152" t="n"/>
      <c r="E7988" s="163" t="n"/>
      <c r="F7988" s="164" t="n"/>
      <c r="G7988" s="163" t="n"/>
      <c r="H7988" s="164" t="n"/>
      <c r="I7988" s="176" t="n"/>
      <c r="J7988" s="8" t="n"/>
      <c r="K7988" s="8" t="n"/>
      <c r="L7988" s="12" t="n"/>
      <c r="M7988">
        <f>VLOOKUP(J7988,P$7:Q$2767,2,0)</f>
        <v/>
      </c>
      <c r="N7988">
        <f>VLOOKUP(K7988,P$7:R$2767,2,0)</f>
        <v/>
      </c>
    </row>
    <row r="7989" hidden="1" outlineLevel="1" ht="22.45" customFormat="1" customHeight="1" s="71">
      <c r="B7989" s="166" t="n"/>
      <c r="C7989" s="166" t="n"/>
      <c r="D7989" s="153" t="n"/>
      <c r="E7989" s="10" t="n"/>
      <c r="F7989" s="11" t="n"/>
      <c r="G7989" s="10" t="n"/>
      <c r="H7989" s="11" t="n"/>
      <c r="I7989" s="12" t="n"/>
      <c r="J7989" s="13" t="n"/>
      <c r="K7989" s="13" t="n"/>
      <c r="L7989" s="12" t="n"/>
      <c r="M7989">
        <f>VLOOKUP(J7989,P$7:Q$2767,2,0)</f>
        <v/>
      </c>
      <c r="N7989">
        <f>VLOOKUP(K7989,P$7:R$2767,2,0)</f>
        <v/>
      </c>
    </row>
    <row r="7990" hidden="1" outlineLevel="1" ht="22.45" customFormat="1" customHeight="1" s="71" thickBot="1">
      <c r="B7990" s="167" t="n"/>
      <c r="C7990" s="167" t="n"/>
      <c r="D7990" s="14" t="n"/>
      <c r="E7990" s="15" t="n"/>
      <c r="F7990" s="175" t="n"/>
      <c r="G7990" s="15" t="n"/>
      <c r="H7990" s="175" t="n"/>
      <c r="I7990" s="135" t="n"/>
      <c r="J7990" s="154" t="n"/>
      <c r="K7990" s="154" t="n"/>
      <c r="L7990" s="12" t="n"/>
      <c r="M7990">
        <f>VLOOKUP(J7990,P$7:Q$2767,2,0)</f>
        <v/>
      </c>
      <c r="N7990">
        <f>VLOOKUP(K7990,P$7:R$2767,2,0)</f>
        <v/>
      </c>
    </row>
    <row r="7991" hidden="1" outlineLevel="1" ht="22.45" customFormat="1" customHeight="1" s="71">
      <c r="B7991" s="165" t="n"/>
      <c r="C7991" s="165" t="n"/>
      <c r="D7991" s="152" t="n"/>
      <c r="E7991" s="163" t="n"/>
      <c r="F7991" s="164" t="n"/>
      <c r="G7991" s="163" t="n"/>
      <c r="H7991" s="164" t="n"/>
      <c r="I7991" s="7" t="n"/>
      <c r="J7991" s="8" t="n"/>
      <c r="K7991" s="8" t="n"/>
      <c r="L7991" s="12" t="n"/>
      <c r="M7991">
        <f>VLOOKUP(J7991,P$7:Q$2767,2,0)</f>
        <v/>
      </c>
      <c r="N7991">
        <f>VLOOKUP(K7991,P$7:R$2767,2,0)</f>
        <v/>
      </c>
    </row>
    <row r="7992" hidden="1" outlineLevel="1" ht="22.45" customFormat="1" customHeight="1" s="71">
      <c r="B7992" s="166" t="n"/>
      <c r="C7992" s="166" t="n"/>
      <c r="D7992" s="153" t="n"/>
      <c r="E7992" s="10" t="n"/>
      <c r="F7992" s="11" t="n"/>
      <c r="G7992" s="10" t="n"/>
      <c r="H7992" s="11" t="n"/>
      <c r="I7992" s="12" t="n"/>
      <c r="J7992" s="13" t="n"/>
      <c r="K7992" s="13" t="n"/>
      <c r="L7992" s="12" t="n"/>
      <c r="M7992">
        <f>VLOOKUP(J7992,P$7:Q$2767,2,0)</f>
        <v/>
      </c>
      <c r="N7992">
        <f>VLOOKUP(K7992,P$7:R$2767,2,0)</f>
        <v/>
      </c>
    </row>
    <row r="7993" hidden="1" outlineLevel="1" ht="22.45" customFormat="1" customHeight="1" s="71" thickBot="1">
      <c r="B7993" s="167" t="n"/>
      <c r="C7993" s="167" t="n"/>
      <c r="D7993" s="14" t="n"/>
      <c r="E7993" s="15" t="n"/>
      <c r="F7993" s="175" t="n"/>
      <c r="G7993" s="15" t="n"/>
      <c r="H7993" s="175" t="n"/>
      <c r="I7993" s="135" t="n"/>
      <c r="J7993" s="154" t="n"/>
      <c r="K7993" s="154" t="n"/>
      <c r="L7993" s="12" t="n"/>
      <c r="M7993">
        <f>VLOOKUP(J7993,P$7:Q$2767,2,0)</f>
        <v/>
      </c>
      <c r="N7993">
        <f>VLOOKUP(K7993,P$7:R$2767,2,0)</f>
        <v/>
      </c>
    </row>
    <row r="7994" hidden="1" outlineLevel="1" ht="22.45" customFormat="1" customHeight="1" s="71">
      <c r="B7994" s="165" t="n"/>
      <c r="C7994" s="165" t="n"/>
      <c r="D7994" s="152" t="n"/>
      <c r="E7994" s="163" t="n"/>
      <c r="F7994" s="164" t="n"/>
      <c r="G7994" s="163" t="n"/>
      <c r="H7994" s="164" t="n"/>
      <c r="I7994" s="176" t="n"/>
      <c r="J7994" s="8" t="n"/>
      <c r="K7994" s="8" t="n"/>
      <c r="L7994" s="12" t="n"/>
      <c r="M7994">
        <f>VLOOKUP(J7994,P$7:Q$2767,2,0)</f>
        <v/>
      </c>
      <c r="N7994">
        <f>VLOOKUP(K7994,P$7:R$2767,2,0)</f>
        <v/>
      </c>
    </row>
    <row r="7995" hidden="1" outlineLevel="1" ht="22.45" customFormat="1" customHeight="1" s="71">
      <c r="B7995" s="166" t="n"/>
      <c r="C7995" s="166" t="n"/>
      <c r="D7995" s="153" t="n"/>
      <c r="E7995" s="10" t="n"/>
      <c r="F7995" s="11" t="n"/>
      <c r="G7995" s="10" t="n"/>
      <c r="H7995" s="11" t="n"/>
      <c r="I7995" s="12" t="n"/>
      <c r="J7995" s="13" t="n"/>
      <c r="K7995" s="13" t="n"/>
      <c r="L7995" s="12" t="n"/>
      <c r="M7995">
        <f>VLOOKUP(J7995,P$7:Q$2767,2,0)</f>
        <v/>
      </c>
      <c r="N7995">
        <f>VLOOKUP(K7995,P$7:R$2767,2,0)</f>
        <v/>
      </c>
    </row>
    <row r="7996" hidden="1" outlineLevel="1" ht="22.45" customFormat="1" customHeight="1" s="71" thickBot="1">
      <c r="B7996" s="167" t="n"/>
      <c r="C7996" s="167" t="n"/>
      <c r="D7996" s="14" t="n"/>
      <c r="E7996" s="15" t="n"/>
      <c r="F7996" s="175" t="n"/>
      <c r="G7996" s="15" t="n"/>
      <c r="H7996" s="175" t="n"/>
      <c r="I7996" s="135" t="n"/>
      <c r="J7996" s="154" t="n"/>
      <c r="K7996" s="154" t="n"/>
      <c r="L7996" s="12" t="n"/>
      <c r="M7996">
        <f>VLOOKUP(J7996,P$7:Q$2767,2,0)</f>
        <v/>
      </c>
      <c r="N7996">
        <f>VLOOKUP(K7996,P$7:R$2767,2,0)</f>
        <v/>
      </c>
    </row>
    <row r="7997" hidden="1" outlineLevel="1" ht="22.45" customFormat="1" customHeight="1" s="71">
      <c r="B7997" s="165" t="n"/>
      <c r="C7997" s="165" t="n"/>
      <c r="D7997" s="152" t="n"/>
      <c r="E7997" s="163" t="n"/>
      <c r="F7997" s="164" t="n"/>
      <c r="G7997" s="163" t="n"/>
      <c r="H7997" s="164" t="n"/>
      <c r="I7997" s="176" t="n"/>
      <c r="J7997" s="8" t="n"/>
      <c r="K7997" s="8" t="n"/>
      <c r="L7997" s="12" t="n"/>
      <c r="M7997">
        <f>VLOOKUP(J7997,P$7:Q$2767,2,0)</f>
        <v/>
      </c>
      <c r="N7997">
        <f>VLOOKUP(K7997,P$7:R$2767,2,0)</f>
        <v/>
      </c>
    </row>
    <row r="7998" hidden="1" outlineLevel="1" ht="22.45" customFormat="1" customHeight="1" s="71">
      <c r="B7998" s="166" t="n"/>
      <c r="C7998" s="166" t="n"/>
      <c r="D7998" s="153" t="n"/>
      <c r="E7998" s="10" t="n"/>
      <c r="F7998" s="11" t="n"/>
      <c r="G7998" s="10" t="n"/>
      <c r="H7998" s="11" t="n"/>
      <c r="I7998" s="12" t="n"/>
      <c r="J7998" s="13" t="n"/>
      <c r="K7998" s="13" t="n"/>
      <c r="L7998" s="12" t="n"/>
      <c r="M7998">
        <f>VLOOKUP(J7998,P$7:Q$2767,2,0)</f>
        <v/>
      </c>
      <c r="N7998">
        <f>VLOOKUP(K7998,P$7:R$2767,2,0)</f>
        <v/>
      </c>
    </row>
    <row r="7999" hidden="1" outlineLevel="1" ht="22.45" customFormat="1" customHeight="1" s="71" thickBot="1">
      <c r="B7999" s="167" t="n"/>
      <c r="C7999" s="167" t="n"/>
      <c r="D7999" s="14" t="n"/>
      <c r="E7999" s="15" t="n"/>
      <c r="F7999" s="175" t="n"/>
      <c r="G7999" s="15" t="n"/>
      <c r="H7999" s="175" t="n"/>
      <c r="I7999" s="135" t="n"/>
      <c r="J7999" s="154" t="n"/>
      <c r="K7999" s="154" t="n"/>
      <c r="L7999" s="12" t="n"/>
      <c r="M7999">
        <f>VLOOKUP(J7999,P$7:Q$2767,2,0)</f>
        <v/>
      </c>
      <c r="N7999">
        <f>VLOOKUP(K7999,P$7:R$2767,2,0)</f>
        <v/>
      </c>
    </row>
    <row r="8000" hidden="1" outlineLevel="1" ht="22.45" customFormat="1" customHeight="1" s="71">
      <c r="B8000" s="165" t="n"/>
      <c r="C8000" s="165" t="n"/>
      <c r="D8000" s="152" t="n"/>
      <c r="E8000" s="163" t="n"/>
      <c r="F8000" s="164" t="n"/>
      <c r="G8000" s="163" t="n"/>
      <c r="H8000" s="164" t="n"/>
      <c r="I8000" s="176" t="n"/>
      <c r="J8000" s="8" t="n"/>
      <c r="K8000" s="8" t="n"/>
      <c r="L8000" s="12" t="n"/>
      <c r="M8000">
        <f>VLOOKUP(J8000,P$7:Q$2767,2,0)</f>
        <v/>
      </c>
      <c r="N8000">
        <f>VLOOKUP(K8000,P$7:R$2767,2,0)</f>
        <v/>
      </c>
    </row>
    <row r="8001" hidden="1" outlineLevel="1" ht="22.45" customFormat="1" customHeight="1" s="71">
      <c r="B8001" s="166" t="n"/>
      <c r="C8001" s="166" t="n"/>
      <c r="D8001" s="153" t="n"/>
      <c r="E8001" s="10" t="n"/>
      <c r="F8001" s="11" t="n"/>
      <c r="G8001" s="10" t="n"/>
      <c r="H8001" s="11" t="n"/>
      <c r="I8001" s="12" t="n"/>
      <c r="J8001" s="13" t="n"/>
      <c r="K8001" s="13" t="n"/>
      <c r="L8001" s="12" t="n"/>
      <c r="M8001">
        <f>VLOOKUP(J8001,P$7:Q$2767,2,0)</f>
        <v/>
      </c>
      <c r="N8001">
        <f>VLOOKUP(K8001,P$7:R$2767,2,0)</f>
        <v/>
      </c>
    </row>
    <row r="8002" hidden="1" outlineLevel="1" ht="22.45" customFormat="1" customHeight="1" s="71" thickBot="1">
      <c r="B8002" s="167" t="n"/>
      <c r="C8002" s="167" t="n"/>
      <c r="D8002" s="14" t="n"/>
      <c r="E8002" s="15" t="n"/>
      <c r="F8002" s="175" t="n"/>
      <c r="G8002" s="15" t="n"/>
      <c r="H8002" s="175" t="n"/>
      <c r="I8002" s="135" t="n"/>
      <c r="J8002" s="154" t="n"/>
      <c r="K8002" s="154" t="n"/>
      <c r="L8002" s="12" t="n"/>
      <c r="M8002">
        <f>VLOOKUP(J8002,P$7:Q$2767,2,0)</f>
        <v/>
      </c>
      <c r="N8002">
        <f>VLOOKUP(K8002,P$7:R$2767,2,0)</f>
        <v/>
      </c>
    </row>
    <row r="8003" hidden="1" outlineLevel="1" ht="22.45" customFormat="1" customHeight="1" s="71">
      <c r="B8003" s="165" t="n"/>
      <c r="C8003" s="165" t="n"/>
      <c r="D8003" s="152" t="n"/>
      <c r="E8003" s="163" t="n"/>
      <c r="F8003" s="164" t="n"/>
      <c r="G8003" s="163" t="n"/>
      <c r="H8003" s="164" t="n"/>
      <c r="I8003" s="7" t="n"/>
      <c r="J8003" s="8" t="n"/>
      <c r="K8003" s="8" t="n"/>
      <c r="L8003" s="12" t="n"/>
      <c r="M8003">
        <f>VLOOKUP(J8003,P$7:Q$2767,2,0)</f>
        <v/>
      </c>
      <c r="N8003">
        <f>VLOOKUP(K8003,P$7:R$2767,2,0)</f>
        <v/>
      </c>
    </row>
    <row r="8004" hidden="1" outlineLevel="1" ht="22.45" customFormat="1" customHeight="1" s="71">
      <c r="B8004" s="166" t="n"/>
      <c r="C8004" s="166" t="n"/>
      <c r="D8004" s="153" t="n"/>
      <c r="E8004" s="10" t="n"/>
      <c r="F8004" s="11" t="n"/>
      <c r="G8004" s="10" t="n"/>
      <c r="H8004" s="11" t="n"/>
      <c r="I8004" s="12" t="n"/>
      <c r="J8004" s="13" t="n"/>
      <c r="K8004" s="13" t="n"/>
      <c r="L8004" s="12" t="n"/>
      <c r="M8004">
        <f>VLOOKUP(J8004,P$7:Q$2767,2,0)</f>
        <v/>
      </c>
      <c r="N8004">
        <f>VLOOKUP(K8004,P$7:R$2767,2,0)</f>
        <v/>
      </c>
    </row>
    <row r="8005" hidden="1" outlineLevel="1" ht="22.45" customFormat="1" customHeight="1" s="71" thickBot="1">
      <c r="B8005" s="167" t="n"/>
      <c r="C8005" s="167" t="n"/>
      <c r="D8005" s="14" t="n"/>
      <c r="E8005" s="15" t="n"/>
      <c r="F8005" s="175" t="n"/>
      <c r="G8005" s="15" t="n"/>
      <c r="H8005" s="175" t="n"/>
      <c r="I8005" s="135" t="n"/>
      <c r="J8005" s="154" t="n"/>
      <c r="K8005" s="154" t="n"/>
      <c r="L8005" s="12" t="n"/>
      <c r="M8005">
        <f>VLOOKUP(J8005,P$7:Q$2767,2,0)</f>
        <v/>
      </c>
      <c r="N8005">
        <f>VLOOKUP(K8005,P$7:R$2767,2,0)</f>
        <v/>
      </c>
    </row>
    <row r="8006" hidden="1" outlineLevel="1" ht="22.45" customFormat="1" customHeight="1" s="71">
      <c r="B8006" s="165" t="n"/>
      <c r="C8006" s="165" t="n"/>
      <c r="D8006" s="152" t="n"/>
      <c r="E8006" s="163" t="n"/>
      <c r="F8006" s="164" t="n"/>
      <c r="G8006" s="163" t="n"/>
      <c r="H8006" s="164" t="n"/>
      <c r="I8006" s="176" t="n"/>
      <c r="J8006" s="8" t="n"/>
      <c r="K8006" s="8" t="n"/>
      <c r="L8006" s="12" t="n"/>
      <c r="M8006">
        <f>VLOOKUP(J8006,P$7:Q$2767,2,0)</f>
        <v/>
      </c>
      <c r="N8006">
        <f>VLOOKUP(K8006,P$7:R$2767,2,0)</f>
        <v/>
      </c>
    </row>
    <row r="8007" hidden="1" outlineLevel="1" ht="22.45" customFormat="1" customHeight="1" s="71">
      <c r="B8007" s="166" t="n"/>
      <c r="C8007" s="166" t="n"/>
      <c r="D8007" s="153" t="n"/>
      <c r="E8007" s="10" t="n"/>
      <c r="F8007" s="11" t="n"/>
      <c r="G8007" s="10" t="n"/>
      <c r="H8007" s="11" t="n"/>
      <c r="I8007" s="12" t="n"/>
      <c r="J8007" s="13" t="n"/>
      <c r="K8007" s="13" t="n"/>
      <c r="L8007" s="12" t="n"/>
      <c r="M8007">
        <f>VLOOKUP(J8007,P$7:Q$2767,2,0)</f>
        <v/>
      </c>
      <c r="N8007">
        <f>VLOOKUP(K8007,P$7:R$2767,2,0)</f>
        <v/>
      </c>
    </row>
    <row r="8008" hidden="1" outlineLevel="1" ht="22.45" customFormat="1" customHeight="1" s="71" thickBot="1">
      <c r="B8008" s="167" t="n"/>
      <c r="C8008" s="167" t="n"/>
      <c r="D8008" s="14" t="n"/>
      <c r="E8008" s="15" t="n"/>
      <c r="F8008" s="175" t="n"/>
      <c r="G8008" s="15" t="n"/>
      <c r="H8008" s="175" t="n"/>
      <c r="I8008" s="135" t="n"/>
      <c r="J8008" s="154" t="n"/>
      <c r="K8008" s="154" t="n"/>
      <c r="L8008" s="12" t="n"/>
      <c r="M8008">
        <f>VLOOKUP(J8008,P$7:Q$2767,2,0)</f>
        <v/>
      </c>
      <c r="N8008">
        <f>VLOOKUP(K8008,P$7:R$2767,2,0)</f>
        <v/>
      </c>
    </row>
    <row r="8009" hidden="1" outlineLevel="1" ht="22.45" customFormat="1" customHeight="1" s="71">
      <c r="B8009" s="165" t="n"/>
      <c r="C8009" s="165" t="n"/>
      <c r="D8009" s="152" t="n"/>
      <c r="E8009" s="163" t="n"/>
      <c r="F8009" s="164" t="n"/>
      <c r="G8009" s="163" t="n"/>
      <c r="H8009" s="164" t="n"/>
      <c r="I8009" s="176" t="n"/>
      <c r="J8009" s="8" t="n"/>
      <c r="K8009" s="8" t="n"/>
      <c r="L8009" s="12" t="n"/>
      <c r="M8009">
        <f>VLOOKUP(J8009,P$7:Q$2767,2,0)</f>
        <v/>
      </c>
      <c r="N8009">
        <f>VLOOKUP(K8009,P$7:R$2767,2,0)</f>
        <v/>
      </c>
    </row>
    <row r="8010" hidden="1" outlineLevel="1" ht="22.45" customFormat="1" customHeight="1" s="71">
      <c r="B8010" s="166" t="n"/>
      <c r="C8010" s="166" t="n"/>
      <c r="D8010" s="153" t="n"/>
      <c r="E8010" s="10" t="n"/>
      <c r="F8010" s="11" t="n"/>
      <c r="G8010" s="10" t="n"/>
      <c r="H8010" s="11" t="n"/>
      <c r="I8010" s="12" t="n"/>
      <c r="J8010" s="13" t="n"/>
      <c r="K8010" s="13" t="n"/>
      <c r="L8010" s="12" t="n"/>
      <c r="M8010">
        <f>VLOOKUP(J8010,P$7:Q$2767,2,0)</f>
        <v/>
      </c>
      <c r="N8010">
        <f>VLOOKUP(K8010,P$7:R$2767,2,0)</f>
        <v/>
      </c>
    </row>
    <row r="8011" hidden="1" outlineLevel="1" ht="22.45" customFormat="1" customHeight="1" s="71" thickBot="1">
      <c r="B8011" s="167" t="n"/>
      <c r="C8011" s="167" t="n"/>
      <c r="D8011" s="14" t="n"/>
      <c r="E8011" s="15" t="n"/>
      <c r="F8011" s="175" t="n"/>
      <c r="G8011" s="15" t="n"/>
      <c r="H8011" s="175" t="n"/>
      <c r="I8011" s="135" t="n"/>
      <c r="J8011" s="154" t="n"/>
      <c r="K8011" s="154" t="n"/>
      <c r="L8011" s="12" t="n"/>
      <c r="M8011">
        <f>VLOOKUP(J8011,P$7:Q$2767,2,0)</f>
        <v/>
      </c>
      <c r="N8011">
        <f>VLOOKUP(K8011,P$7:R$2767,2,0)</f>
        <v/>
      </c>
    </row>
    <row r="8012" hidden="1" outlineLevel="1" ht="22.45" customFormat="1" customHeight="1" s="71">
      <c r="B8012" s="165" t="n"/>
      <c r="C8012" s="165" t="n"/>
      <c r="D8012" s="152" t="n"/>
      <c r="E8012" s="163" t="n"/>
      <c r="F8012" s="164" t="n"/>
      <c r="G8012" s="163" t="n"/>
      <c r="H8012" s="164" t="n"/>
      <c r="I8012" s="176" t="n"/>
      <c r="J8012" s="8" t="n"/>
      <c r="K8012" s="8" t="n"/>
      <c r="L8012" s="12" t="n"/>
      <c r="M8012">
        <f>VLOOKUP(J8012,P$7:Q$2767,2,0)</f>
        <v/>
      </c>
      <c r="N8012">
        <f>VLOOKUP(K8012,P$7:R$2767,2,0)</f>
        <v/>
      </c>
    </row>
    <row r="8013" hidden="1" outlineLevel="1" ht="22.45" customFormat="1" customHeight="1" s="71">
      <c r="B8013" s="166" t="n"/>
      <c r="C8013" s="166" t="n"/>
      <c r="D8013" s="153" t="n"/>
      <c r="E8013" s="10" t="n"/>
      <c r="F8013" s="11" t="n"/>
      <c r="G8013" s="10" t="n"/>
      <c r="H8013" s="11" t="n"/>
      <c r="I8013" s="12" t="n"/>
      <c r="J8013" s="13" t="n"/>
      <c r="K8013" s="13" t="n"/>
      <c r="L8013" s="12" t="n"/>
      <c r="M8013">
        <f>VLOOKUP(J8013,P$7:Q$2767,2,0)</f>
        <v/>
      </c>
      <c r="N8013">
        <f>VLOOKUP(K8013,P$7:R$2767,2,0)</f>
        <v/>
      </c>
    </row>
    <row r="8014" hidden="1" outlineLevel="1" ht="22.45" customFormat="1" customHeight="1" s="71" thickBot="1">
      <c r="B8014" s="167" t="n"/>
      <c r="C8014" s="167" t="n"/>
      <c r="D8014" s="14" t="n"/>
      <c r="E8014" s="15" t="n"/>
      <c r="F8014" s="175" t="n"/>
      <c r="G8014" s="15" t="n"/>
      <c r="H8014" s="175" t="n"/>
      <c r="I8014" s="135" t="n"/>
      <c r="J8014" s="154" t="n"/>
      <c r="K8014" s="154" t="n"/>
      <c r="L8014" s="12" t="n"/>
      <c r="M8014">
        <f>VLOOKUP(J8014,P$7:Q$2767,2,0)</f>
        <v/>
      </c>
      <c r="N8014">
        <f>VLOOKUP(K8014,P$7:R$2767,2,0)</f>
        <v/>
      </c>
    </row>
    <row r="8015" hidden="1" outlineLevel="1" ht="22.45" customFormat="1" customHeight="1" s="71">
      <c r="B8015" s="165" t="n"/>
      <c r="C8015" s="165" t="n"/>
      <c r="D8015" s="152" t="n"/>
      <c r="E8015" s="163" t="n"/>
      <c r="F8015" s="164" t="n"/>
      <c r="G8015" s="163" t="n"/>
      <c r="H8015" s="164" t="n"/>
      <c r="I8015" s="176" t="n"/>
      <c r="J8015" s="8" t="n"/>
      <c r="K8015" s="8" t="n"/>
      <c r="L8015" s="12" t="n"/>
      <c r="M8015">
        <f>VLOOKUP(J8015,P$7:Q$2767,2,0)</f>
        <v/>
      </c>
      <c r="N8015">
        <f>VLOOKUP(K8015,P$7:R$2767,2,0)</f>
        <v/>
      </c>
    </row>
    <row r="8016" hidden="1" outlineLevel="1" ht="22.45" customFormat="1" customHeight="1" s="71">
      <c r="B8016" s="166" t="n"/>
      <c r="C8016" s="166" t="n"/>
      <c r="D8016" s="153" t="n"/>
      <c r="E8016" s="10" t="n"/>
      <c r="F8016" s="11" t="n"/>
      <c r="G8016" s="10" t="n"/>
      <c r="H8016" s="11" t="n"/>
      <c r="I8016" s="12" t="n"/>
      <c r="J8016" s="13" t="n"/>
      <c r="K8016" s="13" t="n"/>
      <c r="L8016" s="12" t="n"/>
      <c r="M8016">
        <f>VLOOKUP(J8016,P$7:Q$2767,2,0)</f>
        <v/>
      </c>
      <c r="N8016">
        <f>VLOOKUP(K8016,P$7:R$2767,2,0)</f>
        <v/>
      </c>
    </row>
    <row r="8017" hidden="1" outlineLevel="1" ht="22.45" customFormat="1" customHeight="1" s="71" thickBot="1">
      <c r="B8017" s="167" t="n"/>
      <c r="C8017" s="167" t="n"/>
      <c r="D8017" s="14" t="n"/>
      <c r="E8017" s="15" t="n"/>
      <c r="F8017" s="175" t="n"/>
      <c r="G8017" s="15" t="n"/>
      <c r="H8017" s="175" t="n"/>
      <c r="I8017" s="135" t="n"/>
      <c r="J8017" s="154" t="n"/>
      <c r="K8017" s="154" t="n"/>
      <c r="L8017" s="12" t="n"/>
      <c r="M8017">
        <f>VLOOKUP(J8017,P$7:Q$2767,2,0)</f>
        <v/>
      </c>
      <c r="N8017">
        <f>VLOOKUP(K8017,P$7:R$2767,2,0)</f>
        <v/>
      </c>
    </row>
    <row r="8018" hidden="1" outlineLevel="1" ht="22.45" customFormat="1" customHeight="1" s="71">
      <c r="B8018" s="165" t="n"/>
      <c r="C8018" s="165" t="n"/>
      <c r="D8018" s="152" t="n"/>
      <c r="E8018" s="163" t="n"/>
      <c r="F8018" s="164" t="n"/>
      <c r="G8018" s="163" t="n"/>
      <c r="H8018" s="164" t="n"/>
      <c r="I8018" s="176" t="n"/>
      <c r="J8018" s="8" t="n"/>
      <c r="K8018" s="8" t="n"/>
      <c r="L8018" s="12" t="n"/>
      <c r="M8018">
        <f>VLOOKUP(J8018,P$7:Q$2767,2,0)</f>
        <v/>
      </c>
      <c r="N8018">
        <f>VLOOKUP(K8018,P$7:R$2767,2,0)</f>
        <v/>
      </c>
    </row>
    <row r="8019" hidden="1" outlineLevel="1" ht="22.45" customFormat="1" customHeight="1" s="71">
      <c r="B8019" s="166" t="n"/>
      <c r="C8019" s="166" t="n"/>
      <c r="D8019" s="153" t="n"/>
      <c r="E8019" s="10" t="n"/>
      <c r="F8019" s="11" t="n"/>
      <c r="G8019" s="10" t="n"/>
      <c r="H8019" s="11" t="n"/>
      <c r="I8019" s="12" t="n"/>
      <c r="J8019" s="13" t="n"/>
      <c r="K8019" s="13" t="n"/>
      <c r="L8019" s="12" t="n"/>
      <c r="M8019">
        <f>VLOOKUP(J8019,P$7:Q$2767,2,0)</f>
        <v/>
      </c>
      <c r="N8019">
        <f>VLOOKUP(K8019,P$7:R$2767,2,0)</f>
        <v/>
      </c>
    </row>
    <row r="8020" hidden="1" outlineLevel="1" ht="22.45" customFormat="1" customHeight="1" s="71" thickBot="1">
      <c r="B8020" s="167" t="n"/>
      <c r="C8020" s="167" t="n"/>
      <c r="D8020" s="14" t="n"/>
      <c r="E8020" s="15" t="n"/>
      <c r="F8020" s="175" t="n"/>
      <c r="G8020" s="15" t="n"/>
      <c r="H8020" s="175" t="n"/>
      <c r="I8020" s="135" t="n"/>
      <c r="J8020" s="154" t="n"/>
      <c r="K8020" s="154" t="n"/>
      <c r="L8020" s="12" t="n"/>
      <c r="M8020">
        <f>VLOOKUP(J8020,P$7:Q$2767,2,0)</f>
        <v/>
      </c>
      <c r="N8020">
        <f>VLOOKUP(K8020,P$7:R$2767,2,0)</f>
        <v/>
      </c>
    </row>
    <row r="8021" hidden="1" outlineLevel="1" ht="22.45" customFormat="1" customHeight="1" s="71">
      <c r="B8021" s="165" t="n"/>
      <c r="C8021" s="165" t="n"/>
      <c r="D8021" s="152" t="n"/>
      <c r="E8021" s="163" t="n"/>
      <c r="F8021" s="164" t="n"/>
      <c r="G8021" s="163" t="n"/>
      <c r="H8021" s="164" t="n"/>
      <c r="I8021" s="176" t="n"/>
      <c r="J8021" s="8" t="n"/>
      <c r="K8021" s="8" t="n"/>
      <c r="L8021" s="12" t="n"/>
      <c r="M8021">
        <f>VLOOKUP(J8021,P$7:Q$2767,2,0)</f>
        <v/>
      </c>
      <c r="N8021">
        <f>VLOOKUP(K8021,P$7:R$2767,2,0)</f>
        <v/>
      </c>
    </row>
    <row r="8022" hidden="1" outlineLevel="1" ht="22.45" customFormat="1" customHeight="1" s="71">
      <c r="B8022" s="166" t="n"/>
      <c r="C8022" s="166" t="n"/>
      <c r="D8022" s="153" t="n"/>
      <c r="E8022" s="10" t="n"/>
      <c r="F8022" s="11" t="n"/>
      <c r="G8022" s="10" t="n"/>
      <c r="H8022" s="11" t="n"/>
      <c r="I8022" s="12" t="n"/>
      <c r="J8022" s="13" t="n"/>
      <c r="K8022" s="13" t="n"/>
      <c r="L8022" s="12" t="n"/>
      <c r="M8022">
        <f>VLOOKUP(J8022,P$7:Q$2767,2,0)</f>
        <v/>
      </c>
      <c r="N8022">
        <f>VLOOKUP(K8022,P$7:R$2767,2,0)</f>
        <v/>
      </c>
    </row>
    <row r="8023" hidden="1" outlineLevel="1" ht="22.45" customFormat="1" customHeight="1" s="71" thickBot="1">
      <c r="B8023" s="167" t="n"/>
      <c r="C8023" s="167" t="n"/>
      <c r="D8023" s="14" t="n"/>
      <c r="E8023" s="15" t="n"/>
      <c r="F8023" s="175" t="n"/>
      <c r="G8023" s="15" t="n"/>
      <c r="H8023" s="175" t="n"/>
      <c r="I8023" s="135" t="n"/>
      <c r="J8023" s="154" t="n"/>
      <c r="K8023" s="154" t="n"/>
      <c r="L8023" s="12" t="n"/>
      <c r="M8023">
        <f>VLOOKUP(J8023,P$7:Q$2767,2,0)</f>
        <v/>
      </c>
      <c r="N8023">
        <f>VLOOKUP(K8023,P$7:R$2767,2,0)</f>
        <v/>
      </c>
    </row>
    <row r="8024" hidden="1" outlineLevel="1" ht="22.45" customFormat="1" customHeight="1" s="71">
      <c r="B8024" s="165" t="n"/>
      <c r="C8024" s="165" t="n"/>
      <c r="D8024" s="152" t="n"/>
      <c r="E8024" s="163" t="n"/>
      <c r="F8024" s="164" t="n"/>
      <c r="G8024" s="163" t="n"/>
      <c r="H8024" s="164" t="n"/>
      <c r="I8024" s="176" t="n"/>
      <c r="J8024" s="8" t="n"/>
      <c r="K8024" s="8" t="n"/>
      <c r="L8024" s="12" t="n"/>
      <c r="M8024">
        <f>VLOOKUP(J8024,P$7:Q$2767,2,0)</f>
        <v/>
      </c>
      <c r="N8024">
        <f>VLOOKUP(K8024,P$7:R$2767,2,0)</f>
        <v/>
      </c>
    </row>
    <row r="8025" hidden="1" outlineLevel="1" ht="22.45" customFormat="1" customHeight="1" s="71">
      <c r="B8025" s="166" t="n"/>
      <c r="C8025" s="166" t="n"/>
      <c r="D8025" s="153" t="n"/>
      <c r="E8025" s="10" t="n"/>
      <c r="F8025" s="11" t="n"/>
      <c r="G8025" s="10" t="n"/>
      <c r="H8025" s="11" t="n"/>
      <c r="I8025" s="12" t="n"/>
      <c r="J8025" s="13" t="n"/>
      <c r="K8025" s="13" t="n"/>
      <c r="L8025" s="12" t="n"/>
      <c r="M8025">
        <f>VLOOKUP(J8025,P$7:Q$2767,2,0)</f>
        <v/>
      </c>
      <c r="N8025">
        <f>VLOOKUP(K8025,P$7:R$2767,2,0)</f>
        <v/>
      </c>
    </row>
    <row r="8026" hidden="1" outlineLevel="1" ht="22.45" customFormat="1" customHeight="1" s="71" thickBot="1">
      <c r="B8026" s="167" t="n"/>
      <c r="C8026" s="167" t="n"/>
      <c r="D8026" s="14" t="n"/>
      <c r="E8026" s="15" t="n"/>
      <c r="F8026" s="175" t="n"/>
      <c r="G8026" s="15" t="n"/>
      <c r="H8026" s="175" t="n"/>
      <c r="I8026" s="135" t="n"/>
      <c r="J8026" s="154" t="n"/>
      <c r="K8026" s="154" t="n"/>
      <c r="L8026" s="12" t="n"/>
      <c r="M8026">
        <f>VLOOKUP(J8026,P$7:Q$2767,2,0)</f>
        <v/>
      </c>
      <c r="N8026">
        <f>VLOOKUP(K8026,P$7:R$2767,2,0)</f>
        <v/>
      </c>
    </row>
    <row r="8027" hidden="1" outlineLevel="1" ht="22.45" customFormat="1" customHeight="1" s="71">
      <c r="B8027" s="165" t="n"/>
      <c r="C8027" s="165" t="n"/>
      <c r="D8027" s="152" t="n"/>
      <c r="E8027" s="163" t="n"/>
      <c r="F8027" s="164" t="n"/>
      <c r="G8027" s="163" t="n"/>
      <c r="H8027" s="164" t="n"/>
      <c r="I8027" s="176" t="n"/>
      <c r="J8027" s="8" t="n"/>
      <c r="K8027" s="8" t="n"/>
      <c r="L8027" s="12" t="n"/>
      <c r="M8027">
        <f>VLOOKUP(J8027,P$7:Q$2767,2,0)</f>
        <v/>
      </c>
      <c r="N8027">
        <f>VLOOKUP(K8027,P$7:R$2767,2,0)</f>
        <v/>
      </c>
    </row>
    <row r="8028" hidden="1" outlineLevel="1" ht="22.45" customFormat="1" customHeight="1" s="71">
      <c r="B8028" s="166" t="n"/>
      <c r="C8028" s="166" t="n"/>
      <c r="D8028" s="153" t="n"/>
      <c r="E8028" s="10" t="n"/>
      <c r="F8028" s="11" t="n"/>
      <c r="G8028" s="10" t="n"/>
      <c r="H8028" s="11" t="n"/>
      <c r="I8028" s="12" t="n"/>
      <c r="J8028" s="13" t="n"/>
      <c r="K8028" s="13" t="n"/>
      <c r="L8028" s="12" t="n"/>
      <c r="M8028">
        <f>VLOOKUP(J8028,P$7:Q$2767,2,0)</f>
        <v/>
      </c>
      <c r="N8028">
        <f>VLOOKUP(K8028,P$7:R$2767,2,0)</f>
        <v/>
      </c>
    </row>
    <row r="8029" hidden="1" outlineLevel="1" ht="22.45" customFormat="1" customHeight="1" s="71" thickBot="1">
      <c r="B8029" s="167" t="n"/>
      <c r="C8029" s="167" t="n"/>
      <c r="D8029" s="14" t="n"/>
      <c r="E8029" s="15" t="n"/>
      <c r="F8029" s="175" t="n"/>
      <c r="G8029" s="15" t="n"/>
      <c r="H8029" s="175" t="n"/>
      <c r="I8029" s="135" t="n"/>
      <c r="J8029" s="154" t="n"/>
      <c r="K8029" s="154" t="n"/>
      <c r="L8029" s="12" t="n"/>
      <c r="M8029">
        <f>VLOOKUP(J8029,P$7:Q$2767,2,0)</f>
        <v/>
      </c>
      <c r="N8029">
        <f>VLOOKUP(K8029,P$7:R$2767,2,0)</f>
        <v/>
      </c>
    </row>
    <row r="8030" hidden="1" outlineLevel="1" ht="22.45" customFormat="1" customHeight="1" s="71">
      <c r="B8030" s="165" t="n"/>
      <c r="C8030" s="165" t="n"/>
      <c r="D8030" s="152" t="n"/>
      <c r="E8030" s="163" t="n"/>
      <c r="F8030" s="164" t="n"/>
      <c r="G8030" s="163" t="n"/>
      <c r="H8030" s="164" t="n"/>
      <c r="I8030" s="176" t="n"/>
      <c r="J8030" s="8" t="n"/>
      <c r="K8030" s="8" t="n"/>
      <c r="L8030" s="12" t="n"/>
      <c r="M8030">
        <f>VLOOKUP(J8030,P$7:Q$2767,2,0)</f>
        <v/>
      </c>
      <c r="N8030">
        <f>VLOOKUP(K8030,P$7:R$2767,2,0)</f>
        <v/>
      </c>
    </row>
    <row r="8031" hidden="1" outlineLevel="1" ht="22.45" customFormat="1" customHeight="1" s="71">
      <c r="B8031" s="166" t="n"/>
      <c r="C8031" s="166" t="n"/>
      <c r="D8031" s="153" t="n"/>
      <c r="E8031" s="10" t="n"/>
      <c r="F8031" s="11" t="n"/>
      <c r="G8031" s="10" t="n"/>
      <c r="H8031" s="11" t="n"/>
      <c r="I8031" s="12" t="n"/>
      <c r="J8031" s="13" t="n"/>
      <c r="K8031" s="13" t="n"/>
      <c r="L8031" s="12" t="n"/>
      <c r="M8031">
        <f>VLOOKUP(J8031,P$7:Q$2767,2,0)</f>
        <v/>
      </c>
      <c r="N8031">
        <f>VLOOKUP(K8031,P$7:R$2767,2,0)</f>
        <v/>
      </c>
    </row>
    <row r="8032" hidden="1" outlineLevel="1" ht="22.45" customFormat="1" customHeight="1" s="71" thickBot="1">
      <c r="B8032" s="167" t="n"/>
      <c r="C8032" s="167" t="n"/>
      <c r="D8032" s="14" t="n"/>
      <c r="E8032" s="15" t="n"/>
      <c r="F8032" s="175" t="n"/>
      <c r="G8032" s="15" t="n"/>
      <c r="H8032" s="175" t="n"/>
      <c r="I8032" s="135" t="n"/>
      <c r="J8032" s="154" t="n"/>
      <c r="K8032" s="154" t="n"/>
      <c r="L8032" s="12" t="n"/>
      <c r="M8032">
        <f>VLOOKUP(J8032,P$7:Q$2767,2,0)</f>
        <v/>
      </c>
      <c r="N8032">
        <f>VLOOKUP(K8032,P$7:R$2767,2,0)</f>
        <v/>
      </c>
    </row>
    <row r="8033" hidden="1" outlineLevel="1" ht="22.45" customFormat="1" customHeight="1" s="71">
      <c r="B8033" s="165" t="n"/>
      <c r="C8033" s="165" t="n"/>
      <c r="D8033" s="152" t="n"/>
      <c r="E8033" s="163" t="n"/>
      <c r="F8033" s="164" t="n"/>
      <c r="G8033" s="163" t="n"/>
      <c r="H8033" s="164" t="n"/>
      <c r="I8033" s="176" t="n"/>
      <c r="J8033" s="8" t="n"/>
      <c r="K8033" s="8" t="n"/>
      <c r="L8033" s="12" t="n"/>
      <c r="M8033">
        <f>VLOOKUP(J8033,P$7:Q$2767,2,0)</f>
        <v/>
      </c>
      <c r="N8033">
        <f>VLOOKUP(K8033,P$7:R$2767,2,0)</f>
        <v/>
      </c>
    </row>
    <row r="8034" hidden="1" outlineLevel="1" ht="22.45" customFormat="1" customHeight="1" s="71">
      <c r="B8034" s="166" t="n"/>
      <c r="C8034" s="166" t="n"/>
      <c r="D8034" s="153" t="n"/>
      <c r="E8034" s="10" t="n"/>
      <c r="F8034" s="11" t="n"/>
      <c r="G8034" s="10" t="n"/>
      <c r="H8034" s="11" t="n"/>
      <c r="I8034" s="12" t="n"/>
      <c r="J8034" s="13" t="n"/>
      <c r="K8034" s="13" t="n"/>
      <c r="L8034" s="12" t="n"/>
      <c r="M8034">
        <f>VLOOKUP(J8034,P$7:Q$2767,2,0)</f>
        <v/>
      </c>
      <c r="N8034">
        <f>VLOOKUP(K8034,P$7:R$2767,2,0)</f>
        <v/>
      </c>
    </row>
    <row r="8035" hidden="1" outlineLevel="1" ht="22.45" customFormat="1" customHeight="1" s="71" thickBot="1">
      <c r="B8035" s="167" t="n"/>
      <c r="C8035" s="167" t="n"/>
      <c r="D8035" s="14" t="n"/>
      <c r="E8035" s="15" t="n"/>
      <c r="F8035" s="175" t="n"/>
      <c r="G8035" s="15" t="n"/>
      <c r="H8035" s="175" t="n"/>
      <c r="I8035" s="135" t="n"/>
      <c r="J8035" s="154" t="n"/>
      <c r="K8035" s="154" t="n"/>
      <c r="L8035" s="12" t="n"/>
      <c r="M8035">
        <f>VLOOKUP(J8035,P$7:Q$2767,2,0)</f>
        <v/>
      </c>
      <c r="N8035">
        <f>VLOOKUP(K8035,P$7:R$2767,2,0)</f>
        <v/>
      </c>
    </row>
    <row r="8036" hidden="1" outlineLevel="1" ht="22.45" customFormat="1" customHeight="1" s="71">
      <c r="B8036" s="165" t="n"/>
      <c r="C8036" s="165" t="n"/>
      <c r="D8036" s="152" t="n"/>
      <c r="E8036" s="163" t="n"/>
      <c r="F8036" s="164" t="n"/>
      <c r="G8036" s="163" t="n"/>
      <c r="H8036" s="164" t="n"/>
      <c r="I8036" s="7" t="n"/>
      <c r="J8036" s="8" t="n"/>
      <c r="K8036" s="8" t="n"/>
      <c r="L8036" s="12" t="n"/>
      <c r="M8036">
        <f>VLOOKUP(J8036,P$7:Q$2767,2,0)</f>
        <v/>
      </c>
      <c r="N8036">
        <f>VLOOKUP(K8036,P$7:R$2767,2,0)</f>
        <v/>
      </c>
    </row>
    <row r="8037" hidden="1" outlineLevel="1" ht="22.45" customFormat="1" customHeight="1" s="71">
      <c r="B8037" s="166" t="n"/>
      <c r="C8037" s="166" t="n"/>
      <c r="D8037" s="153" t="n"/>
      <c r="E8037" s="10" t="n"/>
      <c r="F8037" s="11" t="n"/>
      <c r="G8037" s="10" t="n"/>
      <c r="H8037" s="11" t="n"/>
      <c r="I8037" s="12" t="n"/>
      <c r="J8037" s="13" t="n"/>
      <c r="K8037" s="13" t="n"/>
      <c r="L8037" s="12" t="n"/>
      <c r="M8037">
        <f>VLOOKUP(J8037,P$7:Q$2767,2,0)</f>
        <v/>
      </c>
      <c r="N8037">
        <f>VLOOKUP(K8037,P$7:R$2767,2,0)</f>
        <v/>
      </c>
    </row>
    <row r="8038" hidden="1" outlineLevel="1" ht="22.45" customFormat="1" customHeight="1" s="71" thickBot="1">
      <c r="B8038" s="167" t="n"/>
      <c r="C8038" s="167" t="n"/>
      <c r="D8038" s="14" t="n"/>
      <c r="E8038" s="15" t="n"/>
      <c r="F8038" s="175" t="n"/>
      <c r="G8038" s="15" t="n"/>
      <c r="H8038" s="175" t="n"/>
      <c r="I8038" s="135" t="n"/>
      <c r="J8038" s="154" t="n"/>
      <c r="K8038" s="154" t="n"/>
      <c r="L8038" s="12" t="n"/>
      <c r="M8038">
        <f>VLOOKUP(J8038,P$7:Q$2767,2,0)</f>
        <v/>
      </c>
      <c r="N8038">
        <f>VLOOKUP(K8038,P$7:R$2767,2,0)</f>
        <v/>
      </c>
    </row>
    <row r="8039" hidden="1" outlineLevel="1" ht="22.45" customFormat="1" customHeight="1" s="71">
      <c r="B8039" s="165" t="n"/>
      <c r="C8039" s="165" t="n"/>
      <c r="D8039" s="152" t="n"/>
      <c r="E8039" s="163" t="n"/>
      <c r="F8039" s="164" t="n"/>
      <c r="G8039" s="163" t="n"/>
      <c r="H8039" s="164" t="n"/>
      <c r="I8039" s="176" t="n"/>
      <c r="J8039" s="8" t="n"/>
      <c r="K8039" s="8" t="n"/>
      <c r="L8039" s="12" t="n"/>
      <c r="M8039">
        <f>VLOOKUP(J8039,P$7:Q$2767,2,0)</f>
        <v/>
      </c>
      <c r="N8039">
        <f>VLOOKUP(K8039,P$7:R$2767,2,0)</f>
        <v/>
      </c>
    </row>
    <row r="8040" hidden="1" outlineLevel="1" ht="22.45" customFormat="1" customHeight="1" s="71">
      <c r="B8040" s="166" t="n"/>
      <c r="C8040" s="166" t="n"/>
      <c r="D8040" s="153" t="n"/>
      <c r="E8040" s="10" t="n"/>
      <c r="F8040" s="11" t="n"/>
      <c r="G8040" s="10" t="n"/>
      <c r="H8040" s="11" t="n"/>
      <c r="I8040" s="12" t="n"/>
      <c r="J8040" s="13" t="n"/>
      <c r="K8040" s="13" t="n"/>
      <c r="L8040" s="12" t="n"/>
      <c r="M8040">
        <f>VLOOKUP(J8040,P$7:Q$2767,2,0)</f>
        <v/>
      </c>
      <c r="N8040">
        <f>VLOOKUP(K8040,P$7:R$2767,2,0)</f>
        <v/>
      </c>
    </row>
    <row r="8041" hidden="1" outlineLevel="1" ht="22.45" customFormat="1" customHeight="1" s="71" thickBot="1">
      <c r="B8041" s="167" t="n"/>
      <c r="C8041" s="167" t="n"/>
      <c r="D8041" s="14" t="n"/>
      <c r="E8041" s="15" t="n"/>
      <c r="F8041" s="175" t="n"/>
      <c r="G8041" s="15" t="n"/>
      <c r="H8041" s="175" t="n"/>
      <c r="I8041" s="135" t="n"/>
      <c r="J8041" s="154" t="n"/>
      <c r="K8041" s="154" t="n"/>
      <c r="L8041" s="12" t="n"/>
      <c r="M8041">
        <f>VLOOKUP(J8041,P$7:Q$2767,2,0)</f>
        <v/>
      </c>
      <c r="N8041">
        <f>VLOOKUP(K8041,P$7:R$2767,2,0)</f>
        <v/>
      </c>
    </row>
    <row r="8042" hidden="1" outlineLevel="1" ht="22.45" customFormat="1" customHeight="1" s="71">
      <c r="B8042" s="165" t="n"/>
      <c r="C8042" s="165" t="n"/>
      <c r="D8042" s="152" t="n"/>
      <c r="E8042" s="163" t="n"/>
      <c r="F8042" s="164" t="n"/>
      <c r="G8042" s="163" t="n"/>
      <c r="H8042" s="164" t="n"/>
      <c r="I8042" s="176" t="n"/>
      <c r="J8042" s="8" t="n"/>
      <c r="K8042" s="8" t="n"/>
      <c r="L8042" s="12" t="n"/>
      <c r="M8042">
        <f>VLOOKUP(J8042,P$7:Q$2767,2,0)</f>
        <v/>
      </c>
      <c r="N8042">
        <f>VLOOKUP(K8042,P$7:R$2767,2,0)</f>
        <v/>
      </c>
    </row>
    <row r="8043" hidden="1" outlineLevel="1" ht="22.45" customFormat="1" customHeight="1" s="71">
      <c r="B8043" s="166" t="n"/>
      <c r="C8043" s="166" t="n"/>
      <c r="D8043" s="153" t="n"/>
      <c r="E8043" s="10" t="n"/>
      <c r="F8043" s="11" t="n"/>
      <c r="G8043" s="10" t="n"/>
      <c r="H8043" s="11" t="n"/>
      <c r="I8043" s="12" t="n"/>
      <c r="J8043" s="13" t="n"/>
      <c r="K8043" s="13" t="n"/>
      <c r="L8043" s="12" t="n"/>
      <c r="M8043">
        <f>VLOOKUP(J8043,P$7:Q$2767,2,0)</f>
        <v/>
      </c>
      <c r="N8043">
        <f>VLOOKUP(K8043,P$7:R$2767,2,0)</f>
        <v/>
      </c>
    </row>
    <row r="8044" hidden="1" outlineLevel="1" ht="22.45" customFormat="1" customHeight="1" s="71" thickBot="1">
      <c r="B8044" s="167" t="n"/>
      <c r="C8044" s="167" t="n"/>
      <c r="D8044" s="14" t="n"/>
      <c r="E8044" s="15" t="n"/>
      <c r="F8044" s="175" t="n"/>
      <c r="G8044" s="15" t="n"/>
      <c r="H8044" s="175" t="n"/>
      <c r="I8044" s="135" t="n"/>
      <c r="J8044" s="154" t="n"/>
      <c r="K8044" s="154" t="n"/>
      <c r="L8044" s="12" t="n"/>
      <c r="M8044">
        <f>VLOOKUP(J8044,P$7:Q$2767,2,0)</f>
        <v/>
      </c>
      <c r="N8044">
        <f>VLOOKUP(K8044,P$7:R$2767,2,0)</f>
        <v/>
      </c>
    </row>
    <row r="8045" hidden="1" outlineLevel="1" ht="22.45" customFormat="1" customHeight="1" s="71">
      <c r="B8045" s="165" t="n"/>
      <c r="C8045" s="165" t="n"/>
      <c r="D8045" s="152" t="n"/>
      <c r="E8045" s="163" t="n"/>
      <c r="F8045" s="164" t="n"/>
      <c r="G8045" s="163" t="n"/>
      <c r="H8045" s="164" t="n"/>
      <c r="I8045" s="176" t="n"/>
      <c r="J8045" s="8" t="n"/>
      <c r="K8045" s="8" t="n"/>
      <c r="L8045" s="12" t="n"/>
      <c r="M8045">
        <f>VLOOKUP(J8045,P$7:Q$2767,2,0)</f>
        <v/>
      </c>
      <c r="N8045">
        <f>VLOOKUP(K8045,P$7:R$2767,2,0)</f>
        <v/>
      </c>
    </row>
    <row r="8046" hidden="1" outlineLevel="1" ht="22.45" customFormat="1" customHeight="1" s="71">
      <c r="B8046" s="166" t="n"/>
      <c r="C8046" s="166" t="n"/>
      <c r="D8046" s="153" t="n"/>
      <c r="E8046" s="10" t="n"/>
      <c r="F8046" s="11" t="n"/>
      <c r="G8046" s="10" t="n"/>
      <c r="H8046" s="11" t="n"/>
      <c r="I8046" s="12" t="n"/>
      <c r="J8046" s="13" t="n"/>
      <c r="K8046" s="13" t="n"/>
      <c r="L8046" s="12" t="n"/>
      <c r="M8046">
        <f>VLOOKUP(J8046,P$7:Q$2767,2,0)</f>
        <v/>
      </c>
      <c r="N8046">
        <f>VLOOKUP(K8046,P$7:R$2767,2,0)</f>
        <v/>
      </c>
    </row>
    <row r="8047" hidden="1" outlineLevel="1" ht="22.45" customFormat="1" customHeight="1" s="71" thickBot="1">
      <c r="B8047" s="167" t="n"/>
      <c r="C8047" s="167" t="n"/>
      <c r="D8047" s="14" t="n"/>
      <c r="E8047" s="15" t="n"/>
      <c r="F8047" s="175" t="n"/>
      <c r="G8047" s="15" t="n"/>
      <c r="H8047" s="175" t="n"/>
      <c r="I8047" s="135" t="n"/>
      <c r="J8047" s="154" t="n"/>
      <c r="K8047" s="154" t="n"/>
      <c r="L8047" s="12" t="n"/>
      <c r="M8047">
        <f>VLOOKUP(J8047,P$7:Q$2767,2,0)</f>
        <v/>
      </c>
      <c r="N8047">
        <f>VLOOKUP(K8047,P$7:R$2767,2,0)</f>
        <v/>
      </c>
    </row>
    <row r="8048" hidden="1" outlineLevel="1" ht="22.45" customFormat="1" customHeight="1" s="71">
      <c r="B8048" s="165" t="n"/>
      <c r="C8048" s="165" t="n"/>
      <c r="D8048" s="152" t="n"/>
      <c r="E8048" s="163" t="n"/>
      <c r="F8048" s="164" t="n"/>
      <c r="G8048" s="163" t="n"/>
      <c r="H8048" s="164" t="n"/>
      <c r="I8048" s="176" t="n"/>
      <c r="J8048" s="8" t="n"/>
      <c r="K8048" s="8" t="n"/>
      <c r="L8048" s="12" t="n"/>
      <c r="M8048">
        <f>VLOOKUP(J8048,P$7:Q$2767,2,0)</f>
        <v/>
      </c>
      <c r="N8048">
        <f>VLOOKUP(K8048,P$7:R$2767,2,0)</f>
        <v/>
      </c>
    </row>
    <row r="8049" hidden="1" outlineLevel="1" ht="22.45" customFormat="1" customHeight="1" s="71">
      <c r="B8049" s="166" t="n"/>
      <c r="C8049" s="166" t="n"/>
      <c r="D8049" s="153" t="n"/>
      <c r="E8049" s="10" t="n"/>
      <c r="F8049" s="11" t="n"/>
      <c r="G8049" s="10" t="n"/>
      <c r="H8049" s="11" t="n"/>
      <c r="I8049" s="12" t="n"/>
      <c r="J8049" s="13" t="n"/>
      <c r="K8049" s="13" t="n"/>
      <c r="L8049" s="12" t="n"/>
      <c r="M8049">
        <f>VLOOKUP(J8049,P$7:Q$2767,2,0)</f>
        <v/>
      </c>
      <c r="N8049">
        <f>VLOOKUP(K8049,P$7:R$2767,2,0)</f>
        <v/>
      </c>
    </row>
    <row r="8050" hidden="1" outlineLevel="1" ht="22.45" customFormat="1" customHeight="1" s="71" thickBot="1">
      <c r="B8050" s="167" t="n"/>
      <c r="C8050" s="167" t="n"/>
      <c r="D8050" s="14" t="n"/>
      <c r="E8050" s="15" t="n"/>
      <c r="F8050" s="175" t="n"/>
      <c r="G8050" s="15" t="n"/>
      <c r="H8050" s="175" t="n"/>
      <c r="I8050" s="135" t="n"/>
      <c r="J8050" s="154" t="n"/>
      <c r="K8050" s="154" t="n"/>
      <c r="L8050" s="12" t="n"/>
      <c r="M8050">
        <f>VLOOKUP(J8050,P$7:Q$2767,2,0)</f>
        <v/>
      </c>
      <c r="N8050">
        <f>VLOOKUP(K8050,P$7:R$2767,2,0)</f>
        <v/>
      </c>
    </row>
    <row r="8051" hidden="1" outlineLevel="1" ht="22.45" customFormat="1" customHeight="1" s="71">
      <c r="B8051" s="165" t="n"/>
      <c r="C8051" s="165" t="n"/>
      <c r="D8051" s="152" t="n"/>
      <c r="E8051" s="163" t="n"/>
      <c r="F8051" s="164" t="n"/>
      <c r="G8051" s="163" t="n"/>
      <c r="H8051" s="164" t="n"/>
      <c r="I8051" s="176" t="n"/>
      <c r="J8051" s="8" t="n"/>
      <c r="K8051" s="8" t="n"/>
      <c r="L8051" s="12" t="n"/>
      <c r="M8051">
        <f>VLOOKUP(J8051,P$7:Q$2767,2,0)</f>
        <v/>
      </c>
      <c r="N8051">
        <f>VLOOKUP(K8051,P$7:R$2767,2,0)</f>
        <v/>
      </c>
    </row>
    <row r="8052" hidden="1" outlineLevel="1" ht="22.45" customFormat="1" customHeight="1" s="71">
      <c r="B8052" s="166" t="n"/>
      <c r="C8052" s="166" t="n"/>
      <c r="D8052" s="153" t="n"/>
      <c r="E8052" s="10" t="n"/>
      <c r="F8052" s="11" t="n"/>
      <c r="G8052" s="10" t="n"/>
      <c r="H8052" s="11" t="n"/>
      <c r="I8052" s="12" t="n"/>
      <c r="J8052" s="13" t="n"/>
      <c r="K8052" s="13" t="n"/>
      <c r="L8052" s="12" t="n"/>
      <c r="M8052">
        <f>VLOOKUP(J8052,P$7:Q$2767,2,0)</f>
        <v/>
      </c>
      <c r="N8052">
        <f>VLOOKUP(K8052,P$7:R$2767,2,0)</f>
        <v/>
      </c>
    </row>
    <row r="8053" hidden="1" outlineLevel="1" ht="22.45" customFormat="1" customHeight="1" s="71" thickBot="1">
      <c r="B8053" s="167" t="n"/>
      <c r="C8053" s="167" t="n"/>
      <c r="D8053" s="14" t="n"/>
      <c r="E8053" s="15" t="n"/>
      <c r="F8053" s="175" t="n"/>
      <c r="G8053" s="15" t="n"/>
      <c r="H8053" s="175" t="n"/>
      <c r="I8053" s="135" t="n"/>
      <c r="J8053" s="154" t="n"/>
      <c r="K8053" s="154" t="n"/>
      <c r="L8053" s="12" t="n"/>
      <c r="M8053">
        <f>VLOOKUP(J8053,P$7:Q$2767,2,0)</f>
        <v/>
      </c>
      <c r="N8053">
        <f>VLOOKUP(K8053,P$7:R$2767,2,0)</f>
        <v/>
      </c>
    </row>
    <row r="8054" hidden="1" outlineLevel="1" ht="22.45" customFormat="1" customHeight="1" s="71">
      <c r="B8054" s="165" t="n"/>
      <c r="C8054" s="165" t="n"/>
      <c r="D8054" s="152" t="n"/>
      <c r="E8054" s="163" t="n"/>
      <c r="F8054" s="164" t="n"/>
      <c r="G8054" s="163" t="n"/>
      <c r="H8054" s="164" t="n"/>
      <c r="I8054" s="176" t="n"/>
      <c r="J8054" s="8" t="n"/>
      <c r="K8054" s="8" t="n"/>
      <c r="L8054" s="12" t="n"/>
      <c r="M8054">
        <f>VLOOKUP(J8054,P$7:Q$2767,2,0)</f>
        <v/>
      </c>
      <c r="N8054">
        <f>VLOOKUP(K8054,P$7:R$2767,2,0)</f>
        <v/>
      </c>
    </row>
    <row r="8055" hidden="1" outlineLevel="1" ht="22.45" customFormat="1" customHeight="1" s="71">
      <c r="B8055" s="166" t="n"/>
      <c r="C8055" s="166" t="n"/>
      <c r="D8055" s="153" t="n"/>
      <c r="E8055" s="10" t="n"/>
      <c r="F8055" s="11" t="n"/>
      <c r="G8055" s="10" t="n"/>
      <c r="H8055" s="11" t="n"/>
      <c r="I8055" s="12" t="n"/>
      <c r="J8055" s="13" t="n"/>
      <c r="K8055" s="13" t="n"/>
      <c r="L8055" s="12" t="n"/>
      <c r="M8055">
        <f>VLOOKUP(J8055,P$7:Q$2767,2,0)</f>
        <v/>
      </c>
      <c r="N8055">
        <f>VLOOKUP(K8055,P$7:R$2767,2,0)</f>
        <v/>
      </c>
    </row>
    <row r="8056" hidden="1" outlineLevel="1" ht="22.45" customFormat="1" customHeight="1" s="71" thickBot="1">
      <c r="B8056" s="167" t="n"/>
      <c r="C8056" s="167" t="n"/>
      <c r="D8056" s="14" t="n"/>
      <c r="E8056" s="15" t="n"/>
      <c r="F8056" s="175" t="n"/>
      <c r="G8056" s="15" t="n"/>
      <c r="H8056" s="175" t="n"/>
      <c r="I8056" s="135" t="n"/>
      <c r="J8056" s="154" t="n"/>
      <c r="K8056" s="154" t="n"/>
      <c r="L8056" s="12" t="n"/>
      <c r="M8056">
        <f>VLOOKUP(J8056,P$7:Q$2767,2,0)</f>
        <v/>
      </c>
      <c r="N8056">
        <f>VLOOKUP(K8056,P$7:R$2767,2,0)</f>
        <v/>
      </c>
    </row>
    <row r="8057" hidden="1" outlineLevel="1" ht="22.45" customFormat="1" customHeight="1" s="71">
      <c r="B8057" s="165" t="n"/>
      <c r="C8057" s="165" t="n"/>
      <c r="D8057" s="152" t="n"/>
      <c r="E8057" s="163" t="n"/>
      <c r="F8057" s="164" t="n"/>
      <c r="G8057" s="163" t="n"/>
      <c r="H8057" s="164" t="n"/>
      <c r="I8057" s="176" t="n"/>
      <c r="J8057" s="8" t="n"/>
      <c r="K8057" s="8" t="n"/>
      <c r="L8057" s="12" t="n"/>
      <c r="M8057">
        <f>VLOOKUP(J8057,P$7:Q$2767,2,0)</f>
        <v/>
      </c>
      <c r="N8057">
        <f>VLOOKUP(K8057,P$7:R$2767,2,0)</f>
        <v/>
      </c>
    </row>
    <row r="8058" hidden="1" outlineLevel="1" ht="22.45" customFormat="1" customHeight="1" s="71">
      <c r="B8058" s="166" t="n"/>
      <c r="C8058" s="166" t="n"/>
      <c r="D8058" s="153" t="n"/>
      <c r="E8058" s="10" t="n"/>
      <c r="F8058" s="11" t="n"/>
      <c r="G8058" s="10" t="n"/>
      <c r="H8058" s="11" t="n"/>
      <c r="I8058" s="12" t="n"/>
      <c r="J8058" s="13" t="n"/>
      <c r="K8058" s="13" t="n"/>
      <c r="L8058" s="12" t="n"/>
      <c r="M8058">
        <f>VLOOKUP(J8058,P$7:Q$2767,2,0)</f>
        <v/>
      </c>
      <c r="N8058">
        <f>VLOOKUP(K8058,P$7:R$2767,2,0)</f>
        <v/>
      </c>
    </row>
    <row r="8059" hidden="1" outlineLevel="1" ht="22.45" customFormat="1" customHeight="1" s="71" thickBot="1">
      <c r="B8059" s="167" t="n"/>
      <c r="C8059" s="167" t="n"/>
      <c r="D8059" s="14" t="n"/>
      <c r="E8059" s="15" t="n"/>
      <c r="F8059" s="175" t="n"/>
      <c r="G8059" s="15" t="n"/>
      <c r="H8059" s="175" t="n"/>
      <c r="I8059" s="135" t="n"/>
      <c r="J8059" s="154" t="n"/>
      <c r="K8059" s="154" t="n"/>
      <c r="L8059" s="12" t="n"/>
      <c r="M8059">
        <f>VLOOKUP(J8059,P$7:Q$2767,2,0)</f>
        <v/>
      </c>
      <c r="N8059">
        <f>VLOOKUP(K8059,P$7:R$2767,2,0)</f>
        <v/>
      </c>
    </row>
    <row r="8060" hidden="1" outlineLevel="1" ht="22.45" customFormat="1" customHeight="1" s="71">
      <c r="B8060" s="165" t="n"/>
      <c r="C8060" s="165" t="n"/>
      <c r="D8060" s="152" t="n"/>
      <c r="E8060" s="163" t="n"/>
      <c r="F8060" s="164" t="n"/>
      <c r="G8060" s="163" t="n"/>
      <c r="H8060" s="164" t="n"/>
      <c r="I8060" s="7" t="n"/>
      <c r="J8060" s="8" t="n"/>
      <c r="K8060" s="8" t="n"/>
      <c r="L8060" s="12" t="n"/>
      <c r="M8060">
        <f>VLOOKUP(J8060,P$7:Q$2767,2,0)</f>
        <v/>
      </c>
      <c r="N8060">
        <f>VLOOKUP(K8060,P$7:R$2767,2,0)</f>
        <v/>
      </c>
    </row>
    <row r="8061" hidden="1" outlineLevel="1" ht="22.45" customFormat="1" customHeight="1" s="71">
      <c r="B8061" s="166" t="n"/>
      <c r="C8061" s="166" t="n"/>
      <c r="D8061" s="153" t="n"/>
      <c r="E8061" s="10" t="n"/>
      <c r="F8061" s="11" t="n"/>
      <c r="G8061" s="10" t="n"/>
      <c r="H8061" s="11" t="n"/>
      <c r="I8061" s="12" t="n"/>
      <c r="J8061" s="13" t="n"/>
      <c r="K8061" s="13" t="n"/>
      <c r="L8061" s="12" t="n"/>
      <c r="M8061">
        <f>VLOOKUP(J8061,P$7:Q$2767,2,0)</f>
        <v/>
      </c>
      <c r="N8061">
        <f>VLOOKUP(K8061,P$7:R$2767,2,0)</f>
        <v/>
      </c>
    </row>
    <row r="8062" hidden="1" outlineLevel="1" ht="22.45" customFormat="1" customHeight="1" s="71" thickBot="1">
      <c r="B8062" s="167" t="n"/>
      <c r="C8062" s="167" t="n"/>
      <c r="D8062" s="14" t="n"/>
      <c r="E8062" s="15" t="n"/>
      <c r="F8062" s="175" t="n"/>
      <c r="G8062" s="15" t="n"/>
      <c r="H8062" s="175" t="n"/>
      <c r="I8062" s="135" t="n"/>
      <c r="J8062" s="154" t="n"/>
      <c r="K8062" s="154" t="n"/>
      <c r="L8062" s="12" t="n"/>
      <c r="M8062">
        <f>VLOOKUP(J8062,P$7:Q$2767,2,0)</f>
        <v/>
      </c>
      <c r="N8062">
        <f>VLOOKUP(K8062,P$7:R$2767,2,0)</f>
        <v/>
      </c>
    </row>
    <row r="8063" hidden="1" outlineLevel="1" ht="22.45" customFormat="1" customHeight="1" s="71">
      <c r="B8063" s="165" t="n"/>
      <c r="C8063" s="165" t="n"/>
      <c r="D8063" s="152" t="n"/>
      <c r="E8063" s="163" t="n"/>
      <c r="F8063" s="164" t="n"/>
      <c r="G8063" s="163" t="n"/>
      <c r="H8063" s="164" t="n"/>
      <c r="I8063" s="7" t="n"/>
      <c r="J8063" s="8" t="n"/>
      <c r="K8063" s="8" t="n"/>
      <c r="L8063" s="12" t="n"/>
      <c r="M8063">
        <f>VLOOKUP(J8063,P$7:Q$2767,2,0)</f>
        <v/>
      </c>
      <c r="N8063">
        <f>VLOOKUP(K8063,P$7:R$2767,2,0)</f>
        <v/>
      </c>
    </row>
    <row r="8064" hidden="1" outlineLevel="1" ht="22.45" customFormat="1" customHeight="1" s="71">
      <c r="B8064" s="166" t="n"/>
      <c r="C8064" s="166" t="n"/>
      <c r="D8064" s="153" t="n"/>
      <c r="E8064" s="10" t="n"/>
      <c r="F8064" s="11" t="n"/>
      <c r="G8064" s="10" t="n"/>
      <c r="H8064" s="11" t="n"/>
      <c r="I8064" s="12" t="n"/>
      <c r="J8064" s="13" t="n"/>
      <c r="K8064" s="13" t="n"/>
      <c r="L8064" s="12" t="n"/>
      <c r="M8064">
        <f>VLOOKUP(J8064,P$7:Q$2767,2,0)</f>
        <v/>
      </c>
      <c r="N8064">
        <f>VLOOKUP(K8064,P$7:R$2767,2,0)</f>
        <v/>
      </c>
    </row>
    <row r="8065" hidden="1" outlineLevel="1" ht="22.45" customFormat="1" customHeight="1" s="71" thickBot="1">
      <c r="B8065" s="167" t="n"/>
      <c r="C8065" s="167" t="n"/>
      <c r="D8065" s="14" t="n"/>
      <c r="E8065" s="15" t="n"/>
      <c r="F8065" s="175" t="n"/>
      <c r="G8065" s="15" t="n"/>
      <c r="H8065" s="175" t="n"/>
      <c r="I8065" s="135" t="n"/>
      <c r="J8065" s="154" t="n"/>
      <c r="K8065" s="154" t="n"/>
      <c r="L8065" s="12" t="n"/>
      <c r="M8065">
        <f>VLOOKUP(J8065,P$7:Q$2767,2,0)</f>
        <v/>
      </c>
      <c r="N8065">
        <f>VLOOKUP(K8065,P$7:R$2767,2,0)</f>
        <v/>
      </c>
    </row>
    <row r="8066" hidden="1" outlineLevel="1" ht="22.45" customFormat="1" customHeight="1" s="71">
      <c r="B8066" s="165" t="n"/>
      <c r="C8066" s="165" t="n"/>
      <c r="D8066" s="152" t="n"/>
      <c r="E8066" s="163" t="n"/>
      <c r="F8066" s="164" t="n"/>
      <c r="G8066" s="163" t="n"/>
      <c r="H8066" s="164" t="n"/>
      <c r="I8066" s="7" t="n"/>
      <c r="J8066" s="8" t="n"/>
      <c r="K8066" s="8" t="n"/>
      <c r="L8066" s="12" t="n"/>
      <c r="M8066">
        <f>VLOOKUP(J8066,P$7:Q$2767,2,0)</f>
        <v/>
      </c>
      <c r="N8066">
        <f>VLOOKUP(K8066,P$7:R$2767,2,0)</f>
        <v/>
      </c>
    </row>
    <row r="8067" hidden="1" outlineLevel="1" ht="22.45" customFormat="1" customHeight="1" s="71">
      <c r="B8067" s="166" t="n"/>
      <c r="C8067" s="166" t="n"/>
      <c r="D8067" s="153" t="n"/>
      <c r="E8067" s="10" t="n"/>
      <c r="F8067" s="11" t="n"/>
      <c r="G8067" s="10" t="n"/>
      <c r="H8067" s="11" t="n"/>
      <c r="I8067" s="12" t="n"/>
      <c r="J8067" s="13" t="n"/>
      <c r="K8067" s="13" t="n"/>
      <c r="L8067" s="12" t="n"/>
      <c r="M8067">
        <f>VLOOKUP(J8067,P$7:Q$2767,2,0)</f>
        <v/>
      </c>
      <c r="N8067">
        <f>VLOOKUP(K8067,P$7:R$2767,2,0)</f>
        <v/>
      </c>
    </row>
    <row r="8068" hidden="1" outlineLevel="1" ht="22.45" customFormat="1" customHeight="1" s="71" thickBot="1">
      <c r="B8068" s="167" t="n"/>
      <c r="C8068" s="167" t="n"/>
      <c r="D8068" s="14" t="n"/>
      <c r="E8068" s="15" t="n"/>
      <c r="F8068" s="175" t="n"/>
      <c r="G8068" s="15" t="n"/>
      <c r="H8068" s="175" t="n"/>
      <c r="I8068" s="135" t="n"/>
      <c r="J8068" s="154" t="n"/>
      <c r="K8068" s="154" t="n"/>
      <c r="L8068" s="12" t="n"/>
      <c r="M8068">
        <f>VLOOKUP(J8068,P$7:Q$2767,2,0)</f>
        <v/>
      </c>
      <c r="N8068">
        <f>VLOOKUP(K8068,P$7:R$2767,2,0)</f>
        <v/>
      </c>
    </row>
    <row r="8069" hidden="1" outlineLevel="1" ht="22.45" customFormat="1" customHeight="1" s="71">
      <c r="B8069" s="165" t="n"/>
      <c r="C8069" s="165" t="n"/>
      <c r="D8069" s="152" t="n"/>
      <c r="E8069" s="163" t="n"/>
      <c r="F8069" s="164" t="n"/>
      <c r="G8069" s="163" t="n"/>
      <c r="H8069" s="164" t="n"/>
      <c r="I8069" s="7" t="n"/>
      <c r="J8069" s="8" t="n"/>
      <c r="K8069" s="8" t="n"/>
      <c r="L8069" s="12" t="n"/>
      <c r="M8069">
        <f>VLOOKUP(J8069,P$7:Q$2767,2,0)</f>
        <v/>
      </c>
      <c r="N8069">
        <f>VLOOKUP(K8069,P$7:R$2767,2,0)</f>
        <v/>
      </c>
    </row>
    <row r="8070" hidden="1" outlineLevel="1" ht="22.45" customFormat="1" customHeight="1" s="71">
      <c r="B8070" s="166" t="n"/>
      <c r="C8070" s="166" t="n"/>
      <c r="D8070" s="153" t="n"/>
      <c r="E8070" s="10" t="n"/>
      <c r="F8070" s="11" t="n"/>
      <c r="G8070" s="10" t="n"/>
      <c r="H8070" s="11" t="n"/>
      <c r="I8070" s="12" t="n"/>
      <c r="J8070" s="13" t="n"/>
      <c r="K8070" s="13" t="n"/>
      <c r="L8070" s="12" t="n"/>
      <c r="M8070">
        <f>VLOOKUP(J8070,P$7:Q$2767,2,0)</f>
        <v/>
      </c>
      <c r="N8070">
        <f>VLOOKUP(K8070,P$7:R$2767,2,0)</f>
        <v/>
      </c>
    </row>
    <row r="8071" hidden="1" outlineLevel="1" ht="22.45" customFormat="1" customHeight="1" s="71" thickBot="1">
      <c r="B8071" s="167" t="n"/>
      <c r="C8071" s="167" t="n"/>
      <c r="D8071" s="14" t="n"/>
      <c r="E8071" s="15" t="n"/>
      <c r="F8071" s="175" t="n"/>
      <c r="G8071" s="15" t="n"/>
      <c r="H8071" s="175" t="n"/>
      <c r="I8071" s="135" t="n"/>
      <c r="J8071" s="154" t="n"/>
      <c r="K8071" s="154" t="n"/>
      <c r="L8071" s="12" t="n"/>
      <c r="M8071">
        <f>VLOOKUP(J8071,P$7:Q$2767,2,0)</f>
        <v/>
      </c>
      <c r="N8071">
        <f>VLOOKUP(K8071,P$7:R$2767,2,0)</f>
        <v/>
      </c>
    </row>
    <row r="8072" hidden="1" outlineLevel="1" ht="22.45" customFormat="1" customHeight="1" s="71">
      <c r="B8072" s="165" t="n"/>
      <c r="C8072" s="165" t="n"/>
      <c r="D8072" s="152" t="n"/>
      <c r="E8072" s="163" t="n"/>
      <c r="F8072" s="164" t="n"/>
      <c r="G8072" s="163" t="n"/>
      <c r="H8072" s="164" t="n"/>
      <c r="I8072" s="7" t="n"/>
      <c r="J8072" s="8" t="n"/>
      <c r="K8072" s="8" t="n"/>
      <c r="L8072" s="12" t="n"/>
      <c r="M8072">
        <f>VLOOKUP(J8072,P$7:Q$2767,2,0)</f>
        <v/>
      </c>
      <c r="N8072">
        <f>VLOOKUP(K8072,P$7:R$2767,2,0)</f>
        <v/>
      </c>
    </row>
    <row r="8073" hidden="1" outlineLevel="1" ht="22.45" customFormat="1" customHeight="1" s="71">
      <c r="B8073" s="166" t="n"/>
      <c r="C8073" s="166" t="n"/>
      <c r="D8073" s="153" t="n"/>
      <c r="E8073" s="10" t="n"/>
      <c r="F8073" s="11" t="n"/>
      <c r="G8073" s="10" t="n"/>
      <c r="H8073" s="11" t="n"/>
      <c r="I8073" s="12" t="n"/>
      <c r="J8073" s="13" t="n"/>
      <c r="K8073" s="13" t="n"/>
      <c r="L8073" s="12" t="n"/>
      <c r="M8073">
        <f>VLOOKUP(J8073,P$7:Q$2767,2,0)</f>
        <v/>
      </c>
      <c r="N8073">
        <f>VLOOKUP(K8073,P$7:R$2767,2,0)</f>
        <v/>
      </c>
    </row>
    <row r="8074" hidden="1" outlineLevel="1" ht="22.45" customFormat="1" customHeight="1" s="71" thickBot="1">
      <c r="B8074" s="167" t="n"/>
      <c r="C8074" s="167" t="n"/>
      <c r="D8074" s="14" t="n"/>
      <c r="E8074" s="15" t="n"/>
      <c r="F8074" s="175" t="n"/>
      <c r="G8074" s="15" t="n"/>
      <c r="H8074" s="175" t="n"/>
      <c r="I8074" s="135" t="n"/>
      <c r="J8074" s="154" t="n"/>
      <c r="K8074" s="154" t="n"/>
      <c r="L8074" s="12" t="n"/>
      <c r="M8074">
        <f>VLOOKUP(J8074,P$7:Q$2767,2,0)</f>
        <v/>
      </c>
      <c r="N8074">
        <f>VLOOKUP(K8074,P$7:R$2767,2,0)</f>
        <v/>
      </c>
    </row>
    <row r="8075" hidden="1" outlineLevel="1" ht="22.45" customFormat="1" customHeight="1" s="71">
      <c r="B8075" s="165" t="n"/>
      <c r="C8075" s="165" t="n"/>
      <c r="D8075" s="152" t="n"/>
      <c r="E8075" s="163" t="n"/>
      <c r="F8075" s="164" t="n"/>
      <c r="G8075" s="163" t="n"/>
      <c r="H8075" s="164" t="n"/>
      <c r="I8075" s="7" t="n"/>
      <c r="J8075" s="8" t="n"/>
      <c r="K8075" s="8" t="n"/>
      <c r="L8075" s="12" t="n"/>
      <c r="M8075">
        <f>VLOOKUP(J8075,P$7:Q$2767,2,0)</f>
        <v/>
      </c>
      <c r="N8075">
        <f>VLOOKUP(K8075,P$7:R$2767,2,0)</f>
        <v/>
      </c>
    </row>
    <row r="8076" hidden="1" outlineLevel="1" ht="22.45" customFormat="1" customHeight="1" s="71">
      <c r="B8076" s="166" t="n"/>
      <c r="C8076" s="166" t="n"/>
      <c r="D8076" s="153" t="n"/>
      <c r="E8076" s="10" t="n"/>
      <c r="F8076" s="11" t="n"/>
      <c r="G8076" s="10" t="n"/>
      <c r="H8076" s="11" t="n"/>
      <c r="I8076" s="12" t="n"/>
      <c r="J8076" s="13" t="n"/>
      <c r="K8076" s="13" t="n"/>
      <c r="L8076" s="12" t="n"/>
      <c r="M8076">
        <f>VLOOKUP(J8076,P$7:Q$2767,2,0)</f>
        <v/>
      </c>
      <c r="N8076">
        <f>VLOOKUP(K8076,P$7:R$2767,2,0)</f>
        <v/>
      </c>
    </row>
    <row r="8077" hidden="1" outlineLevel="1" ht="22.45" customFormat="1" customHeight="1" s="71" thickBot="1">
      <c r="B8077" s="167" t="n"/>
      <c r="C8077" s="167" t="n"/>
      <c r="D8077" s="14" t="n"/>
      <c r="E8077" s="15" t="n"/>
      <c r="F8077" s="175" t="n"/>
      <c r="G8077" s="15" t="n"/>
      <c r="H8077" s="175" t="n"/>
      <c r="I8077" s="135" t="n"/>
      <c r="J8077" s="154" t="n"/>
      <c r="K8077" s="154" t="n"/>
      <c r="L8077" s="12" t="n"/>
      <c r="M8077">
        <f>VLOOKUP(J8077,P$7:Q$2767,2,0)</f>
        <v/>
      </c>
      <c r="N8077">
        <f>VLOOKUP(K8077,P$7:R$2767,2,0)</f>
        <v/>
      </c>
    </row>
    <row r="8078" hidden="1" outlineLevel="1" ht="22.45" customFormat="1" customHeight="1" s="71">
      <c r="B8078" s="165" t="n"/>
      <c r="C8078" s="165" t="n"/>
      <c r="D8078" s="152" t="n"/>
      <c r="E8078" s="163" t="n"/>
      <c r="F8078" s="164" t="n"/>
      <c r="G8078" s="163" t="n"/>
      <c r="H8078" s="164" t="n"/>
      <c r="I8078" s="7" t="n"/>
      <c r="J8078" s="8" t="n"/>
      <c r="K8078" s="8" t="n"/>
      <c r="L8078" s="12" t="n"/>
      <c r="M8078">
        <f>VLOOKUP(J8078,P$7:Q$2767,2,0)</f>
        <v/>
      </c>
      <c r="N8078">
        <f>VLOOKUP(K8078,P$7:R$2767,2,0)</f>
        <v/>
      </c>
    </row>
    <row r="8079" hidden="1" outlineLevel="1" ht="22.45" customFormat="1" customHeight="1" s="71">
      <c r="B8079" s="166" t="n"/>
      <c r="C8079" s="166" t="n"/>
      <c r="D8079" s="153" t="n"/>
      <c r="E8079" s="10" t="n"/>
      <c r="F8079" s="11" t="n"/>
      <c r="G8079" s="10" t="n"/>
      <c r="H8079" s="11" t="n"/>
      <c r="I8079" s="12" t="n"/>
      <c r="J8079" s="13" t="n"/>
      <c r="K8079" s="13" t="n"/>
      <c r="L8079" s="12" t="n"/>
      <c r="M8079">
        <f>VLOOKUP(J8079,P$7:Q$2767,2,0)</f>
        <v/>
      </c>
      <c r="N8079">
        <f>VLOOKUP(K8079,P$7:R$2767,2,0)</f>
        <v/>
      </c>
    </row>
    <row r="8080" hidden="1" outlineLevel="1" ht="22.45" customFormat="1" customHeight="1" s="71" thickBot="1">
      <c r="B8080" s="167" t="n"/>
      <c r="C8080" s="167" t="n"/>
      <c r="D8080" s="14" t="n"/>
      <c r="E8080" s="15" t="n"/>
      <c r="F8080" s="175" t="n"/>
      <c r="G8080" s="15" t="n"/>
      <c r="H8080" s="175" t="n"/>
      <c r="I8080" s="135" t="n"/>
      <c r="J8080" s="154" t="n"/>
      <c r="K8080" s="154" t="n"/>
      <c r="L8080" s="12" t="n"/>
      <c r="M8080">
        <f>VLOOKUP(J8080,P$7:Q$2767,2,0)</f>
        <v/>
      </c>
      <c r="N8080">
        <f>VLOOKUP(K8080,P$7:R$2767,2,0)</f>
        <v/>
      </c>
    </row>
    <row r="8081" hidden="1" outlineLevel="1" ht="22.45" customFormat="1" customHeight="1" s="71">
      <c r="B8081" s="165" t="n"/>
      <c r="C8081" s="165" t="n"/>
      <c r="D8081" s="152" t="n"/>
      <c r="E8081" s="163" t="n"/>
      <c r="F8081" s="164" t="n"/>
      <c r="G8081" s="163" t="n"/>
      <c r="H8081" s="164" t="n"/>
      <c r="I8081" s="7" t="n"/>
      <c r="J8081" s="8" t="n"/>
      <c r="K8081" s="8" t="n"/>
      <c r="L8081" s="12" t="n"/>
      <c r="M8081">
        <f>VLOOKUP(J8081,P$7:Q$2767,2,0)</f>
        <v/>
      </c>
      <c r="N8081">
        <f>VLOOKUP(K8081,P$7:R$2767,2,0)</f>
        <v/>
      </c>
    </row>
    <row r="8082" hidden="1" outlineLevel="1" ht="22.45" customFormat="1" customHeight="1" s="71">
      <c r="B8082" s="166" t="n"/>
      <c r="C8082" s="166" t="n"/>
      <c r="D8082" s="153" t="n"/>
      <c r="E8082" s="10" t="n"/>
      <c r="F8082" s="11" t="n"/>
      <c r="G8082" s="10" t="n"/>
      <c r="H8082" s="11" t="n"/>
      <c r="I8082" s="12" t="n"/>
      <c r="J8082" s="13" t="n"/>
      <c r="K8082" s="13" t="n"/>
      <c r="L8082" s="12" t="n"/>
      <c r="M8082">
        <f>VLOOKUP(J8082,P$7:Q$2767,2,0)</f>
        <v/>
      </c>
      <c r="N8082">
        <f>VLOOKUP(K8082,P$7:R$2767,2,0)</f>
        <v/>
      </c>
    </row>
    <row r="8083" hidden="1" outlineLevel="1" ht="22.45" customFormat="1" customHeight="1" s="71" thickBot="1">
      <c r="B8083" s="167" t="n"/>
      <c r="C8083" s="167" t="n"/>
      <c r="D8083" s="14" t="n"/>
      <c r="E8083" s="15" t="n"/>
      <c r="F8083" s="175" t="n"/>
      <c r="G8083" s="15" t="n"/>
      <c r="H8083" s="175" t="n"/>
      <c r="I8083" s="135" t="n"/>
      <c r="J8083" s="154" t="n"/>
      <c r="K8083" s="154" t="n"/>
      <c r="L8083" s="12" t="n"/>
      <c r="M8083">
        <f>VLOOKUP(J8083,P$7:Q$2767,2,0)</f>
        <v/>
      </c>
      <c r="N8083">
        <f>VLOOKUP(K8083,P$7:R$2767,2,0)</f>
        <v/>
      </c>
    </row>
    <row r="8084" hidden="1" outlineLevel="1" ht="22.45" customFormat="1" customHeight="1" s="71">
      <c r="B8084" s="165" t="n"/>
      <c r="C8084" s="165" t="n"/>
      <c r="D8084" s="152" t="n"/>
      <c r="E8084" s="163" t="n"/>
      <c r="F8084" s="164" t="n"/>
      <c r="G8084" s="163" t="n"/>
      <c r="H8084" s="164" t="n"/>
      <c r="I8084" s="7" t="n"/>
      <c r="J8084" s="8" t="n"/>
      <c r="K8084" s="8" t="n"/>
      <c r="L8084" s="12" t="n"/>
      <c r="M8084">
        <f>VLOOKUP(J8084,P$7:Q$2767,2,0)</f>
        <v/>
      </c>
      <c r="N8084">
        <f>VLOOKUP(K8084,P$7:R$2767,2,0)</f>
        <v/>
      </c>
    </row>
    <row r="8085" hidden="1" outlineLevel="1" ht="22.45" customFormat="1" customHeight="1" s="71">
      <c r="B8085" s="166" t="n"/>
      <c r="C8085" s="166" t="n"/>
      <c r="D8085" s="153" t="n"/>
      <c r="E8085" s="10" t="n"/>
      <c r="F8085" s="11" t="n"/>
      <c r="G8085" s="10" t="n"/>
      <c r="H8085" s="11" t="n"/>
      <c r="I8085" s="12" t="n"/>
      <c r="J8085" s="13" t="n"/>
      <c r="K8085" s="13" t="n"/>
      <c r="L8085" s="12" t="n"/>
      <c r="M8085">
        <f>VLOOKUP(J8085,P$7:Q$2767,2,0)</f>
        <v/>
      </c>
      <c r="N8085">
        <f>VLOOKUP(K8085,P$7:R$2767,2,0)</f>
        <v/>
      </c>
    </row>
    <row r="8086" hidden="1" outlineLevel="1" ht="22.45" customFormat="1" customHeight="1" s="71" thickBot="1">
      <c r="B8086" s="167" t="n"/>
      <c r="C8086" s="167" t="n"/>
      <c r="D8086" s="14" t="n"/>
      <c r="E8086" s="15" t="n"/>
      <c r="F8086" s="175" t="n"/>
      <c r="G8086" s="15" t="n"/>
      <c r="H8086" s="175" t="n"/>
      <c r="I8086" s="135" t="n"/>
      <c r="J8086" s="154" t="n"/>
      <c r="K8086" s="154" t="n"/>
      <c r="L8086" s="12" t="n"/>
      <c r="M8086">
        <f>VLOOKUP(J8086,P$7:Q$2767,2,0)</f>
        <v/>
      </c>
      <c r="N8086">
        <f>VLOOKUP(K8086,P$7:R$2767,2,0)</f>
        <v/>
      </c>
    </row>
    <row r="8087" hidden="1" outlineLevel="1" ht="22.45" customFormat="1" customHeight="1" s="71">
      <c r="B8087" s="165" t="n"/>
      <c r="C8087" s="165" t="n"/>
      <c r="D8087" s="152" t="n"/>
      <c r="E8087" s="163" t="n"/>
      <c r="F8087" s="164" t="n"/>
      <c r="G8087" s="163" t="n"/>
      <c r="H8087" s="164" t="n"/>
      <c r="I8087" s="7" t="n"/>
      <c r="J8087" s="8" t="n"/>
      <c r="K8087" s="8" t="n"/>
      <c r="L8087" s="12" t="n"/>
      <c r="M8087">
        <f>VLOOKUP(J8087,P$7:Q$2767,2,0)</f>
        <v/>
      </c>
      <c r="N8087">
        <f>VLOOKUP(K8087,P$7:R$2767,2,0)</f>
        <v/>
      </c>
    </row>
    <row r="8088" hidden="1" outlineLevel="1" ht="22.45" customFormat="1" customHeight="1" s="71">
      <c r="B8088" s="166" t="n"/>
      <c r="C8088" s="166" t="n"/>
      <c r="D8088" s="153" t="n"/>
      <c r="E8088" s="10" t="n"/>
      <c r="F8088" s="11" t="n"/>
      <c r="G8088" s="10" t="n"/>
      <c r="H8088" s="11" t="n"/>
      <c r="I8088" s="12" t="n"/>
      <c r="J8088" s="13" t="n"/>
      <c r="K8088" s="13" t="n"/>
      <c r="L8088" s="12" t="n"/>
      <c r="M8088">
        <f>VLOOKUP(J8088,P$7:Q$2767,2,0)</f>
        <v/>
      </c>
      <c r="N8088">
        <f>VLOOKUP(K8088,P$7:R$2767,2,0)</f>
        <v/>
      </c>
    </row>
    <row r="8089" hidden="1" outlineLevel="1" ht="22.45" customFormat="1" customHeight="1" s="71" thickBot="1">
      <c r="B8089" s="167" t="n"/>
      <c r="C8089" s="167" t="n"/>
      <c r="D8089" s="14" t="n"/>
      <c r="E8089" s="15" t="n"/>
      <c r="F8089" s="175" t="n"/>
      <c r="G8089" s="15" t="n"/>
      <c r="H8089" s="175" t="n"/>
      <c r="I8089" s="135" t="n"/>
      <c r="J8089" s="154" t="n"/>
      <c r="K8089" s="154" t="n"/>
      <c r="L8089" s="12" t="n"/>
      <c r="M8089">
        <f>VLOOKUP(J8089,P$7:Q$2767,2,0)</f>
        <v/>
      </c>
      <c r="N8089">
        <f>VLOOKUP(K8089,P$7:R$2767,2,0)</f>
        <v/>
      </c>
    </row>
    <row r="8090" hidden="1" outlineLevel="1" ht="22.45" customFormat="1" customHeight="1" s="71">
      <c r="B8090" s="165" t="n"/>
      <c r="C8090" s="165" t="n"/>
      <c r="D8090" s="152" t="n"/>
      <c r="E8090" s="163" t="n"/>
      <c r="F8090" s="164" t="n"/>
      <c r="G8090" s="163" t="n"/>
      <c r="H8090" s="164" t="n"/>
      <c r="I8090" s="7" t="n"/>
      <c r="J8090" s="8" t="n"/>
      <c r="K8090" s="8" t="n"/>
      <c r="L8090" s="12" t="n"/>
      <c r="M8090">
        <f>VLOOKUP(J8090,P$7:Q$2767,2,0)</f>
        <v/>
      </c>
      <c r="N8090">
        <f>VLOOKUP(K8090,P$7:R$2767,2,0)</f>
        <v/>
      </c>
    </row>
    <row r="8091" hidden="1" outlineLevel="1" ht="22.45" customFormat="1" customHeight="1" s="71">
      <c r="B8091" s="166" t="n"/>
      <c r="C8091" s="166" t="n"/>
      <c r="D8091" s="153" t="n"/>
      <c r="E8091" s="10" t="n"/>
      <c r="F8091" s="11" t="n"/>
      <c r="G8091" s="10" t="n"/>
      <c r="H8091" s="11" t="n"/>
      <c r="I8091" s="12" t="n"/>
      <c r="J8091" s="13" t="n"/>
      <c r="K8091" s="13" t="n"/>
      <c r="L8091" s="12" t="n"/>
      <c r="M8091">
        <f>VLOOKUP(J8091,P$7:Q$2767,2,0)</f>
        <v/>
      </c>
      <c r="N8091">
        <f>VLOOKUP(K8091,P$7:R$2767,2,0)</f>
        <v/>
      </c>
    </row>
    <row r="8092" hidden="1" outlineLevel="1" ht="22.45" customFormat="1" customHeight="1" s="71" thickBot="1">
      <c r="B8092" s="167" t="n"/>
      <c r="C8092" s="167" t="n"/>
      <c r="D8092" s="14" t="n"/>
      <c r="E8092" s="15" t="n"/>
      <c r="F8092" s="175" t="n"/>
      <c r="G8092" s="15" t="n"/>
      <c r="H8092" s="175" t="n"/>
      <c r="I8092" s="135" t="n"/>
      <c r="J8092" s="154" t="n"/>
      <c r="K8092" s="154" t="n"/>
      <c r="L8092" s="12" t="n"/>
      <c r="M8092">
        <f>VLOOKUP(J8092,P$7:Q$2767,2,0)</f>
        <v/>
      </c>
      <c r="N8092">
        <f>VLOOKUP(K8092,P$7:R$2767,2,0)</f>
        <v/>
      </c>
    </row>
    <row r="8093" hidden="1" outlineLevel="1" ht="22.45" customFormat="1" customHeight="1" s="71">
      <c r="B8093" s="165" t="n"/>
      <c r="C8093" s="165" t="n"/>
      <c r="D8093" s="152" t="n"/>
      <c r="E8093" s="163" t="n"/>
      <c r="F8093" s="164" t="n"/>
      <c r="G8093" s="163" t="n"/>
      <c r="H8093" s="164" t="n"/>
      <c r="I8093" s="7" t="n"/>
      <c r="J8093" s="8" t="n"/>
      <c r="K8093" s="8" t="n"/>
      <c r="L8093" s="12" t="n"/>
      <c r="M8093">
        <f>VLOOKUP(J8093,P$7:Q$2767,2,0)</f>
        <v/>
      </c>
      <c r="N8093">
        <f>VLOOKUP(K8093,P$7:R$2767,2,0)</f>
        <v/>
      </c>
    </row>
    <row r="8094" hidden="1" outlineLevel="1" ht="22.45" customFormat="1" customHeight="1" s="71">
      <c r="B8094" s="166" t="n"/>
      <c r="C8094" s="166" t="n"/>
      <c r="D8094" s="153" t="n"/>
      <c r="E8094" s="10" t="n"/>
      <c r="F8094" s="11" t="n"/>
      <c r="G8094" s="10" t="n"/>
      <c r="H8094" s="11" t="n"/>
      <c r="I8094" s="12" t="n"/>
      <c r="J8094" s="13" t="n"/>
      <c r="K8094" s="13" t="n"/>
      <c r="L8094" s="12" t="n"/>
      <c r="M8094">
        <f>VLOOKUP(J8094,P$7:Q$2767,2,0)</f>
        <v/>
      </c>
      <c r="N8094">
        <f>VLOOKUP(K8094,P$7:R$2767,2,0)</f>
        <v/>
      </c>
    </row>
    <row r="8095" hidden="1" outlineLevel="1" ht="22.45" customFormat="1" customHeight="1" s="71" thickBot="1">
      <c r="B8095" s="167" t="n"/>
      <c r="C8095" s="167" t="n"/>
      <c r="D8095" s="14" t="n"/>
      <c r="E8095" s="15" t="n"/>
      <c r="F8095" s="175" t="n"/>
      <c r="G8095" s="15" t="n"/>
      <c r="H8095" s="175" t="n"/>
      <c r="I8095" s="135" t="n"/>
      <c r="J8095" s="154" t="n"/>
      <c r="K8095" s="154" t="n"/>
      <c r="L8095" s="12" t="n"/>
      <c r="M8095">
        <f>VLOOKUP(J8095,P$7:Q$2767,2,0)</f>
        <v/>
      </c>
      <c r="N8095">
        <f>VLOOKUP(K8095,P$7:R$2767,2,0)</f>
        <v/>
      </c>
    </row>
    <row r="8096" hidden="1" outlineLevel="1" ht="22.45" customFormat="1" customHeight="1" s="71">
      <c r="B8096" s="165" t="n"/>
      <c r="C8096" s="165" t="n"/>
      <c r="D8096" s="152" t="n"/>
      <c r="E8096" s="163" t="n"/>
      <c r="F8096" s="164" t="n"/>
      <c r="G8096" s="163" t="n"/>
      <c r="H8096" s="164" t="n"/>
      <c r="I8096" s="7" t="n"/>
      <c r="J8096" s="8" t="n"/>
      <c r="K8096" s="8" t="n"/>
      <c r="L8096" s="12" t="n"/>
      <c r="M8096">
        <f>VLOOKUP(J8096,P$7:Q$2767,2,0)</f>
        <v/>
      </c>
      <c r="N8096">
        <f>VLOOKUP(K8096,P$7:R$2767,2,0)</f>
        <v/>
      </c>
    </row>
    <row r="8097" hidden="1" outlineLevel="1" ht="22.45" customFormat="1" customHeight="1" s="71">
      <c r="B8097" s="166" t="n"/>
      <c r="C8097" s="166" t="n"/>
      <c r="D8097" s="153" t="n"/>
      <c r="E8097" s="10" t="n"/>
      <c r="F8097" s="11" t="n"/>
      <c r="G8097" s="10" t="n"/>
      <c r="H8097" s="11" t="n"/>
      <c r="I8097" s="12" t="n"/>
      <c r="J8097" s="13" t="n"/>
      <c r="K8097" s="13" t="n"/>
      <c r="L8097" s="12" t="n"/>
      <c r="M8097">
        <f>VLOOKUP(J8097,P$7:Q$2767,2,0)</f>
        <v/>
      </c>
      <c r="N8097">
        <f>VLOOKUP(K8097,P$7:R$2767,2,0)</f>
        <v/>
      </c>
    </row>
    <row r="8098" hidden="1" outlineLevel="1" ht="22.45" customFormat="1" customHeight="1" s="71" thickBot="1">
      <c r="B8098" s="167" t="n"/>
      <c r="C8098" s="167" t="n"/>
      <c r="D8098" s="14" t="n"/>
      <c r="E8098" s="15" t="n"/>
      <c r="F8098" s="175" t="n"/>
      <c r="G8098" s="15" t="n"/>
      <c r="H8098" s="175" t="n"/>
      <c r="I8098" s="135" t="n"/>
      <c r="J8098" s="154" t="n"/>
      <c r="K8098" s="154" t="n"/>
      <c r="L8098" s="12" t="n"/>
      <c r="M8098">
        <f>VLOOKUP(J8098,P$7:Q$2767,2,0)</f>
        <v/>
      </c>
      <c r="N8098">
        <f>VLOOKUP(K8098,P$7:R$2767,2,0)</f>
        <v/>
      </c>
    </row>
    <row r="8099" hidden="1" outlineLevel="1" ht="22.45" customFormat="1" customHeight="1" s="71">
      <c r="B8099" s="165" t="n"/>
      <c r="C8099" s="165" t="n"/>
      <c r="D8099" s="152" t="n"/>
      <c r="E8099" s="163" t="n"/>
      <c r="F8099" s="164" t="n"/>
      <c r="G8099" s="163" t="n"/>
      <c r="H8099" s="164" t="n"/>
      <c r="I8099" s="7" t="n"/>
      <c r="J8099" s="8" t="n"/>
      <c r="K8099" s="8" t="n"/>
      <c r="L8099" s="12" t="n"/>
      <c r="M8099">
        <f>VLOOKUP(J8099,P$7:Q$2767,2,0)</f>
        <v/>
      </c>
      <c r="N8099">
        <f>VLOOKUP(K8099,P$7:R$2767,2,0)</f>
        <v/>
      </c>
    </row>
    <row r="8100" hidden="1" outlineLevel="1" ht="22.45" customFormat="1" customHeight="1" s="71">
      <c r="B8100" s="166" t="n"/>
      <c r="C8100" s="166" t="n"/>
      <c r="D8100" s="153" t="n"/>
      <c r="E8100" s="10" t="n"/>
      <c r="F8100" s="11" t="n"/>
      <c r="G8100" s="10" t="n"/>
      <c r="H8100" s="11" t="n"/>
      <c r="I8100" s="12" t="n"/>
      <c r="J8100" s="13" t="n"/>
      <c r="K8100" s="13" t="n"/>
      <c r="L8100" s="12" t="n"/>
      <c r="M8100">
        <f>VLOOKUP(J8100,P$7:Q$2767,2,0)</f>
        <v/>
      </c>
      <c r="N8100">
        <f>VLOOKUP(K8100,P$7:R$2767,2,0)</f>
        <v/>
      </c>
    </row>
    <row r="8101" hidden="1" outlineLevel="1" ht="22.45" customFormat="1" customHeight="1" s="71" thickBot="1">
      <c r="B8101" s="167" t="n"/>
      <c r="C8101" s="167" t="n"/>
      <c r="D8101" s="14" t="n"/>
      <c r="E8101" s="15" t="n"/>
      <c r="F8101" s="175" t="n"/>
      <c r="G8101" s="15" t="n"/>
      <c r="H8101" s="175" t="n"/>
      <c r="I8101" s="135" t="n"/>
      <c r="J8101" s="154" t="n"/>
      <c r="K8101" s="154" t="n"/>
      <c r="L8101" s="12" t="n"/>
      <c r="M8101">
        <f>VLOOKUP(J8101,P$7:Q$2767,2,0)</f>
        <v/>
      </c>
      <c r="N8101">
        <f>VLOOKUP(K8101,P$7:R$2767,2,0)</f>
        <v/>
      </c>
    </row>
    <row r="8102" hidden="1" outlineLevel="1" ht="22.45" customFormat="1" customHeight="1" s="71">
      <c r="B8102" s="165" t="n"/>
      <c r="C8102" s="165" t="n"/>
      <c r="D8102" s="152" t="n"/>
      <c r="E8102" s="163" t="n"/>
      <c r="F8102" s="164" t="n"/>
      <c r="G8102" s="163" t="n"/>
      <c r="H8102" s="164" t="n"/>
      <c r="I8102" s="7" t="n"/>
      <c r="J8102" s="8" t="n"/>
      <c r="K8102" s="8" t="n"/>
      <c r="L8102" s="12" t="n"/>
      <c r="M8102">
        <f>VLOOKUP(J8102,P$7:Q$2767,2,0)</f>
        <v/>
      </c>
      <c r="N8102">
        <f>VLOOKUP(K8102,P$7:R$2767,2,0)</f>
        <v/>
      </c>
    </row>
    <row r="8103" hidden="1" outlineLevel="1" ht="22.45" customFormat="1" customHeight="1" s="71">
      <c r="B8103" s="166" t="n"/>
      <c r="C8103" s="166" t="n"/>
      <c r="D8103" s="153" t="n"/>
      <c r="E8103" s="10" t="n"/>
      <c r="F8103" s="11" t="n"/>
      <c r="G8103" s="10" t="n"/>
      <c r="H8103" s="11" t="n"/>
      <c r="I8103" s="12" t="n"/>
      <c r="J8103" s="13" t="n"/>
      <c r="K8103" s="13" t="n"/>
      <c r="L8103" s="12" t="n"/>
      <c r="M8103">
        <f>VLOOKUP(J8103,P$7:Q$2767,2,0)</f>
        <v/>
      </c>
      <c r="N8103">
        <f>VLOOKUP(K8103,P$7:R$2767,2,0)</f>
        <v/>
      </c>
    </row>
    <row r="8104" hidden="1" outlineLevel="1" ht="22.45" customFormat="1" customHeight="1" s="71" thickBot="1">
      <c r="B8104" s="167" t="n"/>
      <c r="C8104" s="167" t="n"/>
      <c r="D8104" s="14" t="n"/>
      <c r="E8104" s="15" t="n"/>
      <c r="F8104" s="175" t="n"/>
      <c r="G8104" s="15" t="n"/>
      <c r="H8104" s="175" t="n"/>
      <c r="I8104" s="135" t="n"/>
      <c r="J8104" s="154" t="n"/>
      <c r="K8104" s="154" t="n"/>
      <c r="L8104" s="12" t="n"/>
      <c r="M8104">
        <f>VLOOKUP(J8104,P$7:Q$2767,2,0)</f>
        <v/>
      </c>
      <c r="N8104">
        <f>VLOOKUP(K8104,P$7:R$2767,2,0)</f>
        <v/>
      </c>
    </row>
    <row r="8105" hidden="1" outlineLevel="1" ht="22.45" customFormat="1" customHeight="1" s="71">
      <c r="B8105" s="165" t="n"/>
      <c r="C8105" s="165" t="n"/>
      <c r="D8105" s="152" t="n"/>
      <c r="E8105" s="163" t="n"/>
      <c r="F8105" s="164" t="n"/>
      <c r="G8105" s="163" t="n"/>
      <c r="H8105" s="164" t="n"/>
      <c r="I8105" s="7" t="n"/>
      <c r="J8105" s="8" t="n"/>
      <c r="K8105" s="8" t="n"/>
      <c r="L8105" s="12" t="n"/>
      <c r="M8105">
        <f>VLOOKUP(J8105,P$7:Q$2767,2,0)</f>
        <v/>
      </c>
      <c r="N8105">
        <f>VLOOKUP(K8105,P$7:R$2767,2,0)</f>
        <v/>
      </c>
    </row>
    <row r="8106" hidden="1" outlineLevel="1" ht="22.45" customFormat="1" customHeight="1" s="71">
      <c r="B8106" s="166" t="n"/>
      <c r="C8106" s="166" t="n"/>
      <c r="D8106" s="153" t="n"/>
      <c r="E8106" s="10" t="n"/>
      <c r="F8106" s="11" t="n"/>
      <c r="G8106" s="10" t="n"/>
      <c r="H8106" s="11" t="n"/>
      <c r="I8106" s="12" t="n"/>
      <c r="J8106" s="13" t="n"/>
      <c r="K8106" s="13" t="n"/>
      <c r="L8106" s="12" t="n"/>
      <c r="M8106">
        <f>VLOOKUP(J8106,P$7:Q$2767,2,0)</f>
        <v/>
      </c>
      <c r="N8106">
        <f>VLOOKUP(K8106,P$7:R$2767,2,0)</f>
        <v/>
      </c>
    </row>
    <row r="8107" hidden="1" outlineLevel="1" ht="22.45" customFormat="1" customHeight="1" s="71" thickBot="1">
      <c r="B8107" s="167" t="n"/>
      <c r="C8107" s="167" t="n"/>
      <c r="D8107" s="14" t="n"/>
      <c r="E8107" s="15" t="n"/>
      <c r="F8107" s="175" t="n"/>
      <c r="G8107" s="15" t="n"/>
      <c r="H8107" s="175" t="n"/>
      <c r="I8107" s="135" t="n"/>
      <c r="J8107" s="154" t="n"/>
      <c r="K8107" s="154" t="n"/>
      <c r="L8107" s="12" t="n"/>
      <c r="M8107">
        <f>VLOOKUP(J8107,P$7:Q$2767,2,0)</f>
        <v/>
      </c>
      <c r="N8107">
        <f>VLOOKUP(K8107,P$7:R$2767,2,0)</f>
        <v/>
      </c>
    </row>
    <row r="8108" hidden="1" outlineLevel="1" ht="22.45" customFormat="1" customHeight="1" s="71">
      <c r="B8108" s="165" t="n"/>
      <c r="C8108" s="165" t="n"/>
      <c r="D8108" s="152" t="n"/>
      <c r="E8108" s="163" t="n"/>
      <c r="F8108" s="164" t="n"/>
      <c r="G8108" s="163" t="n"/>
      <c r="H8108" s="164" t="n"/>
      <c r="I8108" s="7" t="n"/>
      <c r="J8108" s="8" t="n"/>
      <c r="K8108" s="8" t="n"/>
      <c r="L8108" s="12" t="n"/>
      <c r="M8108">
        <f>VLOOKUP(J8108,P$7:Q$2767,2,0)</f>
        <v/>
      </c>
      <c r="N8108">
        <f>VLOOKUP(K8108,P$7:R$2767,2,0)</f>
        <v/>
      </c>
    </row>
    <row r="8109" hidden="1" outlineLevel="1" ht="22.45" customFormat="1" customHeight="1" s="71">
      <c r="B8109" s="166" t="n"/>
      <c r="C8109" s="166" t="n"/>
      <c r="D8109" s="153" t="n"/>
      <c r="E8109" s="10" t="n"/>
      <c r="F8109" s="11" t="n"/>
      <c r="G8109" s="10" t="n"/>
      <c r="H8109" s="11" t="n"/>
      <c r="I8109" s="12" t="n"/>
      <c r="J8109" s="13" t="n"/>
      <c r="K8109" s="13" t="n"/>
      <c r="L8109" s="12" t="n"/>
      <c r="M8109">
        <f>VLOOKUP(J8109,P$7:Q$2767,2,0)</f>
        <v/>
      </c>
      <c r="N8109">
        <f>VLOOKUP(K8109,P$7:R$2767,2,0)</f>
        <v/>
      </c>
    </row>
    <row r="8110" hidden="1" outlineLevel="1" ht="22.45" customFormat="1" customHeight="1" s="71" thickBot="1">
      <c r="B8110" s="167" t="n"/>
      <c r="C8110" s="167" t="n"/>
      <c r="D8110" s="14" t="n"/>
      <c r="E8110" s="15" t="n"/>
      <c r="F8110" s="175" t="n"/>
      <c r="G8110" s="15" t="n"/>
      <c r="H8110" s="175" t="n"/>
      <c r="I8110" s="135" t="n"/>
      <c r="J8110" s="154" t="n"/>
      <c r="K8110" s="154" t="n"/>
      <c r="L8110" s="12" t="n"/>
      <c r="M8110">
        <f>VLOOKUP(J8110,P$7:Q$2767,2,0)</f>
        <v/>
      </c>
      <c r="N8110">
        <f>VLOOKUP(K8110,P$7:R$2767,2,0)</f>
        <v/>
      </c>
    </row>
    <row r="8111" hidden="1" outlineLevel="1" ht="22.45" customFormat="1" customHeight="1" s="71">
      <c r="B8111" s="165" t="n"/>
      <c r="C8111" s="165" t="n"/>
      <c r="D8111" s="152" t="n"/>
      <c r="E8111" s="163" t="n"/>
      <c r="F8111" s="164" t="n"/>
      <c r="G8111" s="163" t="n"/>
      <c r="H8111" s="164" t="n"/>
      <c r="I8111" s="7" t="n"/>
      <c r="J8111" s="8" t="n"/>
      <c r="K8111" s="8" t="n"/>
      <c r="L8111" s="12" t="n"/>
      <c r="M8111">
        <f>VLOOKUP(J8111,P$7:Q$2767,2,0)</f>
        <v/>
      </c>
      <c r="N8111">
        <f>VLOOKUP(K8111,P$7:R$2767,2,0)</f>
        <v/>
      </c>
    </row>
    <row r="8112" hidden="1" outlineLevel="1" ht="22.45" customFormat="1" customHeight="1" s="71">
      <c r="B8112" s="166" t="n"/>
      <c r="C8112" s="166" t="n"/>
      <c r="D8112" s="153" t="n"/>
      <c r="E8112" s="10" t="n"/>
      <c r="F8112" s="11" t="n"/>
      <c r="G8112" s="10" t="n"/>
      <c r="H8112" s="11" t="n"/>
      <c r="I8112" s="12" t="n"/>
      <c r="J8112" s="13" t="n"/>
      <c r="K8112" s="13" t="n"/>
      <c r="L8112" s="12" t="n"/>
      <c r="M8112">
        <f>VLOOKUP(J8112,P$7:Q$2767,2,0)</f>
        <v/>
      </c>
      <c r="N8112">
        <f>VLOOKUP(K8112,P$7:R$2767,2,0)</f>
        <v/>
      </c>
    </row>
    <row r="8113" hidden="1" outlineLevel="1" ht="22.45" customFormat="1" customHeight="1" s="71" thickBot="1">
      <c r="B8113" s="167" t="n"/>
      <c r="C8113" s="167" t="n"/>
      <c r="D8113" s="14" t="n"/>
      <c r="E8113" s="15" t="n"/>
      <c r="F8113" s="175" t="n"/>
      <c r="G8113" s="15" t="n"/>
      <c r="H8113" s="175" t="n"/>
      <c r="I8113" s="135" t="n"/>
      <c r="J8113" s="154" t="n"/>
      <c r="K8113" s="154" t="n"/>
      <c r="L8113" s="12" t="n"/>
      <c r="M8113">
        <f>VLOOKUP(J8113,P$7:Q$2767,2,0)</f>
        <v/>
      </c>
      <c r="N8113">
        <f>VLOOKUP(K8113,P$7:R$2767,2,0)</f>
        <v/>
      </c>
    </row>
    <row r="8114" hidden="1" outlineLevel="1" ht="22.45" customFormat="1" customHeight="1" s="71">
      <c r="B8114" s="165" t="n"/>
      <c r="C8114" s="165" t="n"/>
      <c r="D8114" s="152" t="n"/>
      <c r="E8114" s="163" t="n"/>
      <c r="F8114" s="164" t="n"/>
      <c r="G8114" s="163" t="n"/>
      <c r="H8114" s="164" t="n"/>
      <c r="I8114" s="176" t="n"/>
      <c r="J8114" s="8" t="n"/>
      <c r="K8114" s="8" t="n"/>
      <c r="L8114" s="12" t="n"/>
      <c r="M8114">
        <f>VLOOKUP(J8114,P$7:Q$2767,2,0)</f>
        <v/>
      </c>
      <c r="N8114">
        <f>VLOOKUP(K8114,P$7:R$2767,2,0)</f>
        <v/>
      </c>
    </row>
    <row r="8115" hidden="1" outlineLevel="1" ht="22.45" customFormat="1" customHeight="1" s="71">
      <c r="B8115" s="166" t="n"/>
      <c r="C8115" s="166" t="n"/>
      <c r="D8115" s="153" t="n"/>
      <c r="E8115" s="10" t="n"/>
      <c r="F8115" s="11" t="n"/>
      <c r="G8115" s="10" t="n"/>
      <c r="H8115" s="11" t="n"/>
      <c r="I8115" s="12" t="n"/>
      <c r="J8115" s="13" t="n"/>
      <c r="K8115" s="13" t="n"/>
      <c r="L8115" s="12" t="n"/>
      <c r="M8115">
        <f>VLOOKUP(J8115,P$7:Q$2767,2,0)</f>
        <v/>
      </c>
      <c r="N8115">
        <f>VLOOKUP(K8115,P$7:R$2767,2,0)</f>
        <v/>
      </c>
    </row>
    <row r="8116" hidden="1" outlineLevel="1" ht="22.45" customFormat="1" customHeight="1" s="71" thickBot="1">
      <c r="B8116" s="167" t="n"/>
      <c r="C8116" s="167" t="n"/>
      <c r="D8116" s="14" t="n"/>
      <c r="E8116" s="15" t="n"/>
      <c r="F8116" s="175" t="n"/>
      <c r="G8116" s="15" t="n"/>
      <c r="H8116" s="175" t="n"/>
      <c r="I8116" s="135" t="n"/>
      <c r="J8116" s="154" t="n"/>
      <c r="K8116" s="154" t="n"/>
      <c r="L8116" s="12" t="n"/>
      <c r="M8116">
        <f>VLOOKUP(J8116,P$7:Q$2767,2,0)</f>
        <v/>
      </c>
      <c r="N8116">
        <f>VLOOKUP(K8116,P$7:R$2767,2,0)</f>
        <v/>
      </c>
    </row>
    <row r="8117" hidden="1" outlineLevel="1" ht="22.45" customFormat="1" customHeight="1" s="71">
      <c r="B8117" s="165" t="n"/>
      <c r="C8117" s="165" t="n"/>
      <c r="D8117" s="152" t="n"/>
      <c r="E8117" s="163" t="n"/>
      <c r="F8117" s="164" t="n"/>
      <c r="G8117" s="163" t="n"/>
      <c r="H8117" s="164" t="n"/>
      <c r="I8117" s="7" t="n"/>
      <c r="J8117" s="8" t="n"/>
      <c r="K8117" s="8" t="n"/>
      <c r="L8117" s="12" t="n"/>
      <c r="M8117">
        <f>VLOOKUP(J8117,P$7:Q$2767,2,0)</f>
        <v/>
      </c>
      <c r="N8117">
        <f>VLOOKUP(K8117,P$7:R$2767,2,0)</f>
        <v/>
      </c>
    </row>
    <row r="8118" hidden="1" outlineLevel="1" ht="22.45" customFormat="1" customHeight="1" s="71">
      <c r="B8118" s="166" t="n"/>
      <c r="C8118" s="166" t="n"/>
      <c r="D8118" s="153" t="n"/>
      <c r="E8118" s="10" t="n"/>
      <c r="F8118" s="11" t="n"/>
      <c r="G8118" s="10" t="n"/>
      <c r="H8118" s="11" t="n"/>
      <c r="I8118" s="12" t="n"/>
      <c r="J8118" s="13" t="n"/>
      <c r="K8118" s="13" t="n"/>
      <c r="L8118" s="12" t="n"/>
      <c r="M8118">
        <f>VLOOKUP(J8118,P$7:Q$2767,2,0)</f>
        <v/>
      </c>
      <c r="N8118">
        <f>VLOOKUP(K8118,P$7:R$2767,2,0)</f>
        <v/>
      </c>
    </row>
    <row r="8119" hidden="1" outlineLevel="1" ht="22.45" customFormat="1" customHeight="1" s="71" thickBot="1">
      <c r="B8119" s="167" t="n"/>
      <c r="C8119" s="167" t="n"/>
      <c r="D8119" s="14" t="n"/>
      <c r="E8119" s="15" t="n"/>
      <c r="F8119" s="175" t="n"/>
      <c r="G8119" s="15" t="n"/>
      <c r="H8119" s="175" t="n"/>
      <c r="I8119" s="135" t="n"/>
      <c r="J8119" s="154" t="n"/>
      <c r="K8119" s="154" t="n"/>
      <c r="L8119" s="12" t="n"/>
      <c r="M8119">
        <f>VLOOKUP(J8119,P$7:Q$2767,2,0)</f>
        <v/>
      </c>
      <c r="N8119">
        <f>VLOOKUP(K8119,P$7:R$2767,2,0)</f>
        <v/>
      </c>
    </row>
    <row r="8120" hidden="1" outlineLevel="1" ht="22.45" customFormat="1" customHeight="1" s="71">
      <c r="B8120" s="165" t="n"/>
      <c r="C8120" s="165" t="n"/>
      <c r="D8120" s="152" t="n"/>
      <c r="E8120" s="163" t="n"/>
      <c r="F8120" s="164" t="n"/>
      <c r="G8120" s="163" t="n"/>
      <c r="H8120" s="164" t="n"/>
      <c r="I8120" s="176" t="n"/>
      <c r="J8120" s="8" t="n"/>
      <c r="K8120" s="8" t="n"/>
      <c r="L8120" s="12" t="n"/>
      <c r="M8120">
        <f>VLOOKUP(J8120,P$7:Q$2767,2,0)</f>
        <v/>
      </c>
      <c r="N8120">
        <f>VLOOKUP(K8120,P$7:R$2767,2,0)</f>
        <v/>
      </c>
    </row>
    <row r="8121" hidden="1" outlineLevel="1" ht="22.45" customFormat="1" customHeight="1" s="71">
      <c r="B8121" s="166" t="n"/>
      <c r="C8121" s="166" t="n"/>
      <c r="D8121" s="153" t="n"/>
      <c r="E8121" s="10" t="n"/>
      <c r="F8121" s="11" t="n"/>
      <c r="G8121" s="10" t="n"/>
      <c r="H8121" s="11" t="n"/>
      <c r="I8121" s="12" t="n"/>
      <c r="J8121" s="13" t="n"/>
      <c r="K8121" s="13" t="n"/>
      <c r="L8121" s="12" t="n"/>
      <c r="M8121">
        <f>VLOOKUP(J8121,P$7:Q$2767,2,0)</f>
        <v/>
      </c>
      <c r="N8121">
        <f>VLOOKUP(K8121,P$7:R$2767,2,0)</f>
        <v/>
      </c>
    </row>
    <row r="8122" hidden="1" outlineLevel="1" ht="22.45" customFormat="1" customHeight="1" s="71" thickBot="1">
      <c r="B8122" s="167" t="n"/>
      <c r="C8122" s="167" t="n"/>
      <c r="D8122" s="14" t="n"/>
      <c r="E8122" s="15" t="n"/>
      <c r="F8122" s="175" t="n"/>
      <c r="G8122" s="15" t="n"/>
      <c r="H8122" s="175" t="n"/>
      <c r="I8122" s="135" t="n"/>
      <c r="J8122" s="154" t="n"/>
      <c r="K8122" s="154" t="n"/>
      <c r="L8122" s="12" t="n"/>
      <c r="M8122">
        <f>VLOOKUP(J8122,P$7:Q$2767,2,0)</f>
        <v/>
      </c>
      <c r="N8122">
        <f>VLOOKUP(K8122,P$7:R$2767,2,0)</f>
        <v/>
      </c>
    </row>
    <row r="8123" hidden="1" outlineLevel="1" ht="22.45" customFormat="1" customHeight="1" s="71">
      <c r="B8123" s="165" t="n"/>
      <c r="C8123" s="165" t="n"/>
      <c r="D8123" s="152" t="n"/>
      <c r="E8123" s="163" t="n"/>
      <c r="F8123" s="164" t="n"/>
      <c r="G8123" s="163" t="n"/>
      <c r="H8123" s="164" t="n"/>
      <c r="I8123" s="7" t="n"/>
      <c r="J8123" s="8" t="n"/>
      <c r="K8123" s="8" t="n"/>
      <c r="L8123" s="12" t="n"/>
      <c r="M8123">
        <f>VLOOKUP(J8123,P$7:Q$2767,2,0)</f>
        <v/>
      </c>
      <c r="N8123">
        <f>VLOOKUP(K8123,P$7:R$2767,2,0)</f>
        <v/>
      </c>
    </row>
    <row r="8124" hidden="1" outlineLevel="1" ht="22.45" customFormat="1" customHeight="1" s="71">
      <c r="B8124" s="166" t="n"/>
      <c r="C8124" s="166" t="n"/>
      <c r="D8124" s="153" t="n"/>
      <c r="E8124" s="10" t="n"/>
      <c r="F8124" s="11" t="n"/>
      <c r="G8124" s="10" t="n"/>
      <c r="H8124" s="11" t="n"/>
      <c r="I8124" s="12" t="n"/>
      <c r="J8124" s="13" t="n"/>
      <c r="K8124" s="13" t="n"/>
      <c r="L8124" s="12" t="n"/>
      <c r="M8124">
        <f>VLOOKUP(J8124,P$7:Q$2767,2,0)</f>
        <v/>
      </c>
      <c r="N8124">
        <f>VLOOKUP(K8124,P$7:R$2767,2,0)</f>
        <v/>
      </c>
    </row>
    <row r="8125" hidden="1" outlineLevel="1" ht="22.45" customFormat="1" customHeight="1" s="71" thickBot="1">
      <c r="B8125" s="167" t="n"/>
      <c r="C8125" s="167" t="n"/>
      <c r="D8125" s="14" t="n"/>
      <c r="E8125" s="15" t="n"/>
      <c r="F8125" s="175" t="n"/>
      <c r="G8125" s="15" t="n"/>
      <c r="H8125" s="175" t="n"/>
      <c r="I8125" s="135" t="n"/>
      <c r="J8125" s="154" t="n"/>
      <c r="K8125" s="154" t="n"/>
      <c r="L8125" s="12" t="n"/>
      <c r="M8125">
        <f>VLOOKUP(J8125,P$7:Q$2767,2,0)</f>
        <v/>
      </c>
      <c r="N8125">
        <f>VLOOKUP(K8125,P$7:R$2767,2,0)</f>
        <v/>
      </c>
    </row>
    <row r="8126" hidden="1" outlineLevel="1" ht="22.45" customFormat="1" customHeight="1" s="71">
      <c r="B8126" s="165" t="n"/>
      <c r="C8126" s="165" t="n"/>
      <c r="D8126" s="152" t="n"/>
      <c r="E8126" s="163" t="n"/>
      <c r="F8126" s="164" t="n"/>
      <c r="G8126" s="163" t="n"/>
      <c r="H8126" s="164" t="n"/>
      <c r="I8126" s="176" t="n"/>
      <c r="J8126" s="8" t="n"/>
      <c r="K8126" s="8" t="n"/>
      <c r="L8126" s="12" t="n"/>
      <c r="M8126">
        <f>VLOOKUP(J8126,P$7:Q$2767,2,0)</f>
        <v/>
      </c>
      <c r="N8126">
        <f>VLOOKUP(K8126,P$7:R$2767,2,0)</f>
        <v/>
      </c>
    </row>
    <row r="8127" hidden="1" outlineLevel="1" ht="22.45" customFormat="1" customHeight="1" s="71">
      <c r="B8127" s="166" t="n"/>
      <c r="C8127" s="166" t="n"/>
      <c r="D8127" s="153" t="n"/>
      <c r="E8127" s="10" t="n"/>
      <c r="F8127" s="11" t="n"/>
      <c r="G8127" s="10" t="n"/>
      <c r="H8127" s="11" t="n"/>
      <c r="I8127" s="12" t="n"/>
      <c r="J8127" s="13" t="n"/>
      <c r="K8127" s="13" t="n"/>
      <c r="L8127" s="12" t="n"/>
      <c r="M8127">
        <f>VLOOKUP(J8127,P$7:Q$2767,2,0)</f>
        <v/>
      </c>
      <c r="N8127">
        <f>VLOOKUP(K8127,P$7:R$2767,2,0)</f>
        <v/>
      </c>
    </row>
    <row r="8128" hidden="1" outlineLevel="1" ht="22.45" customFormat="1" customHeight="1" s="71" thickBot="1">
      <c r="B8128" s="167" t="n"/>
      <c r="C8128" s="167" t="n"/>
      <c r="D8128" s="14" t="n"/>
      <c r="E8128" s="15" t="n"/>
      <c r="F8128" s="175" t="n"/>
      <c r="G8128" s="15" t="n"/>
      <c r="H8128" s="175" t="n"/>
      <c r="I8128" s="135" t="n"/>
      <c r="J8128" s="154" t="n"/>
      <c r="K8128" s="154" t="n"/>
      <c r="L8128" s="12" t="n"/>
      <c r="M8128">
        <f>VLOOKUP(J8128,P$7:Q$2767,2,0)</f>
        <v/>
      </c>
      <c r="N8128">
        <f>VLOOKUP(K8128,P$7:R$2767,2,0)</f>
        <v/>
      </c>
    </row>
    <row r="8129" hidden="1" outlineLevel="1" ht="22.45" customFormat="1" customHeight="1" s="71">
      <c r="B8129" s="165" t="n"/>
      <c r="C8129" s="165" t="n"/>
      <c r="D8129" s="152" t="n"/>
      <c r="E8129" s="163" t="n"/>
      <c r="F8129" s="164" t="n"/>
      <c r="G8129" s="163" t="n"/>
      <c r="H8129" s="164" t="n"/>
      <c r="I8129" s="7" t="n"/>
      <c r="J8129" s="8" t="n"/>
      <c r="K8129" s="8" t="n"/>
      <c r="L8129" s="12" t="n"/>
      <c r="M8129">
        <f>VLOOKUP(J8129,P$7:Q$2767,2,0)</f>
        <v/>
      </c>
      <c r="N8129">
        <f>VLOOKUP(K8129,P$7:R$2767,2,0)</f>
        <v/>
      </c>
    </row>
    <row r="8130" hidden="1" outlineLevel="1" ht="22.45" customFormat="1" customHeight="1" s="71">
      <c r="B8130" s="166" t="n"/>
      <c r="C8130" s="166" t="n"/>
      <c r="D8130" s="153" t="n"/>
      <c r="E8130" s="10" t="n"/>
      <c r="F8130" s="11" t="n"/>
      <c r="G8130" s="10" t="n"/>
      <c r="H8130" s="11" t="n"/>
      <c r="I8130" s="12" t="n"/>
      <c r="J8130" s="13" t="n"/>
      <c r="K8130" s="13" t="n"/>
      <c r="L8130" s="12" t="n"/>
      <c r="M8130">
        <f>VLOOKUP(J8130,P$7:Q$2767,2,0)</f>
        <v/>
      </c>
      <c r="N8130">
        <f>VLOOKUP(K8130,P$7:R$2767,2,0)</f>
        <v/>
      </c>
    </row>
    <row r="8131" hidden="1" outlineLevel="1" ht="22.45" customFormat="1" customHeight="1" s="71" thickBot="1">
      <c r="B8131" s="167" t="n"/>
      <c r="C8131" s="167" t="n"/>
      <c r="D8131" s="14" t="n"/>
      <c r="E8131" s="15" t="n"/>
      <c r="F8131" s="175" t="n"/>
      <c r="G8131" s="15" t="n"/>
      <c r="H8131" s="175" t="n"/>
      <c r="I8131" s="135" t="n"/>
      <c r="J8131" s="154" t="n"/>
      <c r="K8131" s="154" t="n"/>
      <c r="L8131" s="12" t="n"/>
      <c r="M8131">
        <f>VLOOKUP(J8131,P$7:Q$2767,2,0)</f>
        <v/>
      </c>
      <c r="N8131">
        <f>VLOOKUP(K8131,P$7:R$2767,2,0)</f>
        <v/>
      </c>
    </row>
    <row r="8132" hidden="1" outlineLevel="1" ht="22.45" customFormat="1" customHeight="1" s="71">
      <c r="B8132" s="165" t="n"/>
      <c r="C8132" s="165" t="n"/>
      <c r="D8132" s="152" t="n"/>
      <c r="E8132" s="163" t="n"/>
      <c r="F8132" s="164" t="n"/>
      <c r="G8132" s="163" t="n"/>
      <c r="H8132" s="164" t="n"/>
      <c r="I8132" s="7" t="n"/>
      <c r="J8132" s="8" t="n"/>
      <c r="K8132" s="8" t="n"/>
      <c r="L8132" s="12" t="n"/>
      <c r="M8132">
        <f>VLOOKUP(J8132,P$7:Q$2767,2,0)</f>
        <v/>
      </c>
      <c r="N8132">
        <f>VLOOKUP(K8132,P$7:R$2767,2,0)</f>
        <v/>
      </c>
    </row>
    <row r="8133" hidden="1" outlineLevel="1" ht="22.45" customFormat="1" customHeight="1" s="71">
      <c r="B8133" s="166" t="n"/>
      <c r="C8133" s="166" t="n"/>
      <c r="D8133" s="153" t="n"/>
      <c r="E8133" s="10" t="n"/>
      <c r="F8133" s="11" t="n"/>
      <c r="G8133" s="10" t="n"/>
      <c r="H8133" s="11" t="n"/>
      <c r="I8133" s="12" t="n"/>
      <c r="J8133" s="13" t="n"/>
      <c r="K8133" s="13" t="n"/>
      <c r="L8133" s="12" t="n"/>
      <c r="M8133">
        <f>VLOOKUP(J8133,P$7:Q$2767,2,0)</f>
        <v/>
      </c>
      <c r="N8133">
        <f>VLOOKUP(K8133,P$7:R$2767,2,0)</f>
        <v/>
      </c>
    </row>
    <row r="8134" hidden="1" outlineLevel="1" ht="22.45" customFormat="1" customHeight="1" s="71" thickBot="1">
      <c r="B8134" s="167" t="n"/>
      <c r="C8134" s="167" t="n"/>
      <c r="D8134" s="14" t="n"/>
      <c r="E8134" s="15" t="n"/>
      <c r="F8134" s="175" t="n"/>
      <c r="G8134" s="15" t="n"/>
      <c r="H8134" s="175" t="n"/>
      <c r="I8134" s="135" t="n"/>
      <c r="J8134" s="154" t="n"/>
      <c r="K8134" s="154" t="n"/>
      <c r="L8134" s="12" t="n"/>
      <c r="M8134">
        <f>VLOOKUP(J8134,P$7:Q$2767,2,0)</f>
        <v/>
      </c>
      <c r="N8134">
        <f>VLOOKUP(K8134,P$7:R$2767,2,0)</f>
        <v/>
      </c>
    </row>
    <row r="8135" hidden="1" outlineLevel="1" ht="22.45" customFormat="1" customHeight="1" s="71">
      <c r="B8135" s="165" t="n"/>
      <c r="C8135" s="165" t="n"/>
      <c r="D8135" s="152" t="n"/>
      <c r="E8135" s="163" t="n"/>
      <c r="F8135" s="164" t="n"/>
      <c r="G8135" s="163" t="n"/>
      <c r="H8135" s="164" t="n"/>
      <c r="I8135" s="176" t="n"/>
      <c r="J8135" s="8" t="n"/>
      <c r="K8135" s="8" t="n"/>
      <c r="L8135" s="12" t="n"/>
      <c r="M8135">
        <f>VLOOKUP(J8135,P$7:Q$2767,2,0)</f>
        <v/>
      </c>
      <c r="N8135">
        <f>VLOOKUP(K8135,P$7:R$2767,2,0)</f>
        <v/>
      </c>
    </row>
    <row r="8136" hidden="1" outlineLevel="1" ht="22.45" customFormat="1" customHeight="1" s="71">
      <c r="B8136" s="166" t="n"/>
      <c r="C8136" s="166" t="n"/>
      <c r="D8136" s="153" t="n"/>
      <c r="E8136" s="10" t="n"/>
      <c r="F8136" s="11" t="n"/>
      <c r="G8136" s="10" t="n"/>
      <c r="H8136" s="11" t="n"/>
      <c r="I8136" s="12" t="n"/>
      <c r="J8136" s="13" t="n"/>
      <c r="K8136" s="13" t="n"/>
      <c r="L8136" s="12" t="n"/>
      <c r="M8136">
        <f>VLOOKUP(J8136,P$7:Q$2767,2,0)</f>
        <v/>
      </c>
      <c r="N8136">
        <f>VLOOKUP(K8136,P$7:R$2767,2,0)</f>
        <v/>
      </c>
    </row>
    <row r="8137" hidden="1" outlineLevel="1" ht="22.45" customFormat="1" customHeight="1" s="71" thickBot="1">
      <c r="B8137" s="167" t="n"/>
      <c r="C8137" s="167" t="n"/>
      <c r="D8137" s="14" t="n"/>
      <c r="E8137" s="15" t="n"/>
      <c r="F8137" s="175" t="n"/>
      <c r="G8137" s="15" t="n"/>
      <c r="H8137" s="175" t="n"/>
      <c r="I8137" s="135" t="n"/>
      <c r="J8137" s="154" t="n"/>
      <c r="K8137" s="154" t="n"/>
      <c r="L8137" s="12" t="n"/>
      <c r="M8137">
        <f>VLOOKUP(J8137,P$7:Q$2767,2,0)</f>
        <v/>
      </c>
      <c r="N8137">
        <f>VLOOKUP(K8137,P$7:R$2767,2,0)</f>
        <v/>
      </c>
    </row>
    <row r="8138" hidden="1" outlineLevel="1" ht="22.45" customFormat="1" customHeight="1" s="71">
      <c r="B8138" s="165" t="n"/>
      <c r="C8138" s="165" t="n"/>
      <c r="D8138" s="152" t="n"/>
      <c r="E8138" s="163" t="n"/>
      <c r="F8138" s="164" t="n"/>
      <c r="G8138" s="163" t="n"/>
      <c r="H8138" s="164" t="n"/>
      <c r="I8138" s="7" t="n"/>
      <c r="J8138" s="8" t="n"/>
      <c r="K8138" s="8" t="n"/>
      <c r="L8138" s="12" t="n"/>
      <c r="M8138">
        <f>VLOOKUP(J8138,P$7:Q$2767,2,0)</f>
        <v/>
      </c>
      <c r="N8138">
        <f>VLOOKUP(K8138,P$7:R$2767,2,0)</f>
        <v/>
      </c>
    </row>
    <row r="8139" hidden="1" outlineLevel="1" ht="22.45" customFormat="1" customHeight="1" s="71">
      <c r="B8139" s="166" t="n"/>
      <c r="C8139" s="166" t="n"/>
      <c r="D8139" s="153" t="n"/>
      <c r="E8139" s="10" t="n"/>
      <c r="F8139" s="11" t="n"/>
      <c r="G8139" s="10" t="n"/>
      <c r="H8139" s="11" t="n"/>
      <c r="I8139" s="12" t="n"/>
      <c r="J8139" s="13" t="n"/>
      <c r="K8139" s="13" t="n"/>
      <c r="L8139" s="12" t="n"/>
      <c r="M8139">
        <f>VLOOKUP(J8139,P$7:Q$2767,2,0)</f>
        <v/>
      </c>
      <c r="N8139">
        <f>VLOOKUP(K8139,P$7:R$2767,2,0)</f>
        <v/>
      </c>
    </row>
    <row r="8140" hidden="1" outlineLevel="1" ht="22.45" customFormat="1" customHeight="1" s="71" thickBot="1">
      <c r="B8140" s="167" t="n"/>
      <c r="C8140" s="167" t="n"/>
      <c r="D8140" s="14" t="n"/>
      <c r="E8140" s="15" t="n"/>
      <c r="F8140" s="175" t="n"/>
      <c r="G8140" s="15" t="n"/>
      <c r="H8140" s="175" t="n"/>
      <c r="I8140" s="135" t="n"/>
      <c r="J8140" s="154" t="n"/>
      <c r="K8140" s="154" t="n"/>
      <c r="L8140" s="12" t="n"/>
      <c r="M8140">
        <f>VLOOKUP(J8140,P$7:Q$2767,2,0)</f>
        <v/>
      </c>
      <c r="N8140">
        <f>VLOOKUP(K8140,P$7:R$2767,2,0)</f>
        <v/>
      </c>
    </row>
    <row r="8141" hidden="1" outlineLevel="1" ht="22.45" customFormat="1" customHeight="1" s="71">
      <c r="B8141" s="165" t="n"/>
      <c r="C8141" s="165" t="n"/>
      <c r="D8141" s="152" t="n"/>
      <c r="E8141" s="163" t="n"/>
      <c r="F8141" s="164" t="n"/>
      <c r="G8141" s="163" t="n"/>
      <c r="H8141" s="164" t="n"/>
      <c r="I8141" s="176" t="n"/>
      <c r="J8141" s="8" t="n"/>
      <c r="K8141" s="8" t="n"/>
      <c r="L8141" s="12" t="n"/>
      <c r="M8141">
        <f>VLOOKUP(J8141,P$7:Q$2767,2,0)</f>
        <v/>
      </c>
      <c r="N8141">
        <f>VLOOKUP(K8141,P$7:R$2767,2,0)</f>
        <v/>
      </c>
    </row>
    <row r="8142" hidden="1" outlineLevel="1" ht="22.45" customFormat="1" customHeight="1" s="71">
      <c r="B8142" s="166" t="n"/>
      <c r="C8142" s="166" t="n"/>
      <c r="D8142" s="153" t="n"/>
      <c r="E8142" s="10" t="n"/>
      <c r="F8142" s="11" t="n"/>
      <c r="G8142" s="10" t="n"/>
      <c r="H8142" s="11" t="n"/>
      <c r="I8142" s="12" t="n"/>
      <c r="J8142" s="13" t="n"/>
      <c r="K8142" s="13" t="n"/>
      <c r="L8142" s="12" t="n"/>
      <c r="M8142">
        <f>VLOOKUP(J8142,P$7:Q$2767,2,0)</f>
        <v/>
      </c>
      <c r="N8142">
        <f>VLOOKUP(K8142,P$7:R$2767,2,0)</f>
        <v/>
      </c>
    </row>
    <row r="8143" hidden="1" outlineLevel="1" ht="22.45" customFormat="1" customHeight="1" s="71" thickBot="1">
      <c r="B8143" s="167" t="n"/>
      <c r="C8143" s="167" t="n"/>
      <c r="D8143" s="14" t="n"/>
      <c r="E8143" s="15" t="n"/>
      <c r="F8143" s="175" t="n"/>
      <c r="G8143" s="15" t="n"/>
      <c r="H8143" s="175" t="n"/>
      <c r="I8143" s="135" t="n"/>
      <c r="J8143" s="154" t="n"/>
      <c r="K8143" s="154" t="n"/>
      <c r="L8143" s="12" t="n"/>
      <c r="M8143">
        <f>VLOOKUP(J8143,P$7:Q$2767,2,0)</f>
        <v/>
      </c>
      <c r="N8143">
        <f>VLOOKUP(K8143,P$7:R$2767,2,0)</f>
        <v/>
      </c>
    </row>
    <row r="8144" hidden="1" outlineLevel="1" ht="22.45" customFormat="1" customHeight="1" s="71">
      <c r="B8144" s="165" t="n"/>
      <c r="C8144" s="165" t="n"/>
      <c r="D8144" s="152" t="n"/>
      <c r="E8144" s="163" t="n"/>
      <c r="F8144" s="164" t="n"/>
      <c r="G8144" s="163" t="n"/>
      <c r="H8144" s="164" t="n"/>
      <c r="I8144" s="7" t="n"/>
      <c r="J8144" s="8" t="n"/>
      <c r="K8144" s="8" t="n"/>
      <c r="L8144" s="12" t="n"/>
      <c r="M8144">
        <f>VLOOKUP(J8144,P$7:Q$2767,2,0)</f>
        <v/>
      </c>
      <c r="N8144">
        <f>VLOOKUP(K8144,P$7:R$2767,2,0)</f>
        <v/>
      </c>
    </row>
    <row r="8145" hidden="1" outlineLevel="1" ht="22.45" customFormat="1" customHeight="1" s="71">
      <c r="B8145" s="166" t="n"/>
      <c r="C8145" s="166" t="n"/>
      <c r="D8145" s="153" t="n"/>
      <c r="E8145" s="10" t="n"/>
      <c r="F8145" s="11" t="n"/>
      <c r="G8145" s="10" t="n"/>
      <c r="H8145" s="11" t="n"/>
      <c r="I8145" s="12" t="n"/>
      <c r="J8145" s="13" t="n"/>
      <c r="K8145" s="13" t="n"/>
      <c r="L8145" s="12" t="n"/>
      <c r="M8145">
        <f>VLOOKUP(J8145,P$7:Q$2767,2,0)</f>
        <v/>
      </c>
      <c r="N8145">
        <f>VLOOKUP(K8145,P$7:R$2767,2,0)</f>
        <v/>
      </c>
    </row>
    <row r="8146" hidden="1" outlineLevel="1" ht="22.45" customFormat="1" customHeight="1" s="71" thickBot="1">
      <c r="B8146" s="167" t="n"/>
      <c r="C8146" s="167" t="n"/>
      <c r="D8146" s="14" t="n"/>
      <c r="E8146" s="15" t="n"/>
      <c r="F8146" s="175" t="n"/>
      <c r="G8146" s="15" t="n"/>
      <c r="H8146" s="175" t="n"/>
      <c r="I8146" s="135" t="n"/>
      <c r="J8146" s="154" t="n"/>
      <c r="K8146" s="154" t="n"/>
      <c r="L8146" s="12" t="n"/>
      <c r="M8146">
        <f>VLOOKUP(J8146,P$7:Q$2767,2,0)</f>
        <v/>
      </c>
      <c r="N8146">
        <f>VLOOKUP(K8146,P$7:R$2767,2,0)</f>
        <v/>
      </c>
    </row>
    <row r="8147" hidden="1" outlineLevel="1" ht="22.45" customFormat="1" customHeight="1" s="71">
      <c r="B8147" s="165" t="n"/>
      <c r="C8147" s="165" t="n"/>
      <c r="D8147" s="152" t="n"/>
      <c r="E8147" s="163" t="n"/>
      <c r="F8147" s="164" t="n"/>
      <c r="G8147" s="163" t="n"/>
      <c r="H8147" s="164" t="n"/>
      <c r="I8147" s="176" t="n"/>
      <c r="J8147" s="8" t="n"/>
      <c r="K8147" s="8" t="n"/>
      <c r="L8147" s="12" t="n"/>
      <c r="M8147">
        <f>VLOOKUP(J8147,P$7:Q$2767,2,0)</f>
        <v/>
      </c>
      <c r="N8147">
        <f>VLOOKUP(K8147,P$7:R$2767,2,0)</f>
        <v/>
      </c>
    </row>
    <row r="8148" hidden="1" outlineLevel="1" ht="22.45" customFormat="1" customHeight="1" s="71">
      <c r="B8148" s="166" t="n"/>
      <c r="C8148" s="166" t="n"/>
      <c r="D8148" s="153" t="n"/>
      <c r="E8148" s="10" t="n"/>
      <c r="F8148" s="11" t="n"/>
      <c r="G8148" s="10" t="n"/>
      <c r="H8148" s="11" t="n"/>
      <c r="I8148" s="12" t="n"/>
      <c r="J8148" s="13" t="n"/>
      <c r="K8148" s="13" t="n"/>
      <c r="L8148" s="12" t="n"/>
      <c r="M8148">
        <f>VLOOKUP(J8148,P$7:Q$2767,2,0)</f>
        <v/>
      </c>
      <c r="N8148">
        <f>VLOOKUP(K8148,P$7:R$2767,2,0)</f>
        <v/>
      </c>
    </row>
    <row r="8149" hidden="1" outlineLevel="1" ht="22.45" customFormat="1" customHeight="1" s="71" thickBot="1">
      <c r="B8149" s="167" t="n"/>
      <c r="C8149" s="167" t="n"/>
      <c r="D8149" s="14" t="n"/>
      <c r="E8149" s="15" t="n"/>
      <c r="F8149" s="175" t="n"/>
      <c r="G8149" s="15" t="n"/>
      <c r="H8149" s="175" t="n"/>
      <c r="I8149" s="135" t="n"/>
      <c r="J8149" s="154" t="n"/>
      <c r="K8149" s="154" t="n"/>
      <c r="L8149" s="12" t="n"/>
      <c r="M8149">
        <f>VLOOKUP(J8149,P$7:Q$2767,2,0)</f>
        <v/>
      </c>
      <c r="N8149">
        <f>VLOOKUP(K8149,P$7:R$2767,2,0)</f>
        <v/>
      </c>
    </row>
    <row r="8150" hidden="1" outlineLevel="1" ht="22.45" customFormat="1" customHeight="1" s="71">
      <c r="B8150" s="165" t="n"/>
      <c r="C8150" s="165" t="n"/>
      <c r="D8150" s="152" t="n"/>
      <c r="E8150" s="163" t="n"/>
      <c r="F8150" s="164" t="n"/>
      <c r="G8150" s="163" t="n"/>
      <c r="H8150" s="164" t="n"/>
      <c r="I8150" s="7" t="n"/>
      <c r="J8150" s="8" t="n"/>
      <c r="K8150" s="8" t="n"/>
      <c r="L8150" s="12" t="n"/>
      <c r="M8150">
        <f>VLOOKUP(J8150,P$7:Q$2767,2,0)</f>
        <v/>
      </c>
      <c r="N8150">
        <f>VLOOKUP(K8150,P$7:R$2767,2,0)</f>
        <v/>
      </c>
    </row>
    <row r="8151" hidden="1" outlineLevel="1" ht="22.45" customFormat="1" customHeight="1" s="71">
      <c r="B8151" s="166" t="n"/>
      <c r="C8151" s="166" t="n"/>
      <c r="D8151" s="153" t="n"/>
      <c r="E8151" s="10" t="n"/>
      <c r="F8151" s="11" t="n"/>
      <c r="G8151" s="10" t="n"/>
      <c r="H8151" s="11" t="n"/>
      <c r="I8151" s="12" t="n"/>
      <c r="J8151" s="13" t="n"/>
      <c r="K8151" s="13" t="n"/>
      <c r="L8151" s="12" t="n"/>
      <c r="M8151">
        <f>VLOOKUP(J8151,P$7:Q$2767,2,0)</f>
        <v/>
      </c>
      <c r="N8151">
        <f>VLOOKUP(K8151,P$7:R$2767,2,0)</f>
        <v/>
      </c>
    </row>
    <row r="8152" hidden="1" outlineLevel="1" ht="22.45" customFormat="1" customHeight="1" s="71" thickBot="1">
      <c r="B8152" s="167" t="n"/>
      <c r="C8152" s="167" t="n"/>
      <c r="D8152" s="14" t="n"/>
      <c r="E8152" s="15" t="n"/>
      <c r="F8152" s="175" t="n"/>
      <c r="G8152" s="15" t="n"/>
      <c r="H8152" s="175" t="n"/>
      <c r="I8152" s="135" t="n"/>
      <c r="J8152" s="154" t="n"/>
      <c r="K8152" s="154" t="n"/>
      <c r="L8152" s="12" t="n"/>
      <c r="M8152">
        <f>VLOOKUP(J8152,P$7:Q$2767,2,0)</f>
        <v/>
      </c>
      <c r="N8152">
        <f>VLOOKUP(K8152,P$7:R$2767,2,0)</f>
        <v/>
      </c>
    </row>
    <row r="8153" hidden="1" outlineLevel="1" ht="22.45" customFormat="1" customHeight="1" s="71">
      <c r="B8153" s="165" t="n"/>
      <c r="C8153" s="165" t="n"/>
      <c r="D8153" s="152" t="n"/>
      <c r="E8153" s="163" t="n"/>
      <c r="F8153" s="164" t="n"/>
      <c r="G8153" s="163" t="n"/>
      <c r="H8153" s="164" t="n"/>
      <c r="I8153" s="176" t="n"/>
      <c r="J8153" s="8" t="n"/>
      <c r="K8153" s="8" t="n"/>
      <c r="L8153" s="12" t="n"/>
      <c r="M8153">
        <f>VLOOKUP(J8153,P$7:Q$2767,2,0)</f>
        <v/>
      </c>
      <c r="N8153">
        <f>VLOOKUP(K8153,P$7:R$2767,2,0)</f>
        <v/>
      </c>
    </row>
    <row r="8154" hidden="1" outlineLevel="1" ht="22.45" customFormat="1" customHeight="1" s="71">
      <c r="B8154" s="166" t="n"/>
      <c r="C8154" s="166" t="n"/>
      <c r="D8154" s="153" t="n"/>
      <c r="E8154" s="10" t="n"/>
      <c r="F8154" s="11" t="n"/>
      <c r="G8154" s="10" t="n"/>
      <c r="H8154" s="11" t="n"/>
      <c r="I8154" s="12" t="n"/>
      <c r="J8154" s="13" t="n"/>
      <c r="K8154" s="13" t="n"/>
      <c r="L8154" s="12" t="n"/>
      <c r="M8154">
        <f>VLOOKUP(J8154,P$7:Q$2767,2,0)</f>
        <v/>
      </c>
      <c r="N8154">
        <f>VLOOKUP(K8154,P$7:R$2767,2,0)</f>
        <v/>
      </c>
    </row>
    <row r="8155" hidden="1" outlineLevel="1" ht="22.45" customFormat="1" customHeight="1" s="71" thickBot="1">
      <c r="B8155" s="167" t="n"/>
      <c r="C8155" s="167" t="n"/>
      <c r="D8155" s="14" t="n"/>
      <c r="E8155" s="15" t="n"/>
      <c r="F8155" s="175" t="n"/>
      <c r="G8155" s="15" t="n"/>
      <c r="H8155" s="175" t="n"/>
      <c r="I8155" s="135" t="n"/>
      <c r="J8155" s="154" t="n"/>
      <c r="K8155" s="154" t="n"/>
      <c r="L8155" s="12" t="n"/>
      <c r="M8155">
        <f>VLOOKUP(J8155,P$7:Q$2767,2,0)</f>
        <v/>
      </c>
      <c r="N8155">
        <f>VLOOKUP(K8155,P$7:R$2767,2,0)</f>
        <v/>
      </c>
    </row>
    <row r="8156" hidden="1" outlineLevel="1" ht="22.45" customFormat="1" customHeight="1" s="71">
      <c r="B8156" s="165" t="n"/>
      <c r="C8156" s="165" t="n"/>
      <c r="D8156" s="152" t="n"/>
      <c r="E8156" s="163" t="n"/>
      <c r="F8156" s="164" t="n"/>
      <c r="G8156" s="163" t="n"/>
      <c r="H8156" s="164" t="n"/>
      <c r="I8156" s="7" t="n"/>
      <c r="J8156" s="8" t="n"/>
      <c r="K8156" s="8" t="n"/>
      <c r="L8156" s="12" t="n"/>
      <c r="M8156">
        <f>VLOOKUP(J8156,P$7:Q$2767,2,0)</f>
        <v/>
      </c>
      <c r="N8156">
        <f>VLOOKUP(K8156,P$7:R$2767,2,0)</f>
        <v/>
      </c>
    </row>
    <row r="8157" hidden="1" outlineLevel="1" ht="22.45" customFormat="1" customHeight="1" s="71">
      <c r="B8157" s="166" t="n"/>
      <c r="C8157" s="166" t="n"/>
      <c r="D8157" s="153" t="n"/>
      <c r="E8157" s="10" t="n"/>
      <c r="F8157" s="11" t="n"/>
      <c r="G8157" s="10" t="n"/>
      <c r="H8157" s="11" t="n"/>
      <c r="I8157" s="12" t="n"/>
      <c r="J8157" s="13" t="n"/>
      <c r="K8157" s="13" t="n"/>
      <c r="L8157" s="12" t="n"/>
      <c r="M8157">
        <f>VLOOKUP(J8157,P$7:Q$2767,2,0)</f>
        <v/>
      </c>
      <c r="N8157">
        <f>VLOOKUP(K8157,P$7:R$2767,2,0)</f>
        <v/>
      </c>
    </row>
    <row r="8158" hidden="1" outlineLevel="1" ht="22.45" customFormat="1" customHeight="1" s="71" thickBot="1">
      <c r="B8158" s="167" t="n"/>
      <c r="C8158" s="167" t="n"/>
      <c r="D8158" s="14" t="n"/>
      <c r="E8158" s="15" t="n"/>
      <c r="F8158" s="175" t="n"/>
      <c r="G8158" s="15" t="n"/>
      <c r="H8158" s="175" t="n"/>
      <c r="I8158" s="135" t="n"/>
      <c r="J8158" s="154" t="n"/>
      <c r="K8158" s="154" t="n"/>
      <c r="L8158" s="12" t="n"/>
      <c r="M8158">
        <f>VLOOKUP(J8158,P$7:Q$2767,2,0)</f>
        <v/>
      </c>
      <c r="N8158">
        <f>VLOOKUP(K8158,P$7:R$2767,2,0)</f>
        <v/>
      </c>
    </row>
    <row r="8159" hidden="1" outlineLevel="1" ht="22.45" customFormat="1" customHeight="1" s="71">
      <c r="B8159" s="165" t="n"/>
      <c r="C8159" s="165" t="n"/>
      <c r="D8159" s="152" t="n"/>
      <c r="E8159" s="163" t="n"/>
      <c r="F8159" s="164" t="n"/>
      <c r="G8159" s="163" t="n"/>
      <c r="H8159" s="164" t="n"/>
      <c r="I8159" s="7" t="n"/>
      <c r="J8159" s="8" t="n"/>
      <c r="K8159" s="8" t="n"/>
      <c r="L8159" s="12" t="n"/>
      <c r="M8159">
        <f>VLOOKUP(J8159,P$7:Q$2767,2,0)</f>
        <v/>
      </c>
      <c r="N8159">
        <f>VLOOKUP(K8159,P$7:R$2767,2,0)</f>
        <v/>
      </c>
    </row>
    <row r="8160" hidden="1" outlineLevel="1" ht="22.45" customFormat="1" customHeight="1" s="71">
      <c r="B8160" s="166" t="n"/>
      <c r="C8160" s="166" t="n"/>
      <c r="D8160" s="153" t="n"/>
      <c r="E8160" s="10" t="n"/>
      <c r="F8160" s="11" t="n"/>
      <c r="G8160" s="10" t="n"/>
      <c r="H8160" s="11" t="n"/>
      <c r="I8160" s="12" t="n"/>
      <c r="J8160" s="13" t="n"/>
      <c r="K8160" s="13" t="n"/>
      <c r="L8160" s="12" t="n"/>
      <c r="M8160">
        <f>VLOOKUP(J8160,P$7:Q$2767,2,0)</f>
        <v/>
      </c>
      <c r="N8160">
        <f>VLOOKUP(K8160,P$7:R$2767,2,0)</f>
        <v/>
      </c>
    </row>
    <row r="8161" hidden="1" outlineLevel="1" ht="22.45" customFormat="1" customHeight="1" s="71" thickBot="1">
      <c r="B8161" s="167" t="n"/>
      <c r="C8161" s="167" t="n"/>
      <c r="D8161" s="14" t="n"/>
      <c r="E8161" s="15" t="n"/>
      <c r="F8161" s="175" t="n"/>
      <c r="G8161" s="15" t="n"/>
      <c r="H8161" s="175" t="n"/>
      <c r="I8161" s="135" t="n"/>
      <c r="J8161" s="154" t="n"/>
      <c r="K8161" s="154" t="n"/>
      <c r="L8161" s="12" t="n"/>
      <c r="M8161">
        <f>VLOOKUP(J8161,P$7:Q$2767,2,0)</f>
        <v/>
      </c>
      <c r="N8161">
        <f>VLOOKUP(K8161,P$7:R$2767,2,0)</f>
        <v/>
      </c>
    </row>
    <row r="8162" hidden="1" outlineLevel="1" ht="22.45" customFormat="1" customHeight="1" s="71">
      <c r="B8162" s="165" t="n"/>
      <c r="C8162" s="165" t="n"/>
      <c r="D8162" s="152" t="n"/>
      <c r="E8162" s="163" t="n"/>
      <c r="F8162" s="164" t="n"/>
      <c r="G8162" s="163" t="n"/>
      <c r="H8162" s="164" t="n"/>
      <c r="I8162" s="176" t="n"/>
      <c r="J8162" s="8" t="n"/>
      <c r="K8162" s="8" t="n"/>
      <c r="L8162" s="12" t="n"/>
      <c r="M8162">
        <f>VLOOKUP(J8162,P$7:Q$2767,2,0)</f>
        <v/>
      </c>
      <c r="N8162">
        <f>VLOOKUP(K8162,P$7:R$2767,2,0)</f>
        <v/>
      </c>
    </row>
    <row r="8163" hidden="1" outlineLevel="1" ht="22.45" customFormat="1" customHeight="1" s="71">
      <c r="B8163" s="166" t="n"/>
      <c r="C8163" s="166" t="n"/>
      <c r="D8163" s="153" t="n"/>
      <c r="E8163" s="10" t="n"/>
      <c r="F8163" s="11" t="n"/>
      <c r="G8163" s="10" t="n"/>
      <c r="H8163" s="11" t="n"/>
      <c r="I8163" s="12" t="n"/>
      <c r="J8163" s="13" t="n"/>
      <c r="K8163" s="13" t="n"/>
      <c r="L8163" s="12" t="n"/>
      <c r="M8163">
        <f>VLOOKUP(J8163,P$7:Q$2767,2,0)</f>
        <v/>
      </c>
      <c r="N8163">
        <f>VLOOKUP(K8163,P$7:R$2767,2,0)</f>
        <v/>
      </c>
    </row>
    <row r="8164" hidden="1" outlineLevel="1" ht="22.45" customFormat="1" customHeight="1" s="71" thickBot="1">
      <c r="B8164" s="167" t="n"/>
      <c r="C8164" s="167" t="n"/>
      <c r="D8164" s="14" t="n"/>
      <c r="E8164" s="15" t="n"/>
      <c r="F8164" s="175" t="n"/>
      <c r="G8164" s="15" t="n"/>
      <c r="H8164" s="175" t="n"/>
      <c r="I8164" s="135" t="n"/>
      <c r="J8164" s="154" t="n"/>
      <c r="K8164" s="154" t="n"/>
      <c r="L8164" s="12" t="n"/>
      <c r="M8164">
        <f>VLOOKUP(J8164,P$7:Q$2767,2,0)</f>
        <v/>
      </c>
      <c r="N8164">
        <f>VLOOKUP(K8164,P$7:R$2767,2,0)</f>
        <v/>
      </c>
    </row>
    <row r="8165" hidden="1" outlineLevel="1" ht="22.45" customFormat="1" customHeight="1" s="71">
      <c r="B8165" s="165" t="n"/>
      <c r="C8165" s="165" t="n"/>
      <c r="D8165" s="152" t="n"/>
      <c r="E8165" s="163" t="n"/>
      <c r="F8165" s="164" t="n"/>
      <c r="G8165" s="163" t="n"/>
      <c r="H8165" s="164" t="n"/>
      <c r="I8165" s="7" t="n"/>
      <c r="J8165" s="8" t="n"/>
      <c r="K8165" s="8" t="n"/>
      <c r="L8165" s="12" t="n"/>
      <c r="M8165">
        <f>VLOOKUP(J8165,P$7:Q$2767,2,0)</f>
        <v/>
      </c>
      <c r="N8165">
        <f>VLOOKUP(K8165,P$7:R$2767,2,0)</f>
        <v/>
      </c>
    </row>
    <row r="8166" hidden="1" outlineLevel="1" ht="22.45" customFormat="1" customHeight="1" s="71">
      <c r="B8166" s="166" t="n"/>
      <c r="C8166" s="166" t="n"/>
      <c r="D8166" s="153" t="n"/>
      <c r="E8166" s="10" t="n"/>
      <c r="F8166" s="11" t="n"/>
      <c r="G8166" s="10" t="n"/>
      <c r="H8166" s="11" t="n"/>
      <c r="I8166" s="12" t="n"/>
      <c r="J8166" s="13" t="n"/>
      <c r="K8166" s="13" t="n"/>
      <c r="L8166" s="12" t="n"/>
      <c r="M8166">
        <f>VLOOKUP(J8166,P$7:Q$2767,2,0)</f>
        <v/>
      </c>
      <c r="N8166">
        <f>VLOOKUP(K8166,P$7:R$2767,2,0)</f>
        <v/>
      </c>
    </row>
    <row r="8167" hidden="1" outlineLevel="1" ht="22.45" customFormat="1" customHeight="1" s="71" thickBot="1">
      <c r="B8167" s="167" t="n"/>
      <c r="C8167" s="167" t="n"/>
      <c r="D8167" s="14" t="n"/>
      <c r="E8167" s="15" t="n"/>
      <c r="F8167" s="175" t="n"/>
      <c r="G8167" s="15" t="n"/>
      <c r="H8167" s="175" t="n"/>
      <c r="I8167" s="135" t="n"/>
      <c r="J8167" s="154" t="n"/>
      <c r="K8167" s="154" t="n"/>
      <c r="L8167" s="12" t="n"/>
      <c r="M8167">
        <f>VLOOKUP(J8167,P$7:Q$2767,2,0)</f>
        <v/>
      </c>
      <c r="N8167">
        <f>VLOOKUP(K8167,P$7:R$2767,2,0)</f>
        <v/>
      </c>
    </row>
    <row r="8168" hidden="1" outlineLevel="1" ht="22.45" customFormat="1" customHeight="1" s="71">
      <c r="B8168" s="165" t="n"/>
      <c r="C8168" s="165" t="n"/>
      <c r="D8168" s="152" t="n"/>
      <c r="E8168" s="163" t="n"/>
      <c r="F8168" s="164" t="n"/>
      <c r="G8168" s="163" t="n"/>
      <c r="H8168" s="164" t="n"/>
      <c r="I8168" s="7" t="n"/>
      <c r="J8168" s="8" t="n"/>
      <c r="K8168" s="8" t="n"/>
      <c r="L8168" s="12" t="n"/>
      <c r="M8168">
        <f>VLOOKUP(J8168,P$7:Q$2767,2,0)</f>
        <v/>
      </c>
      <c r="N8168">
        <f>VLOOKUP(K8168,P$7:R$2767,2,0)</f>
        <v/>
      </c>
    </row>
    <row r="8169" hidden="1" outlineLevel="1" ht="22.45" customFormat="1" customHeight="1" s="71">
      <c r="B8169" s="166" t="n"/>
      <c r="C8169" s="166" t="n"/>
      <c r="D8169" s="153" t="n"/>
      <c r="E8169" s="10" t="n"/>
      <c r="F8169" s="11" t="n"/>
      <c r="G8169" s="10" t="n"/>
      <c r="H8169" s="11" t="n"/>
      <c r="I8169" s="12" t="n"/>
      <c r="J8169" s="13" t="n"/>
      <c r="K8169" s="13" t="n"/>
      <c r="L8169" s="12" t="n"/>
      <c r="M8169">
        <f>VLOOKUP(J8169,P$7:Q$2767,2,0)</f>
        <v/>
      </c>
      <c r="N8169">
        <f>VLOOKUP(K8169,P$7:R$2767,2,0)</f>
        <v/>
      </c>
    </row>
    <row r="8170" hidden="1" outlineLevel="1" ht="22.45" customFormat="1" customHeight="1" s="71" thickBot="1">
      <c r="B8170" s="167" t="n"/>
      <c r="C8170" s="167" t="n"/>
      <c r="D8170" s="14" t="n"/>
      <c r="E8170" s="15" t="n"/>
      <c r="F8170" s="175" t="n"/>
      <c r="G8170" s="15" t="n"/>
      <c r="H8170" s="175" t="n"/>
      <c r="I8170" s="135" t="n"/>
      <c r="J8170" s="154" t="n"/>
      <c r="K8170" s="154" t="n"/>
      <c r="L8170" s="12" t="n"/>
      <c r="M8170">
        <f>VLOOKUP(J8170,P$7:Q$2767,2,0)</f>
        <v/>
      </c>
      <c r="N8170">
        <f>VLOOKUP(K8170,P$7:R$2767,2,0)</f>
        <v/>
      </c>
    </row>
    <row r="8171" hidden="1" outlineLevel="1" ht="22.45" customFormat="1" customHeight="1" s="71">
      <c r="B8171" s="165" t="n"/>
      <c r="C8171" s="165" t="n"/>
      <c r="D8171" s="152" t="n"/>
      <c r="E8171" s="163" t="n"/>
      <c r="F8171" s="164" t="n"/>
      <c r="G8171" s="163" t="n"/>
      <c r="H8171" s="164" t="n"/>
      <c r="I8171" s="7" t="n"/>
      <c r="J8171" s="8" t="n"/>
      <c r="K8171" s="8" t="n"/>
      <c r="L8171" s="12" t="n"/>
      <c r="M8171">
        <f>VLOOKUP(J8171,P$7:Q$2767,2,0)</f>
        <v/>
      </c>
      <c r="N8171">
        <f>VLOOKUP(K8171,P$7:R$2767,2,0)</f>
        <v/>
      </c>
    </row>
    <row r="8172" hidden="1" outlineLevel="1" ht="22.45" customFormat="1" customHeight="1" s="71">
      <c r="B8172" s="166" t="n"/>
      <c r="C8172" s="166" t="n"/>
      <c r="D8172" s="153" t="n"/>
      <c r="E8172" s="10" t="n"/>
      <c r="F8172" s="11" t="n"/>
      <c r="G8172" s="10" t="n"/>
      <c r="H8172" s="11" t="n"/>
      <c r="I8172" s="12" t="n"/>
      <c r="J8172" s="13" t="n"/>
      <c r="K8172" s="13" t="n"/>
      <c r="L8172" s="12" t="n"/>
      <c r="M8172">
        <f>VLOOKUP(J8172,P$7:Q$2767,2,0)</f>
        <v/>
      </c>
      <c r="N8172">
        <f>VLOOKUP(K8172,P$7:R$2767,2,0)</f>
        <v/>
      </c>
    </row>
    <row r="8173" hidden="1" outlineLevel="1" ht="22.45" customFormat="1" customHeight="1" s="71" thickBot="1">
      <c r="B8173" s="167" t="n"/>
      <c r="C8173" s="167" t="n"/>
      <c r="D8173" s="14" t="n"/>
      <c r="E8173" s="15" t="n"/>
      <c r="F8173" s="175" t="n"/>
      <c r="G8173" s="15" t="n"/>
      <c r="H8173" s="175" t="n"/>
      <c r="I8173" s="135" t="n"/>
      <c r="J8173" s="154" t="n"/>
      <c r="K8173" s="154" t="n"/>
      <c r="L8173" s="12" t="n"/>
      <c r="M8173">
        <f>VLOOKUP(J8173,P$7:Q$2767,2,0)</f>
        <v/>
      </c>
      <c r="N8173">
        <f>VLOOKUP(K8173,P$7:R$2767,2,0)</f>
        <v/>
      </c>
    </row>
    <row r="8174" hidden="1" outlineLevel="1" ht="22.45" customFormat="1" customHeight="1" s="71">
      <c r="B8174" s="165" t="n"/>
      <c r="C8174" s="165" t="n"/>
      <c r="D8174" s="152" t="n"/>
      <c r="E8174" s="163" t="n"/>
      <c r="F8174" s="164" t="n"/>
      <c r="G8174" s="163" t="n"/>
      <c r="H8174" s="164" t="n"/>
      <c r="I8174" s="7" t="n"/>
      <c r="J8174" s="8" t="n"/>
      <c r="K8174" s="8" t="n"/>
      <c r="L8174" s="12" t="n"/>
      <c r="M8174">
        <f>VLOOKUP(J8174,P$7:Q$2767,2,0)</f>
        <v/>
      </c>
      <c r="N8174">
        <f>VLOOKUP(K8174,P$7:R$2767,2,0)</f>
        <v/>
      </c>
    </row>
    <row r="8175" hidden="1" outlineLevel="1" ht="22.45" customFormat="1" customHeight="1" s="71">
      <c r="B8175" s="166" t="n"/>
      <c r="C8175" s="166" t="n"/>
      <c r="D8175" s="153" t="n"/>
      <c r="E8175" s="10" t="n"/>
      <c r="F8175" s="11" t="n"/>
      <c r="G8175" s="10" t="n"/>
      <c r="H8175" s="11" t="n"/>
      <c r="I8175" s="12" t="n"/>
      <c r="J8175" s="13" t="n"/>
      <c r="K8175" s="13" t="n"/>
      <c r="L8175" s="12" t="n"/>
      <c r="M8175">
        <f>VLOOKUP(J8175,P$7:Q$2767,2,0)</f>
        <v/>
      </c>
      <c r="N8175">
        <f>VLOOKUP(K8175,P$7:R$2767,2,0)</f>
        <v/>
      </c>
    </row>
    <row r="8176" hidden="1" outlineLevel="1" ht="22.45" customFormat="1" customHeight="1" s="71" thickBot="1">
      <c r="B8176" s="167" t="n"/>
      <c r="C8176" s="167" t="n"/>
      <c r="D8176" s="14" t="n"/>
      <c r="E8176" s="15" t="n"/>
      <c r="F8176" s="175" t="n"/>
      <c r="G8176" s="15" t="n"/>
      <c r="H8176" s="175" t="n"/>
      <c r="I8176" s="135" t="n"/>
      <c r="J8176" s="154" t="n"/>
      <c r="K8176" s="154" t="n"/>
      <c r="L8176" s="12" t="n"/>
      <c r="M8176">
        <f>VLOOKUP(J8176,P$7:Q$2767,2,0)</f>
        <v/>
      </c>
      <c r="N8176">
        <f>VLOOKUP(K8176,P$7:R$2767,2,0)</f>
        <v/>
      </c>
    </row>
    <row r="8177" hidden="1" outlineLevel="1" ht="22.45" customFormat="1" customHeight="1" s="71">
      <c r="B8177" s="165" t="n"/>
      <c r="C8177" s="165" t="n"/>
      <c r="D8177" s="152" t="n"/>
      <c r="E8177" s="163" t="n"/>
      <c r="F8177" s="164" t="n"/>
      <c r="G8177" s="163" t="n"/>
      <c r="H8177" s="164" t="n"/>
      <c r="I8177" s="176" t="n"/>
      <c r="J8177" s="8" t="n"/>
      <c r="K8177" s="8" t="n"/>
      <c r="L8177" s="12" t="n"/>
      <c r="M8177">
        <f>VLOOKUP(J8177,P$7:Q$2767,2,0)</f>
        <v/>
      </c>
      <c r="N8177">
        <f>VLOOKUP(K8177,P$7:R$2767,2,0)</f>
        <v/>
      </c>
    </row>
    <row r="8178" hidden="1" outlineLevel="1" ht="22.45" customFormat="1" customHeight="1" s="71">
      <c r="B8178" s="166" t="n"/>
      <c r="C8178" s="166" t="n"/>
      <c r="D8178" s="153" t="n"/>
      <c r="E8178" s="10" t="n"/>
      <c r="F8178" s="11" t="n"/>
      <c r="G8178" s="10" t="n"/>
      <c r="H8178" s="11" t="n"/>
      <c r="I8178" s="12" t="n"/>
      <c r="J8178" s="13" t="n"/>
      <c r="K8178" s="13" t="n"/>
      <c r="L8178" s="12" t="n"/>
      <c r="M8178">
        <f>VLOOKUP(J8178,P$7:Q$2767,2,0)</f>
        <v/>
      </c>
      <c r="N8178">
        <f>VLOOKUP(K8178,P$7:R$2767,2,0)</f>
        <v/>
      </c>
    </row>
    <row r="8179" hidden="1" outlineLevel="1" ht="22.45" customFormat="1" customHeight="1" s="71" thickBot="1">
      <c r="B8179" s="167" t="n"/>
      <c r="C8179" s="167" t="n"/>
      <c r="D8179" s="14" t="n"/>
      <c r="E8179" s="15" t="n"/>
      <c r="F8179" s="175" t="n"/>
      <c r="G8179" s="15" t="n"/>
      <c r="H8179" s="175" t="n"/>
      <c r="I8179" s="135" t="n"/>
      <c r="J8179" s="154" t="n"/>
      <c r="K8179" s="154" t="n"/>
      <c r="L8179" s="12" t="n"/>
      <c r="M8179">
        <f>VLOOKUP(J8179,P$7:Q$2767,2,0)</f>
        <v/>
      </c>
      <c r="N8179">
        <f>VLOOKUP(K8179,P$7:R$2767,2,0)</f>
        <v/>
      </c>
    </row>
    <row r="8180" hidden="1" outlineLevel="1" ht="22.45" customFormat="1" customHeight="1" s="71">
      <c r="B8180" s="165" t="n"/>
      <c r="C8180" s="165" t="n"/>
      <c r="D8180" s="152" t="n"/>
      <c r="E8180" s="163" t="n"/>
      <c r="F8180" s="164" t="n"/>
      <c r="G8180" s="163" t="n"/>
      <c r="H8180" s="164" t="n"/>
      <c r="I8180" s="7" t="n"/>
      <c r="J8180" s="8" t="n"/>
      <c r="K8180" s="8" t="n"/>
      <c r="L8180" s="12" t="n"/>
      <c r="M8180">
        <f>VLOOKUP(J8180,P$7:Q$2767,2,0)</f>
        <v/>
      </c>
      <c r="N8180">
        <f>VLOOKUP(K8180,P$7:R$2767,2,0)</f>
        <v/>
      </c>
    </row>
    <row r="8181" hidden="1" outlineLevel="1" ht="22.45" customFormat="1" customHeight="1" s="71">
      <c r="B8181" s="166" t="n"/>
      <c r="C8181" s="166" t="n"/>
      <c r="D8181" s="153" t="n"/>
      <c r="E8181" s="10" t="n"/>
      <c r="F8181" s="11" t="n"/>
      <c r="G8181" s="10" t="n"/>
      <c r="H8181" s="11" t="n"/>
      <c r="I8181" s="12" t="n"/>
      <c r="J8181" s="13" t="n"/>
      <c r="K8181" s="13" t="n"/>
      <c r="L8181" s="12" t="n"/>
      <c r="M8181">
        <f>VLOOKUP(J8181,P$7:Q$2767,2,0)</f>
        <v/>
      </c>
      <c r="N8181">
        <f>VLOOKUP(K8181,P$7:R$2767,2,0)</f>
        <v/>
      </c>
    </row>
    <row r="8182" hidden="1" outlineLevel="1" ht="22.45" customFormat="1" customHeight="1" s="71" thickBot="1">
      <c r="B8182" s="167" t="n"/>
      <c r="C8182" s="167" t="n"/>
      <c r="D8182" s="14" t="n"/>
      <c r="E8182" s="15" t="n"/>
      <c r="F8182" s="175" t="n"/>
      <c r="G8182" s="15" t="n"/>
      <c r="H8182" s="175" t="n"/>
      <c r="I8182" s="135" t="n"/>
      <c r="J8182" s="154" t="n"/>
      <c r="K8182" s="154" t="n"/>
      <c r="L8182" s="12" t="n"/>
      <c r="M8182">
        <f>VLOOKUP(J8182,P$7:Q$2767,2,0)</f>
        <v/>
      </c>
      <c r="N8182">
        <f>VLOOKUP(K8182,P$7:R$2767,2,0)</f>
        <v/>
      </c>
    </row>
    <row r="8183" hidden="1" outlineLevel="1" ht="22.45" customFormat="1" customHeight="1" s="71">
      <c r="B8183" s="165" t="n"/>
      <c r="C8183" s="165" t="n"/>
      <c r="D8183" s="152" t="n"/>
      <c r="E8183" s="163" t="n"/>
      <c r="F8183" s="164" t="n"/>
      <c r="G8183" s="163" t="n"/>
      <c r="H8183" s="164" t="n"/>
      <c r="I8183" s="7" t="n"/>
      <c r="J8183" s="8" t="n"/>
      <c r="K8183" s="8" t="n"/>
      <c r="L8183" s="12" t="n"/>
      <c r="M8183">
        <f>VLOOKUP(J8183,P$7:Q$2767,2,0)</f>
        <v/>
      </c>
      <c r="N8183">
        <f>VLOOKUP(K8183,P$7:R$2767,2,0)</f>
        <v/>
      </c>
    </row>
    <row r="8184" hidden="1" outlineLevel="1" ht="22.45" customFormat="1" customHeight="1" s="71">
      <c r="B8184" s="166" t="n"/>
      <c r="C8184" s="166" t="n"/>
      <c r="D8184" s="153" t="n"/>
      <c r="E8184" s="10" t="n"/>
      <c r="F8184" s="11" t="n"/>
      <c r="G8184" s="10" t="n"/>
      <c r="H8184" s="11" t="n"/>
      <c r="I8184" s="12" t="n"/>
      <c r="J8184" s="13" t="n"/>
      <c r="K8184" s="13" t="n"/>
      <c r="L8184" s="12" t="n"/>
      <c r="M8184">
        <f>VLOOKUP(J8184,P$7:Q$2767,2,0)</f>
        <v/>
      </c>
      <c r="N8184">
        <f>VLOOKUP(K8184,P$7:R$2767,2,0)</f>
        <v/>
      </c>
    </row>
    <row r="8185" hidden="1" outlineLevel="1" ht="22.45" customFormat="1" customHeight="1" s="71" thickBot="1">
      <c r="B8185" s="167" t="n"/>
      <c r="C8185" s="167" t="n"/>
      <c r="D8185" s="14" t="n"/>
      <c r="E8185" s="15" t="n"/>
      <c r="F8185" s="175" t="n"/>
      <c r="G8185" s="15" t="n"/>
      <c r="H8185" s="175" t="n"/>
      <c r="I8185" s="135" t="n"/>
      <c r="J8185" s="154" t="n"/>
      <c r="K8185" s="154" t="n"/>
      <c r="L8185" s="12" t="n"/>
      <c r="M8185">
        <f>VLOOKUP(J8185,P$7:Q$2767,2,0)</f>
        <v/>
      </c>
      <c r="N8185">
        <f>VLOOKUP(K8185,P$7:R$2767,2,0)</f>
        <v/>
      </c>
    </row>
    <row r="8186" hidden="1" outlineLevel="1" ht="22.45" customFormat="1" customHeight="1" s="71">
      <c r="B8186" s="165" t="n"/>
      <c r="C8186" s="165" t="n"/>
      <c r="D8186" s="152" t="n"/>
      <c r="E8186" s="163" t="n"/>
      <c r="F8186" s="164" t="n"/>
      <c r="G8186" s="163" t="n"/>
      <c r="H8186" s="164" t="n"/>
      <c r="I8186" s="7" t="n"/>
      <c r="J8186" s="8" t="n"/>
      <c r="K8186" s="8" t="n"/>
      <c r="L8186" s="12" t="n"/>
      <c r="M8186">
        <f>VLOOKUP(J8186,P$7:Q$2767,2,0)</f>
        <v/>
      </c>
      <c r="N8186">
        <f>VLOOKUP(K8186,P$7:R$2767,2,0)</f>
        <v/>
      </c>
    </row>
    <row r="8187" hidden="1" outlineLevel="1" ht="22.45" customFormat="1" customHeight="1" s="71">
      <c r="B8187" s="166" t="n"/>
      <c r="C8187" s="166" t="n"/>
      <c r="D8187" s="153" t="n"/>
      <c r="E8187" s="10" t="n"/>
      <c r="F8187" s="11" t="n"/>
      <c r="G8187" s="10" t="n"/>
      <c r="H8187" s="11" t="n"/>
      <c r="I8187" s="12" t="n"/>
      <c r="J8187" s="13" t="n"/>
      <c r="K8187" s="13" t="n"/>
      <c r="L8187" s="12" t="n"/>
      <c r="M8187">
        <f>VLOOKUP(J8187,P$7:Q$2767,2,0)</f>
        <v/>
      </c>
      <c r="N8187">
        <f>VLOOKUP(K8187,P$7:R$2767,2,0)</f>
        <v/>
      </c>
    </row>
    <row r="8188" hidden="1" outlineLevel="1" ht="22.45" customFormat="1" customHeight="1" s="71" thickBot="1">
      <c r="B8188" s="167" t="n"/>
      <c r="C8188" s="167" t="n"/>
      <c r="D8188" s="14" t="n"/>
      <c r="E8188" s="15" t="n"/>
      <c r="F8188" s="175" t="n"/>
      <c r="G8188" s="15" t="n"/>
      <c r="H8188" s="175" t="n"/>
      <c r="I8188" s="135" t="n"/>
      <c r="J8188" s="154" t="n"/>
      <c r="K8188" s="154" t="n"/>
      <c r="L8188" s="12" t="n"/>
      <c r="M8188">
        <f>VLOOKUP(J8188,P$7:Q$2767,2,0)</f>
        <v/>
      </c>
      <c r="N8188">
        <f>VLOOKUP(K8188,P$7:R$2767,2,0)</f>
        <v/>
      </c>
    </row>
    <row r="8189" hidden="1" outlineLevel="1" ht="22.45" customFormat="1" customHeight="1" s="71">
      <c r="B8189" s="165" t="n"/>
      <c r="C8189" s="165" t="n"/>
      <c r="D8189" s="152" t="n"/>
      <c r="E8189" s="163" t="n"/>
      <c r="F8189" s="164" t="n"/>
      <c r="G8189" s="163" t="n"/>
      <c r="H8189" s="164" t="n"/>
      <c r="I8189" s="7" t="n"/>
      <c r="J8189" s="8" t="n"/>
      <c r="K8189" s="8" t="n"/>
      <c r="L8189" s="12" t="n"/>
      <c r="M8189">
        <f>VLOOKUP(J8189,P$7:Q$2767,2,0)</f>
        <v/>
      </c>
      <c r="N8189">
        <f>VLOOKUP(K8189,P$7:R$2767,2,0)</f>
        <v/>
      </c>
    </row>
    <row r="8190" hidden="1" outlineLevel="1" ht="22.45" customFormat="1" customHeight="1" s="71">
      <c r="B8190" s="166" t="n"/>
      <c r="C8190" s="166" t="n"/>
      <c r="D8190" s="153" t="n"/>
      <c r="E8190" s="10" t="n"/>
      <c r="F8190" s="11" t="n"/>
      <c r="G8190" s="10" t="n"/>
      <c r="H8190" s="11" t="n"/>
      <c r="I8190" s="12" t="n"/>
      <c r="J8190" s="13" t="n"/>
      <c r="K8190" s="13" t="n"/>
      <c r="L8190" s="12" t="n"/>
      <c r="M8190">
        <f>VLOOKUP(J8190,P$7:Q$2767,2,0)</f>
        <v/>
      </c>
      <c r="N8190">
        <f>VLOOKUP(K8190,P$7:R$2767,2,0)</f>
        <v/>
      </c>
    </row>
    <row r="8191" hidden="1" outlineLevel="1" ht="22.45" customFormat="1" customHeight="1" s="71" thickBot="1">
      <c r="B8191" s="167" t="n"/>
      <c r="C8191" s="167" t="n"/>
      <c r="D8191" s="14" t="n"/>
      <c r="E8191" s="15" t="n"/>
      <c r="F8191" s="175" t="n"/>
      <c r="G8191" s="15" t="n"/>
      <c r="H8191" s="175" t="n"/>
      <c r="I8191" s="135" t="n"/>
      <c r="J8191" s="154" t="n"/>
      <c r="K8191" s="154" t="n"/>
      <c r="L8191" s="12" t="n"/>
      <c r="M8191">
        <f>VLOOKUP(J8191,P$7:Q$2767,2,0)</f>
        <v/>
      </c>
      <c r="N8191">
        <f>VLOOKUP(K8191,P$7:R$2767,2,0)</f>
        <v/>
      </c>
    </row>
    <row r="8192" hidden="1" outlineLevel="1" ht="22.45" customFormat="1" customHeight="1" s="71">
      <c r="B8192" s="165" t="n"/>
      <c r="C8192" s="165" t="n"/>
      <c r="D8192" s="152" t="n"/>
      <c r="E8192" s="163" t="n"/>
      <c r="F8192" s="164" t="n"/>
      <c r="G8192" s="163" t="n"/>
      <c r="H8192" s="164" t="n"/>
      <c r="I8192" s="7" t="n"/>
      <c r="J8192" s="8" t="n"/>
      <c r="K8192" s="8" t="n"/>
      <c r="L8192" s="12" t="n"/>
      <c r="M8192">
        <f>VLOOKUP(J8192,P$7:Q$2767,2,0)</f>
        <v/>
      </c>
      <c r="N8192">
        <f>VLOOKUP(K8192,P$7:R$2767,2,0)</f>
        <v/>
      </c>
    </row>
    <row r="8193" hidden="1" outlineLevel="1" ht="22.45" customFormat="1" customHeight="1" s="71">
      <c r="B8193" s="166" t="n"/>
      <c r="C8193" s="166" t="n"/>
      <c r="D8193" s="153" t="n"/>
      <c r="E8193" s="10" t="n"/>
      <c r="F8193" s="11" t="n"/>
      <c r="G8193" s="10" t="n"/>
      <c r="H8193" s="11" t="n"/>
      <c r="I8193" s="12" t="n"/>
      <c r="J8193" s="13" t="n"/>
      <c r="K8193" s="13" t="n"/>
      <c r="L8193" s="12" t="n"/>
      <c r="M8193">
        <f>VLOOKUP(J8193,P$7:Q$2767,2,0)</f>
        <v/>
      </c>
      <c r="N8193">
        <f>VLOOKUP(K8193,P$7:R$2767,2,0)</f>
        <v/>
      </c>
    </row>
    <row r="8194" hidden="1" outlineLevel="1" ht="22.45" customFormat="1" customHeight="1" s="71" thickBot="1">
      <c r="B8194" s="167" t="n"/>
      <c r="C8194" s="167" t="n"/>
      <c r="D8194" s="14" t="n"/>
      <c r="E8194" s="15" t="n"/>
      <c r="F8194" s="175" t="n"/>
      <c r="G8194" s="15" t="n"/>
      <c r="H8194" s="175" t="n"/>
      <c r="I8194" s="135" t="n"/>
      <c r="J8194" s="154" t="n"/>
      <c r="K8194" s="154" t="n"/>
      <c r="L8194" s="12" t="n"/>
      <c r="M8194">
        <f>VLOOKUP(J8194,P$7:Q$2767,2,0)</f>
        <v/>
      </c>
      <c r="N8194">
        <f>VLOOKUP(K8194,P$7:R$2767,2,0)</f>
        <v/>
      </c>
    </row>
    <row r="8195" hidden="1" outlineLevel="1" ht="22.45" customFormat="1" customHeight="1" s="71">
      <c r="B8195" s="165" t="n"/>
      <c r="C8195" s="165" t="n"/>
      <c r="D8195" s="152" t="n"/>
      <c r="E8195" s="163" t="n"/>
      <c r="F8195" s="164" t="n"/>
      <c r="G8195" s="163" t="n"/>
      <c r="H8195" s="164" t="n"/>
      <c r="I8195" s="7" t="n"/>
      <c r="J8195" s="8" t="n"/>
      <c r="K8195" s="8" t="n"/>
      <c r="L8195" s="12" t="n"/>
      <c r="M8195">
        <f>VLOOKUP(J8195,P$7:Q$2767,2,0)</f>
        <v/>
      </c>
      <c r="N8195">
        <f>VLOOKUP(K8195,P$7:R$2767,2,0)</f>
        <v/>
      </c>
    </row>
    <row r="8196" hidden="1" outlineLevel="1" ht="22.45" customFormat="1" customHeight="1" s="71">
      <c r="B8196" s="166" t="n"/>
      <c r="C8196" s="166" t="n"/>
      <c r="D8196" s="153" t="n"/>
      <c r="E8196" s="10" t="n"/>
      <c r="F8196" s="11" t="n"/>
      <c r="G8196" s="10" t="n"/>
      <c r="H8196" s="11" t="n"/>
      <c r="I8196" s="12" t="n"/>
      <c r="J8196" s="13" t="n"/>
      <c r="K8196" s="13" t="n"/>
      <c r="L8196" s="12" t="n"/>
      <c r="M8196">
        <f>VLOOKUP(J8196,P$7:Q$2767,2,0)</f>
        <v/>
      </c>
      <c r="N8196">
        <f>VLOOKUP(K8196,P$7:R$2767,2,0)</f>
        <v/>
      </c>
    </row>
    <row r="8197" hidden="1" outlineLevel="1" ht="22.45" customFormat="1" customHeight="1" s="71" thickBot="1">
      <c r="B8197" s="167" t="n"/>
      <c r="C8197" s="167" t="n"/>
      <c r="D8197" s="14" t="n"/>
      <c r="E8197" s="15" t="n"/>
      <c r="F8197" s="175" t="n"/>
      <c r="G8197" s="15" t="n"/>
      <c r="H8197" s="175" t="n"/>
      <c r="I8197" s="135" t="n"/>
      <c r="J8197" s="154" t="n"/>
      <c r="K8197" s="154" t="n"/>
      <c r="L8197" s="12" t="n"/>
      <c r="M8197">
        <f>VLOOKUP(J8197,P$7:Q$2767,2,0)</f>
        <v/>
      </c>
      <c r="N8197">
        <f>VLOOKUP(K8197,P$7:R$2767,2,0)</f>
        <v/>
      </c>
    </row>
    <row r="8198" hidden="1" outlineLevel="1" ht="22.45" customFormat="1" customHeight="1" s="71">
      <c r="B8198" s="165" t="n"/>
      <c r="C8198" s="165" t="n"/>
      <c r="D8198" s="152" t="n"/>
      <c r="E8198" s="163" t="n"/>
      <c r="F8198" s="164" t="n"/>
      <c r="G8198" s="163" t="n"/>
      <c r="H8198" s="164" t="n"/>
      <c r="I8198" s="7" t="n"/>
      <c r="J8198" s="8" t="n"/>
      <c r="K8198" s="8" t="n"/>
      <c r="L8198" s="12" t="n"/>
      <c r="M8198">
        <f>VLOOKUP(J8198,P$7:Q$2767,2,0)</f>
        <v/>
      </c>
      <c r="N8198">
        <f>VLOOKUP(K8198,P$7:R$2767,2,0)</f>
        <v/>
      </c>
    </row>
    <row r="8199" hidden="1" outlineLevel="1" ht="22.45" customFormat="1" customHeight="1" s="71">
      <c r="B8199" s="166" t="n"/>
      <c r="C8199" s="166" t="n"/>
      <c r="D8199" s="153" t="n"/>
      <c r="E8199" s="10" t="n"/>
      <c r="F8199" s="11" t="n"/>
      <c r="G8199" s="10" t="n"/>
      <c r="H8199" s="11" t="n"/>
      <c r="I8199" s="12" t="n"/>
      <c r="J8199" s="13" t="n"/>
      <c r="K8199" s="13" t="n"/>
      <c r="L8199" s="12" t="n"/>
      <c r="M8199">
        <f>VLOOKUP(J8199,P$7:Q$2767,2,0)</f>
        <v/>
      </c>
      <c r="N8199">
        <f>VLOOKUP(K8199,P$7:R$2767,2,0)</f>
        <v/>
      </c>
    </row>
    <row r="8200" hidden="1" outlineLevel="1" ht="22.45" customFormat="1" customHeight="1" s="71" thickBot="1">
      <c r="B8200" s="167" t="n"/>
      <c r="C8200" s="167" t="n"/>
      <c r="D8200" s="14" t="n"/>
      <c r="E8200" s="15" t="n"/>
      <c r="F8200" s="175" t="n"/>
      <c r="G8200" s="15" t="n"/>
      <c r="H8200" s="175" t="n"/>
      <c r="I8200" s="135" t="n"/>
      <c r="J8200" s="154" t="n"/>
      <c r="K8200" s="154" t="n"/>
      <c r="L8200" s="12" t="n"/>
      <c r="M8200">
        <f>VLOOKUP(J8200,P$7:Q$2767,2,0)</f>
        <v/>
      </c>
      <c r="N8200">
        <f>VLOOKUP(K8200,P$7:R$2767,2,0)</f>
        <v/>
      </c>
    </row>
    <row r="8201" hidden="1" outlineLevel="1" ht="22.45" customFormat="1" customHeight="1" s="71">
      <c r="B8201" s="165" t="n"/>
      <c r="C8201" s="165" t="n"/>
      <c r="D8201" s="152" t="n"/>
      <c r="E8201" s="163" t="n"/>
      <c r="F8201" s="164" t="n"/>
      <c r="G8201" s="163" t="n"/>
      <c r="H8201" s="164" t="n"/>
      <c r="I8201" s="7" t="n"/>
      <c r="J8201" s="8" t="n"/>
      <c r="K8201" s="8" t="n"/>
      <c r="L8201" s="12" t="n"/>
      <c r="M8201">
        <f>VLOOKUP(J8201,P$7:Q$2767,2,0)</f>
        <v/>
      </c>
      <c r="N8201">
        <f>VLOOKUP(K8201,P$7:R$2767,2,0)</f>
        <v/>
      </c>
    </row>
    <row r="8202" hidden="1" outlineLevel="1" ht="22.45" customFormat="1" customHeight="1" s="71">
      <c r="B8202" s="166" t="n"/>
      <c r="C8202" s="166" t="n"/>
      <c r="D8202" s="153" t="n"/>
      <c r="E8202" s="10" t="n"/>
      <c r="F8202" s="11" t="n"/>
      <c r="G8202" s="10" t="n"/>
      <c r="H8202" s="11" t="n"/>
      <c r="I8202" s="12" t="n"/>
      <c r="J8202" s="13" t="n"/>
      <c r="K8202" s="13" t="n"/>
      <c r="L8202" s="12" t="n"/>
      <c r="M8202">
        <f>VLOOKUP(J8202,P$7:Q$2767,2,0)</f>
        <v/>
      </c>
      <c r="N8202">
        <f>VLOOKUP(K8202,P$7:R$2767,2,0)</f>
        <v/>
      </c>
    </row>
    <row r="8203" hidden="1" outlineLevel="1" ht="22.45" customFormat="1" customHeight="1" s="71" thickBot="1">
      <c r="B8203" s="167" t="n"/>
      <c r="C8203" s="167" t="n"/>
      <c r="D8203" s="14" t="n"/>
      <c r="E8203" s="15" t="n"/>
      <c r="F8203" s="175" t="n"/>
      <c r="G8203" s="15" t="n"/>
      <c r="H8203" s="175" t="n"/>
      <c r="I8203" s="135" t="n"/>
      <c r="J8203" s="154" t="n"/>
      <c r="K8203" s="154" t="n"/>
      <c r="L8203" s="12" t="n"/>
      <c r="M8203">
        <f>VLOOKUP(J8203,P$7:Q$2767,2,0)</f>
        <v/>
      </c>
      <c r="N8203">
        <f>VLOOKUP(K8203,P$7:R$2767,2,0)</f>
        <v/>
      </c>
    </row>
    <row r="8204" hidden="1" outlineLevel="1" ht="22.45" customFormat="1" customHeight="1" s="71">
      <c r="B8204" s="165" t="n"/>
      <c r="C8204" s="165" t="n"/>
      <c r="D8204" s="152" t="n"/>
      <c r="E8204" s="163" t="n"/>
      <c r="F8204" s="164" t="n"/>
      <c r="G8204" s="163" t="n"/>
      <c r="H8204" s="164" t="n"/>
      <c r="I8204" s="7" t="n"/>
      <c r="J8204" s="8" t="n"/>
      <c r="K8204" s="8" t="n"/>
      <c r="L8204" s="12" t="n"/>
      <c r="M8204">
        <f>VLOOKUP(J8204,P$7:Q$2767,2,0)</f>
        <v/>
      </c>
      <c r="N8204">
        <f>VLOOKUP(K8204,P$7:R$2767,2,0)</f>
        <v/>
      </c>
    </row>
    <row r="8205" hidden="1" outlineLevel="1" ht="22.45" customFormat="1" customHeight="1" s="71">
      <c r="B8205" s="166" t="n"/>
      <c r="C8205" s="166" t="n"/>
      <c r="D8205" s="153" t="n"/>
      <c r="E8205" s="10" t="n"/>
      <c r="F8205" s="11" t="n"/>
      <c r="G8205" s="10" t="n"/>
      <c r="H8205" s="11" t="n"/>
      <c r="I8205" s="12" t="n"/>
      <c r="J8205" s="13" t="n"/>
      <c r="K8205" s="13" t="n"/>
      <c r="L8205" s="12" t="n"/>
      <c r="M8205">
        <f>VLOOKUP(J8205,P$7:Q$2767,2,0)</f>
        <v/>
      </c>
      <c r="N8205">
        <f>VLOOKUP(K8205,P$7:R$2767,2,0)</f>
        <v/>
      </c>
    </row>
    <row r="8206" hidden="1" outlineLevel="1" ht="22.45" customFormat="1" customHeight="1" s="71" thickBot="1">
      <c r="B8206" s="167" t="n"/>
      <c r="C8206" s="167" t="n"/>
      <c r="D8206" s="14" t="n"/>
      <c r="E8206" s="15" t="n"/>
      <c r="F8206" s="175" t="n"/>
      <c r="G8206" s="15" t="n"/>
      <c r="H8206" s="175" t="n"/>
      <c r="I8206" s="135" t="n"/>
      <c r="J8206" s="154" t="n"/>
      <c r="K8206" s="154" t="n"/>
      <c r="L8206" s="12" t="n"/>
      <c r="M8206">
        <f>VLOOKUP(J8206,P$7:Q$2767,2,0)</f>
        <v/>
      </c>
      <c r="N8206">
        <f>VLOOKUP(K8206,P$7:R$2767,2,0)</f>
        <v/>
      </c>
    </row>
    <row r="8207" hidden="1" outlineLevel="1" ht="22.45" customFormat="1" customHeight="1" s="71">
      <c r="B8207" s="165" t="n"/>
      <c r="C8207" s="165" t="n"/>
      <c r="D8207" s="152" t="n"/>
      <c r="E8207" s="163" t="n"/>
      <c r="F8207" s="164" t="n"/>
      <c r="G8207" s="163" t="n"/>
      <c r="H8207" s="164" t="n"/>
      <c r="I8207" s="7" t="n"/>
      <c r="J8207" s="8" t="n"/>
      <c r="K8207" s="8" t="n"/>
      <c r="L8207" s="12" t="n"/>
      <c r="M8207">
        <f>VLOOKUP(J8207,P$7:Q$2767,2,0)</f>
        <v/>
      </c>
      <c r="N8207">
        <f>VLOOKUP(K8207,P$7:R$2767,2,0)</f>
        <v/>
      </c>
    </row>
    <row r="8208" hidden="1" outlineLevel="1" ht="22.45" customFormat="1" customHeight="1" s="71">
      <c r="B8208" s="166" t="n"/>
      <c r="C8208" s="166" t="n"/>
      <c r="D8208" s="153" t="n"/>
      <c r="E8208" s="10" t="n"/>
      <c r="F8208" s="11" t="n"/>
      <c r="G8208" s="10" t="n"/>
      <c r="H8208" s="11" t="n"/>
      <c r="I8208" s="12" t="n"/>
      <c r="J8208" s="13" t="n"/>
      <c r="K8208" s="13" t="n"/>
      <c r="L8208" s="12" t="n"/>
      <c r="M8208">
        <f>VLOOKUP(J8208,P$7:Q$2767,2,0)</f>
        <v/>
      </c>
      <c r="N8208">
        <f>VLOOKUP(K8208,P$7:R$2767,2,0)</f>
        <v/>
      </c>
    </row>
    <row r="8209" hidden="1" outlineLevel="1" ht="22.45" customFormat="1" customHeight="1" s="71" thickBot="1">
      <c r="B8209" s="167" t="n"/>
      <c r="C8209" s="167" t="n"/>
      <c r="D8209" s="14" t="n"/>
      <c r="E8209" s="15" t="n"/>
      <c r="F8209" s="175" t="n"/>
      <c r="G8209" s="15" t="n"/>
      <c r="H8209" s="175" t="n"/>
      <c r="I8209" s="135" t="n"/>
      <c r="J8209" s="154" t="n"/>
      <c r="K8209" s="154" t="n"/>
      <c r="L8209" s="12" t="n"/>
      <c r="M8209">
        <f>VLOOKUP(J8209,P$7:Q$2767,2,0)</f>
        <v/>
      </c>
      <c r="N8209">
        <f>VLOOKUP(K8209,P$7:R$2767,2,0)</f>
        <v/>
      </c>
    </row>
    <row r="8210" hidden="1" outlineLevel="1" ht="22.45" customFormat="1" customHeight="1" s="71">
      <c r="B8210" s="165" t="n"/>
      <c r="C8210" s="165" t="n"/>
      <c r="D8210" s="152" t="n"/>
      <c r="E8210" s="163" t="n"/>
      <c r="F8210" s="164" t="n"/>
      <c r="G8210" s="163" t="n"/>
      <c r="H8210" s="164" t="n"/>
      <c r="I8210" s="176" t="n"/>
      <c r="J8210" s="8" t="n"/>
      <c r="K8210" s="8" t="n"/>
      <c r="L8210" s="12" t="n"/>
      <c r="M8210">
        <f>VLOOKUP(J8210,P$7:Q$2767,2,0)</f>
        <v/>
      </c>
      <c r="N8210">
        <f>VLOOKUP(K8210,P$7:R$2767,2,0)</f>
        <v/>
      </c>
    </row>
    <row r="8211" hidden="1" outlineLevel="1" ht="22.45" customFormat="1" customHeight="1" s="71">
      <c r="B8211" s="166" t="n"/>
      <c r="C8211" s="166" t="n"/>
      <c r="D8211" s="153" t="n"/>
      <c r="E8211" s="10" t="n"/>
      <c r="F8211" s="11" t="n"/>
      <c r="G8211" s="10" t="n"/>
      <c r="H8211" s="11" t="n"/>
      <c r="I8211" s="12" t="n"/>
      <c r="J8211" s="13" t="n"/>
      <c r="K8211" s="13" t="n"/>
      <c r="L8211" s="12" t="n"/>
      <c r="M8211">
        <f>VLOOKUP(J8211,P$7:Q$2767,2,0)</f>
        <v/>
      </c>
      <c r="N8211">
        <f>VLOOKUP(K8211,P$7:R$2767,2,0)</f>
        <v/>
      </c>
    </row>
    <row r="8212" hidden="1" outlineLevel="1" ht="22.45" customFormat="1" customHeight="1" s="71" thickBot="1">
      <c r="B8212" s="167" t="n"/>
      <c r="C8212" s="167" t="n"/>
      <c r="D8212" s="14" t="n"/>
      <c r="E8212" s="15" t="n"/>
      <c r="F8212" s="175" t="n"/>
      <c r="G8212" s="15" t="n"/>
      <c r="H8212" s="175" t="n"/>
      <c r="I8212" s="135" t="n"/>
      <c r="J8212" s="154" t="n"/>
      <c r="K8212" s="154" t="n"/>
      <c r="L8212" s="12" t="n"/>
      <c r="M8212">
        <f>VLOOKUP(J8212,P$7:Q$2767,2,0)</f>
        <v/>
      </c>
      <c r="N8212">
        <f>VLOOKUP(K8212,P$7:R$2767,2,0)</f>
        <v/>
      </c>
    </row>
    <row r="8213" hidden="1" outlineLevel="1" ht="22.45" customFormat="1" customHeight="1" s="71">
      <c r="B8213" s="165" t="n"/>
      <c r="C8213" s="165" t="n"/>
      <c r="D8213" s="152" t="n"/>
      <c r="E8213" s="163" t="n"/>
      <c r="F8213" s="164" t="n"/>
      <c r="G8213" s="163" t="n"/>
      <c r="H8213" s="164" t="n"/>
      <c r="I8213" s="176" t="n"/>
      <c r="J8213" s="8" t="n"/>
      <c r="K8213" s="8" t="n"/>
      <c r="L8213" s="12" t="n"/>
      <c r="M8213">
        <f>VLOOKUP(J8213,P$7:Q$2767,2,0)</f>
        <v/>
      </c>
      <c r="N8213">
        <f>VLOOKUP(K8213,P$7:R$2767,2,0)</f>
        <v/>
      </c>
    </row>
    <row r="8214" hidden="1" outlineLevel="1" ht="22.45" customFormat="1" customHeight="1" s="71">
      <c r="B8214" s="166" t="n"/>
      <c r="C8214" s="166" t="n"/>
      <c r="D8214" s="153" t="n"/>
      <c r="E8214" s="10" t="n"/>
      <c r="F8214" s="11" t="n"/>
      <c r="G8214" s="10" t="n"/>
      <c r="H8214" s="11" t="n"/>
      <c r="I8214" s="12" t="n"/>
      <c r="J8214" s="13" t="n"/>
      <c r="K8214" s="13" t="n"/>
      <c r="L8214" s="12" t="n"/>
      <c r="M8214">
        <f>VLOOKUP(J8214,P$7:Q$2767,2,0)</f>
        <v/>
      </c>
      <c r="N8214">
        <f>VLOOKUP(K8214,P$7:R$2767,2,0)</f>
        <v/>
      </c>
    </row>
    <row r="8215" hidden="1" outlineLevel="1" ht="22.45" customFormat="1" customHeight="1" s="71" thickBot="1">
      <c r="B8215" s="167" t="n"/>
      <c r="C8215" s="167" t="n"/>
      <c r="D8215" s="14" t="n"/>
      <c r="E8215" s="15" t="n"/>
      <c r="F8215" s="175" t="n"/>
      <c r="G8215" s="15" t="n"/>
      <c r="H8215" s="175" t="n"/>
      <c r="I8215" s="135" t="n"/>
      <c r="J8215" s="154" t="n"/>
      <c r="K8215" s="154" t="n"/>
      <c r="L8215" s="12" t="n"/>
      <c r="M8215">
        <f>VLOOKUP(J8215,P$7:Q$2767,2,0)</f>
        <v/>
      </c>
      <c r="N8215">
        <f>VLOOKUP(K8215,P$7:R$2767,2,0)</f>
        <v/>
      </c>
    </row>
    <row r="8216" hidden="1" outlineLevel="1" ht="22.45" customFormat="1" customHeight="1" s="71">
      <c r="B8216" s="165" t="n"/>
      <c r="C8216" s="165" t="n"/>
      <c r="D8216" s="152" t="n"/>
      <c r="E8216" s="163" t="n"/>
      <c r="F8216" s="164" t="n"/>
      <c r="G8216" s="163" t="n"/>
      <c r="H8216" s="164" t="n"/>
      <c r="I8216" s="176" t="n"/>
      <c r="J8216" s="8" t="n"/>
      <c r="K8216" s="8" t="n"/>
      <c r="L8216" s="12" t="n"/>
      <c r="M8216">
        <f>VLOOKUP(J8216,P$7:Q$2767,2,0)</f>
        <v/>
      </c>
      <c r="N8216">
        <f>VLOOKUP(K8216,P$7:R$2767,2,0)</f>
        <v/>
      </c>
    </row>
    <row r="8217" hidden="1" outlineLevel="1" ht="22.45" customFormat="1" customHeight="1" s="71">
      <c r="B8217" s="166" t="n"/>
      <c r="C8217" s="166" t="n"/>
      <c r="D8217" s="153" t="n"/>
      <c r="E8217" s="10" t="n"/>
      <c r="F8217" s="11" t="n"/>
      <c r="G8217" s="10" t="n"/>
      <c r="H8217" s="11" t="n"/>
      <c r="I8217" s="12" t="n"/>
      <c r="J8217" s="13" t="n"/>
      <c r="K8217" s="13" t="n"/>
      <c r="L8217" s="12" t="n"/>
      <c r="M8217">
        <f>VLOOKUP(J8217,P$7:Q$2767,2,0)</f>
        <v/>
      </c>
      <c r="N8217">
        <f>VLOOKUP(K8217,P$7:R$2767,2,0)</f>
        <v/>
      </c>
    </row>
    <row r="8218" hidden="1" outlineLevel="1" ht="22.45" customFormat="1" customHeight="1" s="71" thickBot="1">
      <c r="B8218" s="167" t="n"/>
      <c r="C8218" s="167" t="n"/>
      <c r="D8218" s="14" t="n"/>
      <c r="E8218" s="15" t="n"/>
      <c r="F8218" s="175" t="n"/>
      <c r="G8218" s="15" t="n"/>
      <c r="H8218" s="175" t="n"/>
      <c r="I8218" s="135" t="n"/>
      <c r="J8218" s="154" t="n"/>
      <c r="K8218" s="154" t="n"/>
      <c r="L8218" s="12" t="n"/>
      <c r="M8218">
        <f>VLOOKUP(J8218,P$7:Q$2767,2,0)</f>
        <v/>
      </c>
      <c r="N8218">
        <f>VLOOKUP(K8218,P$7:R$2767,2,0)</f>
        <v/>
      </c>
    </row>
    <row r="8219" hidden="1" outlineLevel="1" ht="22.45" customFormat="1" customHeight="1" s="71">
      <c r="B8219" s="165" t="n"/>
      <c r="C8219" s="165" t="n"/>
      <c r="D8219" s="152" t="n"/>
      <c r="E8219" s="163" t="n"/>
      <c r="F8219" s="164" t="n"/>
      <c r="G8219" s="163" t="n"/>
      <c r="H8219" s="164" t="n"/>
      <c r="I8219" s="7" t="n"/>
      <c r="J8219" s="8" t="n"/>
      <c r="K8219" s="8" t="n"/>
      <c r="L8219" s="12" t="n"/>
      <c r="M8219">
        <f>VLOOKUP(J8219,P$7:Q$2767,2,0)</f>
        <v/>
      </c>
      <c r="N8219">
        <f>VLOOKUP(K8219,P$7:R$2767,2,0)</f>
        <v/>
      </c>
    </row>
    <row r="8220" hidden="1" outlineLevel="1" ht="22.45" customFormat="1" customHeight="1" s="71">
      <c r="B8220" s="166" t="n"/>
      <c r="C8220" s="166" t="n"/>
      <c r="D8220" s="153" t="n"/>
      <c r="E8220" s="10" t="n"/>
      <c r="F8220" s="11" t="n"/>
      <c r="G8220" s="10" t="n"/>
      <c r="H8220" s="11" t="n"/>
      <c r="I8220" s="12" t="n"/>
      <c r="J8220" s="13" t="n"/>
      <c r="K8220" s="13" t="n"/>
      <c r="L8220" s="12" t="n"/>
      <c r="M8220">
        <f>VLOOKUP(J8220,P$7:Q$2767,2,0)</f>
        <v/>
      </c>
      <c r="N8220">
        <f>VLOOKUP(K8220,P$7:R$2767,2,0)</f>
        <v/>
      </c>
    </row>
    <row r="8221" hidden="1" outlineLevel="1" ht="22.45" customFormat="1" customHeight="1" s="71" thickBot="1">
      <c r="B8221" s="167" t="n"/>
      <c r="C8221" s="167" t="n"/>
      <c r="D8221" s="14" t="n"/>
      <c r="E8221" s="15" t="n"/>
      <c r="F8221" s="175" t="n"/>
      <c r="G8221" s="15" t="n"/>
      <c r="H8221" s="175" t="n"/>
      <c r="I8221" s="135" t="n"/>
      <c r="J8221" s="154" t="n"/>
      <c r="K8221" s="154" t="n"/>
      <c r="L8221" s="12" t="n"/>
      <c r="M8221">
        <f>VLOOKUP(J8221,P$7:Q$2767,2,0)</f>
        <v/>
      </c>
      <c r="N8221">
        <f>VLOOKUP(K8221,P$7:R$2767,2,0)</f>
        <v/>
      </c>
    </row>
    <row r="8222" hidden="1" outlineLevel="1" ht="22.45" customFormat="1" customHeight="1" s="71">
      <c r="B8222" s="165" t="n"/>
      <c r="C8222" s="165" t="n"/>
      <c r="D8222" s="152" t="n"/>
      <c r="E8222" s="163" t="n"/>
      <c r="F8222" s="164" t="n"/>
      <c r="G8222" s="163" t="n"/>
      <c r="H8222" s="164" t="n"/>
      <c r="I8222" s="7" t="n"/>
      <c r="J8222" s="8" t="n"/>
      <c r="K8222" s="8" t="n"/>
      <c r="L8222" s="12" t="n"/>
      <c r="M8222">
        <f>VLOOKUP(J8222,P$7:Q$2767,2,0)</f>
        <v/>
      </c>
      <c r="N8222">
        <f>VLOOKUP(K8222,P$7:R$2767,2,0)</f>
        <v/>
      </c>
    </row>
    <row r="8223" hidden="1" outlineLevel="1" ht="22.45" customFormat="1" customHeight="1" s="71">
      <c r="B8223" s="166" t="n"/>
      <c r="C8223" s="166" t="n"/>
      <c r="D8223" s="153" t="n"/>
      <c r="E8223" s="10" t="n"/>
      <c r="F8223" s="11" t="n"/>
      <c r="G8223" s="10" t="n"/>
      <c r="H8223" s="11" t="n"/>
      <c r="I8223" s="12" t="n"/>
      <c r="J8223" s="13" t="n"/>
      <c r="K8223" s="13" t="n"/>
      <c r="L8223" s="12" t="n"/>
      <c r="M8223">
        <f>VLOOKUP(J8223,P$7:Q$2767,2,0)</f>
        <v/>
      </c>
      <c r="N8223">
        <f>VLOOKUP(K8223,P$7:R$2767,2,0)</f>
        <v/>
      </c>
    </row>
    <row r="8224" hidden="1" outlineLevel="1" ht="22.45" customFormat="1" customHeight="1" s="71" thickBot="1">
      <c r="B8224" s="167" t="n"/>
      <c r="C8224" s="167" t="n"/>
      <c r="D8224" s="14" t="n"/>
      <c r="E8224" s="15" t="n"/>
      <c r="F8224" s="175" t="n"/>
      <c r="G8224" s="15" t="n"/>
      <c r="H8224" s="175" t="n"/>
      <c r="I8224" s="135" t="n"/>
      <c r="J8224" s="154" t="n"/>
      <c r="K8224" s="154" t="n"/>
      <c r="L8224" s="12" t="n"/>
      <c r="M8224">
        <f>VLOOKUP(J8224,P$7:Q$2767,2,0)</f>
        <v/>
      </c>
      <c r="N8224">
        <f>VLOOKUP(K8224,P$7:R$2767,2,0)</f>
        <v/>
      </c>
    </row>
    <row r="8225" hidden="1" outlineLevel="1" ht="22.45" customFormat="1" customHeight="1" s="71">
      <c r="B8225" s="165" t="n"/>
      <c r="C8225" s="165" t="n"/>
      <c r="D8225" s="152" t="n"/>
      <c r="E8225" s="163" t="n"/>
      <c r="F8225" s="164" t="n"/>
      <c r="G8225" s="163" t="n"/>
      <c r="H8225" s="164" t="n"/>
      <c r="I8225" s="7" t="n"/>
      <c r="J8225" s="8" t="n"/>
      <c r="K8225" s="8" t="n"/>
      <c r="L8225" s="12" t="n"/>
      <c r="M8225">
        <f>VLOOKUP(J8225,P$7:Q$2767,2,0)</f>
        <v/>
      </c>
      <c r="N8225">
        <f>VLOOKUP(K8225,P$7:R$2767,2,0)</f>
        <v/>
      </c>
    </row>
    <row r="8226" hidden="1" outlineLevel="1" ht="22.45" customFormat="1" customHeight="1" s="71">
      <c r="B8226" s="166" t="n"/>
      <c r="C8226" s="166" t="n"/>
      <c r="D8226" s="153" t="n"/>
      <c r="E8226" s="10" t="n"/>
      <c r="F8226" s="11" t="n"/>
      <c r="G8226" s="10" t="n"/>
      <c r="H8226" s="11" t="n"/>
      <c r="I8226" s="12" t="n"/>
      <c r="J8226" s="13" t="n"/>
      <c r="K8226" s="13" t="n"/>
      <c r="L8226" s="12" t="n"/>
      <c r="M8226">
        <f>VLOOKUP(J8226,P$7:Q$2767,2,0)</f>
        <v/>
      </c>
      <c r="N8226">
        <f>VLOOKUP(K8226,P$7:R$2767,2,0)</f>
        <v/>
      </c>
    </row>
    <row r="8227" hidden="1" outlineLevel="1" ht="22.45" customFormat="1" customHeight="1" s="71" thickBot="1">
      <c r="B8227" s="167" t="n"/>
      <c r="C8227" s="167" t="n"/>
      <c r="D8227" s="14" t="n"/>
      <c r="E8227" s="15" t="n"/>
      <c r="F8227" s="175" t="n"/>
      <c r="G8227" s="15" t="n"/>
      <c r="H8227" s="175" t="n"/>
      <c r="I8227" s="135" t="n"/>
      <c r="J8227" s="154" t="n"/>
      <c r="K8227" s="154" t="n"/>
      <c r="L8227" s="12" t="n"/>
      <c r="M8227">
        <f>VLOOKUP(J8227,P$7:Q$2767,2,0)</f>
        <v/>
      </c>
      <c r="N8227">
        <f>VLOOKUP(K8227,P$7:R$2767,2,0)</f>
        <v/>
      </c>
    </row>
    <row r="8228" hidden="1" outlineLevel="1" ht="22.45" customFormat="1" customHeight="1" s="71">
      <c r="B8228" s="165" t="n"/>
      <c r="C8228" s="165" t="n"/>
      <c r="D8228" s="152" t="n"/>
      <c r="E8228" s="163" t="n"/>
      <c r="F8228" s="164" t="n"/>
      <c r="G8228" s="163" t="n"/>
      <c r="H8228" s="164" t="n"/>
      <c r="I8228" s="7" t="n"/>
      <c r="J8228" s="8" t="n"/>
      <c r="K8228" s="8" t="n"/>
      <c r="L8228" s="12" t="n"/>
      <c r="M8228">
        <f>VLOOKUP(J8228,P$7:Q$2767,2,0)</f>
        <v/>
      </c>
      <c r="N8228">
        <f>VLOOKUP(K8228,P$7:R$2767,2,0)</f>
        <v/>
      </c>
    </row>
    <row r="8229" hidden="1" outlineLevel="1" ht="22.45" customFormat="1" customHeight="1" s="71">
      <c r="B8229" s="166" t="n"/>
      <c r="C8229" s="166" t="n"/>
      <c r="D8229" s="153" t="n"/>
      <c r="E8229" s="10" t="n"/>
      <c r="F8229" s="11" t="n"/>
      <c r="G8229" s="10" t="n"/>
      <c r="H8229" s="11" t="n"/>
      <c r="I8229" s="12" t="n"/>
      <c r="J8229" s="13" t="n"/>
      <c r="K8229" s="13" t="n"/>
      <c r="L8229" s="12" t="n"/>
      <c r="M8229">
        <f>VLOOKUP(J8229,P$7:Q$2767,2,0)</f>
        <v/>
      </c>
      <c r="N8229">
        <f>VLOOKUP(K8229,P$7:R$2767,2,0)</f>
        <v/>
      </c>
    </row>
    <row r="8230" hidden="1" outlineLevel="1" ht="22.45" customFormat="1" customHeight="1" s="71" thickBot="1">
      <c r="B8230" s="167" t="n"/>
      <c r="C8230" s="167" t="n"/>
      <c r="D8230" s="14" t="n"/>
      <c r="E8230" s="15" t="n"/>
      <c r="F8230" s="175" t="n"/>
      <c r="G8230" s="15" t="n"/>
      <c r="H8230" s="175" t="n"/>
      <c r="I8230" s="135" t="n"/>
      <c r="J8230" s="154" t="n"/>
      <c r="K8230" s="154" t="n"/>
      <c r="L8230" s="12" t="n"/>
      <c r="M8230">
        <f>VLOOKUP(J8230,P$7:Q$2767,2,0)</f>
        <v/>
      </c>
      <c r="N8230">
        <f>VLOOKUP(K8230,P$7:R$2767,2,0)</f>
        <v/>
      </c>
    </row>
    <row r="8231" hidden="1" outlineLevel="1" ht="22.45" customFormat="1" customHeight="1" s="71">
      <c r="B8231" s="165" t="n"/>
      <c r="C8231" s="165" t="n"/>
      <c r="D8231" s="152" t="n"/>
      <c r="E8231" s="163" t="n"/>
      <c r="F8231" s="164" t="n"/>
      <c r="G8231" s="163" t="n"/>
      <c r="H8231" s="164" t="n"/>
      <c r="I8231" s="7" t="n"/>
      <c r="J8231" s="8" t="n"/>
      <c r="K8231" s="8" t="n"/>
      <c r="L8231" s="12" t="n"/>
      <c r="M8231">
        <f>VLOOKUP(J8231,P$7:Q$2767,2,0)</f>
        <v/>
      </c>
      <c r="N8231">
        <f>VLOOKUP(K8231,P$7:R$2767,2,0)</f>
        <v/>
      </c>
    </row>
    <row r="8232" hidden="1" outlineLevel="1" ht="22.45" customFormat="1" customHeight="1" s="71">
      <c r="B8232" s="166" t="n"/>
      <c r="C8232" s="166" t="n"/>
      <c r="D8232" s="153" t="n"/>
      <c r="E8232" s="10" t="n"/>
      <c r="F8232" s="11" t="n"/>
      <c r="G8232" s="10" t="n"/>
      <c r="H8232" s="11" t="n"/>
      <c r="I8232" s="12" t="n"/>
      <c r="J8232" s="13" t="n"/>
      <c r="K8232" s="13" t="n"/>
      <c r="L8232" s="12" t="n"/>
      <c r="M8232">
        <f>VLOOKUP(J8232,P$7:Q$2767,2,0)</f>
        <v/>
      </c>
      <c r="N8232">
        <f>VLOOKUP(K8232,P$7:R$2767,2,0)</f>
        <v/>
      </c>
    </row>
    <row r="8233" hidden="1" outlineLevel="1" ht="22.45" customFormat="1" customHeight="1" s="71" thickBot="1">
      <c r="B8233" s="167" t="n"/>
      <c r="C8233" s="167" t="n"/>
      <c r="D8233" s="14" t="n"/>
      <c r="E8233" s="15" t="n"/>
      <c r="F8233" s="175" t="n"/>
      <c r="G8233" s="15" t="n"/>
      <c r="H8233" s="175" t="n"/>
      <c r="I8233" s="135" t="n"/>
      <c r="J8233" s="154" t="n"/>
      <c r="K8233" s="154" t="n"/>
      <c r="L8233" s="12" t="n"/>
      <c r="M8233">
        <f>VLOOKUP(J8233,P$7:Q$2767,2,0)</f>
        <v/>
      </c>
      <c r="N8233">
        <f>VLOOKUP(K8233,P$7:R$2767,2,0)</f>
        <v/>
      </c>
    </row>
    <row r="8234" hidden="1" outlineLevel="1" ht="22.45" customFormat="1" customHeight="1" s="71">
      <c r="B8234" s="165" t="n"/>
      <c r="C8234" s="165" t="n"/>
      <c r="D8234" s="152" t="n"/>
      <c r="E8234" s="163" t="n"/>
      <c r="F8234" s="164" t="n"/>
      <c r="G8234" s="163" t="n"/>
      <c r="H8234" s="164" t="n"/>
      <c r="I8234" s="7" t="n"/>
      <c r="J8234" s="8" t="n"/>
      <c r="K8234" s="8" t="n"/>
      <c r="L8234" s="12" t="n"/>
      <c r="M8234">
        <f>VLOOKUP(J8234,P$7:Q$2767,2,0)</f>
        <v/>
      </c>
      <c r="N8234">
        <f>VLOOKUP(K8234,P$7:R$2767,2,0)</f>
        <v/>
      </c>
    </row>
    <row r="8235" hidden="1" outlineLevel="1" ht="22.45" customFormat="1" customHeight="1" s="71">
      <c r="B8235" s="166" t="n"/>
      <c r="C8235" s="166" t="n"/>
      <c r="D8235" s="153" t="n"/>
      <c r="E8235" s="10" t="n"/>
      <c r="F8235" s="11" t="n"/>
      <c r="G8235" s="10" t="n"/>
      <c r="H8235" s="11" t="n"/>
      <c r="I8235" s="12" t="n"/>
      <c r="J8235" s="13" t="n"/>
      <c r="K8235" s="13" t="n"/>
      <c r="L8235" s="12" t="n"/>
      <c r="M8235">
        <f>VLOOKUP(J8235,P$7:Q$2767,2,0)</f>
        <v/>
      </c>
      <c r="N8235">
        <f>VLOOKUP(K8235,P$7:R$2767,2,0)</f>
        <v/>
      </c>
    </row>
    <row r="8236" hidden="1" outlineLevel="1" ht="22.45" customFormat="1" customHeight="1" s="71" thickBot="1">
      <c r="B8236" s="167" t="n"/>
      <c r="C8236" s="167" t="n"/>
      <c r="D8236" s="14" t="n"/>
      <c r="E8236" s="15" t="n"/>
      <c r="F8236" s="175" t="n"/>
      <c r="G8236" s="15" t="n"/>
      <c r="H8236" s="175" t="n"/>
      <c r="I8236" s="135" t="n"/>
      <c r="J8236" s="154" t="n"/>
      <c r="K8236" s="154" t="n"/>
      <c r="L8236" s="12" t="n"/>
      <c r="M8236">
        <f>VLOOKUP(J8236,P$7:Q$2767,2,0)</f>
        <v/>
      </c>
      <c r="N8236">
        <f>VLOOKUP(K8236,P$7:R$2767,2,0)</f>
        <v/>
      </c>
    </row>
    <row r="8237" hidden="1" outlineLevel="1" ht="22.45" customFormat="1" customHeight="1" s="71">
      <c r="B8237" s="165" t="n"/>
      <c r="C8237" s="165" t="n"/>
      <c r="D8237" s="152" t="n"/>
      <c r="E8237" s="163" t="n"/>
      <c r="F8237" s="164" t="n"/>
      <c r="G8237" s="163" t="n"/>
      <c r="H8237" s="164" t="n"/>
      <c r="I8237" s="7" t="n"/>
      <c r="J8237" s="8" t="n"/>
      <c r="K8237" s="8" t="n"/>
      <c r="L8237" s="12" t="n"/>
      <c r="M8237">
        <f>VLOOKUP(J8237,P$7:Q$2767,2,0)</f>
        <v/>
      </c>
      <c r="N8237">
        <f>VLOOKUP(K8237,P$7:R$2767,2,0)</f>
        <v/>
      </c>
    </row>
    <row r="8238" hidden="1" outlineLevel="1" ht="22.45" customFormat="1" customHeight="1" s="71">
      <c r="B8238" s="166" t="n"/>
      <c r="C8238" s="166" t="n"/>
      <c r="D8238" s="153" t="n"/>
      <c r="E8238" s="10" t="n"/>
      <c r="F8238" s="11" t="n"/>
      <c r="G8238" s="10" t="n"/>
      <c r="H8238" s="11" t="n"/>
      <c r="I8238" s="12" t="n"/>
      <c r="J8238" s="13" t="n"/>
      <c r="K8238" s="13" t="n"/>
      <c r="L8238" s="12" t="n"/>
      <c r="M8238">
        <f>VLOOKUP(J8238,P$7:Q$2767,2,0)</f>
        <v/>
      </c>
      <c r="N8238">
        <f>VLOOKUP(K8238,P$7:R$2767,2,0)</f>
        <v/>
      </c>
    </row>
    <row r="8239" hidden="1" outlineLevel="1" ht="22.45" customFormat="1" customHeight="1" s="71" thickBot="1">
      <c r="B8239" s="167" t="n"/>
      <c r="C8239" s="167" t="n"/>
      <c r="D8239" s="14" t="n"/>
      <c r="E8239" s="15" t="n"/>
      <c r="F8239" s="175" t="n"/>
      <c r="G8239" s="15" t="n"/>
      <c r="H8239" s="175" t="n"/>
      <c r="I8239" s="135" t="n"/>
      <c r="J8239" s="154" t="n"/>
      <c r="K8239" s="154" t="n"/>
      <c r="L8239" s="12" t="n"/>
      <c r="M8239">
        <f>VLOOKUP(J8239,P$7:Q$2767,2,0)</f>
        <v/>
      </c>
      <c r="N8239">
        <f>VLOOKUP(K8239,P$7:R$2767,2,0)</f>
        <v/>
      </c>
    </row>
    <row r="8240" hidden="1" outlineLevel="1" ht="22.45" customFormat="1" customHeight="1" s="71">
      <c r="B8240" s="165" t="n"/>
      <c r="C8240" s="165" t="n"/>
      <c r="D8240" s="152" t="n"/>
      <c r="E8240" s="163" t="n"/>
      <c r="F8240" s="164" t="n"/>
      <c r="G8240" s="163" t="n"/>
      <c r="H8240" s="164" t="n"/>
      <c r="I8240" s="7" t="n"/>
      <c r="J8240" s="8" t="n"/>
      <c r="K8240" s="8" t="n"/>
      <c r="L8240" s="12" t="n"/>
      <c r="M8240">
        <f>VLOOKUP(J8240,P$7:Q$2767,2,0)</f>
        <v/>
      </c>
      <c r="N8240">
        <f>VLOOKUP(K8240,P$7:R$2767,2,0)</f>
        <v/>
      </c>
    </row>
    <row r="8241" hidden="1" outlineLevel="1" ht="22.45" customFormat="1" customHeight="1" s="71">
      <c r="B8241" s="166" t="n"/>
      <c r="C8241" s="166" t="n"/>
      <c r="D8241" s="153" t="n"/>
      <c r="E8241" s="10" t="n"/>
      <c r="F8241" s="11" t="n"/>
      <c r="G8241" s="10" t="n"/>
      <c r="H8241" s="11" t="n"/>
      <c r="I8241" s="12" t="n"/>
      <c r="J8241" s="13" t="n"/>
      <c r="K8241" s="13" t="n"/>
      <c r="L8241" s="12" t="n"/>
      <c r="M8241">
        <f>VLOOKUP(J8241,P$7:Q$2767,2,0)</f>
        <v/>
      </c>
      <c r="N8241">
        <f>VLOOKUP(K8241,P$7:R$2767,2,0)</f>
        <v/>
      </c>
    </row>
    <row r="8242" hidden="1" outlineLevel="1" ht="22.45" customFormat="1" customHeight="1" s="71" thickBot="1">
      <c r="B8242" s="167" t="n"/>
      <c r="C8242" s="167" t="n"/>
      <c r="D8242" s="14" t="n"/>
      <c r="E8242" s="15" t="n"/>
      <c r="F8242" s="175" t="n"/>
      <c r="G8242" s="15" t="n"/>
      <c r="H8242" s="175" t="n"/>
      <c r="I8242" s="135" t="n"/>
      <c r="J8242" s="154" t="n"/>
      <c r="K8242" s="154" t="n"/>
      <c r="L8242" s="12" t="n"/>
      <c r="M8242">
        <f>VLOOKUP(J8242,P$7:Q$2767,2,0)</f>
        <v/>
      </c>
      <c r="N8242">
        <f>VLOOKUP(K8242,P$7:R$2767,2,0)</f>
        <v/>
      </c>
    </row>
    <row r="8243" hidden="1" outlineLevel="1" ht="22.45" customFormat="1" customHeight="1" s="71">
      <c r="B8243" s="165" t="n"/>
      <c r="C8243" s="165" t="n"/>
      <c r="D8243" s="152" t="n"/>
      <c r="E8243" s="163" t="n"/>
      <c r="F8243" s="164" t="n"/>
      <c r="G8243" s="163" t="n"/>
      <c r="H8243" s="164" t="n"/>
      <c r="I8243" s="7" t="n"/>
      <c r="J8243" s="8" t="n"/>
      <c r="K8243" s="8" t="n"/>
      <c r="L8243" s="12" t="n"/>
      <c r="M8243">
        <f>VLOOKUP(J8243,P$7:Q$2767,2,0)</f>
        <v/>
      </c>
      <c r="N8243">
        <f>VLOOKUP(K8243,P$7:R$2767,2,0)</f>
        <v/>
      </c>
    </row>
    <row r="8244" hidden="1" outlineLevel="1" ht="22.45" customFormat="1" customHeight="1" s="71">
      <c r="B8244" s="166" t="n"/>
      <c r="C8244" s="166" t="n"/>
      <c r="D8244" s="153" t="n"/>
      <c r="E8244" s="10" t="n"/>
      <c r="F8244" s="11" t="n"/>
      <c r="G8244" s="10" t="n"/>
      <c r="H8244" s="11" t="n"/>
      <c r="I8244" s="12" t="n"/>
      <c r="J8244" s="13" t="n"/>
      <c r="K8244" s="13" t="n"/>
      <c r="L8244" s="12" t="n"/>
      <c r="M8244">
        <f>VLOOKUP(J8244,P$7:Q$2767,2,0)</f>
        <v/>
      </c>
      <c r="N8244">
        <f>VLOOKUP(K8244,P$7:R$2767,2,0)</f>
        <v/>
      </c>
    </row>
    <row r="8245" hidden="1" outlineLevel="1" ht="22.45" customFormat="1" customHeight="1" s="71" thickBot="1">
      <c r="B8245" s="167" t="n"/>
      <c r="C8245" s="167" t="n"/>
      <c r="D8245" s="14" t="n"/>
      <c r="E8245" s="15" t="n"/>
      <c r="F8245" s="175" t="n"/>
      <c r="G8245" s="15" t="n"/>
      <c r="H8245" s="175" t="n"/>
      <c r="I8245" s="135" t="n"/>
      <c r="J8245" s="154" t="n"/>
      <c r="K8245" s="154" t="n"/>
      <c r="L8245" s="12" t="n"/>
      <c r="M8245">
        <f>VLOOKUP(J8245,P$7:Q$2767,2,0)</f>
        <v/>
      </c>
      <c r="N8245">
        <f>VLOOKUP(K8245,P$7:R$2767,2,0)</f>
        <v/>
      </c>
    </row>
    <row r="8246" hidden="1" outlineLevel="1" ht="22.45" customFormat="1" customHeight="1" s="71">
      <c r="B8246" s="165" t="n"/>
      <c r="C8246" s="165" t="n"/>
      <c r="D8246" s="152" t="n"/>
      <c r="E8246" s="163" t="n"/>
      <c r="F8246" s="164" t="n"/>
      <c r="G8246" s="163" t="n"/>
      <c r="H8246" s="164" t="n"/>
      <c r="I8246" s="7" t="n"/>
      <c r="J8246" s="8" t="n"/>
      <c r="K8246" s="8" t="n"/>
      <c r="L8246" s="12" t="n"/>
      <c r="M8246">
        <f>VLOOKUP(J8246,P$7:Q$2767,2,0)</f>
        <v/>
      </c>
      <c r="N8246">
        <f>VLOOKUP(K8246,P$7:R$2767,2,0)</f>
        <v/>
      </c>
    </row>
    <row r="8247" hidden="1" outlineLevel="1" ht="22.45" customFormat="1" customHeight="1" s="71">
      <c r="B8247" s="166" t="n"/>
      <c r="C8247" s="166" t="n"/>
      <c r="D8247" s="153" t="n"/>
      <c r="E8247" s="10" t="n"/>
      <c r="F8247" s="11" t="n"/>
      <c r="G8247" s="10" t="n"/>
      <c r="H8247" s="11" t="n"/>
      <c r="I8247" s="12" t="n"/>
      <c r="J8247" s="13" t="n"/>
      <c r="K8247" s="13" t="n"/>
      <c r="L8247" s="12" t="n"/>
      <c r="M8247">
        <f>VLOOKUP(J8247,P$7:Q$2767,2,0)</f>
        <v/>
      </c>
      <c r="N8247">
        <f>VLOOKUP(K8247,P$7:R$2767,2,0)</f>
        <v/>
      </c>
    </row>
    <row r="8248" hidden="1" outlineLevel="1" ht="22.45" customFormat="1" customHeight="1" s="71" thickBot="1">
      <c r="B8248" s="167" t="n"/>
      <c r="C8248" s="167" t="n"/>
      <c r="D8248" s="14" t="n"/>
      <c r="E8248" s="15" t="n"/>
      <c r="F8248" s="175" t="n"/>
      <c r="G8248" s="15" t="n"/>
      <c r="H8248" s="175" t="n"/>
      <c r="I8248" s="135" t="n"/>
      <c r="J8248" s="154" t="n"/>
      <c r="K8248" s="154" t="n"/>
      <c r="L8248" s="12" t="n"/>
      <c r="M8248">
        <f>VLOOKUP(J8248,P$7:Q$2767,2,0)</f>
        <v/>
      </c>
      <c r="N8248">
        <f>VLOOKUP(K8248,P$7:R$2767,2,0)</f>
        <v/>
      </c>
    </row>
    <row r="8249" hidden="1" outlineLevel="1" ht="22.45" customFormat="1" customHeight="1" s="71">
      <c r="B8249" s="165" t="n"/>
      <c r="C8249" s="165" t="n"/>
      <c r="D8249" s="152" t="n"/>
      <c r="E8249" s="163" t="n"/>
      <c r="F8249" s="164" t="n"/>
      <c r="G8249" s="163" t="n"/>
      <c r="H8249" s="164" t="n"/>
      <c r="I8249" s="7" t="n"/>
      <c r="J8249" s="8" t="n"/>
      <c r="K8249" s="8" t="n"/>
      <c r="L8249" s="12" t="n"/>
      <c r="M8249">
        <f>VLOOKUP(J8249,P$7:Q$2767,2,0)</f>
        <v/>
      </c>
      <c r="N8249">
        <f>VLOOKUP(K8249,P$7:R$2767,2,0)</f>
        <v/>
      </c>
    </row>
    <row r="8250" hidden="1" outlineLevel="1" ht="22.45" customFormat="1" customHeight="1" s="71">
      <c r="B8250" s="166" t="n"/>
      <c r="C8250" s="166" t="n"/>
      <c r="D8250" s="153" t="n"/>
      <c r="E8250" s="10" t="n"/>
      <c r="F8250" s="11" t="n"/>
      <c r="G8250" s="10" t="n"/>
      <c r="H8250" s="11" t="n"/>
      <c r="I8250" s="12" t="n"/>
      <c r="J8250" s="13" t="n"/>
      <c r="K8250" s="13" t="n"/>
      <c r="L8250" s="12" t="n"/>
      <c r="M8250">
        <f>VLOOKUP(J8250,P$7:Q$2767,2,0)</f>
        <v/>
      </c>
      <c r="N8250">
        <f>VLOOKUP(K8250,P$7:R$2767,2,0)</f>
        <v/>
      </c>
    </row>
    <row r="8251" hidden="1" outlineLevel="1" ht="22.45" customFormat="1" customHeight="1" s="71" thickBot="1">
      <c r="B8251" s="167" t="n"/>
      <c r="C8251" s="167" t="n"/>
      <c r="D8251" s="14" t="n"/>
      <c r="E8251" s="15" t="n"/>
      <c r="F8251" s="175" t="n"/>
      <c r="G8251" s="15" t="n"/>
      <c r="H8251" s="175" t="n"/>
      <c r="I8251" s="135" t="n"/>
      <c r="J8251" s="154" t="n"/>
      <c r="K8251" s="154" t="n"/>
      <c r="L8251" s="12" t="n"/>
      <c r="M8251">
        <f>VLOOKUP(J8251,P$7:Q$2767,2,0)</f>
        <v/>
      </c>
      <c r="N8251">
        <f>VLOOKUP(K8251,P$7:R$2767,2,0)</f>
        <v/>
      </c>
    </row>
    <row r="8252" hidden="1" outlineLevel="1" ht="22.45" customFormat="1" customHeight="1" s="71">
      <c r="B8252" s="165" t="n"/>
      <c r="C8252" s="165" t="n"/>
      <c r="D8252" s="152" t="n"/>
      <c r="E8252" s="163" t="n"/>
      <c r="F8252" s="164" t="n"/>
      <c r="G8252" s="163" t="n"/>
      <c r="H8252" s="164" t="n"/>
      <c r="I8252" s="7" t="n"/>
      <c r="J8252" s="8" t="n"/>
      <c r="K8252" s="8" t="n"/>
      <c r="L8252" s="12" t="n"/>
      <c r="M8252">
        <f>VLOOKUP(J8252,P$7:Q$2767,2,0)</f>
        <v/>
      </c>
      <c r="N8252">
        <f>VLOOKUP(K8252,P$7:R$2767,2,0)</f>
        <v/>
      </c>
    </row>
    <row r="8253" hidden="1" outlineLevel="1" ht="22.45" customFormat="1" customHeight="1" s="71">
      <c r="B8253" s="166" t="n"/>
      <c r="C8253" s="166" t="n"/>
      <c r="D8253" s="153" t="n"/>
      <c r="E8253" s="10" t="n"/>
      <c r="F8253" s="11" t="n"/>
      <c r="G8253" s="10" t="n"/>
      <c r="H8253" s="11" t="n"/>
      <c r="I8253" s="12" t="n"/>
      <c r="J8253" s="13" t="n"/>
      <c r="K8253" s="13" t="n"/>
      <c r="L8253" s="12" t="n"/>
      <c r="M8253">
        <f>VLOOKUP(J8253,P$7:Q$2767,2,0)</f>
        <v/>
      </c>
      <c r="N8253">
        <f>VLOOKUP(K8253,P$7:R$2767,2,0)</f>
        <v/>
      </c>
    </row>
    <row r="8254" hidden="1" outlineLevel="1" ht="22.45" customFormat="1" customHeight="1" s="71" thickBot="1">
      <c r="B8254" s="167" t="n"/>
      <c r="C8254" s="167" t="n"/>
      <c r="D8254" s="14" t="n"/>
      <c r="E8254" s="15" t="n"/>
      <c r="F8254" s="175" t="n"/>
      <c r="G8254" s="15" t="n"/>
      <c r="H8254" s="175" t="n"/>
      <c r="I8254" s="135" t="n"/>
      <c r="J8254" s="154" t="n"/>
      <c r="K8254" s="154" t="n"/>
      <c r="L8254" s="12" t="n"/>
      <c r="M8254">
        <f>VLOOKUP(J8254,P$7:Q$2767,2,0)</f>
        <v/>
      </c>
      <c r="N8254">
        <f>VLOOKUP(K8254,P$7:R$2767,2,0)</f>
        <v/>
      </c>
    </row>
    <row r="8255" hidden="1" outlineLevel="1" ht="22.45" customFormat="1" customHeight="1" s="71">
      <c r="B8255" s="165" t="n"/>
      <c r="C8255" s="165" t="n"/>
      <c r="D8255" s="152" t="n"/>
      <c r="E8255" s="163" t="n"/>
      <c r="F8255" s="164" t="n"/>
      <c r="G8255" s="163" t="n"/>
      <c r="H8255" s="164" t="n"/>
      <c r="I8255" s="7" t="n"/>
      <c r="J8255" s="8" t="n"/>
      <c r="K8255" s="8" t="n"/>
      <c r="L8255" s="12" t="n"/>
      <c r="M8255">
        <f>VLOOKUP(J8255,P$7:Q$2767,2,0)</f>
        <v/>
      </c>
      <c r="N8255">
        <f>VLOOKUP(K8255,P$7:R$2767,2,0)</f>
        <v/>
      </c>
    </row>
    <row r="8256" hidden="1" outlineLevel="1" ht="22.45" customFormat="1" customHeight="1" s="71">
      <c r="B8256" s="166" t="n"/>
      <c r="C8256" s="166" t="n"/>
      <c r="D8256" s="153" t="n"/>
      <c r="E8256" s="10" t="n"/>
      <c r="F8256" s="11" t="n"/>
      <c r="G8256" s="10" t="n"/>
      <c r="H8256" s="11" t="n"/>
      <c r="I8256" s="12" t="n"/>
      <c r="J8256" s="13" t="n"/>
      <c r="K8256" s="13" t="n"/>
      <c r="L8256" s="12" t="n"/>
      <c r="M8256">
        <f>VLOOKUP(J8256,P$7:Q$2767,2,0)</f>
        <v/>
      </c>
      <c r="N8256">
        <f>VLOOKUP(K8256,P$7:R$2767,2,0)</f>
        <v/>
      </c>
    </row>
    <row r="8257" hidden="1" outlineLevel="1" ht="22.45" customFormat="1" customHeight="1" s="71" thickBot="1">
      <c r="B8257" s="167" t="n"/>
      <c r="C8257" s="167" t="n"/>
      <c r="D8257" s="14" t="n"/>
      <c r="E8257" s="15" t="n"/>
      <c r="F8257" s="175" t="n"/>
      <c r="G8257" s="15" t="n"/>
      <c r="H8257" s="175" t="n"/>
      <c r="I8257" s="135" t="n"/>
      <c r="J8257" s="154" t="n"/>
      <c r="K8257" s="154" t="n"/>
      <c r="L8257" s="12" t="n"/>
      <c r="M8257">
        <f>VLOOKUP(J8257,P$7:Q$2767,2,0)</f>
        <v/>
      </c>
      <c r="N8257">
        <f>VLOOKUP(K8257,P$7:R$2767,2,0)</f>
        <v/>
      </c>
    </row>
    <row r="8258" hidden="1" outlineLevel="1" ht="22.45" customFormat="1" customHeight="1" s="71">
      <c r="B8258" s="165" t="n"/>
      <c r="C8258" s="165" t="n"/>
      <c r="D8258" s="152" t="n"/>
      <c r="E8258" s="163" t="n"/>
      <c r="F8258" s="164" t="n"/>
      <c r="G8258" s="163" t="n"/>
      <c r="H8258" s="164" t="n"/>
      <c r="I8258" s="7" t="n"/>
      <c r="J8258" s="8" t="n"/>
      <c r="K8258" s="8" t="n"/>
      <c r="L8258" s="12" t="n"/>
      <c r="M8258">
        <f>VLOOKUP(J8258,P$7:Q$2767,2,0)</f>
        <v/>
      </c>
      <c r="N8258">
        <f>VLOOKUP(K8258,P$7:R$2767,2,0)</f>
        <v/>
      </c>
    </row>
    <row r="8259" hidden="1" outlineLevel="1" ht="22.45" customFormat="1" customHeight="1" s="71">
      <c r="B8259" s="166" t="n"/>
      <c r="C8259" s="166" t="n"/>
      <c r="D8259" s="153" t="n"/>
      <c r="E8259" s="10" t="n"/>
      <c r="F8259" s="11" t="n"/>
      <c r="G8259" s="10" t="n"/>
      <c r="H8259" s="11" t="n"/>
      <c r="I8259" s="12" t="n"/>
      <c r="J8259" s="13" t="n"/>
      <c r="K8259" s="13" t="n"/>
      <c r="L8259" s="12" t="n"/>
      <c r="M8259">
        <f>VLOOKUP(J8259,P$7:Q$2767,2,0)</f>
        <v/>
      </c>
      <c r="N8259">
        <f>VLOOKUP(K8259,P$7:R$2767,2,0)</f>
        <v/>
      </c>
    </row>
    <row r="8260" hidden="1" outlineLevel="1" ht="22.45" customFormat="1" customHeight="1" s="71" thickBot="1">
      <c r="B8260" s="167" t="n"/>
      <c r="C8260" s="167" t="n"/>
      <c r="D8260" s="14" t="n"/>
      <c r="E8260" s="15" t="n"/>
      <c r="F8260" s="175" t="n"/>
      <c r="G8260" s="15" t="n"/>
      <c r="H8260" s="175" t="n"/>
      <c r="I8260" s="135" t="n"/>
      <c r="J8260" s="154" t="n"/>
      <c r="K8260" s="154" t="n"/>
      <c r="L8260" s="12" t="n"/>
      <c r="M8260">
        <f>VLOOKUP(J8260,P$7:Q$2767,2,0)</f>
        <v/>
      </c>
      <c r="N8260">
        <f>VLOOKUP(K8260,P$7:R$2767,2,0)</f>
        <v/>
      </c>
    </row>
    <row r="8261" hidden="1" outlineLevel="1" ht="22.45" customFormat="1" customHeight="1" s="71">
      <c r="B8261" s="165" t="n"/>
      <c r="C8261" s="165" t="n"/>
      <c r="D8261" s="152" t="n"/>
      <c r="E8261" s="163" t="n"/>
      <c r="F8261" s="164" t="n"/>
      <c r="G8261" s="163" t="n"/>
      <c r="H8261" s="164" t="n"/>
      <c r="I8261" s="176" t="n"/>
      <c r="J8261" s="8" t="n"/>
      <c r="K8261" s="8" t="n"/>
      <c r="L8261" s="12" t="n"/>
      <c r="M8261">
        <f>VLOOKUP(J8261,P$7:Q$2767,2,0)</f>
        <v/>
      </c>
      <c r="N8261">
        <f>VLOOKUP(K8261,P$7:R$2767,2,0)</f>
        <v/>
      </c>
    </row>
    <row r="8262" hidden="1" outlineLevel="1" ht="22.45" customFormat="1" customHeight="1" s="71">
      <c r="B8262" s="166" t="n"/>
      <c r="C8262" s="166" t="n"/>
      <c r="D8262" s="153" t="n"/>
      <c r="E8262" s="10" t="n"/>
      <c r="F8262" s="11" t="n"/>
      <c r="G8262" s="10" t="n"/>
      <c r="H8262" s="11" t="n"/>
      <c r="I8262" s="12" t="n"/>
      <c r="J8262" s="13" t="n"/>
      <c r="K8262" s="13" t="n"/>
      <c r="L8262" s="12" t="n"/>
      <c r="M8262">
        <f>VLOOKUP(J8262,P$7:Q$2767,2,0)</f>
        <v/>
      </c>
      <c r="N8262">
        <f>VLOOKUP(K8262,P$7:R$2767,2,0)</f>
        <v/>
      </c>
    </row>
    <row r="8263" hidden="1" outlineLevel="1" ht="22.45" customFormat="1" customHeight="1" s="71" thickBot="1">
      <c r="B8263" s="167" t="n"/>
      <c r="C8263" s="167" t="n"/>
      <c r="D8263" s="14" t="n"/>
      <c r="E8263" s="15" t="n"/>
      <c r="F8263" s="175" t="n"/>
      <c r="G8263" s="15" t="n"/>
      <c r="H8263" s="175" t="n"/>
      <c r="I8263" s="135" t="n"/>
      <c r="J8263" s="154" t="n"/>
      <c r="K8263" s="154" t="n"/>
      <c r="L8263" s="12" t="n"/>
      <c r="M8263">
        <f>VLOOKUP(J8263,P$7:Q$2767,2,0)</f>
        <v/>
      </c>
      <c r="N8263">
        <f>VLOOKUP(K8263,P$7:R$2767,2,0)</f>
        <v/>
      </c>
    </row>
    <row r="8264" hidden="1" outlineLevel="1" ht="22.45" customFormat="1" customHeight="1" s="71">
      <c r="B8264" s="165" t="n"/>
      <c r="C8264" s="165" t="n"/>
      <c r="D8264" s="152" t="n"/>
      <c r="E8264" s="163" t="n"/>
      <c r="F8264" s="164" t="n"/>
      <c r="G8264" s="163" t="n"/>
      <c r="H8264" s="164" t="n"/>
      <c r="I8264" s="7" t="n"/>
      <c r="J8264" s="8" t="n"/>
      <c r="K8264" s="8" t="n"/>
      <c r="L8264" s="12" t="n"/>
      <c r="M8264">
        <f>VLOOKUP(J8264,P$7:Q$2767,2,0)</f>
        <v/>
      </c>
      <c r="N8264">
        <f>VLOOKUP(K8264,P$7:R$2767,2,0)</f>
        <v/>
      </c>
    </row>
    <row r="8265" hidden="1" outlineLevel="1" ht="22.45" customFormat="1" customHeight="1" s="71">
      <c r="B8265" s="166" t="n"/>
      <c r="C8265" s="166" t="n"/>
      <c r="D8265" s="153" t="n"/>
      <c r="E8265" s="10" t="n"/>
      <c r="F8265" s="11" t="n"/>
      <c r="G8265" s="10" t="n"/>
      <c r="H8265" s="11" t="n"/>
      <c r="I8265" s="12" t="n"/>
      <c r="J8265" s="13" t="n"/>
      <c r="K8265" s="13" t="n"/>
      <c r="L8265" s="12" t="n"/>
      <c r="M8265">
        <f>VLOOKUP(J8265,P$7:Q$2767,2,0)</f>
        <v/>
      </c>
      <c r="N8265">
        <f>VLOOKUP(K8265,P$7:R$2767,2,0)</f>
        <v/>
      </c>
    </row>
    <row r="8266" hidden="1" outlineLevel="1" ht="22.45" customFormat="1" customHeight="1" s="71" thickBot="1">
      <c r="B8266" s="167" t="n"/>
      <c r="C8266" s="167" t="n"/>
      <c r="D8266" s="14" t="n"/>
      <c r="E8266" s="15" t="n"/>
      <c r="F8266" s="175" t="n"/>
      <c r="G8266" s="15" t="n"/>
      <c r="H8266" s="175" t="n"/>
      <c r="I8266" s="135" t="n"/>
      <c r="J8266" s="154" t="n"/>
      <c r="K8266" s="154" t="n"/>
      <c r="L8266" s="12" t="n"/>
      <c r="M8266">
        <f>VLOOKUP(J8266,P$7:Q$2767,2,0)</f>
        <v/>
      </c>
      <c r="N8266">
        <f>VLOOKUP(K8266,P$7:R$2767,2,0)</f>
        <v/>
      </c>
    </row>
    <row r="8267" hidden="1" outlineLevel="1" ht="22.45" customFormat="1" customHeight="1" s="71">
      <c r="B8267" s="165" t="n"/>
      <c r="C8267" s="165" t="n"/>
      <c r="D8267" s="152" t="n"/>
      <c r="E8267" s="163" t="n"/>
      <c r="F8267" s="164" t="n"/>
      <c r="G8267" s="163" t="n"/>
      <c r="H8267" s="164" t="n"/>
      <c r="I8267" s="7" t="n"/>
      <c r="J8267" s="8" t="n"/>
      <c r="K8267" s="8" t="n"/>
      <c r="L8267" s="12" t="n"/>
      <c r="M8267">
        <f>VLOOKUP(J8267,P$7:Q$2767,2,0)</f>
        <v/>
      </c>
      <c r="N8267">
        <f>VLOOKUP(K8267,P$7:R$2767,2,0)</f>
        <v/>
      </c>
    </row>
    <row r="8268" hidden="1" outlineLevel="1" ht="22.45" customFormat="1" customHeight="1" s="71">
      <c r="B8268" s="166" t="n"/>
      <c r="C8268" s="166" t="n"/>
      <c r="D8268" s="153" t="n"/>
      <c r="E8268" s="10" t="n"/>
      <c r="F8268" s="11" t="n"/>
      <c r="G8268" s="10" t="n"/>
      <c r="H8268" s="11" t="n"/>
      <c r="I8268" s="12" t="n"/>
      <c r="J8268" s="13" t="n"/>
      <c r="K8268" s="13" t="n"/>
      <c r="L8268" s="12" t="n"/>
      <c r="M8268">
        <f>VLOOKUP(J8268,P$7:Q$2767,2,0)</f>
        <v/>
      </c>
      <c r="N8268">
        <f>VLOOKUP(K8268,P$7:R$2767,2,0)</f>
        <v/>
      </c>
    </row>
    <row r="8269" hidden="1" outlineLevel="1" ht="22.45" customFormat="1" customHeight="1" s="71" thickBot="1">
      <c r="B8269" s="167" t="n"/>
      <c r="C8269" s="167" t="n"/>
      <c r="D8269" s="14" t="n"/>
      <c r="E8269" s="15" t="n"/>
      <c r="F8269" s="175" t="n"/>
      <c r="G8269" s="15" t="n"/>
      <c r="H8269" s="175" t="n"/>
      <c r="I8269" s="135" t="n"/>
      <c r="J8269" s="154" t="n"/>
      <c r="K8269" s="154" t="n"/>
      <c r="L8269" s="12" t="n"/>
      <c r="M8269">
        <f>VLOOKUP(J8269,P$7:Q$2767,2,0)</f>
        <v/>
      </c>
      <c r="N8269">
        <f>VLOOKUP(K8269,P$7:R$2767,2,0)</f>
        <v/>
      </c>
    </row>
    <row r="8270" hidden="1" outlineLevel="1" ht="22.45" customFormat="1" customHeight="1" s="71">
      <c r="B8270" s="165" t="n"/>
      <c r="C8270" s="165" t="n"/>
      <c r="D8270" s="152" t="n"/>
      <c r="E8270" s="163" t="n"/>
      <c r="F8270" s="164" t="n"/>
      <c r="G8270" s="163" t="n"/>
      <c r="H8270" s="164" t="n"/>
      <c r="I8270" s="7" t="n"/>
      <c r="J8270" s="8" t="n"/>
      <c r="K8270" s="8" t="n"/>
      <c r="L8270" s="12" t="n"/>
      <c r="M8270">
        <f>VLOOKUP(J8270,P$7:Q$2767,2,0)</f>
        <v/>
      </c>
      <c r="N8270">
        <f>VLOOKUP(K8270,P$7:R$2767,2,0)</f>
        <v/>
      </c>
    </row>
    <row r="8271" hidden="1" outlineLevel="1" ht="22.45" customFormat="1" customHeight="1" s="71">
      <c r="B8271" s="166" t="n"/>
      <c r="C8271" s="166" t="n"/>
      <c r="D8271" s="153" t="n"/>
      <c r="E8271" s="10" t="n"/>
      <c r="F8271" s="11" t="n"/>
      <c r="G8271" s="10" t="n"/>
      <c r="H8271" s="11" t="n"/>
      <c r="I8271" s="12" t="n"/>
      <c r="J8271" s="13" t="n"/>
      <c r="K8271" s="13" t="n"/>
      <c r="L8271" s="12" t="n"/>
      <c r="M8271">
        <f>VLOOKUP(J8271,P$7:Q$2767,2,0)</f>
        <v/>
      </c>
      <c r="N8271">
        <f>VLOOKUP(K8271,P$7:R$2767,2,0)</f>
        <v/>
      </c>
    </row>
    <row r="8272" hidden="1" outlineLevel="1" ht="22.45" customFormat="1" customHeight="1" s="71" thickBot="1">
      <c r="B8272" s="167" t="n"/>
      <c r="C8272" s="167" t="n"/>
      <c r="D8272" s="14" t="n"/>
      <c r="E8272" s="15" t="n"/>
      <c r="F8272" s="175" t="n"/>
      <c r="G8272" s="15" t="n"/>
      <c r="H8272" s="175" t="n"/>
      <c r="I8272" s="135" t="n"/>
      <c r="J8272" s="154" t="n"/>
      <c r="K8272" s="154" t="n"/>
      <c r="L8272" s="12" t="n"/>
      <c r="M8272">
        <f>VLOOKUP(J8272,P$7:Q$2767,2,0)</f>
        <v/>
      </c>
      <c r="N8272">
        <f>VLOOKUP(K8272,P$7:R$2767,2,0)</f>
        <v/>
      </c>
    </row>
    <row r="8273" hidden="1" outlineLevel="1" ht="22.45" customFormat="1" customHeight="1" s="71">
      <c r="B8273" s="165" t="n"/>
      <c r="C8273" s="165" t="n"/>
      <c r="D8273" s="152" t="n"/>
      <c r="E8273" s="163" t="n"/>
      <c r="F8273" s="164" t="n"/>
      <c r="G8273" s="163" t="n"/>
      <c r="H8273" s="164" t="n"/>
      <c r="I8273" s="7" t="n"/>
      <c r="J8273" s="8" t="n"/>
      <c r="K8273" s="8" t="n"/>
      <c r="L8273" s="12" t="n"/>
      <c r="M8273">
        <f>VLOOKUP(J8273,P$7:Q$2767,2,0)</f>
        <v/>
      </c>
      <c r="N8273">
        <f>VLOOKUP(K8273,P$7:R$2767,2,0)</f>
        <v/>
      </c>
    </row>
    <row r="8274" hidden="1" outlineLevel="1" ht="22.45" customFormat="1" customHeight="1" s="71">
      <c r="B8274" s="166" t="n"/>
      <c r="C8274" s="166" t="n"/>
      <c r="D8274" s="153" t="n"/>
      <c r="E8274" s="10" t="n"/>
      <c r="F8274" s="11" t="n"/>
      <c r="G8274" s="10" t="n"/>
      <c r="H8274" s="11" t="n"/>
      <c r="I8274" s="12" t="n"/>
      <c r="J8274" s="13" t="n"/>
      <c r="K8274" s="13" t="n"/>
      <c r="L8274" s="12" t="n"/>
      <c r="M8274">
        <f>VLOOKUP(J8274,P$7:Q$2767,2,0)</f>
        <v/>
      </c>
      <c r="N8274">
        <f>VLOOKUP(K8274,P$7:R$2767,2,0)</f>
        <v/>
      </c>
    </row>
    <row r="8275" hidden="1" outlineLevel="1" ht="22.45" customFormat="1" customHeight="1" s="71" thickBot="1">
      <c r="B8275" s="167" t="n"/>
      <c r="C8275" s="167" t="n"/>
      <c r="D8275" s="14" t="n"/>
      <c r="E8275" s="15" t="n"/>
      <c r="F8275" s="175" t="n"/>
      <c r="G8275" s="15" t="n"/>
      <c r="H8275" s="175" t="n"/>
      <c r="I8275" s="135" t="n"/>
      <c r="J8275" s="154" t="n"/>
      <c r="K8275" s="154" t="n"/>
      <c r="L8275" s="12" t="n"/>
      <c r="M8275">
        <f>VLOOKUP(J8275,P$7:Q$2767,2,0)</f>
        <v/>
      </c>
      <c r="N8275">
        <f>VLOOKUP(K8275,P$7:R$2767,2,0)</f>
        <v/>
      </c>
    </row>
    <row r="8276" hidden="1" outlineLevel="1" ht="22.45" customFormat="1" customHeight="1" s="71">
      <c r="B8276" s="165" t="n"/>
      <c r="C8276" s="165" t="n"/>
      <c r="D8276" s="152" t="n"/>
      <c r="E8276" s="163" t="n"/>
      <c r="F8276" s="164" t="n"/>
      <c r="G8276" s="163" t="n"/>
      <c r="H8276" s="164" t="n"/>
      <c r="I8276" s="7" t="n"/>
      <c r="J8276" s="8" t="n"/>
      <c r="K8276" s="8" t="n"/>
      <c r="L8276" s="12" t="n"/>
      <c r="M8276">
        <f>VLOOKUP(J8276,P$7:Q$2767,2,0)</f>
        <v/>
      </c>
      <c r="N8276">
        <f>VLOOKUP(K8276,P$7:R$2767,2,0)</f>
        <v/>
      </c>
    </row>
    <row r="8277" hidden="1" outlineLevel="1" ht="22.45" customFormat="1" customHeight="1" s="71">
      <c r="B8277" s="166" t="n"/>
      <c r="C8277" s="166" t="n"/>
      <c r="D8277" s="153" t="n"/>
      <c r="E8277" s="10" t="n"/>
      <c r="F8277" s="11" t="n"/>
      <c r="G8277" s="10" t="n"/>
      <c r="H8277" s="11" t="n"/>
      <c r="I8277" s="12" t="n"/>
      <c r="J8277" s="13" t="n"/>
      <c r="K8277" s="13" t="n"/>
      <c r="L8277" s="12" t="n"/>
      <c r="M8277">
        <f>VLOOKUP(J8277,P$7:Q$2767,2,0)</f>
        <v/>
      </c>
      <c r="N8277">
        <f>VLOOKUP(K8277,P$7:R$2767,2,0)</f>
        <v/>
      </c>
    </row>
    <row r="8278" hidden="1" outlineLevel="1" ht="22.45" customFormat="1" customHeight="1" s="71" thickBot="1">
      <c r="B8278" s="167" t="n"/>
      <c r="C8278" s="167" t="n"/>
      <c r="D8278" s="14" t="n"/>
      <c r="E8278" s="15" t="n"/>
      <c r="F8278" s="175" t="n"/>
      <c r="G8278" s="15" t="n"/>
      <c r="H8278" s="175" t="n"/>
      <c r="I8278" s="135" t="n"/>
      <c r="J8278" s="154" t="n"/>
      <c r="K8278" s="154" t="n"/>
      <c r="L8278" s="12" t="n"/>
      <c r="M8278">
        <f>VLOOKUP(J8278,P$7:Q$2767,2,0)</f>
        <v/>
      </c>
      <c r="N8278">
        <f>VLOOKUP(K8278,P$7:R$2767,2,0)</f>
        <v/>
      </c>
    </row>
    <row r="8279" hidden="1" outlineLevel="1" ht="22.45" customFormat="1" customHeight="1" s="71">
      <c r="B8279" s="165" t="n"/>
      <c r="C8279" s="165" t="n"/>
      <c r="D8279" s="152" t="n"/>
      <c r="E8279" s="163" t="n"/>
      <c r="F8279" s="164" t="n"/>
      <c r="G8279" s="163" t="n"/>
      <c r="H8279" s="164" t="n"/>
      <c r="I8279" s="7" t="n"/>
      <c r="J8279" s="8" t="n"/>
      <c r="K8279" s="8" t="n"/>
      <c r="L8279" s="12" t="n"/>
      <c r="M8279">
        <f>VLOOKUP(J8279,P$7:Q$2767,2,0)</f>
        <v/>
      </c>
      <c r="N8279">
        <f>VLOOKUP(K8279,P$7:R$2767,2,0)</f>
        <v/>
      </c>
    </row>
    <row r="8280" hidden="1" outlineLevel="1" ht="22.45" customFormat="1" customHeight="1" s="71">
      <c r="B8280" s="166" t="n"/>
      <c r="C8280" s="166" t="n"/>
      <c r="D8280" s="153" t="n"/>
      <c r="E8280" s="10" t="n"/>
      <c r="F8280" s="11" t="n"/>
      <c r="G8280" s="10" t="n"/>
      <c r="H8280" s="11" t="n"/>
      <c r="I8280" s="12" t="n"/>
      <c r="J8280" s="13" t="n"/>
      <c r="K8280" s="13" t="n"/>
      <c r="L8280" s="12" t="n"/>
      <c r="M8280">
        <f>VLOOKUP(J8280,P$7:Q$2767,2,0)</f>
        <v/>
      </c>
      <c r="N8280">
        <f>VLOOKUP(K8280,P$7:R$2767,2,0)</f>
        <v/>
      </c>
    </row>
    <row r="8281" hidden="1" outlineLevel="1" ht="22.45" customFormat="1" customHeight="1" s="71" thickBot="1">
      <c r="B8281" s="167" t="n"/>
      <c r="C8281" s="167" t="n"/>
      <c r="D8281" s="14" t="n"/>
      <c r="E8281" s="15" t="n"/>
      <c r="F8281" s="175" t="n"/>
      <c r="G8281" s="15" t="n"/>
      <c r="H8281" s="175" t="n"/>
      <c r="I8281" s="135" t="n"/>
      <c r="J8281" s="154" t="n"/>
      <c r="K8281" s="154" t="n"/>
      <c r="L8281" s="12" t="n"/>
      <c r="M8281">
        <f>VLOOKUP(J8281,P$7:Q$2767,2,0)</f>
        <v/>
      </c>
      <c r="N8281">
        <f>VLOOKUP(K8281,P$7:R$2767,2,0)</f>
        <v/>
      </c>
    </row>
    <row r="8282" hidden="1" outlineLevel="1" ht="22.45" customFormat="1" customHeight="1" s="71">
      <c r="B8282" s="165" t="n"/>
      <c r="C8282" s="165" t="n"/>
      <c r="D8282" s="152" t="n"/>
      <c r="E8282" s="163" t="n"/>
      <c r="F8282" s="164" t="n"/>
      <c r="G8282" s="163" t="n"/>
      <c r="H8282" s="164" t="n"/>
      <c r="I8282" s="7" t="n"/>
      <c r="J8282" s="8" t="n"/>
      <c r="K8282" s="8" t="n"/>
      <c r="L8282" s="12" t="n"/>
      <c r="M8282">
        <f>VLOOKUP(J8282,P$7:Q$2767,2,0)</f>
        <v/>
      </c>
      <c r="N8282">
        <f>VLOOKUP(K8282,P$7:R$2767,2,0)</f>
        <v/>
      </c>
    </row>
    <row r="8283" hidden="1" outlineLevel="1" ht="22.45" customFormat="1" customHeight="1" s="71">
      <c r="B8283" s="166" t="n"/>
      <c r="C8283" s="166" t="n"/>
      <c r="D8283" s="153" t="n"/>
      <c r="E8283" s="10" t="n"/>
      <c r="F8283" s="11" t="n"/>
      <c r="G8283" s="10" t="n"/>
      <c r="H8283" s="11" t="n"/>
      <c r="I8283" s="12" t="n"/>
      <c r="J8283" s="13" t="n"/>
      <c r="K8283" s="13" t="n"/>
      <c r="L8283" s="12" t="n"/>
      <c r="M8283">
        <f>VLOOKUP(J8283,P$7:Q$2767,2,0)</f>
        <v/>
      </c>
      <c r="N8283">
        <f>VLOOKUP(K8283,P$7:R$2767,2,0)</f>
        <v/>
      </c>
    </row>
    <row r="8284" hidden="1" outlineLevel="1" ht="22.45" customFormat="1" customHeight="1" s="71" thickBot="1">
      <c r="B8284" s="167" t="n"/>
      <c r="C8284" s="167" t="n"/>
      <c r="D8284" s="14" t="n"/>
      <c r="E8284" s="15" t="n"/>
      <c r="F8284" s="175" t="n"/>
      <c r="G8284" s="15" t="n"/>
      <c r="H8284" s="175" t="n"/>
      <c r="I8284" s="135" t="n"/>
      <c r="J8284" s="154" t="n"/>
      <c r="K8284" s="154" t="n"/>
      <c r="L8284" s="12" t="n"/>
      <c r="M8284">
        <f>VLOOKUP(J8284,P$7:Q$2767,2,0)</f>
        <v/>
      </c>
      <c r="N8284">
        <f>VLOOKUP(K8284,P$7:R$2767,2,0)</f>
        <v/>
      </c>
    </row>
    <row r="8285" hidden="1" outlineLevel="1" ht="22.45" customFormat="1" customHeight="1" s="71">
      <c r="B8285" s="165" t="n"/>
      <c r="C8285" s="165" t="n"/>
      <c r="D8285" s="152" t="n"/>
      <c r="E8285" s="163" t="n"/>
      <c r="F8285" s="164" t="n"/>
      <c r="G8285" s="163" t="n"/>
      <c r="H8285" s="164" t="n"/>
      <c r="I8285" s="176" t="n"/>
      <c r="J8285" s="8" t="n"/>
      <c r="K8285" s="8" t="n"/>
      <c r="L8285" s="12" t="n"/>
      <c r="M8285">
        <f>VLOOKUP(J8285,P$7:Q$2767,2,0)</f>
        <v/>
      </c>
      <c r="N8285">
        <f>VLOOKUP(K8285,P$7:R$2767,2,0)</f>
        <v/>
      </c>
    </row>
    <row r="8286" hidden="1" outlineLevel="1" ht="22.45" customFormat="1" customHeight="1" s="71">
      <c r="B8286" s="166" t="n"/>
      <c r="C8286" s="166" t="n"/>
      <c r="D8286" s="153" t="n"/>
      <c r="E8286" s="10" t="n"/>
      <c r="F8286" s="11" t="n"/>
      <c r="G8286" s="10" t="n"/>
      <c r="H8286" s="11" t="n"/>
      <c r="I8286" s="12" t="n"/>
      <c r="J8286" s="13" t="n"/>
      <c r="K8286" s="13" t="n"/>
      <c r="L8286" s="12" t="n"/>
      <c r="M8286">
        <f>VLOOKUP(J8286,P$7:Q$2767,2,0)</f>
        <v/>
      </c>
      <c r="N8286">
        <f>VLOOKUP(K8286,P$7:R$2767,2,0)</f>
        <v/>
      </c>
    </row>
    <row r="8287" hidden="1" outlineLevel="1" ht="22.45" customFormat="1" customHeight="1" s="71" thickBot="1">
      <c r="B8287" s="167" t="n"/>
      <c r="C8287" s="167" t="n"/>
      <c r="D8287" s="14" t="n"/>
      <c r="E8287" s="15" t="n"/>
      <c r="F8287" s="175" t="n"/>
      <c r="G8287" s="15" t="n"/>
      <c r="H8287" s="175" t="n"/>
      <c r="I8287" s="135" t="n"/>
      <c r="J8287" s="154" t="n"/>
      <c r="K8287" s="154" t="n"/>
      <c r="L8287" s="12" t="n"/>
      <c r="M8287">
        <f>VLOOKUP(J8287,P$7:Q$2767,2,0)</f>
        <v/>
      </c>
      <c r="N8287">
        <f>VLOOKUP(K8287,P$7:R$2767,2,0)</f>
        <v/>
      </c>
    </row>
    <row r="8288" hidden="1" outlineLevel="1" ht="22.45" customFormat="1" customHeight="1" s="71">
      <c r="B8288" s="165" t="n"/>
      <c r="C8288" s="165" t="n"/>
      <c r="D8288" s="152" t="n"/>
      <c r="E8288" s="163" t="n"/>
      <c r="F8288" s="164" t="n"/>
      <c r="G8288" s="163" t="n"/>
      <c r="H8288" s="164" t="n"/>
      <c r="I8288" s="7" t="n"/>
      <c r="J8288" s="8" t="n"/>
      <c r="K8288" s="8" t="n"/>
      <c r="L8288" s="12" t="n"/>
      <c r="M8288">
        <f>VLOOKUP(J8288,P$7:Q$2767,2,0)</f>
        <v/>
      </c>
      <c r="N8288">
        <f>VLOOKUP(K8288,P$7:R$2767,2,0)</f>
        <v/>
      </c>
    </row>
    <row r="8289" hidden="1" outlineLevel="1" ht="22.45" customFormat="1" customHeight="1" s="71">
      <c r="B8289" s="166" t="n"/>
      <c r="C8289" s="166" t="n"/>
      <c r="D8289" s="153" t="n"/>
      <c r="E8289" s="10" t="n"/>
      <c r="F8289" s="11" t="n"/>
      <c r="G8289" s="10" t="n"/>
      <c r="H8289" s="11" t="n"/>
      <c r="I8289" s="12" t="n"/>
      <c r="J8289" s="13" t="n"/>
      <c r="K8289" s="13" t="n"/>
      <c r="L8289" s="12" t="n"/>
      <c r="M8289">
        <f>VLOOKUP(J8289,P$7:Q$2767,2,0)</f>
        <v/>
      </c>
      <c r="N8289">
        <f>VLOOKUP(K8289,P$7:R$2767,2,0)</f>
        <v/>
      </c>
    </row>
    <row r="8290" hidden="1" outlineLevel="1" ht="22.45" customFormat="1" customHeight="1" s="71" thickBot="1">
      <c r="B8290" s="167" t="n"/>
      <c r="C8290" s="167" t="n"/>
      <c r="D8290" s="14" t="n"/>
      <c r="E8290" s="15" t="n"/>
      <c r="F8290" s="175" t="n"/>
      <c r="G8290" s="15" t="n"/>
      <c r="H8290" s="175" t="n"/>
      <c r="I8290" s="135" t="n"/>
      <c r="J8290" s="154" t="n"/>
      <c r="K8290" s="154" t="n"/>
      <c r="L8290" s="12" t="n"/>
      <c r="M8290">
        <f>VLOOKUP(J8290,P$7:Q$2767,2,0)</f>
        <v/>
      </c>
      <c r="N8290">
        <f>VLOOKUP(K8290,P$7:R$2767,2,0)</f>
        <v/>
      </c>
    </row>
    <row r="8291" hidden="1" outlineLevel="1" ht="22.45" customFormat="1" customHeight="1" s="71">
      <c r="B8291" s="165" t="n"/>
      <c r="C8291" s="165" t="n"/>
      <c r="D8291" s="152" t="n"/>
      <c r="E8291" s="163" t="n"/>
      <c r="F8291" s="164" t="n"/>
      <c r="G8291" s="163" t="n"/>
      <c r="H8291" s="164" t="n"/>
      <c r="I8291" s="7" t="n"/>
      <c r="J8291" s="8" t="n"/>
      <c r="K8291" s="8" t="n"/>
      <c r="L8291" s="12" t="n"/>
      <c r="M8291">
        <f>VLOOKUP(J8291,P$7:Q$2767,2,0)</f>
        <v/>
      </c>
      <c r="N8291">
        <f>VLOOKUP(K8291,P$7:R$2767,2,0)</f>
        <v/>
      </c>
    </row>
    <row r="8292" hidden="1" outlineLevel="1" ht="22.45" customFormat="1" customHeight="1" s="71">
      <c r="B8292" s="166" t="n"/>
      <c r="C8292" s="166" t="n"/>
      <c r="D8292" s="153" t="n"/>
      <c r="E8292" s="10" t="n"/>
      <c r="F8292" s="11" t="n"/>
      <c r="G8292" s="10" t="n"/>
      <c r="H8292" s="11" t="n"/>
      <c r="I8292" s="12" t="n"/>
      <c r="J8292" s="13" t="n"/>
      <c r="K8292" s="13" t="n"/>
      <c r="L8292" s="12" t="n"/>
      <c r="M8292">
        <f>VLOOKUP(J8292,P$7:Q$2767,2,0)</f>
        <v/>
      </c>
      <c r="N8292">
        <f>VLOOKUP(K8292,P$7:R$2767,2,0)</f>
        <v/>
      </c>
    </row>
    <row r="8293" hidden="1" outlineLevel="1" ht="22.45" customFormat="1" customHeight="1" s="71" thickBot="1">
      <c r="B8293" s="167" t="n"/>
      <c r="C8293" s="167" t="n"/>
      <c r="D8293" s="14" t="n"/>
      <c r="E8293" s="15" t="n"/>
      <c r="F8293" s="175" t="n"/>
      <c r="G8293" s="15" t="n"/>
      <c r="H8293" s="175" t="n"/>
      <c r="I8293" s="135" t="n"/>
      <c r="J8293" s="154" t="n"/>
      <c r="K8293" s="154" t="n"/>
      <c r="L8293" s="12" t="n"/>
      <c r="M8293">
        <f>VLOOKUP(J8293,P$7:Q$2767,2,0)</f>
        <v/>
      </c>
      <c r="N8293">
        <f>VLOOKUP(K8293,P$7:R$2767,2,0)</f>
        <v/>
      </c>
    </row>
    <row r="8294" hidden="1" outlineLevel="1" ht="22.45" customFormat="1" customHeight="1" s="71">
      <c r="B8294" s="165" t="n"/>
      <c r="C8294" s="165" t="n"/>
      <c r="D8294" s="152" t="n"/>
      <c r="E8294" s="163" t="n"/>
      <c r="F8294" s="164" t="n"/>
      <c r="G8294" s="163" t="n"/>
      <c r="H8294" s="164" t="n"/>
      <c r="I8294" s="176" t="n"/>
      <c r="J8294" s="8" t="n"/>
      <c r="K8294" s="8" t="n"/>
      <c r="L8294" s="12" t="n"/>
      <c r="M8294">
        <f>VLOOKUP(J8294,P$7:Q$2767,2,0)</f>
        <v/>
      </c>
      <c r="N8294">
        <f>VLOOKUP(K8294,P$7:R$2767,2,0)</f>
        <v/>
      </c>
    </row>
    <row r="8295" hidden="1" outlineLevel="1" ht="22.45" customFormat="1" customHeight="1" s="71">
      <c r="B8295" s="166" t="n"/>
      <c r="C8295" s="166" t="n"/>
      <c r="D8295" s="153" t="n"/>
      <c r="E8295" s="10" t="n"/>
      <c r="F8295" s="11" t="n"/>
      <c r="G8295" s="10" t="n"/>
      <c r="H8295" s="11" t="n"/>
      <c r="I8295" s="12" t="n"/>
      <c r="J8295" s="13" t="n"/>
      <c r="K8295" s="13" t="n"/>
      <c r="L8295" s="12" t="n"/>
      <c r="M8295">
        <f>VLOOKUP(J8295,P$7:Q$2767,2,0)</f>
        <v/>
      </c>
      <c r="N8295">
        <f>VLOOKUP(K8295,P$7:R$2767,2,0)</f>
        <v/>
      </c>
    </row>
    <row r="8296" hidden="1" outlineLevel="1" ht="22.45" customFormat="1" customHeight="1" s="71" thickBot="1">
      <c r="B8296" s="167" t="n"/>
      <c r="C8296" s="167" t="n"/>
      <c r="D8296" s="14" t="n"/>
      <c r="E8296" s="15" t="n"/>
      <c r="F8296" s="175" t="n"/>
      <c r="G8296" s="15" t="n"/>
      <c r="H8296" s="175" t="n"/>
      <c r="I8296" s="135" t="n"/>
      <c r="J8296" s="154" t="n"/>
      <c r="K8296" s="154" t="n"/>
      <c r="L8296" s="12" t="n"/>
      <c r="M8296">
        <f>VLOOKUP(J8296,P$7:Q$2767,2,0)</f>
        <v/>
      </c>
      <c r="N8296">
        <f>VLOOKUP(K8296,P$7:R$2767,2,0)</f>
        <v/>
      </c>
    </row>
    <row r="8297" hidden="1" outlineLevel="1" ht="22.45" customFormat="1" customHeight="1" s="71">
      <c r="B8297" s="165" t="n"/>
      <c r="C8297" s="165" t="n"/>
      <c r="D8297" s="152" t="n"/>
      <c r="E8297" s="163" t="n"/>
      <c r="F8297" s="164" t="n"/>
      <c r="G8297" s="163" t="n"/>
      <c r="H8297" s="164" t="n"/>
      <c r="I8297" s="7" t="n"/>
      <c r="J8297" s="8" t="n"/>
      <c r="K8297" s="8" t="n"/>
      <c r="L8297" s="12" t="n"/>
      <c r="M8297">
        <f>VLOOKUP(J8297,P$7:Q$2767,2,0)</f>
        <v/>
      </c>
      <c r="N8297">
        <f>VLOOKUP(K8297,P$7:R$2767,2,0)</f>
        <v/>
      </c>
    </row>
    <row r="8298" hidden="1" outlineLevel="1" ht="22.45" customFormat="1" customHeight="1" s="71">
      <c r="B8298" s="166" t="n"/>
      <c r="C8298" s="166" t="n"/>
      <c r="D8298" s="153" t="n"/>
      <c r="E8298" s="10" t="n"/>
      <c r="F8298" s="11" t="n"/>
      <c r="G8298" s="10" t="n"/>
      <c r="H8298" s="11" t="n"/>
      <c r="I8298" s="12" t="n"/>
      <c r="J8298" s="13" t="n"/>
      <c r="K8298" s="13" t="n"/>
      <c r="L8298" s="12" t="n"/>
      <c r="M8298">
        <f>VLOOKUP(J8298,P$7:Q$2767,2,0)</f>
        <v/>
      </c>
      <c r="N8298">
        <f>VLOOKUP(K8298,P$7:R$2767,2,0)</f>
        <v/>
      </c>
    </row>
    <row r="8299" hidden="1" outlineLevel="1" ht="22.45" customFormat="1" customHeight="1" s="71" thickBot="1">
      <c r="B8299" s="167" t="n"/>
      <c r="C8299" s="167" t="n"/>
      <c r="D8299" s="14" t="n"/>
      <c r="E8299" s="15" t="n"/>
      <c r="F8299" s="175" t="n"/>
      <c r="G8299" s="15" t="n"/>
      <c r="H8299" s="175" t="n"/>
      <c r="I8299" s="135" t="n"/>
      <c r="J8299" s="154" t="n"/>
      <c r="K8299" s="154" t="n"/>
      <c r="L8299" s="12" t="n"/>
      <c r="M8299">
        <f>VLOOKUP(J8299,P$7:Q$2767,2,0)</f>
        <v/>
      </c>
      <c r="N8299">
        <f>VLOOKUP(K8299,P$7:R$2767,2,0)</f>
        <v/>
      </c>
    </row>
    <row r="8300" hidden="1" outlineLevel="1" ht="22.45" customFormat="1" customHeight="1" s="71">
      <c r="B8300" s="165" t="n"/>
      <c r="C8300" s="165" t="n"/>
      <c r="D8300" s="152" t="n"/>
      <c r="E8300" s="163" t="n"/>
      <c r="F8300" s="164" t="n"/>
      <c r="G8300" s="163" t="n"/>
      <c r="H8300" s="164" t="n"/>
      <c r="I8300" s="7" t="n"/>
      <c r="J8300" s="8" t="n"/>
      <c r="K8300" s="8" t="n"/>
      <c r="L8300" s="12" t="n"/>
      <c r="M8300">
        <f>VLOOKUP(J8300,P$7:Q$2767,2,0)</f>
        <v/>
      </c>
      <c r="N8300">
        <f>VLOOKUP(K8300,P$7:R$2767,2,0)</f>
        <v/>
      </c>
    </row>
    <row r="8301" hidden="1" outlineLevel="1" ht="22.45" customFormat="1" customHeight="1" s="71">
      <c r="B8301" s="166" t="n"/>
      <c r="C8301" s="166" t="n"/>
      <c r="D8301" s="153" t="n"/>
      <c r="E8301" s="10" t="n"/>
      <c r="F8301" s="11" t="n"/>
      <c r="G8301" s="10" t="n"/>
      <c r="H8301" s="11" t="n"/>
      <c r="I8301" s="12" t="n"/>
      <c r="J8301" s="13" t="n"/>
      <c r="K8301" s="13" t="n"/>
      <c r="L8301" s="12" t="n"/>
      <c r="M8301">
        <f>VLOOKUP(J8301,P$7:Q$2767,2,0)</f>
        <v/>
      </c>
      <c r="N8301">
        <f>VLOOKUP(K8301,P$7:R$2767,2,0)</f>
        <v/>
      </c>
    </row>
    <row r="8302" hidden="1" outlineLevel="1" ht="22.45" customFormat="1" customHeight="1" s="71" thickBot="1">
      <c r="B8302" s="167" t="n"/>
      <c r="C8302" s="167" t="n"/>
      <c r="D8302" s="14" t="n"/>
      <c r="E8302" s="15" t="n"/>
      <c r="F8302" s="175" t="n"/>
      <c r="G8302" s="15" t="n"/>
      <c r="H8302" s="175" t="n"/>
      <c r="I8302" s="135" t="n"/>
      <c r="J8302" s="154" t="n"/>
      <c r="K8302" s="154" t="n"/>
      <c r="L8302" s="12" t="n"/>
      <c r="M8302">
        <f>VLOOKUP(J8302,P$7:Q$2767,2,0)</f>
        <v/>
      </c>
      <c r="N8302">
        <f>VLOOKUP(K8302,P$7:R$2767,2,0)</f>
        <v/>
      </c>
    </row>
    <row r="8303" hidden="1" outlineLevel="1" ht="22.45" customFormat="1" customHeight="1" s="71">
      <c r="B8303" s="165" t="n"/>
      <c r="C8303" s="165" t="n"/>
      <c r="D8303" s="152" t="n"/>
      <c r="E8303" s="163" t="n"/>
      <c r="F8303" s="164" t="n"/>
      <c r="G8303" s="163" t="n"/>
      <c r="H8303" s="164" t="n"/>
      <c r="I8303" s="7" t="n"/>
      <c r="J8303" s="8" t="n"/>
      <c r="K8303" s="8" t="n"/>
      <c r="L8303" s="12" t="n"/>
      <c r="M8303">
        <f>VLOOKUP(J8303,P$7:Q$2767,2,0)</f>
        <v/>
      </c>
      <c r="N8303">
        <f>VLOOKUP(K8303,P$7:R$2767,2,0)</f>
        <v/>
      </c>
    </row>
    <row r="8304" hidden="1" outlineLevel="1" ht="22.45" customFormat="1" customHeight="1" s="71">
      <c r="B8304" s="166" t="n"/>
      <c r="C8304" s="166" t="n"/>
      <c r="D8304" s="153" t="n"/>
      <c r="E8304" s="10" t="n"/>
      <c r="F8304" s="11" t="n"/>
      <c r="G8304" s="10" t="n"/>
      <c r="H8304" s="11" t="n"/>
      <c r="I8304" s="12" t="n"/>
      <c r="J8304" s="13" t="n"/>
      <c r="K8304" s="13" t="n"/>
      <c r="L8304" s="12" t="n"/>
      <c r="M8304">
        <f>VLOOKUP(J8304,P$7:Q$2767,2,0)</f>
        <v/>
      </c>
      <c r="N8304">
        <f>VLOOKUP(K8304,P$7:R$2767,2,0)</f>
        <v/>
      </c>
    </row>
    <row r="8305" hidden="1" outlineLevel="1" ht="22.45" customFormat="1" customHeight="1" s="71" thickBot="1">
      <c r="B8305" s="167" t="n"/>
      <c r="C8305" s="167" t="n"/>
      <c r="D8305" s="14" t="n"/>
      <c r="E8305" s="15" t="n"/>
      <c r="F8305" s="175" t="n"/>
      <c r="G8305" s="15" t="n"/>
      <c r="H8305" s="175" t="n"/>
      <c r="I8305" s="135" t="n"/>
      <c r="J8305" s="154" t="n"/>
      <c r="K8305" s="154" t="n"/>
      <c r="L8305" s="12" t="n"/>
      <c r="M8305">
        <f>VLOOKUP(J8305,P$7:Q$2767,2,0)</f>
        <v/>
      </c>
      <c r="N8305">
        <f>VLOOKUP(K8305,P$7:R$2767,2,0)</f>
        <v/>
      </c>
    </row>
    <row r="8306" hidden="1" outlineLevel="1" ht="22.45" customFormat="1" customHeight="1" s="71">
      <c r="B8306" s="165" t="n"/>
      <c r="C8306" s="165" t="n"/>
      <c r="D8306" s="152" t="n"/>
      <c r="E8306" s="163" t="n"/>
      <c r="F8306" s="164" t="n"/>
      <c r="G8306" s="163" t="n"/>
      <c r="H8306" s="164" t="n"/>
      <c r="I8306" s="7" t="n"/>
      <c r="J8306" s="8" t="n"/>
      <c r="K8306" s="8" t="n"/>
      <c r="L8306" s="12" t="n"/>
      <c r="M8306">
        <f>VLOOKUP(J8306,P$7:Q$2767,2,0)</f>
        <v/>
      </c>
      <c r="N8306">
        <f>VLOOKUP(K8306,P$7:R$2767,2,0)</f>
        <v/>
      </c>
    </row>
    <row r="8307" hidden="1" outlineLevel="1" ht="22.45" customFormat="1" customHeight="1" s="71">
      <c r="B8307" s="166" t="n"/>
      <c r="C8307" s="166" t="n"/>
      <c r="D8307" s="153" t="n"/>
      <c r="E8307" s="10" t="n"/>
      <c r="F8307" s="11" t="n"/>
      <c r="G8307" s="10" t="n"/>
      <c r="H8307" s="11" t="n"/>
      <c r="I8307" s="12" t="n"/>
      <c r="J8307" s="13" t="n"/>
      <c r="K8307" s="13" t="n"/>
      <c r="L8307" s="12" t="n"/>
      <c r="M8307">
        <f>VLOOKUP(J8307,P$7:Q$2767,2,0)</f>
        <v/>
      </c>
      <c r="N8307">
        <f>VLOOKUP(K8307,P$7:R$2767,2,0)</f>
        <v/>
      </c>
    </row>
    <row r="8308" hidden="1" outlineLevel="1" ht="22.45" customFormat="1" customHeight="1" s="71" thickBot="1">
      <c r="B8308" s="167" t="n"/>
      <c r="C8308" s="167" t="n"/>
      <c r="D8308" s="14" t="n"/>
      <c r="E8308" s="15" t="n"/>
      <c r="F8308" s="175" t="n"/>
      <c r="G8308" s="15" t="n"/>
      <c r="H8308" s="175" t="n"/>
      <c r="I8308" s="135" t="n"/>
      <c r="J8308" s="154" t="n"/>
      <c r="K8308" s="154" t="n"/>
      <c r="L8308" s="12" t="n"/>
      <c r="M8308">
        <f>VLOOKUP(J8308,P$7:Q$2767,2,0)</f>
        <v/>
      </c>
      <c r="N8308">
        <f>VLOOKUP(K8308,P$7:R$2767,2,0)</f>
        <v/>
      </c>
    </row>
    <row r="8309" hidden="1" outlineLevel="1" ht="22.45" customFormat="1" customHeight="1" s="71">
      <c r="B8309" s="165" t="n"/>
      <c r="C8309" s="165" t="n"/>
      <c r="D8309" s="152" t="n"/>
      <c r="E8309" s="163" t="n"/>
      <c r="F8309" s="164" t="n"/>
      <c r="G8309" s="163" t="n"/>
      <c r="H8309" s="164" t="n"/>
      <c r="I8309" s="7" t="n"/>
      <c r="J8309" s="8" t="n"/>
      <c r="K8309" s="8" t="n"/>
      <c r="L8309" s="12" t="n"/>
      <c r="M8309">
        <f>VLOOKUP(J8309,P$7:Q$2767,2,0)</f>
        <v/>
      </c>
      <c r="N8309">
        <f>VLOOKUP(K8309,P$7:R$2767,2,0)</f>
        <v/>
      </c>
    </row>
    <row r="8310" hidden="1" outlineLevel="1" ht="22.45" customFormat="1" customHeight="1" s="71">
      <c r="B8310" s="166" t="n"/>
      <c r="C8310" s="166" t="n"/>
      <c r="D8310" s="153" t="n"/>
      <c r="E8310" s="10" t="n"/>
      <c r="F8310" s="11" t="n"/>
      <c r="G8310" s="10" t="n"/>
      <c r="H8310" s="11" t="n"/>
      <c r="I8310" s="12" t="n"/>
      <c r="J8310" s="13" t="n"/>
      <c r="K8310" s="13" t="n"/>
      <c r="L8310" s="12" t="n"/>
      <c r="M8310">
        <f>VLOOKUP(J8310,P$7:Q$2767,2,0)</f>
        <v/>
      </c>
      <c r="N8310">
        <f>VLOOKUP(K8310,P$7:R$2767,2,0)</f>
        <v/>
      </c>
    </row>
    <row r="8311" hidden="1" outlineLevel="1" ht="22.45" customFormat="1" customHeight="1" s="71" thickBot="1">
      <c r="B8311" s="167" t="n"/>
      <c r="C8311" s="167" t="n"/>
      <c r="D8311" s="14" t="n"/>
      <c r="E8311" s="15" t="n"/>
      <c r="F8311" s="175" t="n"/>
      <c r="G8311" s="15" t="n"/>
      <c r="H8311" s="175" t="n"/>
      <c r="I8311" s="135" t="n"/>
      <c r="J8311" s="154" t="n"/>
      <c r="K8311" s="154" t="n"/>
      <c r="L8311" s="12" t="n"/>
      <c r="M8311">
        <f>VLOOKUP(J8311,P$7:Q$2767,2,0)</f>
        <v/>
      </c>
      <c r="N8311">
        <f>VLOOKUP(K8311,P$7:R$2767,2,0)</f>
        <v/>
      </c>
    </row>
    <row r="8312" hidden="1" outlineLevel="1" ht="22.45" customFormat="1" customHeight="1" s="71">
      <c r="B8312" s="165" t="n"/>
      <c r="C8312" s="165" t="n"/>
      <c r="D8312" s="152" t="n"/>
      <c r="E8312" s="163" t="n"/>
      <c r="F8312" s="164" t="n"/>
      <c r="G8312" s="163" t="n"/>
      <c r="H8312" s="164" t="n"/>
      <c r="I8312" s="7" t="n"/>
      <c r="J8312" s="8" t="n"/>
      <c r="K8312" s="8" t="n"/>
      <c r="L8312" s="12" t="n"/>
      <c r="M8312">
        <f>VLOOKUP(J8312,P$7:Q$2767,2,0)</f>
        <v/>
      </c>
      <c r="N8312">
        <f>VLOOKUP(K8312,P$7:R$2767,2,0)</f>
        <v/>
      </c>
    </row>
    <row r="8313" hidden="1" outlineLevel="1" ht="22.45" customFormat="1" customHeight="1" s="71">
      <c r="B8313" s="166" t="n"/>
      <c r="C8313" s="166" t="n"/>
      <c r="D8313" s="153" t="n"/>
      <c r="E8313" s="10" t="n"/>
      <c r="F8313" s="11" t="n"/>
      <c r="G8313" s="10" t="n"/>
      <c r="H8313" s="11" t="n"/>
      <c r="I8313" s="12" t="n"/>
      <c r="J8313" s="13" t="n"/>
      <c r="K8313" s="13" t="n"/>
      <c r="L8313" s="12" t="n"/>
      <c r="M8313">
        <f>VLOOKUP(J8313,P$7:Q$2767,2,0)</f>
        <v/>
      </c>
      <c r="N8313">
        <f>VLOOKUP(K8313,P$7:R$2767,2,0)</f>
        <v/>
      </c>
    </row>
    <row r="8314" hidden="1" outlineLevel="1" ht="22.45" customFormat="1" customHeight="1" s="71" thickBot="1">
      <c r="B8314" s="167" t="n"/>
      <c r="C8314" s="167" t="n"/>
      <c r="D8314" s="14" t="n"/>
      <c r="E8314" s="15" t="n"/>
      <c r="F8314" s="175" t="n"/>
      <c r="G8314" s="15" t="n"/>
      <c r="H8314" s="175" t="n"/>
      <c r="I8314" s="135" t="n"/>
      <c r="J8314" s="154" t="n"/>
      <c r="K8314" s="154" t="n"/>
      <c r="L8314" s="12" t="n"/>
      <c r="M8314">
        <f>VLOOKUP(J8314,P$7:Q$2767,2,0)</f>
        <v/>
      </c>
      <c r="N8314">
        <f>VLOOKUP(K8314,P$7:R$2767,2,0)</f>
        <v/>
      </c>
    </row>
    <row r="8315" hidden="1" outlineLevel="1" ht="22.45" customFormat="1" customHeight="1" s="71">
      <c r="B8315" s="165" t="n"/>
      <c r="C8315" s="165" t="n"/>
      <c r="D8315" s="152" t="n"/>
      <c r="E8315" s="163" t="n"/>
      <c r="F8315" s="164" t="n"/>
      <c r="G8315" s="163" t="n"/>
      <c r="H8315" s="164" t="n"/>
      <c r="I8315" s="176" t="n"/>
      <c r="J8315" s="8" t="n"/>
      <c r="K8315" s="8" t="n"/>
      <c r="L8315" s="12" t="n"/>
      <c r="M8315">
        <f>VLOOKUP(J8315,P$7:Q$2767,2,0)</f>
        <v/>
      </c>
      <c r="N8315">
        <f>VLOOKUP(K8315,P$7:R$2767,2,0)</f>
        <v/>
      </c>
    </row>
    <row r="8316" hidden="1" outlineLevel="1" ht="22.45" customFormat="1" customHeight="1" s="71">
      <c r="B8316" s="166" t="n"/>
      <c r="C8316" s="166" t="n"/>
      <c r="D8316" s="153" t="n"/>
      <c r="E8316" s="10" t="n"/>
      <c r="F8316" s="11" t="n"/>
      <c r="G8316" s="10" t="n"/>
      <c r="H8316" s="11" t="n"/>
      <c r="I8316" s="12" t="n"/>
      <c r="J8316" s="13" t="n"/>
      <c r="K8316" s="13" t="n"/>
      <c r="L8316" s="12" t="n"/>
      <c r="M8316">
        <f>VLOOKUP(J8316,P$7:Q$2767,2,0)</f>
        <v/>
      </c>
      <c r="N8316">
        <f>VLOOKUP(K8316,P$7:R$2767,2,0)</f>
        <v/>
      </c>
    </row>
    <row r="8317" hidden="1" outlineLevel="1" ht="22.45" customFormat="1" customHeight="1" s="71" thickBot="1">
      <c r="B8317" s="167" t="n"/>
      <c r="C8317" s="167" t="n"/>
      <c r="D8317" s="14" t="n"/>
      <c r="E8317" s="15" t="n"/>
      <c r="F8317" s="175" t="n"/>
      <c r="G8317" s="15" t="n"/>
      <c r="H8317" s="175" t="n"/>
      <c r="I8317" s="135" t="n"/>
      <c r="J8317" s="154" t="n"/>
      <c r="K8317" s="154" t="n"/>
      <c r="L8317" s="12" t="n"/>
      <c r="M8317">
        <f>VLOOKUP(J8317,P$7:Q$2767,2,0)</f>
        <v/>
      </c>
      <c r="N8317">
        <f>VLOOKUP(K8317,P$7:R$2767,2,0)</f>
        <v/>
      </c>
    </row>
    <row r="8318" hidden="1" outlineLevel="1" ht="22.45" customFormat="1" customHeight="1" s="71">
      <c r="B8318" s="165" t="n"/>
      <c r="C8318" s="165" t="n"/>
      <c r="D8318" s="152" t="n"/>
      <c r="E8318" s="163" t="n"/>
      <c r="F8318" s="164" t="n"/>
      <c r="G8318" s="163" t="n"/>
      <c r="H8318" s="164" t="n"/>
      <c r="I8318" s="7" t="n"/>
      <c r="J8318" s="8" t="n"/>
      <c r="K8318" s="8" t="n"/>
      <c r="L8318" s="12" t="n"/>
      <c r="M8318">
        <f>VLOOKUP(J8318,P$7:Q$2767,2,0)</f>
        <v/>
      </c>
      <c r="N8318">
        <f>VLOOKUP(K8318,P$7:R$2767,2,0)</f>
        <v/>
      </c>
    </row>
    <row r="8319" hidden="1" outlineLevel="1" ht="22.45" customFormat="1" customHeight="1" s="71">
      <c r="B8319" s="166" t="n"/>
      <c r="C8319" s="166" t="n"/>
      <c r="D8319" s="153" t="n"/>
      <c r="E8319" s="10" t="n"/>
      <c r="F8319" s="11" t="n"/>
      <c r="G8319" s="10" t="n"/>
      <c r="H8319" s="11" t="n"/>
      <c r="I8319" s="12" t="n"/>
      <c r="J8319" s="13" t="n"/>
      <c r="K8319" s="13" t="n"/>
      <c r="L8319" s="12" t="n"/>
      <c r="M8319">
        <f>VLOOKUP(J8319,P$7:Q$2767,2,0)</f>
        <v/>
      </c>
      <c r="N8319">
        <f>VLOOKUP(K8319,P$7:R$2767,2,0)</f>
        <v/>
      </c>
    </row>
    <row r="8320" hidden="1" outlineLevel="1" ht="22.45" customFormat="1" customHeight="1" s="71" thickBot="1">
      <c r="B8320" s="167" t="n"/>
      <c r="C8320" s="167" t="n"/>
      <c r="D8320" s="14" t="n"/>
      <c r="E8320" s="15" t="n"/>
      <c r="F8320" s="175" t="n"/>
      <c r="G8320" s="15" t="n"/>
      <c r="H8320" s="175" t="n"/>
      <c r="I8320" s="135" t="n"/>
      <c r="J8320" s="154" t="n"/>
      <c r="K8320" s="154" t="n"/>
      <c r="L8320" s="12" t="n"/>
      <c r="M8320">
        <f>VLOOKUP(J8320,P$7:Q$2767,2,0)</f>
        <v/>
      </c>
      <c r="N8320">
        <f>VLOOKUP(K8320,P$7:R$2767,2,0)</f>
        <v/>
      </c>
    </row>
    <row r="8321" hidden="1" outlineLevel="1" ht="22.45" customFormat="1" customHeight="1" s="71">
      <c r="B8321" s="165" t="n"/>
      <c r="C8321" s="165" t="n"/>
      <c r="D8321" s="152" t="n"/>
      <c r="E8321" s="163" t="n"/>
      <c r="F8321" s="164" t="n"/>
      <c r="G8321" s="163" t="n"/>
      <c r="H8321" s="164" t="n"/>
      <c r="I8321" s="176" t="n"/>
      <c r="J8321" s="8" t="n"/>
      <c r="K8321" s="8" t="n"/>
      <c r="L8321" s="12" t="n"/>
      <c r="M8321">
        <f>VLOOKUP(J8321,P$7:Q$2767,2,0)</f>
        <v/>
      </c>
      <c r="N8321">
        <f>VLOOKUP(K8321,P$7:R$2767,2,0)</f>
        <v/>
      </c>
    </row>
    <row r="8322" hidden="1" outlineLevel="1" ht="22.45" customFormat="1" customHeight="1" s="71">
      <c r="B8322" s="166" t="n"/>
      <c r="C8322" s="166" t="n"/>
      <c r="D8322" s="153" t="n"/>
      <c r="E8322" s="10" t="n"/>
      <c r="F8322" s="11" t="n"/>
      <c r="G8322" s="10" t="n"/>
      <c r="H8322" s="11" t="n"/>
      <c r="I8322" s="12" t="n"/>
      <c r="J8322" s="13" t="n"/>
      <c r="K8322" s="13" t="n"/>
      <c r="L8322" s="12" t="n"/>
      <c r="M8322">
        <f>VLOOKUP(J8322,P$7:Q$2767,2,0)</f>
        <v/>
      </c>
      <c r="N8322">
        <f>VLOOKUP(K8322,P$7:R$2767,2,0)</f>
        <v/>
      </c>
    </row>
    <row r="8323" hidden="1" outlineLevel="1" ht="22.45" customFormat="1" customHeight="1" s="71" thickBot="1">
      <c r="B8323" s="167" t="n"/>
      <c r="C8323" s="167" t="n"/>
      <c r="D8323" s="14" t="n"/>
      <c r="E8323" s="15" t="n"/>
      <c r="F8323" s="175" t="n"/>
      <c r="G8323" s="15" t="n"/>
      <c r="H8323" s="175" t="n"/>
      <c r="I8323" s="135" t="n"/>
      <c r="J8323" s="154" t="n"/>
      <c r="K8323" s="154" t="n"/>
      <c r="L8323" s="12" t="n"/>
      <c r="M8323">
        <f>VLOOKUP(J8323,P$7:Q$2767,2,0)</f>
        <v/>
      </c>
      <c r="N8323">
        <f>VLOOKUP(K8323,P$7:R$2767,2,0)</f>
        <v/>
      </c>
    </row>
    <row r="8324" hidden="1" outlineLevel="1" ht="22.45" customFormat="1" customHeight="1" s="71">
      <c r="B8324" s="165" t="n"/>
      <c r="C8324" s="165" t="n"/>
      <c r="D8324" s="152" t="n"/>
      <c r="E8324" s="163" t="n"/>
      <c r="F8324" s="164" t="n"/>
      <c r="G8324" s="163" t="n"/>
      <c r="H8324" s="164" t="n"/>
      <c r="I8324" s="7" t="n"/>
      <c r="J8324" s="8" t="n"/>
      <c r="K8324" s="8" t="n"/>
      <c r="L8324" s="12" t="n"/>
      <c r="M8324">
        <f>VLOOKUP(J8324,P$7:Q$2767,2,0)</f>
        <v/>
      </c>
      <c r="N8324">
        <f>VLOOKUP(K8324,P$7:R$2767,2,0)</f>
        <v/>
      </c>
    </row>
    <row r="8325" hidden="1" outlineLevel="1" ht="22.45" customFormat="1" customHeight="1" s="71">
      <c r="B8325" s="166" t="n"/>
      <c r="C8325" s="166" t="n"/>
      <c r="D8325" s="153" t="n"/>
      <c r="E8325" s="10" t="n"/>
      <c r="F8325" s="11" t="n"/>
      <c r="G8325" s="10" t="n"/>
      <c r="H8325" s="11" t="n"/>
      <c r="I8325" s="12" t="n"/>
      <c r="J8325" s="13" t="n"/>
      <c r="K8325" s="13" t="n"/>
      <c r="L8325" s="12" t="n"/>
      <c r="M8325">
        <f>VLOOKUP(J8325,P$7:Q$2767,2,0)</f>
        <v/>
      </c>
      <c r="N8325">
        <f>VLOOKUP(K8325,P$7:R$2767,2,0)</f>
        <v/>
      </c>
    </row>
    <row r="8326" hidden="1" outlineLevel="1" ht="22.45" customFormat="1" customHeight="1" s="71" thickBot="1">
      <c r="B8326" s="167" t="n"/>
      <c r="C8326" s="167" t="n"/>
      <c r="D8326" s="14" t="n"/>
      <c r="E8326" s="15" t="n"/>
      <c r="F8326" s="175" t="n"/>
      <c r="G8326" s="15" t="n"/>
      <c r="H8326" s="175" t="n"/>
      <c r="I8326" s="135" t="n"/>
      <c r="J8326" s="154" t="n"/>
      <c r="K8326" s="154" t="n"/>
      <c r="L8326" s="12" t="n"/>
      <c r="M8326">
        <f>VLOOKUP(J8326,P$7:Q$2767,2,0)</f>
        <v/>
      </c>
      <c r="N8326">
        <f>VLOOKUP(K8326,P$7:R$2767,2,0)</f>
        <v/>
      </c>
    </row>
    <row r="8327" hidden="1" outlineLevel="1" ht="22.45" customFormat="1" customHeight="1" s="71">
      <c r="B8327" s="165" t="n"/>
      <c r="C8327" s="165" t="n"/>
      <c r="D8327" s="152" t="n"/>
      <c r="E8327" s="163" t="n"/>
      <c r="F8327" s="164" t="n"/>
      <c r="G8327" s="163" t="n"/>
      <c r="H8327" s="164" t="n"/>
      <c r="I8327" s="176" t="n"/>
      <c r="J8327" s="8" t="n"/>
      <c r="K8327" s="8" t="n"/>
      <c r="L8327" s="12" t="n"/>
      <c r="M8327">
        <f>VLOOKUP(J8327,P$7:Q$2767,2,0)</f>
        <v/>
      </c>
      <c r="N8327">
        <f>VLOOKUP(K8327,P$7:R$2767,2,0)</f>
        <v/>
      </c>
    </row>
    <row r="8328" hidden="1" outlineLevel="1" ht="22.45" customFormat="1" customHeight="1" s="71">
      <c r="B8328" s="166" t="n"/>
      <c r="C8328" s="166" t="n"/>
      <c r="D8328" s="153" t="n"/>
      <c r="E8328" s="10" t="n"/>
      <c r="F8328" s="11" t="n"/>
      <c r="G8328" s="10" t="n"/>
      <c r="H8328" s="11" t="n"/>
      <c r="I8328" s="12" t="n"/>
      <c r="J8328" s="13" t="n"/>
      <c r="K8328" s="13" t="n"/>
      <c r="L8328" s="12" t="n"/>
      <c r="M8328">
        <f>VLOOKUP(J8328,P$7:Q$2767,2,0)</f>
        <v/>
      </c>
      <c r="N8328">
        <f>VLOOKUP(K8328,P$7:R$2767,2,0)</f>
        <v/>
      </c>
    </row>
    <row r="8329" hidden="1" outlineLevel="1" ht="22.45" customFormat="1" customHeight="1" s="71" thickBot="1">
      <c r="B8329" s="167" t="n"/>
      <c r="C8329" s="167" t="n"/>
      <c r="D8329" s="14" t="n"/>
      <c r="E8329" s="15" t="n"/>
      <c r="F8329" s="175" t="n"/>
      <c r="G8329" s="15" t="n"/>
      <c r="H8329" s="175" t="n"/>
      <c r="I8329" s="135" t="n"/>
      <c r="J8329" s="154" t="n"/>
      <c r="K8329" s="154" t="n"/>
      <c r="L8329" s="12" t="n"/>
      <c r="M8329">
        <f>VLOOKUP(J8329,P$7:Q$2767,2,0)</f>
        <v/>
      </c>
      <c r="N8329">
        <f>VLOOKUP(K8329,P$7:R$2767,2,0)</f>
        <v/>
      </c>
    </row>
    <row r="8330" hidden="1" outlineLevel="1" ht="22.45" customFormat="1" customHeight="1" s="71">
      <c r="B8330" s="165" t="n"/>
      <c r="C8330" s="165" t="n"/>
      <c r="D8330" s="152" t="n"/>
      <c r="E8330" s="163" t="n"/>
      <c r="F8330" s="164" t="n"/>
      <c r="G8330" s="163" t="n"/>
      <c r="H8330" s="164" t="n"/>
      <c r="I8330" s="7" t="n"/>
      <c r="J8330" s="8" t="n"/>
      <c r="K8330" s="8" t="n"/>
      <c r="L8330" s="12" t="n"/>
      <c r="M8330">
        <f>VLOOKUP(J8330,P$7:Q$2767,2,0)</f>
        <v/>
      </c>
      <c r="N8330">
        <f>VLOOKUP(K8330,P$7:R$2767,2,0)</f>
        <v/>
      </c>
    </row>
    <row r="8331" hidden="1" outlineLevel="1" ht="22.45" customFormat="1" customHeight="1" s="71">
      <c r="B8331" s="166" t="n"/>
      <c r="C8331" s="166" t="n"/>
      <c r="D8331" s="153" t="n"/>
      <c r="E8331" s="10" t="n"/>
      <c r="F8331" s="11" t="n"/>
      <c r="G8331" s="10" t="n"/>
      <c r="H8331" s="11" t="n"/>
      <c r="I8331" s="12" t="n"/>
      <c r="J8331" s="13" t="n"/>
      <c r="K8331" s="13" t="n"/>
      <c r="L8331" s="12" t="n"/>
      <c r="M8331">
        <f>VLOOKUP(J8331,P$7:Q$2767,2,0)</f>
        <v/>
      </c>
      <c r="N8331">
        <f>VLOOKUP(K8331,P$7:R$2767,2,0)</f>
        <v/>
      </c>
    </row>
    <row r="8332" hidden="1" outlineLevel="1" ht="22.45" customFormat="1" customHeight="1" s="71" thickBot="1">
      <c r="B8332" s="167" t="n"/>
      <c r="C8332" s="167" t="n"/>
      <c r="D8332" s="14" t="n"/>
      <c r="E8332" s="15" t="n"/>
      <c r="F8332" s="175" t="n"/>
      <c r="G8332" s="15" t="n"/>
      <c r="H8332" s="175" t="n"/>
      <c r="I8332" s="135" t="n"/>
      <c r="J8332" s="154" t="n"/>
      <c r="K8332" s="154" t="n"/>
      <c r="L8332" s="12" t="n"/>
      <c r="M8332">
        <f>VLOOKUP(J8332,P$7:Q$2767,2,0)</f>
        <v/>
      </c>
      <c r="N8332">
        <f>VLOOKUP(K8332,P$7:R$2767,2,0)</f>
        <v/>
      </c>
    </row>
    <row r="8333" hidden="1" outlineLevel="1" ht="22.45" customFormat="1" customHeight="1" s="71">
      <c r="B8333" s="165" t="n"/>
      <c r="C8333" s="165" t="n"/>
      <c r="D8333" s="152" t="n"/>
      <c r="E8333" s="163" t="n"/>
      <c r="F8333" s="164" t="n"/>
      <c r="G8333" s="163" t="n"/>
      <c r="H8333" s="164" t="n"/>
      <c r="I8333" s="7" t="n"/>
      <c r="J8333" s="8" t="n"/>
      <c r="K8333" s="8" t="n"/>
      <c r="L8333" s="12" t="n"/>
      <c r="M8333">
        <f>VLOOKUP(J8333,P$7:Q$2767,2,0)</f>
        <v/>
      </c>
      <c r="N8333">
        <f>VLOOKUP(K8333,P$7:R$2767,2,0)</f>
        <v/>
      </c>
    </row>
    <row r="8334" hidden="1" outlineLevel="1" ht="22.45" customFormat="1" customHeight="1" s="71">
      <c r="B8334" s="166" t="n"/>
      <c r="C8334" s="166" t="n"/>
      <c r="D8334" s="153" t="n"/>
      <c r="E8334" s="10" t="n"/>
      <c r="F8334" s="11" t="n"/>
      <c r="G8334" s="10" t="n"/>
      <c r="H8334" s="11" t="n"/>
      <c r="I8334" s="12" t="n"/>
      <c r="J8334" s="13" t="n"/>
      <c r="K8334" s="13" t="n"/>
      <c r="L8334" s="12" t="n"/>
      <c r="M8334">
        <f>VLOOKUP(J8334,P$7:Q$2767,2,0)</f>
        <v/>
      </c>
      <c r="N8334">
        <f>VLOOKUP(K8334,P$7:R$2767,2,0)</f>
        <v/>
      </c>
    </row>
    <row r="8335" hidden="1" outlineLevel="1" ht="22.45" customFormat="1" customHeight="1" s="71" thickBot="1">
      <c r="B8335" s="167" t="n"/>
      <c r="C8335" s="167" t="n"/>
      <c r="D8335" s="14" t="n"/>
      <c r="E8335" s="15" t="n"/>
      <c r="F8335" s="175" t="n"/>
      <c r="G8335" s="15" t="n"/>
      <c r="H8335" s="175" t="n"/>
      <c r="I8335" s="135" t="n"/>
      <c r="J8335" s="154" t="n"/>
      <c r="K8335" s="154" t="n"/>
      <c r="L8335" s="12" t="n"/>
      <c r="M8335">
        <f>VLOOKUP(J8335,P$7:Q$2767,2,0)</f>
        <v/>
      </c>
      <c r="N8335">
        <f>VLOOKUP(K8335,P$7:R$2767,2,0)</f>
        <v/>
      </c>
    </row>
    <row r="8336" hidden="1" outlineLevel="1" ht="22.45" customFormat="1" customHeight="1" s="71">
      <c r="B8336" s="165" t="n"/>
      <c r="C8336" s="165" t="n"/>
      <c r="D8336" s="152" t="n"/>
      <c r="E8336" s="163" t="n"/>
      <c r="F8336" s="164" t="n"/>
      <c r="G8336" s="163" t="n"/>
      <c r="H8336" s="164" t="n"/>
      <c r="I8336" s="7" t="n"/>
      <c r="J8336" s="8" t="n"/>
      <c r="K8336" s="8" t="n"/>
      <c r="L8336" s="12" t="n"/>
      <c r="M8336">
        <f>VLOOKUP(J8336,P$7:Q$2767,2,0)</f>
        <v/>
      </c>
      <c r="N8336">
        <f>VLOOKUP(K8336,P$7:R$2767,2,0)</f>
        <v/>
      </c>
    </row>
    <row r="8337" hidden="1" outlineLevel="1" ht="22.45" customFormat="1" customHeight="1" s="71">
      <c r="B8337" s="166" t="n"/>
      <c r="C8337" s="166" t="n"/>
      <c r="D8337" s="153" t="n"/>
      <c r="E8337" s="10" t="n"/>
      <c r="F8337" s="11" t="n"/>
      <c r="G8337" s="10" t="n"/>
      <c r="H8337" s="11" t="n"/>
      <c r="I8337" s="12" t="n"/>
      <c r="J8337" s="13" t="n"/>
      <c r="K8337" s="13" t="n"/>
      <c r="L8337" s="12" t="n"/>
      <c r="M8337">
        <f>VLOOKUP(J8337,P$7:Q$2767,2,0)</f>
        <v/>
      </c>
      <c r="N8337">
        <f>VLOOKUP(K8337,P$7:R$2767,2,0)</f>
        <v/>
      </c>
    </row>
    <row r="8338" hidden="1" outlineLevel="1" ht="22.45" customFormat="1" customHeight="1" s="71" thickBot="1">
      <c r="B8338" s="167" t="n"/>
      <c r="C8338" s="167" t="n"/>
      <c r="D8338" s="14" t="n"/>
      <c r="E8338" s="15" t="n"/>
      <c r="F8338" s="175" t="n"/>
      <c r="G8338" s="15" t="n"/>
      <c r="H8338" s="175" t="n"/>
      <c r="I8338" s="135" t="n"/>
      <c r="J8338" s="154" t="n"/>
      <c r="K8338" s="154" t="n"/>
      <c r="L8338" s="12" t="n"/>
      <c r="M8338">
        <f>VLOOKUP(J8338,P$7:Q$2767,2,0)</f>
        <v/>
      </c>
      <c r="N8338">
        <f>VLOOKUP(K8338,P$7:R$2767,2,0)</f>
        <v/>
      </c>
    </row>
    <row r="8339" hidden="1" outlineLevel="1" ht="22.45" customFormat="1" customHeight="1" s="71">
      <c r="B8339" s="165" t="n"/>
      <c r="C8339" s="165" t="n"/>
      <c r="D8339" s="152" t="n"/>
      <c r="E8339" s="163" t="n"/>
      <c r="F8339" s="164" t="n"/>
      <c r="G8339" s="163" t="n"/>
      <c r="H8339" s="164" t="n"/>
      <c r="I8339" s="176" t="n"/>
      <c r="J8339" s="8" t="n"/>
      <c r="K8339" s="8" t="n"/>
      <c r="L8339" s="12" t="n"/>
      <c r="M8339">
        <f>VLOOKUP(J8339,P$7:Q$2767,2,0)</f>
        <v/>
      </c>
      <c r="N8339">
        <f>VLOOKUP(K8339,P$7:R$2767,2,0)</f>
        <v/>
      </c>
    </row>
    <row r="8340" hidden="1" outlineLevel="1" ht="22.45" customFormat="1" customHeight="1" s="71">
      <c r="B8340" s="166" t="n"/>
      <c r="C8340" s="166" t="n"/>
      <c r="D8340" s="153" t="n"/>
      <c r="E8340" s="10" t="n"/>
      <c r="F8340" s="11" t="n"/>
      <c r="G8340" s="10" t="n"/>
      <c r="H8340" s="11" t="n"/>
      <c r="I8340" s="12" t="n"/>
      <c r="J8340" s="13" t="n"/>
      <c r="K8340" s="13" t="n"/>
      <c r="L8340" s="12" t="n"/>
      <c r="M8340">
        <f>VLOOKUP(J8340,P$7:Q$2767,2,0)</f>
        <v/>
      </c>
      <c r="N8340">
        <f>VLOOKUP(K8340,P$7:R$2767,2,0)</f>
        <v/>
      </c>
    </row>
    <row r="8341" hidden="1" outlineLevel="1" ht="22.45" customFormat="1" customHeight="1" s="71" thickBot="1">
      <c r="B8341" s="167" t="n"/>
      <c r="C8341" s="167" t="n"/>
      <c r="D8341" s="14" t="n"/>
      <c r="E8341" s="15" t="n"/>
      <c r="F8341" s="175" t="n"/>
      <c r="G8341" s="15" t="n"/>
      <c r="H8341" s="175" t="n"/>
      <c r="I8341" s="135" t="n"/>
      <c r="J8341" s="154" t="n"/>
      <c r="K8341" s="154" t="n"/>
      <c r="L8341" s="12" t="n"/>
      <c r="M8341">
        <f>VLOOKUP(J8341,P$7:Q$2767,2,0)</f>
        <v/>
      </c>
      <c r="N8341">
        <f>VLOOKUP(K8341,P$7:R$2767,2,0)</f>
        <v/>
      </c>
    </row>
    <row r="8342" hidden="1" outlineLevel="1" ht="22.45" customFormat="1" customHeight="1" s="71">
      <c r="B8342" s="165" t="n"/>
      <c r="C8342" s="165" t="n"/>
      <c r="D8342" s="152" t="n"/>
      <c r="E8342" s="163" t="n"/>
      <c r="F8342" s="164" t="n"/>
      <c r="G8342" s="163" t="n"/>
      <c r="H8342" s="164" t="n"/>
      <c r="I8342" s="176" t="n"/>
      <c r="J8342" s="8" t="n"/>
      <c r="K8342" s="8" t="n"/>
      <c r="L8342" s="12" t="n"/>
      <c r="M8342">
        <f>VLOOKUP(J8342,P$7:Q$2767,2,0)</f>
        <v/>
      </c>
      <c r="N8342">
        <f>VLOOKUP(K8342,P$7:R$2767,2,0)</f>
        <v/>
      </c>
    </row>
    <row r="8343" hidden="1" outlineLevel="1" ht="22.45" customFormat="1" customHeight="1" s="71">
      <c r="B8343" s="166" t="n"/>
      <c r="C8343" s="166" t="n"/>
      <c r="D8343" s="153" t="n"/>
      <c r="E8343" s="10" t="n"/>
      <c r="F8343" s="11" t="n"/>
      <c r="G8343" s="10" t="n"/>
      <c r="H8343" s="11" t="n"/>
      <c r="I8343" s="12" t="n"/>
      <c r="J8343" s="13" t="n"/>
      <c r="K8343" s="13" t="n"/>
      <c r="L8343" s="12" t="n"/>
      <c r="M8343">
        <f>VLOOKUP(J8343,P$7:Q$2767,2,0)</f>
        <v/>
      </c>
      <c r="N8343">
        <f>VLOOKUP(K8343,P$7:R$2767,2,0)</f>
        <v/>
      </c>
    </row>
    <row r="8344" hidden="1" outlineLevel="1" ht="22.45" customFormat="1" customHeight="1" s="71" thickBot="1">
      <c r="B8344" s="167" t="n"/>
      <c r="C8344" s="167" t="n"/>
      <c r="D8344" s="14" t="n"/>
      <c r="E8344" s="15" t="n"/>
      <c r="F8344" s="175" t="n"/>
      <c r="G8344" s="15" t="n"/>
      <c r="H8344" s="175" t="n"/>
      <c r="I8344" s="135" t="n"/>
      <c r="J8344" s="154" t="n"/>
      <c r="K8344" s="154" t="n"/>
      <c r="L8344" s="12" t="n"/>
      <c r="M8344">
        <f>VLOOKUP(J8344,P$7:Q$2767,2,0)</f>
        <v/>
      </c>
      <c r="N8344">
        <f>VLOOKUP(K8344,P$7:R$2767,2,0)</f>
        <v/>
      </c>
    </row>
    <row r="8345" hidden="1" outlineLevel="1" ht="22.45" customFormat="1" customHeight="1" s="71">
      <c r="B8345" s="165" t="n"/>
      <c r="C8345" s="165" t="n"/>
      <c r="D8345" s="152" t="n"/>
      <c r="E8345" s="163" t="n"/>
      <c r="F8345" s="164" t="n"/>
      <c r="G8345" s="163" t="n"/>
      <c r="H8345" s="164" t="n"/>
      <c r="I8345" s="7" t="n"/>
      <c r="J8345" s="8" t="n"/>
      <c r="K8345" s="8" t="n"/>
      <c r="L8345" s="12" t="n"/>
      <c r="M8345">
        <f>VLOOKUP(J8345,P$7:Q$2767,2,0)</f>
        <v/>
      </c>
      <c r="N8345">
        <f>VLOOKUP(K8345,P$7:R$2767,2,0)</f>
        <v/>
      </c>
    </row>
    <row r="8346" hidden="1" outlineLevel="1" ht="22.45" customFormat="1" customHeight="1" s="71">
      <c r="B8346" s="166" t="n"/>
      <c r="C8346" s="166" t="n"/>
      <c r="D8346" s="153" t="n"/>
      <c r="E8346" s="10" t="n"/>
      <c r="F8346" s="11" t="n"/>
      <c r="G8346" s="10" t="n"/>
      <c r="H8346" s="11" t="n"/>
      <c r="I8346" s="12" t="n"/>
      <c r="J8346" s="13" t="n"/>
      <c r="K8346" s="13" t="n"/>
      <c r="L8346" s="12" t="n"/>
      <c r="M8346">
        <f>VLOOKUP(J8346,P$7:Q$2767,2,0)</f>
        <v/>
      </c>
      <c r="N8346">
        <f>VLOOKUP(K8346,P$7:R$2767,2,0)</f>
        <v/>
      </c>
    </row>
    <row r="8347" hidden="1" outlineLevel="1" ht="22.45" customFormat="1" customHeight="1" s="71" thickBot="1">
      <c r="B8347" s="167" t="n"/>
      <c r="C8347" s="167" t="n"/>
      <c r="D8347" s="14" t="n"/>
      <c r="E8347" s="15" t="n"/>
      <c r="F8347" s="175" t="n"/>
      <c r="G8347" s="15" t="n"/>
      <c r="H8347" s="175" t="n"/>
      <c r="I8347" s="135" t="n"/>
      <c r="J8347" s="154" t="n"/>
      <c r="K8347" s="154" t="n"/>
      <c r="L8347" s="12" t="n"/>
      <c r="M8347">
        <f>VLOOKUP(J8347,P$7:Q$2767,2,0)</f>
        <v/>
      </c>
      <c r="N8347">
        <f>VLOOKUP(K8347,P$7:R$2767,2,0)</f>
        <v/>
      </c>
    </row>
    <row r="8348" hidden="1" outlineLevel="1" ht="22.45" customFormat="1" customHeight="1" s="71">
      <c r="B8348" s="165" t="n"/>
      <c r="C8348" s="165" t="n"/>
      <c r="D8348" s="152" t="n"/>
      <c r="E8348" s="163" t="n"/>
      <c r="F8348" s="164" t="n"/>
      <c r="G8348" s="163" t="n"/>
      <c r="H8348" s="164" t="n"/>
      <c r="I8348" s="7" t="n"/>
      <c r="J8348" s="8" t="n"/>
      <c r="K8348" s="8" t="n"/>
      <c r="L8348" s="12" t="n"/>
      <c r="M8348">
        <f>VLOOKUP(J8348,P$7:Q$2767,2,0)</f>
        <v/>
      </c>
      <c r="N8348">
        <f>VLOOKUP(K8348,P$7:R$2767,2,0)</f>
        <v/>
      </c>
    </row>
    <row r="8349" hidden="1" outlineLevel="1" ht="22.45" customFormat="1" customHeight="1" s="71">
      <c r="B8349" s="166" t="n"/>
      <c r="C8349" s="166" t="n"/>
      <c r="D8349" s="153" t="n"/>
      <c r="E8349" s="10" t="n"/>
      <c r="F8349" s="11" t="n"/>
      <c r="G8349" s="10" t="n"/>
      <c r="H8349" s="11" t="n"/>
      <c r="I8349" s="12" t="n"/>
      <c r="J8349" s="13" t="n"/>
      <c r="K8349" s="13" t="n"/>
      <c r="L8349" s="12" t="n"/>
      <c r="M8349">
        <f>VLOOKUP(J8349,P$7:Q$2767,2,0)</f>
        <v/>
      </c>
      <c r="N8349">
        <f>VLOOKUP(K8349,P$7:R$2767,2,0)</f>
        <v/>
      </c>
    </row>
    <row r="8350" hidden="1" outlineLevel="1" ht="22.45" customFormat="1" customHeight="1" s="71" thickBot="1">
      <c r="B8350" s="167" t="n"/>
      <c r="C8350" s="167" t="n"/>
      <c r="D8350" s="14" t="n"/>
      <c r="E8350" s="15" t="n"/>
      <c r="F8350" s="175" t="n"/>
      <c r="G8350" s="15" t="n"/>
      <c r="H8350" s="175" t="n"/>
      <c r="I8350" s="135" t="n"/>
      <c r="J8350" s="154" t="n"/>
      <c r="K8350" s="154" t="n"/>
      <c r="L8350" s="12" t="n"/>
      <c r="M8350">
        <f>VLOOKUP(J8350,P$7:Q$2767,2,0)</f>
        <v/>
      </c>
      <c r="N8350">
        <f>VLOOKUP(K8350,P$7:R$2767,2,0)</f>
        <v/>
      </c>
    </row>
    <row r="8351" hidden="1" outlineLevel="1" ht="22.45" customFormat="1" customHeight="1" s="71">
      <c r="B8351" s="165" t="n"/>
      <c r="C8351" s="165" t="n"/>
      <c r="D8351" s="152" t="n"/>
      <c r="E8351" s="163" t="n"/>
      <c r="F8351" s="164" t="n"/>
      <c r="G8351" s="163" t="n"/>
      <c r="H8351" s="164" t="n"/>
      <c r="I8351" s="176" t="n"/>
      <c r="J8351" s="8" t="n"/>
      <c r="K8351" s="8" t="n"/>
      <c r="L8351" s="12" t="n"/>
      <c r="M8351">
        <f>VLOOKUP(J8351,P$7:Q$2767,2,0)</f>
        <v/>
      </c>
      <c r="N8351">
        <f>VLOOKUP(K8351,P$7:R$2767,2,0)</f>
        <v/>
      </c>
    </row>
    <row r="8352" hidden="1" outlineLevel="1" ht="22.45" customFormat="1" customHeight="1" s="71">
      <c r="B8352" s="166" t="n"/>
      <c r="C8352" s="166" t="n"/>
      <c r="D8352" s="153" t="n"/>
      <c r="E8352" s="10" t="n"/>
      <c r="F8352" s="11" t="n"/>
      <c r="G8352" s="10" t="n"/>
      <c r="H8352" s="11" t="n"/>
      <c r="I8352" s="12" t="n"/>
      <c r="J8352" s="13" t="n"/>
      <c r="K8352" s="13" t="n"/>
      <c r="L8352" s="12" t="n"/>
      <c r="M8352">
        <f>VLOOKUP(J8352,P$7:Q$2767,2,0)</f>
        <v/>
      </c>
      <c r="N8352">
        <f>VLOOKUP(K8352,P$7:R$2767,2,0)</f>
        <v/>
      </c>
    </row>
    <row r="8353" hidden="1" outlineLevel="1" ht="22.45" customFormat="1" customHeight="1" s="71" thickBot="1">
      <c r="B8353" s="167" t="n"/>
      <c r="C8353" s="167" t="n"/>
      <c r="D8353" s="14" t="n"/>
      <c r="E8353" s="15" t="n"/>
      <c r="F8353" s="175" t="n"/>
      <c r="G8353" s="15" t="n"/>
      <c r="H8353" s="175" t="n"/>
      <c r="I8353" s="135" t="n"/>
      <c r="J8353" s="154" t="n"/>
      <c r="K8353" s="154" t="n"/>
      <c r="L8353" s="12" t="n"/>
      <c r="M8353">
        <f>VLOOKUP(J8353,P$7:Q$2767,2,0)</f>
        <v/>
      </c>
      <c r="N8353">
        <f>VLOOKUP(K8353,P$7:R$2767,2,0)</f>
        <v/>
      </c>
    </row>
    <row r="8354" hidden="1" outlineLevel="1" ht="22.45" customFormat="1" customHeight="1" s="71">
      <c r="B8354" s="165" t="n"/>
      <c r="C8354" s="165" t="n"/>
      <c r="D8354" s="152" t="n"/>
      <c r="E8354" s="163" t="n"/>
      <c r="F8354" s="164" t="n"/>
      <c r="G8354" s="163" t="n"/>
      <c r="H8354" s="164" t="n"/>
      <c r="I8354" s="176" t="n"/>
      <c r="J8354" s="8" t="n"/>
      <c r="K8354" s="8" t="n"/>
      <c r="L8354" s="12" t="n"/>
      <c r="M8354">
        <f>VLOOKUP(J8354,P$7:Q$2767,2,0)</f>
        <v/>
      </c>
      <c r="N8354">
        <f>VLOOKUP(K8354,P$7:R$2767,2,0)</f>
        <v/>
      </c>
    </row>
    <row r="8355" hidden="1" outlineLevel="1" ht="22.45" customFormat="1" customHeight="1" s="71">
      <c r="B8355" s="166" t="n"/>
      <c r="C8355" s="166" t="n"/>
      <c r="D8355" s="153" t="n"/>
      <c r="E8355" s="10" t="n"/>
      <c r="F8355" s="11" t="n"/>
      <c r="G8355" s="10" t="n"/>
      <c r="H8355" s="11" t="n"/>
      <c r="I8355" s="12" t="n"/>
      <c r="J8355" s="13" t="n"/>
      <c r="K8355" s="13" t="n"/>
      <c r="L8355" s="12" t="n"/>
      <c r="M8355">
        <f>VLOOKUP(J8355,P$7:Q$2767,2,0)</f>
        <v/>
      </c>
      <c r="N8355">
        <f>VLOOKUP(K8355,P$7:R$2767,2,0)</f>
        <v/>
      </c>
    </row>
    <row r="8356" hidden="1" outlineLevel="1" ht="22.45" customFormat="1" customHeight="1" s="71" thickBot="1">
      <c r="B8356" s="167" t="n"/>
      <c r="C8356" s="167" t="n"/>
      <c r="D8356" s="14" t="n"/>
      <c r="E8356" s="15" t="n"/>
      <c r="F8356" s="175" t="n"/>
      <c r="G8356" s="15" t="n"/>
      <c r="H8356" s="175" t="n"/>
      <c r="I8356" s="135" t="n"/>
      <c r="J8356" s="154" t="n"/>
      <c r="K8356" s="154" t="n"/>
      <c r="L8356" s="12" t="n"/>
      <c r="M8356">
        <f>VLOOKUP(J8356,P$7:Q$2767,2,0)</f>
        <v/>
      </c>
      <c r="N8356">
        <f>VLOOKUP(K8356,P$7:R$2767,2,0)</f>
        <v/>
      </c>
    </row>
    <row r="8357" hidden="1" outlineLevel="1" ht="22.45" customFormat="1" customHeight="1" s="71">
      <c r="B8357" s="165" t="n"/>
      <c r="C8357" s="165" t="n"/>
      <c r="D8357" s="152" t="n"/>
      <c r="E8357" s="163" t="n"/>
      <c r="F8357" s="164" t="n"/>
      <c r="G8357" s="163" t="n"/>
      <c r="H8357" s="164" t="n"/>
      <c r="I8357" s="176" t="n"/>
      <c r="J8357" s="8" t="n"/>
      <c r="K8357" s="8" t="n"/>
      <c r="L8357" s="12" t="n"/>
      <c r="M8357">
        <f>VLOOKUP(J8357,P$7:Q$2767,2,0)</f>
        <v/>
      </c>
      <c r="N8357">
        <f>VLOOKUP(K8357,P$7:R$2767,2,0)</f>
        <v/>
      </c>
    </row>
    <row r="8358" hidden="1" outlineLevel="1" ht="22.45" customFormat="1" customHeight="1" s="71">
      <c r="B8358" s="166" t="n"/>
      <c r="C8358" s="166" t="n"/>
      <c r="D8358" s="153" t="n"/>
      <c r="E8358" s="10" t="n"/>
      <c r="F8358" s="11" t="n"/>
      <c r="G8358" s="10" t="n"/>
      <c r="H8358" s="11" t="n"/>
      <c r="I8358" s="12" t="n"/>
      <c r="J8358" s="13" t="n"/>
      <c r="K8358" s="13" t="n"/>
      <c r="L8358" s="12" t="n"/>
      <c r="M8358">
        <f>VLOOKUP(J8358,P$7:Q$2767,2,0)</f>
        <v/>
      </c>
      <c r="N8358">
        <f>VLOOKUP(K8358,P$7:R$2767,2,0)</f>
        <v/>
      </c>
    </row>
    <row r="8359" hidden="1" outlineLevel="1" ht="22.45" customFormat="1" customHeight="1" s="71" thickBot="1">
      <c r="B8359" s="167" t="n"/>
      <c r="C8359" s="167" t="n"/>
      <c r="D8359" s="14" t="n"/>
      <c r="E8359" s="15" t="n"/>
      <c r="F8359" s="175" t="n"/>
      <c r="G8359" s="15" t="n"/>
      <c r="H8359" s="175" t="n"/>
      <c r="I8359" s="135" t="n"/>
      <c r="J8359" s="154" t="n"/>
      <c r="K8359" s="154" t="n"/>
      <c r="L8359" s="12" t="n"/>
      <c r="M8359">
        <f>VLOOKUP(J8359,P$7:Q$2767,2,0)</f>
        <v/>
      </c>
      <c r="N8359">
        <f>VLOOKUP(K8359,P$7:R$2767,2,0)</f>
        <v/>
      </c>
    </row>
    <row r="8360" hidden="1" outlineLevel="1" ht="22.45" customFormat="1" customHeight="1" s="71">
      <c r="B8360" s="165" t="n"/>
      <c r="C8360" s="165" t="n"/>
      <c r="D8360" s="152" t="n"/>
      <c r="E8360" s="163" t="n"/>
      <c r="F8360" s="164" t="n"/>
      <c r="G8360" s="163" t="n"/>
      <c r="H8360" s="164" t="n"/>
      <c r="I8360" s="176" t="n"/>
      <c r="J8360" s="8" t="n"/>
      <c r="K8360" s="8" t="n"/>
      <c r="L8360" s="12" t="n"/>
      <c r="M8360">
        <f>VLOOKUP(J8360,P$7:Q$2767,2,0)</f>
        <v/>
      </c>
      <c r="N8360">
        <f>VLOOKUP(K8360,P$7:R$2767,2,0)</f>
        <v/>
      </c>
    </row>
    <row r="8361" hidden="1" outlineLevel="1" ht="22.45" customFormat="1" customHeight="1" s="71">
      <c r="B8361" s="166" t="n"/>
      <c r="C8361" s="166" t="n"/>
      <c r="D8361" s="153" t="n"/>
      <c r="E8361" s="10" t="n"/>
      <c r="F8361" s="11" t="n"/>
      <c r="G8361" s="10" t="n"/>
      <c r="H8361" s="11" t="n"/>
      <c r="I8361" s="12" t="n"/>
      <c r="J8361" s="13" t="n"/>
      <c r="K8361" s="13" t="n"/>
      <c r="L8361" s="12" t="n"/>
      <c r="M8361">
        <f>VLOOKUP(J8361,P$7:Q$2767,2,0)</f>
        <v/>
      </c>
      <c r="N8361">
        <f>VLOOKUP(K8361,P$7:R$2767,2,0)</f>
        <v/>
      </c>
    </row>
    <row r="8362" hidden="1" outlineLevel="1" ht="22.45" customFormat="1" customHeight="1" s="71" thickBot="1">
      <c r="B8362" s="167" t="n"/>
      <c r="C8362" s="167" t="n"/>
      <c r="D8362" s="14" t="n"/>
      <c r="E8362" s="15" t="n"/>
      <c r="F8362" s="175" t="n"/>
      <c r="G8362" s="15" t="n"/>
      <c r="H8362" s="175" t="n"/>
      <c r="I8362" s="135" t="n"/>
      <c r="J8362" s="154" t="n"/>
      <c r="K8362" s="154" t="n"/>
      <c r="L8362" s="12" t="n"/>
      <c r="M8362">
        <f>VLOOKUP(J8362,P$7:Q$2767,2,0)</f>
        <v/>
      </c>
      <c r="N8362">
        <f>VLOOKUP(K8362,P$7:R$2767,2,0)</f>
        <v/>
      </c>
    </row>
    <row r="8363" hidden="1" outlineLevel="1" ht="22.45" customFormat="1" customHeight="1" s="71">
      <c r="B8363" s="165" t="n"/>
      <c r="C8363" s="165" t="n"/>
      <c r="D8363" s="152" t="n"/>
      <c r="E8363" s="163" t="n"/>
      <c r="F8363" s="164" t="n"/>
      <c r="G8363" s="163" t="n"/>
      <c r="H8363" s="164" t="n"/>
      <c r="I8363" s="176" t="n"/>
      <c r="J8363" s="8" t="n"/>
      <c r="K8363" s="8" t="n"/>
      <c r="L8363" s="12" t="n"/>
      <c r="M8363">
        <f>VLOOKUP(J8363,P$7:Q$2767,2,0)</f>
        <v/>
      </c>
      <c r="N8363">
        <f>VLOOKUP(K8363,P$7:R$2767,2,0)</f>
        <v/>
      </c>
    </row>
    <row r="8364" hidden="1" outlineLevel="1" ht="22.45" customFormat="1" customHeight="1" s="71">
      <c r="B8364" s="166" t="n"/>
      <c r="C8364" s="166" t="n"/>
      <c r="D8364" s="153" t="n"/>
      <c r="E8364" s="10" t="n"/>
      <c r="F8364" s="11" t="n"/>
      <c r="G8364" s="10" t="n"/>
      <c r="H8364" s="11" t="n"/>
      <c r="I8364" s="12" t="n"/>
      <c r="J8364" s="13" t="n"/>
      <c r="K8364" s="13" t="n"/>
      <c r="L8364" s="12" t="n"/>
      <c r="M8364">
        <f>VLOOKUP(J8364,P$7:Q$2767,2,0)</f>
        <v/>
      </c>
      <c r="N8364">
        <f>VLOOKUP(K8364,P$7:R$2767,2,0)</f>
        <v/>
      </c>
    </row>
    <row r="8365" hidden="1" outlineLevel="1" ht="22.45" customFormat="1" customHeight="1" s="71" thickBot="1">
      <c r="B8365" s="167" t="n"/>
      <c r="C8365" s="167" t="n"/>
      <c r="D8365" s="14" t="n"/>
      <c r="E8365" s="15" t="n"/>
      <c r="F8365" s="175" t="n"/>
      <c r="G8365" s="15" t="n"/>
      <c r="H8365" s="175" t="n"/>
      <c r="I8365" s="135" t="n"/>
      <c r="J8365" s="154" t="n"/>
      <c r="K8365" s="154" t="n"/>
      <c r="L8365" s="12" t="n"/>
      <c r="M8365">
        <f>VLOOKUP(J8365,P$7:Q$2767,2,0)</f>
        <v/>
      </c>
      <c r="N8365">
        <f>VLOOKUP(K8365,P$7:R$2767,2,0)</f>
        <v/>
      </c>
    </row>
    <row r="8366" hidden="1" outlineLevel="1" ht="22.45" customFormat="1" customHeight="1" s="71">
      <c r="B8366" s="165" t="n"/>
      <c r="C8366" s="165" t="n"/>
      <c r="D8366" s="152" t="n"/>
      <c r="E8366" s="163" t="n"/>
      <c r="F8366" s="164" t="n"/>
      <c r="G8366" s="163" t="n"/>
      <c r="H8366" s="164" t="n"/>
      <c r="I8366" s="176" t="n"/>
      <c r="J8366" s="8" t="n"/>
      <c r="K8366" s="8" t="n"/>
      <c r="L8366" s="12" t="n"/>
      <c r="M8366">
        <f>VLOOKUP(J8366,P$7:Q$2767,2,0)</f>
        <v/>
      </c>
      <c r="N8366">
        <f>VLOOKUP(K8366,P$7:R$2767,2,0)</f>
        <v/>
      </c>
    </row>
    <row r="8367" hidden="1" outlineLevel="1" ht="22.45" customFormat="1" customHeight="1" s="71">
      <c r="B8367" s="166" t="n"/>
      <c r="C8367" s="166" t="n"/>
      <c r="D8367" s="153" t="n"/>
      <c r="E8367" s="10" t="n"/>
      <c r="F8367" s="11" t="n"/>
      <c r="G8367" s="10" t="n"/>
      <c r="H8367" s="11" t="n"/>
      <c r="I8367" s="12" t="n"/>
      <c r="J8367" s="13" t="n"/>
      <c r="K8367" s="13" t="n"/>
      <c r="L8367" s="12" t="n"/>
      <c r="M8367">
        <f>VLOOKUP(J8367,P$7:Q$2767,2,0)</f>
        <v/>
      </c>
      <c r="N8367">
        <f>VLOOKUP(K8367,P$7:R$2767,2,0)</f>
        <v/>
      </c>
    </row>
    <row r="8368" hidden="1" outlineLevel="1" ht="22.45" customFormat="1" customHeight="1" s="71" thickBot="1">
      <c r="B8368" s="167" t="n"/>
      <c r="C8368" s="167" t="n"/>
      <c r="D8368" s="14" t="n"/>
      <c r="E8368" s="15" t="n"/>
      <c r="F8368" s="175" t="n"/>
      <c r="G8368" s="15" t="n"/>
      <c r="H8368" s="175" t="n"/>
      <c r="I8368" s="135" t="n"/>
      <c r="J8368" s="154" t="n"/>
      <c r="K8368" s="154" t="n"/>
      <c r="L8368" s="12" t="n"/>
      <c r="M8368">
        <f>VLOOKUP(J8368,P$7:Q$2767,2,0)</f>
        <v/>
      </c>
      <c r="N8368">
        <f>VLOOKUP(K8368,P$7:R$2767,2,0)</f>
        <v/>
      </c>
    </row>
    <row r="8369" hidden="1" outlineLevel="1" ht="22.45" customFormat="1" customHeight="1" s="71">
      <c r="B8369" s="165" t="n"/>
      <c r="C8369" s="165" t="n"/>
      <c r="D8369" s="152" t="n"/>
      <c r="E8369" s="163" t="n"/>
      <c r="F8369" s="164" t="n"/>
      <c r="G8369" s="163" t="n"/>
      <c r="H8369" s="164" t="n"/>
      <c r="I8369" s="176" t="n"/>
      <c r="J8369" s="8" t="n"/>
      <c r="K8369" s="8" t="n"/>
      <c r="L8369" s="12" t="n"/>
      <c r="M8369">
        <f>VLOOKUP(J8369,P$7:Q$2767,2,0)</f>
        <v/>
      </c>
      <c r="N8369">
        <f>VLOOKUP(K8369,P$7:R$2767,2,0)</f>
        <v/>
      </c>
    </row>
    <row r="8370" hidden="1" outlineLevel="1" ht="22.45" customFormat="1" customHeight="1" s="71">
      <c r="B8370" s="166" t="n"/>
      <c r="C8370" s="166" t="n"/>
      <c r="D8370" s="153" t="n"/>
      <c r="E8370" s="10" t="n"/>
      <c r="F8370" s="11" t="n"/>
      <c r="G8370" s="10" t="n"/>
      <c r="H8370" s="11" t="n"/>
      <c r="I8370" s="12" t="n"/>
      <c r="J8370" s="13" t="n"/>
      <c r="K8370" s="13" t="n"/>
      <c r="L8370" s="12" t="n"/>
      <c r="M8370">
        <f>VLOOKUP(J8370,P$7:Q$2767,2,0)</f>
        <v/>
      </c>
      <c r="N8370">
        <f>VLOOKUP(K8370,P$7:R$2767,2,0)</f>
        <v/>
      </c>
    </row>
    <row r="8371" hidden="1" outlineLevel="1" ht="22.45" customFormat="1" customHeight="1" s="71" thickBot="1">
      <c r="B8371" s="167" t="n"/>
      <c r="C8371" s="167" t="n"/>
      <c r="D8371" s="14" t="n"/>
      <c r="E8371" s="15" t="n"/>
      <c r="F8371" s="175" t="n"/>
      <c r="G8371" s="15" t="n"/>
      <c r="H8371" s="175" t="n"/>
      <c r="I8371" s="135" t="n"/>
      <c r="J8371" s="154" t="n"/>
      <c r="K8371" s="154" t="n"/>
      <c r="L8371" s="12" t="n"/>
      <c r="M8371">
        <f>VLOOKUP(J8371,P$7:Q$2767,2,0)</f>
        <v/>
      </c>
      <c r="N8371">
        <f>VLOOKUP(K8371,P$7:R$2767,2,0)</f>
        <v/>
      </c>
    </row>
    <row r="8372" hidden="1" outlineLevel="1" ht="22.45" customFormat="1" customHeight="1" s="71">
      <c r="B8372" s="165" t="n"/>
      <c r="C8372" s="165" t="n"/>
      <c r="D8372" s="152" t="n"/>
      <c r="E8372" s="163" t="n"/>
      <c r="F8372" s="164" t="n"/>
      <c r="G8372" s="163" t="n"/>
      <c r="H8372" s="164" t="n"/>
      <c r="I8372" s="7" t="n"/>
      <c r="J8372" s="8" t="n"/>
      <c r="K8372" s="8" t="n"/>
      <c r="L8372" s="12" t="n"/>
      <c r="M8372">
        <f>VLOOKUP(J8372,P$7:Q$2767,2,0)</f>
        <v/>
      </c>
      <c r="N8372">
        <f>VLOOKUP(K8372,P$7:R$2767,2,0)</f>
        <v/>
      </c>
    </row>
    <row r="8373" hidden="1" outlineLevel="1" ht="22.45" customFormat="1" customHeight="1" s="71">
      <c r="B8373" s="166" t="n"/>
      <c r="C8373" s="166" t="n"/>
      <c r="D8373" s="153" t="n"/>
      <c r="E8373" s="10" t="n"/>
      <c r="F8373" s="11" t="n"/>
      <c r="G8373" s="10" t="n"/>
      <c r="H8373" s="11" t="n"/>
      <c r="I8373" s="12" t="n"/>
      <c r="J8373" s="13" t="n"/>
      <c r="K8373" s="13" t="n"/>
      <c r="L8373" s="12" t="n"/>
      <c r="M8373">
        <f>VLOOKUP(J8373,P$7:Q$2767,2,0)</f>
        <v/>
      </c>
      <c r="N8373">
        <f>VLOOKUP(K8373,P$7:R$2767,2,0)</f>
        <v/>
      </c>
    </row>
    <row r="8374" hidden="1" outlineLevel="1" ht="22.45" customFormat="1" customHeight="1" s="71" thickBot="1">
      <c r="B8374" s="167" t="n"/>
      <c r="C8374" s="167" t="n"/>
      <c r="D8374" s="14" t="n"/>
      <c r="E8374" s="15" t="n"/>
      <c r="F8374" s="175" t="n"/>
      <c r="G8374" s="15" t="n"/>
      <c r="H8374" s="175" t="n"/>
      <c r="I8374" s="135" t="n"/>
      <c r="J8374" s="154" t="n"/>
      <c r="K8374" s="154" t="n"/>
      <c r="L8374" s="12" t="n"/>
      <c r="M8374">
        <f>VLOOKUP(J8374,P$7:Q$2767,2,0)</f>
        <v/>
      </c>
      <c r="N8374">
        <f>VLOOKUP(K8374,P$7:R$2767,2,0)</f>
        <v/>
      </c>
    </row>
    <row r="8375" hidden="1" outlineLevel="1" ht="22.45" customFormat="1" customHeight="1" s="71">
      <c r="B8375" s="165" t="n"/>
      <c r="C8375" s="165" t="n"/>
      <c r="D8375" s="152" t="n"/>
      <c r="E8375" s="163" t="n"/>
      <c r="F8375" s="164" t="n"/>
      <c r="G8375" s="163" t="n"/>
      <c r="H8375" s="164" t="n"/>
      <c r="I8375" s="176" t="n"/>
      <c r="J8375" s="8" t="n"/>
      <c r="K8375" s="8" t="n"/>
      <c r="L8375" s="12" t="n"/>
      <c r="M8375">
        <f>VLOOKUP(J8375,P$7:Q$2767,2,0)</f>
        <v/>
      </c>
      <c r="N8375">
        <f>VLOOKUP(K8375,P$7:R$2767,2,0)</f>
        <v/>
      </c>
    </row>
    <row r="8376" hidden="1" outlineLevel="1" ht="22.45" customFormat="1" customHeight="1" s="71">
      <c r="B8376" s="166" t="n"/>
      <c r="C8376" s="166" t="n"/>
      <c r="D8376" s="153" t="n"/>
      <c r="E8376" s="10" t="n"/>
      <c r="F8376" s="11" t="n"/>
      <c r="G8376" s="10" t="n"/>
      <c r="H8376" s="11" t="n"/>
      <c r="I8376" s="12" t="n"/>
      <c r="J8376" s="13" t="n"/>
      <c r="K8376" s="13" t="n"/>
      <c r="L8376" s="12" t="n"/>
      <c r="M8376">
        <f>VLOOKUP(J8376,P$7:Q$2767,2,0)</f>
        <v/>
      </c>
      <c r="N8376">
        <f>VLOOKUP(K8376,P$7:R$2767,2,0)</f>
        <v/>
      </c>
    </row>
    <row r="8377" hidden="1" outlineLevel="1" ht="22.45" customFormat="1" customHeight="1" s="71" thickBot="1">
      <c r="B8377" s="167" t="n"/>
      <c r="C8377" s="167" t="n"/>
      <c r="D8377" s="14" t="n"/>
      <c r="E8377" s="15" t="n"/>
      <c r="F8377" s="175" t="n"/>
      <c r="G8377" s="15" t="n"/>
      <c r="H8377" s="175" t="n"/>
      <c r="I8377" s="135" t="n"/>
      <c r="J8377" s="154" t="n"/>
      <c r="K8377" s="154" t="n"/>
      <c r="L8377" s="12" t="n"/>
      <c r="M8377">
        <f>VLOOKUP(J8377,P$7:Q$2767,2,0)</f>
        <v/>
      </c>
      <c r="N8377">
        <f>VLOOKUP(K8377,P$7:R$2767,2,0)</f>
        <v/>
      </c>
    </row>
    <row r="8378" hidden="1" outlineLevel="1" ht="22.45" customFormat="1" customHeight="1" s="71">
      <c r="B8378" s="165" t="n"/>
      <c r="C8378" s="165" t="n"/>
      <c r="D8378" s="152" t="n"/>
      <c r="E8378" s="163" t="n"/>
      <c r="F8378" s="164" t="n"/>
      <c r="G8378" s="163" t="n"/>
      <c r="H8378" s="164" t="n"/>
      <c r="I8378" s="176" t="n"/>
      <c r="J8378" s="8" t="n"/>
      <c r="K8378" s="8" t="n"/>
      <c r="L8378" s="12" t="n"/>
      <c r="M8378">
        <f>VLOOKUP(J8378,P$7:Q$2767,2,0)</f>
        <v/>
      </c>
      <c r="N8378">
        <f>VLOOKUP(K8378,P$7:R$2767,2,0)</f>
        <v/>
      </c>
    </row>
    <row r="8379" hidden="1" outlineLevel="1" ht="22.45" customFormat="1" customHeight="1" s="71">
      <c r="B8379" s="166" t="n"/>
      <c r="C8379" s="166" t="n"/>
      <c r="D8379" s="153" t="n"/>
      <c r="E8379" s="10" t="n"/>
      <c r="F8379" s="11" t="n"/>
      <c r="G8379" s="10" t="n"/>
      <c r="H8379" s="11" t="n"/>
      <c r="I8379" s="12" t="n"/>
      <c r="J8379" s="13" t="n"/>
      <c r="K8379" s="13" t="n"/>
      <c r="L8379" s="12" t="n"/>
      <c r="M8379">
        <f>VLOOKUP(J8379,P$7:Q$2767,2,0)</f>
        <v/>
      </c>
      <c r="N8379">
        <f>VLOOKUP(K8379,P$7:R$2767,2,0)</f>
        <v/>
      </c>
    </row>
    <row r="8380" hidden="1" outlineLevel="1" ht="22.45" customFormat="1" customHeight="1" s="71" thickBot="1">
      <c r="B8380" s="167" t="n"/>
      <c r="C8380" s="167" t="n"/>
      <c r="D8380" s="14" t="n"/>
      <c r="E8380" s="15" t="n"/>
      <c r="F8380" s="175" t="n"/>
      <c r="G8380" s="15" t="n"/>
      <c r="H8380" s="175" t="n"/>
      <c r="I8380" s="135" t="n"/>
      <c r="J8380" s="154" t="n"/>
      <c r="K8380" s="154" t="n"/>
      <c r="L8380" s="12" t="n"/>
      <c r="M8380">
        <f>VLOOKUP(J8380,P$7:Q$2767,2,0)</f>
        <v/>
      </c>
      <c r="N8380">
        <f>VLOOKUP(K8380,P$7:R$2767,2,0)</f>
        <v/>
      </c>
    </row>
    <row r="8381" hidden="1" outlineLevel="1" ht="22.45" customFormat="1" customHeight="1" s="71">
      <c r="B8381" s="165" t="n"/>
      <c r="C8381" s="165" t="n"/>
      <c r="D8381" s="152" t="n"/>
      <c r="E8381" s="163" t="n"/>
      <c r="F8381" s="164" t="n"/>
      <c r="G8381" s="163" t="n"/>
      <c r="H8381" s="164" t="n"/>
      <c r="I8381" s="176" t="n"/>
      <c r="J8381" s="8" t="n"/>
      <c r="K8381" s="8" t="n"/>
      <c r="L8381" s="12" t="n"/>
      <c r="M8381">
        <f>VLOOKUP(J8381,P$7:Q$2767,2,0)</f>
        <v/>
      </c>
      <c r="N8381">
        <f>VLOOKUP(K8381,P$7:R$2767,2,0)</f>
        <v/>
      </c>
    </row>
    <row r="8382" hidden="1" outlineLevel="1" ht="22.45" customFormat="1" customHeight="1" s="71">
      <c r="B8382" s="166" t="n"/>
      <c r="C8382" s="166" t="n"/>
      <c r="D8382" s="153" t="n"/>
      <c r="E8382" s="10" t="n"/>
      <c r="F8382" s="11" t="n"/>
      <c r="G8382" s="10" t="n"/>
      <c r="H8382" s="11" t="n"/>
      <c r="I8382" s="12" t="n"/>
      <c r="J8382" s="13" t="n"/>
      <c r="K8382" s="13" t="n"/>
      <c r="L8382" s="12" t="n"/>
      <c r="M8382">
        <f>VLOOKUP(J8382,P$7:Q$2767,2,0)</f>
        <v/>
      </c>
      <c r="N8382">
        <f>VLOOKUP(K8382,P$7:R$2767,2,0)</f>
        <v/>
      </c>
    </row>
    <row r="8383" hidden="1" outlineLevel="1" ht="22.45" customFormat="1" customHeight="1" s="71" thickBot="1">
      <c r="B8383" s="167" t="n"/>
      <c r="C8383" s="167" t="n"/>
      <c r="D8383" s="14" t="n"/>
      <c r="E8383" s="15" t="n"/>
      <c r="F8383" s="175" t="n"/>
      <c r="G8383" s="15" t="n"/>
      <c r="H8383" s="175" t="n"/>
      <c r="I8383" s="135" t="n"/>
      <c r="J8383" s="154" t="n"/>
      <c r="K8383" s="154" t="n"/>
      <c r="L8383" s="12" t="n"/>
      <c r="M8383">
        <f>VLOOKUP(J8383,P$7:Q$2767,2,0)</f>
        <v/>
      </c>
      <c r="N8383">
        <f>VLOOKUP(K8383,P$7:R$2767,2,0)</f>
        <v/>
      </c>
    </row>
    <row r="8384" hidden="1" outlineLevel="1" ht="22.45" customFormat="1" customHeight="1" s="71">
      <c r="B8384" s="165" t="n"/>
      <c r="C8384" s="165" t="n"/>
      <c r="D8384" s="152" t="n"/>
      <c r="E8384" s="163" t="n"/>
      <c r="F8384" s="164" t="n"/>
      <c r="G8384" s="163" t="n"/>
      <c r="H8384" s="164" t="n"/>
      <c r="I8384" s="7" t="n"/>
      <c r="J8384" s="8" t="n"/>
      <c r="K8384" s="8" t="n"/>
      <c r="L8384" s="12" t="n"/>
      <c r="M8384">
        <f>VLOOKUP(J8384,P$7:Q$2767,2,0)</f>
        <v/>
      </c>
      <c r="N8384">
        <f>VLOOKUP(K8384,P$7:R$2767,2,0)</f>
        <v/>
      </c>
    </row>
    <row r="8385" hidden="1" outlineLevel="1" ht="22.45" customFormat="1" customHeight="1" s="71">
      <c r="B8385" s="166" t="n"/>
      <c r="C8385" s="166" t="n"/>
      <c r="D8385" s="153" t="n"/>
      <c r="E8385" s="10" t="n"/>
      <c r="F8385" s="11" t="n"/>
      <c r="G8385" s="10" t="n"/>
      <c r="H8385" s="11" t="n"/>
      <c r="I8385" s="12" t="n"/>
      <c r="J8385" s="13" t="n"/>
      <c r="K8385" s="13" t="n"/>
      <c r="L8385" s="12" t="n"/>
      <c r="M8385">
        <f>VLOOKUP(J8385,P$7:Q$2767,2,0)</f>
        <v/>
      </c>
      <c r="N8385">
        <f>VLOOKUP(K8385,P$7:R$2767,2,0)</f>
        <v/>
      </c>
    </row>
    <row r="8386" hidden="1" outlineLevel="1" ht="22.45" customFormat="1" customHeight="1" s="71" thickBot="1">
      <c r="B8386" s="167" t="n"/>
      <c r="C8386" s="167" t="n"/>
      <c r="D8386" s="14" t="n"/>
      <c r="E8386" s="15" t="n"/>
      <c r="F8386" s="175" t="n"/>
      <c r="G8386" s="15" t="n"/>
      <c r="H8386" s="175" t="n"/>
      <c r="I8386" s="135" t="n"/>
      <c r="J8386" s="154" t="n"/>
      <c r="K8386" s="154" t="n"/>
      <c r="L8386" s="12" t="n"/>
      <c r="M8386">
        <f>VLOOKUP(J8386,P$7:Q$2767,2,0)</f>
        <v/>
      </c>
      <c r="N8386">
        <f>VLOOKUP(K8386,P$7:R$2767,2,0)</f>
        <v/>
      </c>
    </row>
    <row r="8387" hidden="1" outlineLevel="1" ht="22.45" customFormat="1" customHeight="1" s="71">
      <c r="B8387" s="165" t="n"/>
      <c r="C8387" s="165" t="n"/>
      <c r="D8387" s="152" t="n"/>
      <c r="E8387" s="163" t="n"/>
      <c r="F8387" s="164" t="n"/>
      <c r="G8387" s="163" t="n"/>
      <c r="H8387" s="164" t="n"/>
      <c r="I8387" s="176" t="n"/>
      <c r="J8387" s="8" t="n"/>
      <c r="K8387" s="8" t="n"/>
      <c r="L8387" s="12" t="n"/>
      <c r="M8387">
        <f>VLOOKUP(J8387,P$7:Q$2767,2,0)</f>
        <v/>
      </c>
      <c r="N8387">
        <f>VLOOKUP(K8387,P$7:R$2767,2,0)</f>
        <v/>
      </c>
    </row>
    <row r="8388" hidden="1" outlineLevel="1" ht="22.45" customFormat="1" customHeight="1" s="71">
      <c r="B8388" s="166" t="n"/>
      <c r="C8388" s="166" t="n"/>
      <c r="D8388" s="153" t="n"/>
      <c r="E8388" s="10" t="n"/>
      <c r="F8388" s="11" t="n"/>
      <c r="G8388" s="10" t="n"/>
      <c r="H8388" s="11" t="n"/>
      <c r="I8388" s="12" t="n"/>
      <c r="J8388" s="13" t="n"/>
      <c r="K8388" s="13" t="n"/>
      <c r="L8388" s="12" t="n"/>
      <c r="M8388">
        <f>VLOOKUP(J8388,P$7:Q$2767,2,0)</f>
        <v/>
      </c>
      <c r="N8388">
        <f>VLOOKUP(K8388,P$7:R$2767,2,0)</f>
        <v/>
      </c>
    </row>
    <row r="8389" hidden="1" outlineLevel="1" ht="22.45" customFormat="1" customHeight="1" s="71" thickBot="1">
      <c r="B8389" s="167" t="n"/>
      <c r="C8389" s="167" t="n"/>
      <c r="D8389" s="14" t="n"/>
      <c r="E8389" s="15" t="n"/>
      <c r="F8389" s="175" t="n"/>
      <c r="G8389" s="15" t="n"/>
      <c r="H8389" s="175" t="n"/>
      <c r="I8389" s="135" t="n"/>
      <c r="J8389" s="154" t="n"/>
      <c r="K8389" s="154" t="n"/>
      <c r="L8389" s="12" t="n"/>
      <c r="M8389">
        <f>VLOOKUP(J8389,P$7:Q$2767,2,0)</f>
        <v/>
      </c>
      <c r="N8389">
        <f>VLOOKUP(K8389,P$7:R$2767,2,0)</f>
        <v/>
      </c>
    </row>
    <row r="8390" hidden="1" outlineLevel="1" ht="22.45" customFormat="1" customHeight="1" s="71">
      <c r="B8390" s="165" t="n"/>
      <c r="C8390" s="165" t="n"/>
      <c r="D8390" s="152" t="n"/>
      <c r="E8390" s="163" t="n"/>
      <c r="F8390" s="164" t="n"/>
      <c r="G8390" s="163" t="n"/>
      <c r="H8390" s="164" t="n"/>
      <c r="I8390" s="176" t="n"/>
      <c r="J8390" s="8" t="n"/>
      <c r="K8390" s="8" t="n"/>
      <c r="L8390" s="12" t="n"/>
      <c r="M8390">
        <f>VLOOKUP(J8390,P$7:Q$2767,2,0)</f>
        <v/>
      </c>
      <c r="N8390">
        <f>VLOOKUP(K8390,P$7:R$2767,2,0)</f>
        <v/>
      </c>
    </row>
    <row r="8391" hidden="1" outlineLevel="1" ht="22.45" customFormat="1" customHeight="1" s="71">
      <c r="B8391" s="166" t="n"/>
      <c r="C8391" s="166" t="n"/>
      <c r="D8391" s="153" t="n"/>
      <c r="E8391" s="10" t="n"/>
      <c r="F8391" s="11" t="n"/>
      <c r="G8391" s="10" t="n"/>
      <c r="H8391" s="11" t="n"/>
      <c r="I8391" s="12" t="n"/>
      <c r="J8391" s="13" t="n"/>
      <c r="K8391" s="13" t="n"/>
      <c r="L8391" s="12" t="n"/>
      <c r="M8391">
        <f>VLOOKUP(J8391,P$7:Q$2767,2,0)</f>
        <v/>
      </c>
      <c r="N8391">
        <f>VLOOKUP(K8391,P$7:R$2767,2,0)</f>
        <v/>
      </c>
    </row>
    <row r="8392" hidden="1" outlineLevel="1" ht="22.45" customFormat="1" customHeight="1" s="71" thickBot="1">
      <c r="B8392" s="167" t="n"/>
      <c r="C8392" s="167" t="n"/>
      <c r="D8392" s="14" t="n"/>
      <c r="E8392" s="15" t="n"/>
      <c r="F8392" s="175" t="n"/>
      <c r="G8392" s="15" t="n"/>
      <c r="H8392" s="175" t="n"/>
      <c r="I8392" s="135" t="n"/>
      <c r="J8392" s="154" t="n"/>
      <c r="K8392" s="154" t="n"/>
      <c r="L8392" s="12" t="n"/>
      <c r="M8392">
        <f>VLOOKUP(J8392,P$7:Q$2767,2,0)</f>
        <v/>
      </c>
      <c r="N8392">
        <f>VLOOKUP(K8392,P$7:R$2767,2,0)</f>
        <v/>
      </c>
    </row>
    <row r="8393" hidden="1" outlineLevel="1" ht="22.45" customFormat="1" customHeight="1" s="71">
      <c r="B8393" s="165" t="n"/>
      <c r="C8393" s="165" t="n"/>
      <c r="D8393" s="152" t="n"/>
      <c r="E8393" s="163" t="n"/>
      <c r="F8393" s="164" t="n"/>
      <c r="G8393" s="163" t="n"/>
      <c r="H8393" s="164" t="n"/>
      <c r="I8393" s="7" t="n"/>
      <c r="J8393" s="8" t="n"/>
      <c r="K8393" s="8" t="n"/>
      <c r="L8393" s="12" t="n"/>
      <c r="M8393">
        <f>VLOOKUP(J8393,P$7:Q$2767,2,0)</f>
        <v/>
      </c>
      <c r="N8393">
        <f>VLOOKUP(K8393,P$7:R$2767,2,0)</f>
        <v/>
      </c>
    </row>
    <row r="8394" hidden="1" outlineLevel="1" ht="22.45" customFormat="1" customHeight="1" s="71">
      <c r="B8394" s="166" t="n"/>
      <c r="C8394" s="166" t="n"/>
      <c r="D8394" s="153" t="n"/>
      <c r="E8394" s="10" t="n"/>
      <c r="F8394" s="11" t="n"/>
      <c r="G8394" s="10" t="n"/>
      <c r="H8394" s="11" t="n"/>
      <c r="I8394" s="12" t="n"/>
      <c r="J8394" s="13" t="n"/>
      <c r="K8394" s="13" t="n"/>
      <c r="L8394" s="12" t="n"/>
      <c r="M8394">
        <f>VLOOKUP(J8394,P$7:Q$2767,2,0)</f>
        <v/>
      </c>
      <c r="N8394">
        <f>VLOOKUP(K8394,P$7:R$2767,2,0)</f>
        <v/>
      </c>
    </row>
    <row r="8395" hidden="1" outlineLevel="1" ht="22.45" customFormat="1" customHeight="1" s="71" thickBot="1">
      <c r="B8395" s="167" t="n"/>
      <c r="C8395" s="167" t="n"/>
      <c r="D8395" s="14" t="n"/>
      <c r="E8395" s="15" t="n"/>
      <c r="F8395" s="175" t="n"/>
      <c r="G8395" s="15" t="n"/>
      <c r="H8395" s="175" t="n"/>
      <c r="I8395" s="135" t="n"/>
      <c r="J8395" s="154" t="n"/>
      <c r="K8395" s="154" t="n"/>
      <c r="L8395" s="12" t="n"/>
      <c r="M8395">
        <f>VLOOKUP(J8395,P$7:Q$2767,2,0)</f>
        <v/>
      </c>
      <c r="N8395">
        <f>VLOOKUP(K8395,P$7:R$2767,2,0)</f>
        <v/>
      </c>
    </row>
    <row r="8396" hidden="1" outlineLevel="1" ht="22.45" customFormat="1" customHeight="1" s="71">
      <c r="B8396" s="165" t="n"/>
      <c r="C8396" s="165" t="n"/>
      <c r="D8396" s="152" t="n"/>
      <c r="E8396" s="163" t="n"/>
      <c r="F8396" s="164" t="n"/>
      <c r="G8396" s="163" t="n"/>
      <c r="H8396" s="164" t="n"/>
      <c r="I8396" s="7" t="n"/>
      <c r="J8396" s="8" t="n"/>
      <c r="K8396" s="8" t="n"/>
      <c r="L8396" s="12" t="n"/>
      <c r="M8396">
        <f>VLOOKUP(J8396,P$7:Q$2767,2,0)</f>
        <v/>
      </c>
      <c r="N8396">
        <f>VLOOKUP(K8396,P$7:R$2767,2,0)</f>
        <v/>
      </c>
    </row>
    <row r="8397" hidden="1" outlineLevel="1" ht="22.45" customFormat="1" customHeight="1" s="71">
      <c r="B8397" s="166" t="n"/>
      <c r="C8397" s="166" t="n"/>
      <c r="D8397" s="153" t="n"/>
      <c r="E8397" s="10" t="n"/>
      <c r="F8397" s="11" t="n"/>
      <c r="G8397" s="10" t="n"/>
      <c r="H8397" s="11" t="n"/>
      <c r="I8397" s="12" t="n"/>
      <c r="J8397" s="13" t="n"/>
      <c r="K8397" s="13" t="n"/>
      <c r="L8397" s="12" t="n"/>
      <c r="M8397">
        <f>VLOOKUP(J8397,P$7:Q$2767,2,0)</f>
        <v/>
      </c>
      <c r="N8397">
        <f>VLOOKUP(K8397,P$7:R$2767,2,0)</f>
        <v/>
      </c>
    </row>
    <row r="8398" hidden="1" outlineLevel="1" ht="22.45" customFormat="1" customHeight="1" s="71" thickBot="1">
      <c r="B8398" s="167" t="n"/>
      <c r="C8398" s="167" t="n"/>
      <c r="D8398" s="14" t="n"/>
      <c r="E8398" s="15" t="n"/>
      <c r="F8398" s="175" t="n"/>
      <c r="G8398" s="15" t="n"/>
      <c r="H8398" s="175" t="n"/>
      <c r="I8398" s="135" t="n"/>
      <c r="J8398" s="154" t="n"/>
      <c r="K8398" s="154" t="n"/>
      <c r="L8398" s="12" t="n"/>
      <c r="M8398">
        <f>VLOOKUP(J8398,P$7:Q$2767,2,0)</f>
        <v/>
      </c>
      <c r="N8398">
        <f>VLOOKUP(K8398,P$7:R$2767,2,0)</f>
        <v/>
      </c>
    </row>
    <row r="8399" hidden="1" outlineLevel="1" ht="22.45" customFormat="1" customHeight="1" s="71">
      <c r="B8399" s="165" t="n"/>
      <c r="C8399" s="165" t="n"/>
      <c r="D8399" s="152" t="n"/>
      <c r="E8399" s="163" t="n"/>
      <c r="F8399" s="164" t="n"/>
      <c r="G8399" s="163" t="n"/>
      <c r="H8399" s="164" t="n"/>
      <c r="I8399" s="176" t="n"/>
      <c r="J8399" s="8" t="n"/>
      <c r="K8399" s="8" t="n"/>
      <c r="L8399" s="12" t="n"/>
      <c r="M8399">
        <f>VLOOKUP(J8399,P$7:Q$2767,2,0)</f>
        <v/>
      </c>
      <c r="N8399">
        <f>VLOOKUP(K8399,P$7:R$2767,2,0)</f>
        <v/>
      </c>
    </row>
    <row r="8400" hidden="1" outlineLevel="1" ht="22.45" customFormat="1" customHeight="1" s="71">
      <c r="B8400" s="166" t="n"/>
      <c r="C8400" s="166" t="n"/>
      <c r="D8400" s="153" t="n"/>
      <c r="E8400" s="10" t="n"/>
      <c r="F8400" s="11" t="n"/>
      <c r="G8400" s="10" t="n"/>
      <c r="H8400" s="11" t="n"/>
      <c r="I8400" s="12" t="n"/>
      <c r="J8400" s="13" t="n"/>
      <c r="K8400" s="13" t="n"/>
      <c r="L8400" s="12" t="n"/>
      <c r="M8400">
        <f>VLOOKUP(J8400,P$7:Q$2767,2,0)</f>
        <v/>
      </c>
      <c r="N8400">
        <f>VLOOKUP(K8400,P$7:R$2767,2,0)</f>
        <v/>
      </c>
    </row>
    <row r="8401" hidden="1" outlineLevel="1" ht="22.45" customFormat="1" customHeight="1" s="71" thickBot="1">
      <c r="B8401" s="167" t="n"/>
      <c r="C8401" s="167" t="n"/>
      <c r="D8401" s="14" t="n"/>
      <c r="E8401" s="15" t="n"/>
      <c r="F8401" s="175" t="n"/>
      <c r="G8401" s="15" t="n"/>
      <c r="H8401" s="175" t="n"/>
      <c r="I8401" s="135" t="n"/>
      <c r="J8401" s="154" t="n"/>
      <c r="K8401" s="154" t="n"/>
      <c r="L8401" s="12" t="n"/>
      <c r="M8401">
        <f>VLOOKUP(J8401,P$7:Q$2767,2,0)</f>
        <v/>
      </c>
      <c r="N8401">
        <f>VLOOKUP(K8401,P$7:R$2767,2,0)</f>
        <v/>
      </c>
    </row>
    <row r="8402" hidden="1" outlineLevel="1" ht="22.45" customFormat="1" customHeight="1" s="71">
      <c r="B8402" s="165" t="n"/>
      <c r="C8402" s="165" t="n"/>
      <c r="D8402" s="152" t="n"/>
      <c r="E8402" s="163" t="n"/>
      <c r="F8402" s="164" t="n"/>
      <c r="G8402" s="163" t="n"/>
      <c r="H8402" s="164" t="n"/>
      <c r="I8402" s="7" t="n"/>
      <c r="J8402" s="8" t="n"/>
      <c r="K8402" s="8" t="n"/>
      <c r="L8402" s="12" t="n"/>
      <c r="M8402">
        <f>VLOOKUP(J8402,P$7:Q$2767,2,0)</f>
        <v/>
      </c>
      <c r="N8402">
        <f>VLOOKUP(K8402,P$7:R$2767,2,0)</f>
        <v/>
      </c>
    </row>
    <row r="8403" hidden="1" outlineLevel="1" ht="22.45" customFormat="1" customHeight="1" s="71">
      <c r="B8403" s="166" t="n"/>
      <c r="C8403" s="166" t="n"/>
      <c r="D8403" s="153" t="n"/>
      <c r="E8403" s="10" t="n"/>
      <c r="F8403" s="11" t="n"/>
      <c r="G8403" s="10" t="n"/>
      <c r="H8403" s="11" t="n"/>
      <c r="I8403" s="12" t="n"/>
      <c r="J8403" s="13" t="n"/>
      <c r="K8403" s="13" t="n"/>
      <c r="L8403" s="12" t="n"/>
      <c r="M8403">
        <f>VLOOKUP(J8403,P$7:Q$2767,2,0)</f>
        <v/>
      </c>
      <c r="N8403">
        <f>VLOOKUP(K8403,P$7:R$2767,2,0)</f>
        <v/>
      </c>
    </row>
    <row r="8404" hidden="1" outlineLevel="1" ht="22.45" customFormat="1" customHeight="1" s="71" thickBot="1">
      <c r="B8404" s="167" t="n"/>
      <c r="C8404" s="167" t="n"/>
      <c r="D8404" s="14" t="n"/>
      <c r="E8404" s="15" t="n"/>
      <c r="F8404" s="175" t="n"/>
      <c r="G8404" s="15" t="n"/>
      <c r="H8404" s="175" t="n"/>
      <c r="I8404" s="135" t="n"/>
      <c r="J8404" s="154" t="n"/>
      <c r="K8404" s="154" t="n"/>
      <c r="L8404" s="12" t="n"/>
      <c r="M8404">
        <f>VLOOKUP(J8404,P$7:Q$2767,2,0)</f>
        <v/>
      </c>
      <c r="N8404">
        <f>VLOOKUP(K8404,P$7:R$2767,2,0)</f>
        <v/>
      </c>
    </row>
    <row r="8405" hidden="1" outlineLevel="1" ht="22.45" customFormat="1" customHeight="1" s="71">
      <c r="B8405" s="165" t="n"/>
      <c r="C8405" s="165" t="n"/>
      <c r="D8405" s="152" t="n"/>
      <c r="E8405" s="163" t="n"/>
      <c r="F8405" s="164" t="n"/>
      <c r="G8405" s="163" t="n"/>
      <c r="H8405" s="164" t="n"/>
      <c r="I8405" s="176" t="n"/>
      <c r="J8405" s="8" t="n"/>
      <c r="K8405" s="8" t="n"/>
      <c r="L8405" s="12" t="n"/>
      <c r="M8405">
        <f>VLOOKUP(J8405,P$7:Q$2767,2,0)</f>
        <v/>
      </c>
      <c r="N8405">
        <f>VLOOKUP(K8405,P$7:R$2767,2,0)</f>
        <v/>
      </c>
    </row>
    <row r="8406" hidden="1" outlineLevel="1" ht="22.45" customFormat="1" customHeight="1" s="71">
      <c r="B8406" s="166" t="n"/>
      <c r="C8406" s="166" t="n"/>
      <c r="D8406" s="153" t="n"/>
      <c r="E8406" s="10" t="n"/>
      <c r="F8406" s="11" t="n"/>
      <c r="G8406" s="10" t="n"/>
      <c r="H8406" s="11" t="n"/>
      <c r="I8406" s="12" t="n"/>
      <c r="J8406" s="13" t="n"/>
      <c r="K8406" s="13" t="n"/>
      <c r="L8406" s="12" t="n"/>
      <c r="M8406">
        <f>VLOOKUP(J8406,P$7:Q$2767,2,0)</f>
        <v/>
      </c>
      <c r="N8406">
        <f>VLOOKUP(K8406,P$7:R$2767,2,0)</f>
        <v/>
      </c>
    </row>
    <row r="8407" hidden="1" outlineLevel="1" ht="22.45" customFormat="1" customHeight="1" s="71" thickBot="1">
      <c r="B8407" s="167" t="n"/>
      <c r="C8407" s="167" t="n"/>
      <c r="D8407" s="14" t="n"/>
      <c r="E8407" s="15" t="n"/>
      <c r="F8407" s="175" t="n"/>
      <c r="G8407" s="15" t="n"/>
      <c r="H8407" s="175" t="n"/>
      <c r="I8407" s="135" t="n"/>
      <c r="J8407" s="154" t="n"/>
      <c r="K8407" s="154" t="n"/>
      <c r="L8407" s="12" t="n"/>
      <c r="M8407">
        <f>VLOOKUP(J8407,P$7:Q$2767,2,0)</f>
        <v/>
      </c>
      <c r="N8407">
        <f>VLOOKUP(K8407,P$7:R$2767,2,0)</f>
        <v/>
      </c>
    </row>
    <row r="8408" hidden="1" outlineLevel="1" ht="22.45" customFormat="1" customHeight="1" s="71">
      <c r="B8408" s="165" t="n"/>
      <c r="C8408" s="165" t="n"/>
      <c r="D8408" s="152" t="n"/>
      <c r="E8408" s="163" t="n"/>
      <c r="F8408" s="164" t="n"/>
      <c r="G8408" s="163" t="n"/>
      <c r="H8408" s="164" t="n"/>
      <c r="I8408" s="176" t="n"/>
      <c r="J8408" s="8" t="n"/>
      <c r="K8408" s="8" t="n"/>
      <c r="L8408" s="12" t="n"/>
      <c r="M8408">
        <f>VLOOKUP(J8408,P$7:Q$2767,2,0)</f>
        <v/>
      </c>
      <c r="N8408">
        <f>VLOOKUP(K8408,P$7:R$2767,2,0)</f>
        <v/>
      </c>
    </row>
    <row r="8409" hidden="1" outlineLevel="1" ht="22.45" customFormat="1" customHeight="1" s="71">
      <c r="B8409" s="166" t="n"/>
      <c r="C8409" s="166" t="n"/>
      <c r="D8409" s="153" t="n"/>
      <c r="E8409" s="10" t="n"/>
      <c r="F8409" s="11" t="n"/>
      <c r="G8409" s="10" t="n"/>
      <c r="H8409" s="11" t="n"/>
      <c r="I8409" s="12" t="n"/>
      <c r="J8409" s="13" t="n"/>
      <c r="K8409" s="13" t="n"/>
      <c r="L8409" s="12" t="n"/>
      <c r="M8409">
        <f>VLOOKUP(J8409,P$7:Q$2767,2,0)</f>
        <v/>
      </c>
      <c r="N8409">
        <f>VLOOKUP(K8409,P$7:R$2767,2,0)</f>
        <v/>
      </c>
    </row>
    <row r="8410" hidden="1" outlineLevel="1" ht="22.45" customFormat="1" customHeight="1" s="71" thickBot="1">
      <c r="B8410" s="167" t="n"/>
      <c r="C8410" s="167" t="n"/>
      <c r="D8410" s="14" t="n"/>
      <c r="E8410" s="15" t="n"/>
      <c r="F8410" s="175" t="n"/>
      <c r="G8410" s="15" t="n"/>
      <c r="H8410" s="175" t="n"/>
      <c r="I8410" s="135" t="n"/>
      <c r="J8410" s="154" t="n"/>
      <c r="K8410" s="154" t="n"/>
      <c r="L8410" s="12" t="n"/>
      <c r="M8410">
        <f>VLOOKUP(J8410,P$7:Q$2767,2,0)</f>
        <v/>
      </c>
      <c r="N8410">
        <f>VLOOKUP(K8410,P$7:R$2767,2,0)</f>
        <v/>
      </c>
    </row>
    <row r="8411" hidden="1" outlineLevel="1" ht="22.45" customFormat="1" customHeight="1" s="71">
      <c r="B8411" s="165" t="n"/>
      <c r="C8411" s="165" t="n"/>
      <c r="D8411" s="152" t="n"/>
      <c r="E8411" s="163" t="n"/>
      <c r="F8411" s="164" t="n"/>
      <c r="G8411" s="163" t="n"/>
      <c r="H8411" s="164" t="n"/>
      <c r="I8411" s="176" t="n"/>
      <c r="J8411" s="8" t="n"/>
      <c r="K8411" s="8" t="n"/>
      <c r="L8411" s="12" t="n"/>
      <c r="M8411">
        <f>VLOOKUP(J8411,P$7:Q$2767,2,0)</f>
        <v/>
      </c>
      <c r="N8411">
        <f>VLOOKUP(K8411,P$7:R$2767,2,0)</f>
        <v/>
      </c>
    </row>
    <row r="8412" hidden="1" outlineLevel="1" ht="22.45" customFormat="1" customHeight="1" s="71">
      <c r="B8412" s="166" t="n"/>
      <c r="C8412" s="166" t="n"/>
      <c r="D8412" s="153" t="n"/>
      <c r="E8412" s="10" t="n"/>
      <c r="F8412" s="11" t="n"/>
      <c r="G8412" s="10" t="n"/>
      <c r="H8412" s="11" t="n"/>
      <c r="I8412" s="12" t="n"/>
      <c r="J8412" s="13" t="n"/>
      <c r="K8412" s="13" t="n"/>
      <c r="L8412" s="12" t="n"/>
      <c r="M8412">
        <f>VLOOKUP(J8412,P$7:Q$2767,2,0)</f>
        <v/>
      </c>
      <c r="N8412">
        <f>VLOOKUP(K8412,P$7:R$2767,2,0)</f>
        <v/>
      </c>
    </row>
    <row r="8413" hidden="1" outlineLevel="1" ht="22.45" customFormat="1" customHeight="1" s="71" thickBot="1">
      <c r="B8413" s="167" t="n"/>
      <c r="C8413" s="167" t="n"/>
      <c r="D8413" s="14" t="n"/>
      <c r="E8413" s="15" t="n"/>
      <c r="F8413" s="175" t="n"/>
      <c r="G8413" s="15" t="n"/>
      <c r="H8413" s="175" t="n"/>
      <c r="I8413" s="135" t="n"/>
      <c r="J8413" s="154" t="n"/>
      <c r="K8413" s="154" t="n"/>
      <c r="L8413" s="12" t="n"/>
      <c r="M8413">
        <f>VLOOKUP(J8413,P$7:Q$2767,2,0)</f>
        <v/>
      </c>
      <c r="N8413">
        <f>VLOOKUP(K8413,P$7:R$2767,2,0)</f>
        <v/>
      </c>
    </row>
    <row r="8414" hidden="1" outlineLevel="1" ht="22.45" customFormat="1" customHeight="1" s="71">
      <c r="B8414" s="165" t="n"/>
      <c r="C8414" s="165" t="n"/>
      <c r="D8414" s="152" t="n"/>
      <c r="E8414" s="163" t="n"/>
      <c r="F8414" s="164" t="n"/>
      <c r="G8414" s="163" t="n"/>
      <c r="H8414" s="164" t="n"/>
      <c r="I8414" s="176" t="n"/>
      <c r="J8414" s="8" t="n"/>
      <c r="K8414" s="8" t="n"/>
      <c r="L8414" s="12" t="n"/>
      <c r="M8414">
        <f>VLOOKUP(J8414,P$7:Q$2767,2,0)</f>
        <v/>
      </c>
      <c r="N8414">
        <f>VLOOKUP(K8414,P$7:R$2767,2,0)</f>
        <v/>
      </c>
    </row>
    <row r="8415" hidden="1" outlineLevel="1" ht="22.45" customFormat="1" customHeight="1" s="71">
      <c r="B8415" s="166" t="n"/>
      <c r="C8415" s="166" t="n"/>
      <c r="D8415" s="153" t="n"/>
      <c r="E8415" s="10" t="n"/>
      <c r="F8415" s="11" t="n"/>
      <c r="G8415" s="10" t="n"/>
      <c r="H8415" s="11" t="n"/>
      <c r="I8415" s="12" t="n"/>
      <c r="J8415" s="13" t="n"/>
      <c r="K8415" s="13" t="n"/>
      <c r="L8415" s="12" t="n"/>
      <c r="M8415">
        <f>VLOOKUP(J8415,P$7:Q$2767,2,0)</f>
        <v/>
      </c>
      <c r="N8415">
        <f>VLOOKUP(K8415,P$7:R$2767,2,0)</f>
        <v/>
      </c>
    </row>
    <row r="8416" hidden="1" outlineLevel="1" ht="22.45" customFormat="1" customHeight="1" s="71" thickBot="1">
      <c r="B8416" s="167" t="n"/>
      <c r="C8416" s="167" t="n"/>
      <c r="D8416" s="14" t="n"/>
      <c r="E8416" s="15" t="n"/>
      <c r="F8416" s="175" t="n"/>
      <c r="G8416" s="15" t="n"/>
      <c r="H8416" s="175" t="n"/>
      <c r="I8416" s="135" t="n"/>
      <c r="J8416" s="154" t="n"/>
      <c r="K8416" s="154" t="n"/>
      <c r="L8416" s="12" t="n"/>
      <c r="M8416">
        <f>VLOOKUP(J8416,P$7:Q$2767,2,0)</f>
        <v/>
      </c>
      <c r="N8416">
        <f>VLOOKUP(K8416,P$7:R$2767,2,0)</f>
        <v/>
      </c>
    </row>
    <row r="8417" hidden="1" outlineLevel="1" ht="22.45" customFormat="1" customHeight="1" s="71">
      <c r="B8417" s="165" t="n"/>
      <c r="C8417" s="165" t="n"/>
      <c r="D8417" s="152" t="n"/>
      <c r="E8417" s="163" t="n"/>
      <c r="F8417" s="164" t="n"/>
      <c r="G8417" s="163" t="n"/>
      <c r="H8417" s="164" t="n"/>
      <c r="I8417" s="7" t="n"/>
      <c r="J8417" s="8" t="n"/>
      <c r="K8417" s="8" t="n"/>
      <c r="L8417" s="12" t="n"/>
      <c r="M8417">
        <f>VLOOKUP(J8417,P$7:Q$2767,2,0)</f>
        <v/>
      </c>
      <c r="N8417">
        <f>VLOOKUP(K8417,P$7:R$2767,2,0)</f>
        <v/>
      </c>
    </row>
    <row r="8418" hidden="1" outlineLevel="1" ht="22.45" customFormat="1" customHeight="1" s="71">
      <c r="B8418" s="166" t="n"/>
      <c r="C8418" s="166" t="n"/>
      <c r="D8418" s="153" t="n"/>
      <c r="E8418" s="10" t="n"/>
      <c r="F8418" s="11" t="n"/>
      <c r="G8418" s="10" t="n"/>
      <c r="H8418" s="11" t="n"/>
      <c r="I8418" s="12" t="n"/>
      <c r="J8418" s="13" t="n"/>
      <c r="K8418" s="13" t="n"/>
      <c r="L8418" s="12" t="n"/>
      <c r="M8418">
        <f>VLOOKUP(J8418,P$7:Q$2767,2,0)</f>
        <v/>
      </c>
      <c r="N8418">
        <f>VLOOKUP(K8418,P$7:R$2767,2,0)</f>
        <v/>
      </c>
    </row>
    <row r="8419" hidden="1" outlineLevel="1" ht="22.45" customFormat="1" customHeight="1" s="71" thickBot="1">
      <c r="B8419" s="167" t="n"/>
      <c r="C8419" s="167" t="n"/>
      <c r="D8419" s="14" t="n"/>
      <c r="E8419" s="15" t="n"/>
      <c r="F8419" s="175" t="n"/>
      <c r="G8419" s="15" t="n"/>
      <c r="H8419" s="175" t="n"/>
      <c r="I8419" s="135" t="n"/>
      <c r="J8419" s="154" t="n"/>
      <c r="K8419" s="154" t="n"/>
      <c r="L8419" s="12" t="n"/>
      <c r="M8419">
        <f>VLOOKUP(J8419,P$7:Q$2767,2,0)</f>
        <v/>
      </c>
      <c r="N8419">
        <f>VLOOKUP(K8419,P$7:R$2767,2,0)</f>
        <v/>
      </c>
    </row>
    <row r="8420" hidden="1" outlineLevel="1" ht="22.45" customFormat="1" customHeight="1" s="71">
      <c r="B8420" s="165" t="n"/>
      <c r="C8420" s="165" t="n"/>
      <c r="D8420" s="152" t="n"/>
      <c r="E8420" s="163" t="n"/>
      <c r="F8420" s="164" t="n"/>
      <c r="G8420" s="163" t="n"/>
      <c r="H8420" s="164" t="n"/>
      <c r="I8420" s="7" t="n"/>
      <c r="J8420" s="8" t="n"/>
      <c r="K8420" s="8" t="n"/>
      <c r="L8420" s="12" t="n"/>
      <c r="M8420">
        <f>VLOOKUP(J8420,P$7:Q$2767,2,0)</f>
        <v/>
      </c>
      <c r="N8420">
        <f>VLOOKUP(K8420,P$7:R$2767,2,0)</f>
        <v/>
      </c>
    </row>
    <row r="8421" hidden="1" outlineLevel="1" ht="22.45" customFormat="1" customHeight="1" s="71">
      <c r="B8421" s="166" t="n"/>
      <c r="C8421" s="166" t="n"/>
      <c r="D8421" s="153" t="n"/>
      <c r="E8421" s="10" t="n"/>
      <c r="F8421" s="11" t="n"/>
      <c r="G8421" s="10" t="n"/>
      <c r="H8421" s="11" t="n"/>
      <c r="I8421" s="12" t="n"/>
      <c r="J8421" s="13" t="n"/>
      <c r="K8421" s="13" t="n"/>
      <c r="L8421" s="12" t="n"/>
      <c r="M8421">
        <f>VLOOKUP(J8421,P$7:Q$2767,2,0)</f>
        <v/>
      </c>
      <c r="N8421">
        <f>VLOOKUP(K8421,P$7:R$2767,2,0)</f>
        <v/>
      </c>
    </row>
    <row r="8422" hidden="1" outlineLevel="1" ht="22.45" customFormat="1" customHeight="1" s="71" thickBot="1">
      <c r="B8422" s="167" t="n"/>
      <c r="C8422" s="167" t="n"/>
      <c r="D8422" s="14" t="n"/>
      <c r="E8422" s="15" t="n"/>
      <c r="F8422" s="175" t="n"/>
      <c r="G8422" s="15" t="n"/>
      <c r="H8422" s="175" t="n"/>
      <c r="I8422" s="135" t="n"/>
      <c r="J8422" s="154" t="n"/>
      <c r="K8422" s="154" t="n"/>
      <c r="L8422" s="12" t="n"/>
      <c r="M8422">
        <f>VLOOKUP(J8422,P$7:Q$2767,2,0)</f>
        <v/>
      </c>
      <c r="N8422">
        <f>VLOOKUP(K8422,P$7:R$2767,2,0)</f>
        <v/>
      </c>
    </row>
    <row r="8423" hidden="1" outlineLevel="1" ht="22.45" customFormat="1" customHeight="1" s="71">
      <c r="B8423" s="165" t="n"/>
      <c r="C8423" s="165" t="n"/>
      <c r="D8423" s="152" t="n"/>
      <c r="E8423" s="163" t="n"/>
      <c r="F8423" s="164" t="n"/>
      <c r="G8423" s="163" t="n"/>
      <c r="H8423" s="164" t="n"/>
      <c r="I8423" s="176" t="n"/>
      <c r="J8423" s="8" t="n"/>
      <c r="K8423" s="8" t="n"/>
      <c r="L8423" s="12" t="n"/>
      <c r="M8423">
        <f>VLOOKUP(J8423,P$7:Q$2767,2,0)</f>
        <v/>
      </c>
      <c r="N8423">
        <f>VLOOKUP(K8423,P$7:R$2767,2,0)</f>
        <v/>
      </c>
    </row>
    <row r="8424" hidden="1" outlineLevel="1" ht="22.45" customFormat="1" customHeight="1" s="71">
      <c r="B8424" s="166" t="n"/>
      <c r="C8424" s="166" t="n"/>
      <c r="D8424" s="153" t="n"/>
      <c r="E8424" s="10" t="n"/>
      <c r="F8424" s="11" t="n"/>
      <c r="G8424" s="10" t="n"/>
      <c r="H8424" s="11" t="n"/>
      <c r="I8424" s="12" t="n"/>
      <c r="J8424" s="13" t="n"/>
      <c r="K8424" s="13" t="n"/>
      <c r="L8424" s="12" t="n"/>
      <c r="M8424">
        <f>VLOOKUP(J8424,P$7:Q$2767,2,0)</f>
        <v/>
      </c>
      <c r="N8424">
        <f>VLOOKUP(K8424,P$7:R$2767,2,0)</f>
        <v/>
      </c>
    </row>
    <row r="8425" hidden="1" outlineLevel="1" ht="22.45" customFormat="1" customHeight="1" s="71" thickBot="1">
      <c r="B8425" s="167" t="n"/>
      <c r="C8425" s="167" t="n"/>
      <c r="D8425" s="14" t="n"/>
      <c r="E8425" s="15" t="n"/>
      <c r="F8425" s="175" t="n"/>
      <c r="G8425" s="15" t="n"/>
      <c r="H8425" s="175" t="n"/>
      <c r="I8425" s="135" t="n"/>
      <c r="J8425" s="154" t="n"/>
      <c r="K8425" s="154" t="n"/>
      <c r="L8425" s="12" t="n"/>
      <c r="M8425">
        <f>VLOOKUP(J8425,P$7:Q$2767,2,0)</f>
        <v/>
      </c>
      <c r="N8425">
        <f>VLOOKUP(K8425,P$7:R$2767,2,0)</f>
        <v/>
      </c>
    </row>
    <row r="8426" hidden="1" outlineLevel="1" ht="22.45" customFormat="1" customHeight="1" s="71">
      <c r="B8426" s="165" t="n"/>
      <c r="C8426" s="165" t="n"/>
      <c r="D8426" s="152" t="n"/>
      <c r="E8426" s="163" t="n"/>
      <c r="F8426" s="164" t="n"/>
      <c r="G8426" s="163" t="n"/>
      <c r="H8426" s="164" t="n"/>
      <c r="I8426" s="176" t="n"/>
      <c r="J8426" s="8" t="n"/>
      <c r="K8426" s="8" t="n"/>
      <c r="L8426" s="12" t="n"/>
      <c r="M8426">
        <f>VLOOKUP(J8426,P$7:Q$2767,2,0)</f>
        <v/>
      </c>
      <c r="N8426">
        <f>VLOOKUP(K8426,P$7:R$2767,2,0)</f>
        <v/>
      </c>
    </row>
    <row r="8427" hidden="1" outlineLevel="1" ht="22.45" customFormat="1" customHeight="1" s="71">
      <c r="B8427" s="166" t="n"/>
      <c r="C8427" s="166" t="n"/>
      <c r="D8427" s="153" t="n"/>
      <c r="E8427" s="10" t="n"/>
      <c r="F8427" s="11" t="n"/>
      <c r="G8427" s="10" t="n"/>
      <c r="H8427" s="11" t="n"/>
      <c r="I8427" s="12" t="n"/>
      <c r="J8427" s="13" t="n"/>
      <c r="K8427" s="13" t="n"/>
      <c r="L8427" s="12" t="n"/>
      <c r="M8427">
        <f>VLOOKUP(J8427,P$7:Q$2767,2,0)</f>
        <v/>
      </c>
      <c r="N8427">
        <f>VLOOKUP(K8427,P$7:R$2767,2,0)</f>
        <v/>
      </c>
    </row>
    <row r="8428" hidden="1" outlineLevel="1" ht="22.45" customFormat="1" customHeight="1" s="71" thickBot="1">
      <c r="B8428" s="167" t="n"/>
      <c r="C8428" s="167" t="n"/>
      <c r="D8428" s="14" t="n"/>
      <c r="E8428" s="15" t="n"/>
      <c r="F8428" s="175" t="n"/>
      <c r="G8428" s="15" t="n"/>
      <c r="H8428" s="175" t="n"/>
      <c r="I8428" s="135" t="n"/>
      <c r="J8428" s="154" t="n"/>
      <c r="K8428" s="154" t="n"/>
      <c r="L8428" s="12" t="n"/>
      <c r="M8428">
        <f>VLOOKUP(J8428,P$7:Q$2767,2,0)</f>
        <v/>
      </c>
      <c r="N8428">
        <f>VLOOKUP(K8428,P$7:R$2767,2,0)</f>
        <v/>
      </c>
    </row>
    <row r="8429" hidden="1" outlineLevel="1" ht="22.45" customFormat="1" customHeight="1" s="71">
      <c r="B8429" s="165" t="n"/>
      <c r="C8429" s="165" t="n"/>
      <c r="D8429" s="152" t="n"/>
      <c r="E8429" s="163" t="n"/>
      <c r="F8429" s="164" t="n"/>
      <c r="G8429" s="163" t="n"/>
      <c r="H8429" s="164" t="n"/>
      <c r="I8429" s="176" t="n"/>
      <c r="J8429" s="8" t="n"/>
      <c r="K8429" s="8" t="n"/>
      <c r="L8429" s="12" t="n"/>
      <c r="M8429">
        <f>VLOOKUP(J8429,P$7:Q$2767,2,0)</f>
        <v/>
      </c>
      <c r="N8429">
        <f>VLOOKUP(K8429,P$7:R$2767,2,0)</f>
        <v/>
      </c>
    </row>
    <row r="8430" hidden="1" outlineLevel="1" ht="22.45" customFormat="1" customHeight="1" s="71">
      <c r="B8430" s="166" t="n"/>
      <c r="C8430" s="166" t="n"/>
      <c r="D8430" s="153" t="n"/>
      <c r="E8430" s="10" t="n"/>
      <c r="F8430" s="11" t="n"/>
      <c r="G8430" s="10" t="n"/>
      <c r="H8430" s="11" t="n"/>
      <c r="I8430" s="12" t="n"/>
      <c r="J8430" s="13" t="n"/>
      <c r="K8430" s="13" t="n"/>
      <c r="L8430" s="12" t="n"/>
      <c r="M8430">
        <f>VLOOKUP(J8430,P$7:Q$2767,2,0)</f>
        <v/>
      </c>
      <c r="N8430">
        <f>VLOOKUP(K8430,P$7:R$2767,2,0)</f>
        <v/>
      </c>
    </row>
    <row r="8431" hidden="1" outlineLevel="1" ht="22.45" customFormat="1" customHeight="1" s="71" thickBot="1">
      <c r="B8431" s="167" t="n"/>
      <c r="C8431" s="167" t="n"/>
      <c r="D8431" s="14" t="n"/>
      <c r="E8431" s="15" t="n"/>
      <c r="F8431" s="175" t="n"/>
      <c r="G8431" s="15" t="n"/>
      <c r="H8431" s="175" t="n"/>
      <c r="I8431" s="135" t="n"/>
      <c r="J8431" s="154" t="n"/>
      <c r="K8431" s="154" t="n"/>
      <c r="L8431" s="12" t="n"/>
      <c r="M8431">
        <f>VLOOKUP(J8431,P$7:Q$2767,2,0)</f>
        <v/>
      </c>
      <c r="N8431">
        <f>VLOOKUP(K8431,P$7:R$2767,2,0)</f>
        <v/>
      </c>
    </row>
    <row r="8432" hidden="1" outlineLevel="1" ht="22.45" customFormat="1" customHeight="1" s="71">
      <c r="B8432" s="165" t="n"/>
      <c r="C8432" s="165" t="n"/>
      <c r="D8432" s="152" t="n"/>
      <c r="E8432" s="163" t="n"/>
      <c r="F8432" s="164" t="n"/>
      <c r="G8432" s="163" t="n"/>
      <c r="H8432" s="164" t="n"/>
      <c r="I8432" s="176" t="n"/>
      <c r="J8432" s="8" t="n"/>
      <c r="K8432" s="8" t="n"/>
      <c r="L8432" s="12" t="n"/>
      <c r="M8432">
        <f>VLOOKUP(J8432,P$7:Q$2767,2,0)</f>
        <v/>
      </c>
      <c r="N8432">
        <f>VLOOKUP(K8432,P$7:R$2767,2,0)</f>
        <v/>
      </c>
    </row>
    <row r="8433" hidden="1" outlineLevel="1" ht="22.45" customFormat="1" customHeight="1" s="71">
      <c r="B8433" s="166" t="n"/>
      <c r="C8433" s="166" t="n"/>
      <c r="D8433" s="153" t="n"/>
      <c r="E8433" s="10" t="n"/>
      <c r="F8433" s="11" t="n"/>
      <c r="G8433" s="10" t="n"/>
      <c r="H8433" s="11" t="n"/>
      <c r="I8433" s="12" t="n"/>
      <c r="J8433" s="13" t="n"/>
      <c r="K8433" s="13" t="n"/>
      <c r="L8433" s="12" t="n"/>
      <c r="M8433">
        <f>VLOOKUP(J8433,P$7:Q$2767,2,0)</f>
        <v/>
      </c>
      <c r="N8433">
        <f>VLOOKUP(K8433,P$7:R$2767,2,0)</f>
        <v/>
      </c>
    </row>
    <row r="8434" hidden="1" outlineLevel="1" ht="22.45" customFormat="1" customHeight="1" s="71" thickBot="1">
      <c r="B8434" s="167" t="n"/>
      <c r="C8434" s="167" t="n"/>
      <c r="D8434" s="14" t="n"/>
      <c r="E8434" s="15" t="n"/>
      <c r="F8434" s="175" t="n"/>
      <c r="G8434" s="15" t="n"/>
      <c r="H8434" s="175" t="n"/>
      <c r="I8434" s="135" t="n"/>
      <c r="J8434" s="154" t="n"/>
      <c r="K8434" s="154" t="n"/>
      <c r="L8434" s="12" t="n"/>
      <c r="M8434">
        <f>VLOOKUP(J8434,P$7:Q$2767,2,0)</f>
        <v/>
      </c>
      <c r="N8434">
        <f>VLOOKUP(K8434,P$7:R$2767,2,0)</f>
        <v/>
      </c>
    </row>
    <row r="8435" hidden="1" outlineLevel="1" ht="22.45" customFormat="1" customHeight="1" s="71">
      <c r="B8435" s="165" t="n"/>
      <c r="C8435" s="165" t="n"/>
      <c r="D8435" s="152" t="n"/>
      <c r="E8435" s="163" t="n"/>
      <c r="F8435" s="164" t="n"/>
      <c r="G8435" s="163" t="n"/>
      <c r="H8435" s="164" t="n"/>
      <c r="I8435" s="176" t="n"/>
      <c r="J8435" s="8" t="n"/>
      <c r="K8435" s="8" t="n"/>
      <c r="L8435" s="12" t="n"/>
      <c r="M8435">
        <f>VLOOKUP(J8435,P$7:Q$2767,2,0)</f>
        <v/>
      </c>
      <c r="N8435">
        <f>VLOOKUP(K8435,P$7:R$2767,2,0)</f>
        <v/>
      </c>
    </row>
    <row r="8436" hidden="1" outlineLevel="1" ht="22.45" customFormat="1" customHeight="1" s="71">
      <c r="B8436" s="166" t="n"/>
      <c r="C8436" s="166" t="n"/>
      <c r="D8436" s="153" t="n"/>
      <c r="E8436" s="10" t="n"/>
      <c r="F8436" s="11" t="n"/>
      <c r="G8436" s="10" t="n"/>
      <c r="H8436" s="11" t="n"/>
      <c r="I8436" s="12" t="n"/>
      <c r="J8436" s="13" t="n"/>
      <c r="K8436" s="13" t="n"/>
      <c r="L8436" s="12" t="n"/>
      <c r="M8436">
        <f>VLOOKUP(J8436,P$7:Q$2767,2,0)</f>
        <v/>
      </c>
      <c r="N8436">
        <f>VLOOKUP(K8436,P$7:R$2767,2,0)</f>
        <v/>
      </c>
    </row>
    <row r="8437" hidden="1" outlineLevel="1" ht="22.45" customFormat="1" customHeight="1" s="71" thickBot="1">
      <c r="B8437" s="167" t="n"/>
      <c r="C8437" s="167" t="n"/>
      <c r="D8437" s="14" t="n"/>
      <c r="E8437" s="15" t="n"/>
      <c r="F8437" s="175" t="n"/>
      <c r="G8437" s="15" t="n"/>
      <c r="H8437" s="175" t="n"/>
      <c r="I8437" s="135" t="n"/>
      <c r="J8437" s="154" t="n"/>
      <c r="K8437" s="154" t="n"/>
      <c r="L8437" s="12" t="n"/>
      <c r="M8437">
        <f>VLOOKUP(J8437,P$7:Q$2767,2,0)</f>
        <v/>
      </c>
      <c r="N8437">
        <f>VLOOKUP(K8437,P$7:R$2767,2,0)</f>
        <v/>
      </c>
    </row>
    <row r="8438" hidden="1" outlineLevel="1" ht="22.45" customFormat="1" customHeight="1" s="71">
      <c r="B8438" s="165" t="n"/>
      <c r="C8438" s="165" t="n"/>
      <c r="D8438" s="152" t="n"/>
      <c r="E8438" s="163" t="n"/>
      <c r="F8438" s="164" t="n"/>
      <c r="G8438" s="163" t="n"/>
      <c r="H8438" s="164" t="n"/>
      <c r="I8438" s="7" t="n"/>
      <c r="J8438" s="8" t="n"/>
      <c r="K8438" s="8" t="n"/>
      <c r="L8438" s="12" t="n"/>
      <c r="M8438">
        <f>VLOOKUP(J8438,P$7:Q$2767,2,0)</f>
        <v/>
      </c>
      <c r="N8438">
        <f>VLOOKUP(K8438,P$7:R$2767,2,0)</f>
        <v/>
      </c>
    </row>
    <row r="8439" hidden="1" outlineLevel="1" ht="22.45" customFormat="1" customHeight="1" s="71">
      <c r="B8439" s="166" t="n"/>
      <c r="C8439" s="166" t="n"/>
      <c r="D8439" s="153" t="n"/>
      <c r="E8439" s="10" t="n"/>
      <c r="F8439" s="11" t="n"/>
      <c r="G8439" s="10" t="n"/>
      <c r="H8439" s="11" t="n"/>
      <c r="I8439" s="12" t="n"/>
      <c r="J8439" s="13" t="n"/>
      <c r="K8439" s="13" t="n"/>
      <c r="L8439" s="12" t="n"/>
      <c r="M8439">
        <f>VLOOKUP(J8439,P$7:Q$2767,2,0)</f>
        <v/>
      </c>
      <c r="N8439">
        <f>VLOOKUP(K8439,P$7:R$2767,2,0)</f>
        <v/>
      </c>
    </row>
    <row r="8440" hidden="1" outlineLevel="1" ht="22.45" customFormat="1" customHeight="1" s="71" thickBot="1">
      <c r="B8440" s="167" t="n"/>
      <c r="C8440" s="167" t="n"/>
      <c r="D8440" s="14" t="n"/>
      <c r="E8440" s="15" t="n"/>
      <c r="F8440" s="175" t="n"/>
      <c r="G8440" s="15" t="n"/>
      <c r="H8440" s="175" t="n"/>
      <c r="I8440" s="135" t="n"/>
      <c r="J8440" s="154" t="n"/>
      <c r="K8440" s="154" t="n"/>
      <c r="L8440" s="12" t="n"/>
      <c r="M8440">
        <f>VLOOKUP(J8440,P$7:Q$2767,2,0)</f>
        <v/>
      </c>
      <c r="N8440">
        <f>VLOOKUP(K8440,P$7:R$2767,2,0)</f>
        <v/>
      </c>
    </row>
    <row r="8441" hidden="1" outlineLevel="1" ht="22.45" customFormat="1" customHeight="1" s="71">
      <c r="B8441" s="165" t="n"/>
      <c r="C8441" s="165" t="n"/>
      <c r="D8441" s="152" t="n"/>
      <c r="E8441" s="163" t="n"/>
      <c r="F8441" s="164" t="n"/>
      <c r="G8441" s="163" t="n"/>
      <c r="H8441" s="164" t="n"/>
      <c r="I8441" s="7" t="n"/>
      <c r="J8441" s="8" t="n"/>
      <c r="K8441" s="8" t="n"/>
      <c r="L8441" s="12" t="n"/>
      <c r="M8441">
        <f>VLOOKUP(J8441,P$7:Q$2767,2,0)</f>
        <v/>
      </c>
      <c r="N8441">
        <f>VLOOKUP(K8441,P$7:R$2767,2,0)</f>
        <v/>
      </c>
    </row>
    <row r="8442" hidden="1" outlineLevel="1" ht="22.45" customFormat="1" customHeight="1" s="71">
      <c r="B8442" s="166" t="n"/>
      <c r="C8442" s="166" t="n"/>
      <c r="D8442" s="153" t="n"/>
      <c r="E8442" s="10" t="n"/>
      <c r="F8442" s="11" t="n"/>
      <c r="G8442" s="10" t="n"/>
      <c r="H8442" s="11" t="n"/>
      <c r="I8442" s="12" t="n"/>
      <c r="J8442" s="13" t="n"/>
      <c r="K8442" s="13" t="n"/>
      <c r="L8442" s="12" t="n"/>
      <c r="M8442">
        <f>VLOOKUP(J8442,P$7:Q$2767,2,0)</f>
        <v/>
      </c>
      <c r="N8442">
        <f>VLOOKUP(K8442,P$7:R$2767,2,0)</f>
        <v/>
      </c>
    </row>
    <row r="8443" hidden="1" outlineLevel="1" ht="22.45" customFormat="1" customHeight="1" s="71" thickBot="1">
      <c r="B8443" s="167" t="n"/>
      <c r="C8443" s="167" t="n"/>
      <c r="D8443" s="14" t="n"/>
      <c r="E8443" s="15" t="n"/>
      <c r="F8443" s="175" t="n"/>
      <c r="G8443" s="15" t="n"/>
      <c r="H8443" s="175" t="n"/>
      <c r="I8443" s="135" t="n"/>
      <c r="J8443" s="154" t="n"/>
      <c r="K8443" s="154" t="n"/>
      <c r="L8443" s="12" t="n"/>
      <c r="M8443">
        <f>VLOOKUP(J8443,P$7:Q$2767,2,0)</f>
        <v/>
      </c>
      <c r="N8443">
        <f>VLOOKUP(K8443,P$7:R$2767,2,0)</f>
        <v/>
      </c>
    </row>
    <row r="8444" hidden="1" outlineLevel="1" ht="22.45" customFormat="1" customHeight="1" s="71">
      <c r="B8444" s="165" t="n"/>
      <c r="C8444" s="165" t="n"/>
      <c r="D8444" s="152" t="n"/>
      <c r="E8444" s="163" t="n"/>
      <c r="F8444" s="164" t="n"/>
      <c r="G8444" s="163" t="n"/>
      <c r="H8444" s="164" t="n"/>
      <c r="I8444" s="176" t="n"/>
      <c r="J8444" s="8" t="n"/>
      <c r="K8444" s="8" t="n"/>
      <c r="L8444" s="12" t="n"/>
      <c r="M8444">
        <f>VLOOKUP(J8444,P$7:Q$2767,2,0)</f>
        <v/>
      </c>
      <c r="N8444">
        <f>VLOOKUP(K8444,P$7:R$2767,2,0)</f>
        <v/>
      </c>
    </row>
    <row r="8445" hidden="1" outlineLevel="1" ht="22.45" customFormat="1" customHeight="1" s="71">
      <c r="B8445" s="166" t="n"/>
      <c r="C8445" s="166" t="n"/>
      <c r="D8445" s="153" t="n"/>
      <c r="E8445" s="10" t="n"/>
      <c r="F8445" s="11" t="n"/>
      <c r="G8445" s="10" t="n"/>
      <c r="H8445" s="11" t="n"/>
      <c r="I8445" s="12" t="n"/>
      <c r="J8445" s="13" t="n"/>
      <c r="K8445" s="13" t="n"/>
      <c r="L8445" s="12" t="n"/>
      <c r="M8445">
        <f>VLOOKUP(J8445,P$7:Q$2767,2,0)</f>
        <v/>
      </c>
      <c r="N8445">
        <f>VLOOKUP(K8445,P$7:R$2767,2,0)</f>
        <v/>
      </c>
    </row>
    <row r="8446" hidden="1" outlineLevel="1" ht="22.45" customFormat="1" customHeight="1" s="71" thickBot="1">
      <c r="B8446" s="167" t="n"/>
      <c r="C8446" s="167" t="n"/>
      <c r="D8446" s="14" t="n"/>
      <c r="E8446" s="15" t="n"/>
      <c r="F8446" s="175" t="n"/>
      <c r="G8446" s="15" t="n"/>
      <c r="H8446" s="175" t="n"/>
      <c r="I8446" s="135" t="n"/>
      <c r="J8446" s="154" t="n"/>
      <c r="K8446" s="154" t="n"/>
      <c r="L8446" s="12" t="n"/>
      <c r="M8446">
        <f>VLOOKUP(J8446,P$7:Q$2767,2,0)</f>
        <v/>
      </c>
      <c r="N8446">
        <f>VLOOKUP(K8446,P$7:R$2767,2,0)</f>
        <v/>
      </c>
    </row>
    <row r="8447" hidden="1" outlineLevel="1" ht="22.45" customFormat="1" customHeight="1" s="71">
      <c r="B8447" s="165" t="n"/>
      <c r="C8447" s="165" t="n"/>
      <c r="D8447" s="152" t="n"/>
      <c r="E8447" s="163" t="n"/>
      <c r="F8447" s="164" t="n"/>
      <c r="G8447" s="163" t="n"/>
      <c r="H8447" s="164" t="n"/>
      <c r="I8447" s="176" t="n"/>
      <c r="J8447" s="8" t="n"/>
      <c r="K8447" s="8" t="n"/>
      <c r="L8447" s="12" t="n"/>
      <c r="M8447">
        <f>VLOOKUP(J8447,P$7:Q$2767,2,0)</f>
        <v/>
      </c>
      <c r="N8447">
        <f>VLOOKUP(K8447,P$7:R$2767,2,0)</f>
        <v/>
      </c>
    </row>
    <row r="8448" hidden="1" outlineLevel="1" ht="22.45" customFormat="1" customHeight="1" s="71">
      <c r="B8448" s="166" t="n"/>
      <c r="C8448" s="166" t="n"/>
      <c r="D8448" s="153" t="n"/>
      <c r="E8448" s="10" t="n"/>
      <c r="F8448" s="11" t="n"/>
      <c r="G8448" s="10" t="n"/>
      <c r="H8448" s="11" t="n"/>
      <c r="I8448" s="12" t="n"/>
      <c r="J8448" s="13" t="n"/>
      <c r="K8448" s="13" t="n"/>
      <c r="L8448" s="12" t="n"/>
      <c r="M8448">
        <f>VLOOKUP(J8448,P$7:Q$2767,2,0)</f>
        <v/>
      </c>
      <c r="N8448">
        <f>VLOOKUP(K8448,P$7:R$2767,2,0)</f>
        <v/>
      </c>
    </row>
    <row r="8449" hidden="1" outlineLevel="1" ht="22.45" customFormat="1" customHeight="1" s="71" thickBot="1">
      <c r="B8449" s="167" t="n"/>
      <c r="C8449" s="167" t="n"/>
      <c r="D8449" s="14" t="n"/>
      <c r="E8449" s="15" t="n"/>
      <c r="F8449" s="175" t="n"/>
      <c r="G8449" s="15" t="n"/>
      <c r="H8449" s="175" t="n"/>
      <c r="I8449" s="135" t="n"/>
      <c r="J8449" s="154" t="n"/>
      <c r="K8449" s="154" t="n"/>
      <c r="L8449" s="12" t="n"/>
      <c r="M8449">
        <f>VLOOKUP(J8449,P$7:Q$2767,2,0)</f>
        <v/>
      </c>
      <c r="N8449">
        <f>VLOOKUP(K8449,P$7:R$2767,2,0)</f>
        <v/>
      </c>
    </row>
    <row r="8450" hidden="1" outlineLevel="1" ht="22.45" customFormat="1" customHeight="1" s="71">
      <c r="B8450" s="165" t="n"/>
      <c r="C8450" s="165" t="n"/>
      <c r="D8450" s="152" t="n"/>
      <c r="E8450" s="163" t="n"/>
      <c r="F8450" s="164" t="n"/>
      <c r="G8450" s="163" t="n"/>
      <c r="H8450" s="164" t="n"/>
      <c r="I8450" s="7" t="n"/>
      <c r="J8450" s="8" t="n"/>
      <c r="K8450" s="8" t="n"/>
      <c r="L8450" s="12" t="n"/>
      <c r="M8450">
        <f>VLOOKUP(J8450,P$7:Q$2767,2,0)</f>
        <v/>
      </c>
      <c r="N8450">
        <f>VLOOKUP(K8450,P$7:R$2767,2,0)</f>
        <v/>
      </c>
    </row>
    <row r="8451" hidden="1" outlineLevel="1" ht="22.45" customFormat="1" customHeight="1" s="71">
      <c r="B8451" s="166" t="n"/>
      <c r="C8451" s="166" t="n"/>
      <c r="D8451" s="153" t="n"/>
      <c r="E8451" s="10" t="n"/>
      <c r="F8451" s="11" t="n"/>
      <c r="G8451" s="10" t="n"/>
      <c r="H8451" s="11" t="n"/>
      <c r="I8451" s="12" t="n"/>
      <c r="J8451" s="13" t="n"/>
      <c r="K8451" s="13" t="n"/>
      <c r="L8451" s="12" t="n"/>
      <c r="M8451">
        <f>VLOOKUP(J8451,P$7:Q$2767,2,0)</f>
        <v/>
      </c>
      <c r="N8451">
        <f>VLOOKUP(K8451,P$7:R$2767,2,0)</f>
        <v/>
      </c>
    </row>
    <row r="8452" hidden="1" outlineLevel="1" ht="22.45" customFormat="1" customHeight="1" s="71" thickBot="1">
      <c r="B8452" s="167" t="n"/>
      <c r="C8452" s="167" t="n"/>
      <c r="D8452" s="14" t="n"/>
      <c r="E8452" s="15" t="n"/>
      <c r="F8452" s="175" t="n"/>
      <c r="G8452" s="15" t="n"/>
      <c r="H8452" s="175" t="n"/>
      <c r="I8452" s="135" t="n"/>
      <c r="J8452" s="154" t="n"/>
      <c r="K8452" s="154" t="n"/>
      <c r="L8452" s="12" t="n"/>
      <c r="M8452">
        <f>VLOOKUP(J8452,P$7:Q$2767,2,0)</f>
        <v/>
      </c>
      <c r="N8452">
        <f>VLOOKUP(K8452,P$7:R$2767,2,0)</f>
        <v/>
      </c>
    </row>
    <row r="8453" hidden="1" outlineLevel="1" ht="22.45" customFormat="1" customHeight="1" s="71">
      <c r="B8453" s="165" t="n"/>
      <c r="C8453" s="165" t="n"/>
      <c r="D8453" s="152" t="n"/>
      <c r="E8453" s="163" t="n"/>
      <c r="F8453" s="164" t="n"/>
      <c r="G8453" s="163" t="n"/>
      <c r="H8453" s="164" t="n"/>
      <c r="I8453" s="176" t="n"/>
      <c r="J8453" s="8" t="n"/>
      <c r="K8453" s="8" t="n"/>
      <c r="L8453" s="12" t="n"/>
      <c r="M8453">
        <f>VLOOKUP(J8453,P$7:Q$2767,2,0)</f>
        <v/>
      </c>
      <c r="N8453">
        <f>VLOOKUP(K8453,P$7:R$2767,2,0)</f>
        <v/>
      </c>
    </row>
    <row r="8454" hidden="1" outlineLevel="1" ht="22.45" customFormat="1" customHeight="1" s="71">
      <c r="B8454" s="166" t="n"/>
      <c r="C8454" s="166" t="n"/>
      <c r="D8454" s="153" t="n"/>
      <c r="E8454" s="10" t="n"/>
      <c r="F8454" s="11" t="n"/>
      <c r="G8454" s="10" t="n"/>
      <c r="H8454" s="11" t="n"/>
      <c r="I8454" s="12" t="n"/>
      <c r="J8454" s="13" t="n"/>
      <c r="K8454" s="13" t="n"/>
      <c r="L8454" s="12" t="n"/>
      <c r="M8454">
        <f>VLOOKUP(J8454,P$7:Q$2767,2,0)</f>
        <v/>
      </c>
      <c r="N8454">
        <f>VLOOKUP(K8454,P$7:R$2767,2,0)</f>
        <v/>
      </c>
    </row>
    <row r="8455" hidden="1" outlineLevel="1" ht="22.45" customFormat="1" customHeight="1" s="71" thickBot="1">
      <c r="B8455" s="167" t="n"/>
      <c r="C8455" s="167" t="n"/>
      <c r="D8455" s="14" t="n"/>
      <c r="E8455" s="15" t="n"/>
      <c r="F8455" s="175" t="n"/>
      <c r="G8455" s="15" t="n"/>
      <c r="H8455" s="175" t="n"/>
      <c r="I8455" s="135" t="n"/>
      <c r="J8455" s="154" t="n"/>
      <c r="K8455" s="154" t="n"/>
      <c r="L8455" s="12" t="n"/>
      <c r="M8455">
        <f>VLOOKUP(J8455,P$7:Q$2767,2,0)</f>
        <v/>
      </c>
      <c r="N8455">
        <f>VLOOKUP(K8455,P$7:R$2767,2,0)</f>
        <v/>
      </c>
    </row>
    <row r="8456" hidden="1" outlineLevel="1" ht="22.45" customFormat="1" customHeight="1" s="71">
      <c r="B8456" s="165" t="n"/>
      <c r="C8456" s="165" t="n"/>
      <c r="D8456" s="152" t="n"/>
      <c r="E8456" s="163" t="n"/>
      <c r="F8456" s="164" t="n"/>
      <c r="G8456" s="163" t="n"/>
      <c r="H8456" s="164" t="n"/>
      <c r="I8456" s="176" t="n"/>
      <c r="J8456" s="8" t="n"/>
      <c r="K8456" s="8" t="n"/>
      <c r="L8456" s="12" t="n"/>
      <c r="M8456">
        <f>VLOOKUP(J8456,P$7:Q$2767,2,0)</f>
        <v/>
      </c>
      <c r="N8456">
        <f>VLOOKUP(K8456,P$7:R$2767,2,0)</f>
        <v/>
      </c>
    </row>
    <row r="8457" hidden="1" outlineLevel="1" ht="22.45" customFormat="1" customHeight="1" s="71">
      <c r="B8457" s="166" t="n"/>
      <c r="C8457" s="166" t="n"/>
      <c r="D8457" s="153" t="n"/>
      <c r="E8457" s="10" t="n"/>
      <c r="F8457" s="11" t="n"/>
      <c r="G8457" s="10" t="n"/>
      <c r="H8457" s="11" t="n"/>
      <c r="I8457" s="12" t="n"/>
      <c r="J8457" s="13" t="n"/>
      <c r="K8457" s="13" t="n"/>
      <c r="L8457" s="12" t="n"/>
      <c r="M8457">
        <f>VLOOKUP(J8457,P$7:Q$2767,2,0)</f>
        <v/>
      </c>
      <c r="N8457">
        <f>VLOOKUP(K8457,P$7:R$2767,2,0)</f>
        <v/>
      </c>
    </row>
    <row r="8458" hidden="1" outlineLevel="1" ht="22.45" customFormat="1" customHeight="1" s="71" thickBot="1">
      <c r="B8458" s="167" t="n"/>
      <c r="C8458" s="167" t="n"/>
      <c r="D8458" s="14" t="n"/>
      <c r="E8458" s="15" t="n"/>
      <c r="F8458" s="175" t="n"/>
      <c r="G8458" s="15" t="n"/>
      <c r="H8458" s="175" t="n"/>
      <c r="I8458" s="135" t="n"/>
      <c r="J8458" s="154" t="n"/>
      <c r="K8458" s="154" t="n"/>
      <c r="L8458" s="12" t="n"/>
      <c r="M8458">
        <f>VLOOKUP(J8458,P$7:Q$2767,2,0)</f>
        <v/>
      </c>
      <c r="N8458">
        <f>VLOOKUP(K8458,P$7:R$2767,2,0)</f>
        <v/>
      </c>
    </row>
    <row r="8459" hidden="1" outlineLevel="1" ht="22.45" customFormat="1" customHeight="1" s="71">
      <c r="B8459" s="165" t="n"/>
      <c r="C8459" s="165" t="n"/>
      <c r="D8459" s="152" t="n"/>
      <c r="E8459" s="163" t="n"/>
      <c r="F8459" s="164" t="n"/>
      <c r="G8459" s="163" t="n"/>
      <c r="H8459" s="164" t="n"/>
      <c r="I8459" s="176" t="n"/>
      <c r="J8459" s="8" t="n"/>
      <c r="K8459" s="8" t="n"/>
      <c r="L8459" s="12" t="n"/>
      <c r="M8459">
        <f>VLOOKUP(J8459,P$7:Q$2767,2,0)</f>
        <v/>
      </c>
      <c r="N8459">
        <f>VLOOKUP(K8459,P$7:R$2767,2,0)</f>
        <v/>
      </c>
    </row>
    <row r="8460" hidden="1" outlineLevel="1" ht="22.45" customFormat="1" customHeight="1" s="71">
      <c r="B8460" s="166" t="n"/>
      <c r="C8460" s="166" t="n"/>
      <c r="D8460" s="153" t="n"/>
      <c r="E8460" s="10" t="n"/>
      <c r="F8460" s="11" t="n"/>
      <c r="G8460" s="10" t="n"/>
      <c r="H8460" s="11" t="n"/>
      <c r="I8460" s="12" t="n"/>
      <c r="J8460" s="13" t="n"/>
      <c r="K8460" s="13" t="n"/>
      <c r="L8460" s="12" t="n"/>
      <c r="M8460">
        <f>VLOOKUP(J8460,P$7:Q$2767,2,0)</f>
        <v/>
      </c>
      <c r="N8460">
        <f>VLOOKUP(K8460,P$7:R$2767,2,0)</f>
        <v/>
      </c>
    </row>
    <row r="8461" hidden="1" outlineLevel="1" ht="22.45" customFormat="1" customHeight="1" s="71" thickBot="1">
      <c r="B8461" s="167" t="n"/>
      <c r="C8461" s="167" t="n"/>
      <c r="D8461" s="14" t="n"/>
      <c r="E8461" s="15" t="n"/>
      <c r="F8461" s="175" t="n"/>
      <c r="G8461" s="15" t="n"/>
      <c r="H8461" s="175" t="n"/>
      <c r="I8461" s="135" t="n"/>
      <c r="J8461" s="154" t="n"/>
      <c r="K8461" s="154" t="n"/>
      <c r="L8461" s="12" t="n"/>
      <c r="M8461">
        <f>VLOOKUP(J8461,P$7:Q$2767,2,0)</f>
        <v/>
      </c>
      <c r="N8461">
        <f>VLOOKUP(K8461,P$7:R$2767,2,0)</f>
        <v/>
      </c>
    </row>
    <row r="8462" hidden="1" outlineLevel="1" ht="22.45" customFormat="1" customHeight="1" s="71">
      <c r="B8462" s="165" t="n"/>
      <c r="C8462" s="165" t="n"/>
      <c r="D8462" s="152" t="n"/>
      <c r="E8462" s="163" t="n"/>
      <c r="F8462" s="164" t="n"/>
      <c r="G8462" s="163" t="n"/>
      <c r="H8462" s="164" t="n"/>
      <c r="I8462" s="176" t="n"/>
      <c r="J8462" s="8" t="n"/>
      <c r="K8462" s="8" t="n"/>
      <c r="L8462" s="12" t="n"/>
      <c r="M8462">
        <f>VLOOKUP(J8462,P$7:Q$2767,2,0)</f>
        <v/>
      </c>
      <c r="N8462">
        <f>VLOOKUP(K8462,P$7:R$2767,2,0)</f>
        <v/>
      </c>
    </row>
    <row r="8463" hidden="1" outlineLevel="1" ht="22.45" customFormat="1" customHeight="1" s="71">
      <c r="B8463" s="166" t="n"/>
      <c r="C8463" s="166" t="n"/>
      <c r="D8463" s="153" t="n"/>
      <c r="E8463" s="10" t="n"/>
      <c r="F8463" s="11" t="n"/>
      <c r="G8463" s="10" t="n"/>
      <c r="H8463" s="11" t="n"/>
      <c r="I8463" s="12" t="n"/>
      <c r="J8463" s="13" t="n"/>
      <c r="K8463" s="13" t="n"/>
      <c r="L8463" s="12" t="n"/>
      <c r="M8463">
        <f>VLOOKUP(J8463,P$7:Q$2767,2,0)</f>
        <v/>
      </c>
      <c r="N8463">
        <f>VLOOKUP(K8463,P$7:R$2767,2,0)</f>
        <v/>
      </c>
    </row>
    <row r="8464" hidden="1" outlineLevel="1" ht="22.45" customFormat="1" customHeight="1" s="71" thickBot="1">
      <c r="B8464" s="167" t="n"/>
      <c r="C8464" s="167" t="n"/>
      <c r="D8464" s="14" t="n"/>
      <c r="E8464" s="15" t="n"/>
      <c r="F8464" s="175" t="n"/>
      <c r="G8464" s="15" t="n"/>
      <c r="H8464" s="175" t="n"/>
      <c r="I8464" s="135" t="n"/>
      <c r="J8464" s="154" t="n"/>
      <c r="K8464" s="154" t="n"/>
      <c r="L8464" s="12" t="n"/>
      <c r="M8464">
        <f>VLOOKUP(J8464,P$7:Q$2767,2,0)</f>
        <v/>
      </c>
      <c r="N8464">
        <f>VLOOKUP(K8464,P$7:R$2767,2,0)</f>
        <v/>
      </c>
    </row>
    <row r="8465" hidden="1" outlineLevel="1" ht="22.45" customFormat="1" customHeight="1" s="71">
      <c r="B8465" s="165" t="n"/>
      <c r="C8465" s="165" t="n"/>
      <c r="D8465" s="152" t="n"/>
      <c r="E8465" s="163" t="n"/>
      <c r="F8465" s="164" t="n"/>
      <c r="G8465" s="163" t="n"/>
      <c r="H8465" s="164" t="n"/>
      <c r="I8465" s="176" t="n"/>
      <c r="J8465" s="8" t="n"/>
      <c r="K8465" s="8" t="n"/>
      <c r="L8465" s="12" t="n"/>
      <c r="M8465">
        <f>VLOOKUP(J8465,P$7:Q$2767,2,0)</f>
        <v/>
      </c>
      <c r="N8465">
        <f>VLOOKUP(K8465,P$7:R$2767,2,0)</f>
        <v/>
      </c>
    </row>
    <row r="8466" hidden="1" outlineLevel="1" ht="22.45" customFormat="1" customHeight="1" s="71">
      <c r="B8466" s="166" t="n"/>
      <c r="C8466" s="166" t="n"/>
      <c r="D8466" s="153" t="n"/>
      <c r="E8466" s="10" t="n"/>
      <c r="F8466" s="11" t="n"/>
      <c r="G8466" s="10" t="n"/>
      <c r="H8466" s="11" t="n"/>
      <c r="I8466" s="12" t="n"/>
      <c r="J8466" s="13" t="n"/>
      <c r="K8466" s="13" t="n"/>
      <c r="L8466" s="12" t="n"/>
      <c r="M8466">
        <f>VLOOKUP(J8466,P$7:Q$2767,2,0)</f>
        <v/>
      </c>
      <c r="N8466">
        <f>VLOOKUP(K8466,P$7:R$2767,2,0)</f>
        <v/>
      </c>
    </row>
    <row r="8467" hidden="1" outlineLevel="1" ht="22.45" customFormat="1" customHeight="1" s="71" thickBot="1">
      <c r="B8467" s="167" t="n"/>
      <c r="C8467" s="167" t="n"/>
      <c r="D8467" s="14" t="n"/>
      <c r="E8467" s="15" t="n"/>
      <c r="F8467" s="175" t="n"/>
      <c r="G8467" s="15" t="n"/>
      <c r="H8467" s="175" t="n"/>
      <c r="I8467" s="135" t="n"/>
      <c r="J8467" s="154" t="n"/>
      <c r="K8467" s="154" t="n"/>
      <c r="L8467" s="12" t="n"/>
      <c r="M8467">
        <f>VLOOKUP(J8467,P$7:Q$2767,2,0)</f>
        <v/>
      </c>
      <c r="N8467">
        <f>VLOOKUP(K8467,P$7:R$2767,2,0)</f>
        <v/>
      </c>
    </row>
    <row r="8468" hidden="1" outlineLevel="1" ht="22.45" customFormat="1" customHeight="1" s="71">
      <c r="B8468" s="165" t="n"/>
      <c r="C8468" s="165" t="n"/>
      <c r="D8468" s="152" t="n"/>
      <c r="E8468" s="163" t="n"/>
      <c r="F8468" s="164" t="n"/>
      <c r="G8468" s="163" t="n"/>
      <c r="H8468" s="164" t="n"/>
      <c r="I8468" s="176" t="n"/>
      <c r="J8468" s="8" t="n"/>
      <c r="K8468" s="8" t="n"/>
      <c r="L8468" s="12" t="n"/>
      <c r="M8468">
        <f>VLOOKUP(J8468,P$7:Q$2767,2,0)</f>
        <v/>
      </c>
      <c r="N8468">
        <f>VLOOKUP(K8468,P$7:R$2767,2,0)</f>
        <v/>
      </c>
    </row>
    <row r="8469" hidden="1" outlineLevel="1" ht="22.45" customFormat="1" customHeight="1" s="71">
      <c r="B8469" s="166" t="n"/>
      <c r="C8469" s="166" t="n"/>
      <c r="D8469" s="153" t="n"/>
      <c r="E8469" s="10" t="n"/>
      <c r="F8469" s="11" t="n"/>
      <c r="G8469" s="10" t="n"/>
      <c r="H8469" s="11" t="n"/>
      <c r="I8469" s="12" t="n"/>
      <c r="J8469" s="13" t="n"/>
      <c r="K8469" s="13" t="n"/>
      <c r="L8469" s="12" t="n"/>
      <c r="M8469">
        <f>VLOOKUP(J8469,P$7:Q$2767,2,0)</f>
        <v/>
      </c>
      <c r="N8469">
        <f>VLOOKUP(K8469,P$7:R$2767,2,0)</f>
        <v/>
      </c>
    </row>
    <row r="8470" hidden="1" outlineLevel="1" ht="22.45" customFormat="1" customHeight="1" s="71" thickBot="1">
      <c r="B8470" s="167" t="n"/>
      <c r="C8470" s="167" t="n"/>
      <c r="D8470" s="14" t="n"/>
      <c r="E8470" s="15" t="n"/>
      <c r="F8470" s="175" t="n"/>
      <c r="G8470" s="15" t="n"/>
      <c r="H8470" s="175" t="n"/>
      <c r="I8470" s="135" t="n"/>
      <c r="J8470" s="154" t="n"/>
      <c r="K8470" s="154" t="n"/>
      <c r="L8470" s="12" t="n"/>
      <c r="M8470">
        <f>VLOOKUP(J8470,P$7:Q$2767,2,0)</f>
        <v/>
      </c>
      <c r="N8470">
        <f>VLOOKUP(K8470,P$7:R$2767,2,0)</f>
        <v/>
      </c>
    </row>
    <row r="8471" hidden="1" outlineLevel="1" ht="22.45" customFormat="1" customHeight="1" s="71">
      <c r="B8471" s="165" t="n"/>
      <c r="C8471" s="165" t="n"/>
      <c r="D8471" s="152" t="n"/>
      <c r="E8471" s="163" t="n"/>
      <c r="F8471" s="164" t="n"/>
      <c r="G8471" s="163" t="n"/>
      <c r="H8471" s="164" t="n"/>
      <c r="I8471" s="7" t="n"/>
      <c r="J8471" s="8" t="n"/>
      <c r="K8471" s="8" t="n"/>
      <c r="L8471" s="12" t="n"/>
      <c r="M8471">
        <f>VLOOKUP(J8471,P$7:Q$2767,2,0)</f>
        <v/>
      </c>
      <c r="N8471">
        <f>VLOOKUP(K8471,P$7:R$2767,2,0)</f>
        <v/>
      </c>
    </row>
    <row r="8472" hidden="1" outlineLevel="1" ht="22.45" customFormat="1" customHeight="1" s="71">
      <c r="B8472" s="166" t="n"/>
      <c r="C8472" s="166" t="n"/>
      <c r="D8472" s="153" t="n"/>
      <c r="E8472" s="10" t="n"/>
      <c r="F8472" s="11" t="n"/>
      <c r="G8472" s="10" t="n"/>
      <c r="H8472" s="11" t="n"/>
      <c r="I8472" s="12" t="n"/>
      <c r="J8472" s="13" t="n"/>
      <c r="K8472" s="13" t="n"/>
      <c r="L8472" s="12" t="n"/>
      <c r="M8472">
        <f>VLOOKUP(J8472,P$7:Q$2767,2,0)</f>
        <v/>
      </c>
      <c r="N8472">
        <f>VLOOKUP(K8472,P$7:R$2767,2,0)</f>
        <v/>
      </c>
    </row>
    <row r="8473" hidden="1" outlineLevel="1" ht="22.45" customFormat="1" customHeight="1" s="71" thickBot="1">
      <c r="B8473" s="167" t="n"/>
      <c r="C8473" s="167" t="n"/>
      <c r="D8473" s="14" t="n"/>
      <c r="E8473" s="15" t="n"/>
      <c r="F8473" s="175" t="n"/>
      <c r="G8473" s="15" t="n"/>
      <c r="H8473" s="175" t="n"/>
      <c r="I8473" s="135" t="n"/>
      <c r="J8473" s="154" t="n"/>
      <c r="K8473" s="154" t="n"/>
      <c r="L8473" s="12" t="n"/>
      <c r="M8473">
        <f>VLOOKUP(J8473,P$7:Q$2767,2,0)</f>
        <v/>
      </c>
      <c r="N8473">
        <f>VLOOKUP(K8473,P$7:R$2767,2,0)</f>
        <v/>
      </c>
    </row>
    <row r="8474" hidden="1" outlineLevel="1" ht="22.45" customFormat="1" customHeight="1" s="71">
      <c r="B8474" s="165" t="n"/>
      <c r="C8474" s="165" t="n"/>
      <c r="D8474" s="152" t="n"/>
      <c r="E8474" s="163" t="n"/>
      <c r="F8474" s="164" t="n"/>
      <c r="G8474" s="163" t="n"/>
      <c r="H8474" s="164" t="n"/>
      <c r="I8474" s="7" t="n"/>
      <c r="J8474" s="8" t="n"/>
      <c r="K8474" s="8" t="n"/>
      <c r="L8474" s="12" t="n"/>
      <c r="M8474">
        <f>VLOOKUP(J8474,P$7:Q$2767,2,0)</f>
        <v/>
      </c>
      <c r="N8474">
        <f>VLOOKUP(K8474,P$7:R$2767,2,0)</f>
        <v/>
      </c>
    </row>
    <row r="8475" hidden="1" outlineLevel="1" ht="22.45" customFormat="1" customHeight="1" s="71">
      <c r="B8475" s="166" t="n"/>
      <c r="C8475" s="166" t="n"/>
      <c r="D8475" s="153" t="n"/>
      <c r="E8475" s="10" t="n"/>
      <c r="F8475" s="11" t="n"/>
      <c r="G8475" s="10" t="n"/>
      <c r="H8475" s="11" t="n"/>
      <c r="I8475" s="12" t="n"/>
      <c r="J8475" s="13" t="n"/>
      <c r="K8475" s="13" t="n"/>
      <c r="L8475" s="12" t="n"/>
      <c r="M8475">
        <f>VLOOKUP(J8475,P$7:Q$2767,2,0)</f>
        <v/>
      </c>
      <c r="N8475">
        <f>VLOOKUP(K8475,P$7:R$2767,2,0)</f>
        <v/>
      </c>
    </row>
    <row r="8476" hidden="1" outlineLevel="1" ht="22.45" customFormat="1" customHeight="1" s="71" thickBot="1">
      <c r="B8476" s="167" t="n"/>
      <c r="C8476" s="167" t="n"/>
      <c r="D8476" s="14" t="n"/>
      <c r="E8476" s="15" t="n"/>
      <c r="F8476" s="175" t="n"/>
      <c r="G8476" s="15" t="n"/>
      <c r="H8476" s="175" t="n"/>
      <c r="I8476" s="135" t="n"/>
      <c r="J8476" s="154" t="n"/>
      <c r="K8476" s="154" t="n"/>
      <c r="L8476" s="12" t="n"/>
      <c r="M8476">
        <f>VLOOKUP(J8476,P$7:Q$2767,2,0)</f>
        <v/>
      </c>
      <c r="N8476">
        <f>VLOOKUP(K8476,P$7:R$2767,2,0)</f>
        <v/>
      </c>
    </row>
    <row r="8477" hidden="1" outlineLevel="1" ht="22.45" customFormat="1" customHeight="1" s="71">
      <c r="B8477" s="165" t="n"/>
      <c r="C8477" s="165" t="n"/>
      <c r="D8477" s="152" t="n"/>
      <c r="E8477" s="163" t="n"/>
      <c r="F8477" s="164" t="n"/>
      <c r="G8477" s="163" t="n"/>
      <c r="H8477" s="164" t="n"/>
      <c r="I8477" s="176" t="n"/>
      <c r="J8477" s="8" t="n"/>
      <c r="K8477" s="8" t="n"/>
      <c r="L8477" s="12" t="n"/>
      <c r="M8477">
        <f>VLOOKUP(J8477,P$7:Q$2767,2,0)</f>
        <v/>
      </c>
      <c r="N8477">
        <f>VLOOKUP(K8477,P$7:R$2767,2,0)</f>
        <v/>
      </c>
    </row>
    <row r="8478" hidden="1" outlineLevel="1" ht="22.45" customFormat="1" customHeight="1" s="71">
      <c r="B8478" s="166" t="n"/>
      <c r="C8478" s="166" t="n"/>
      <c r="D8478" s="153" t="n"/>
      <c r="E8478" s="10" t="n"/>
      <c r="F8478" s="11" t="n"/>
      <c r="G8478" s="10" t="n"/>
      <c r="H8478" s="11" t="n"/>
      <c r="I8478" s="12" t="n"/>
      <c r="J8478" s="13" t="n"/>
      <c r="K8478" s="13" t="n"/>
      <c r="L8478" s="12" t="n"/>
      <c r="M8478">
        <f>VLOOKUP(J8478,P$7:Q$2767,2,0)</f>
        <v/>
      </c>
      <c r="N8478">
        <f>VLOOKUP(K8478,P$7:R$2767,2,0)</f>
        <v/>
      </c>
    </row>
    <row r="8479" hidden="1" outlineLevel="1" ht="22.45" customFormat="1" customHeight="1" s="71" thickBot="1">
      <c r="B8479" s="167" t="n"/>
      <c r="C8479" s="167" t="n"/>
      <c r="D8479" s="14" t="n"/>
      <c r="E8479" s="15" t="n"/>
      <c r="F8479" s="175" t="n"/>
      <c r="G8479" s="15" t="n"/>
      <c r="H8479" s="175" t="n"/>
      <c r="I8479" s="135" t="n"/>
      <c r="J8479" s="154" t="n"/>
      <c r="K8479" s="154" t="n"/>
      <c r="L8479" s="12" t="n"/>
      <c r="M8479">
        <f>VLOOKUP(J8479,P$7:Q$2767,2,0)</f>
        <v/>
      </c>
      <c r="N8479">
        <f>VLOOKUP(K8479,P$7:R$2767,2,0)</f>
        <v/>
      </c>
    </row>
    <row r="8480" hidden="1" outlineLevel="1" ht="22.45" customFormat="1" customHeight="1" s="71">
      <c r="B8480" s="165" t="n"/>
      <c r="C8480" s="165" t="n"/>
      <c r="D8480" s="152" t="n"/>
      <c r="E8480" s="163" t="n"/>
      <c r="F8480" s="164" t="n"/>
      <c r="G8480" s="163" t="n"/>
      <c r="H8480" s="164" t="n"/>
      <c r="I8480" s="176" t="n"/>
      <c r="J8480" s="8" t="n"/>
      <c r="K8480" s="8" t="n"/>
      <c r="L8480" s="12" t="n"/>
      <c r="M8480">
        <f>VLOOKUP(J8480,P$7:Q$2767,2,0)</f>
        <v/>
      </c>
      <c r="N8480">
        <f>VLOOKUP(K8480,P$7:R$2767,2,0)</f>
        <v/>
      </c>
    </row>
    <row r="8481" hidden="1" outlineLevel="1" ht="22.45" customFormat="1" customHeight="1" s="71">
      <c r="B8481" s="166" t="n"/>
      <c r="C8481" s="166" t="n"/>
      <c r="D8481" s="153" t="n"/>
      <c r="E8481" s="10" t="n"/>
      <c r="F8481" s="11" t="n"/>
      <c r="G8481" s="10" t="n"/>
      <c r="H8481" s="11" t="n"/>
      <c r="I8481" s="12" t="n"/>
      <c r="J8481" s="13" t="n"/>
      <c r="K8481" s="13" t="n"/>
      <c r="L8481" s="12" t="n"/>
      <c r="M8481">
        <f>VLOOKUP(J8481,P$7:Q$2767,2,0)</f>
        <v/>
      </c>
      <c r="N8481">
        <f>VLOOKUP(K8481,P$7:R$2767,2,0)</f>
        <v/>
      </c>
    </row>
    <row r="8482" hidden="1" outlineLevel="1" ht="22.45" customFormat="1" customHeight="1" s="71" thickBot="1">
      <c r="B8482" s="167" t="n"/>
      <c r="C8482" s="167" t="n"/>
      <c r="D8482" s="14" t="n"/>
      <c r="E8482" s="15" t="n"/>
      <c r="F8482" s="175" t="n"/>
      <c r="G8482" s="15" t="n"/>
      <c r="H8482" s="175" t="n"/>
      <c r="I8482" s="135" t="n"/>
      <c r="J8482" s="154" t="n"/>
      <c r="K8482" s="154" t="n"/>
      <c r="L8482" s="12" t="n"/>
      <c r="M8482">
        <f>VLOOKUP(J8482,P$7:Q$2767,2,0)</f>
        <v/>
      </c>
      <c r="N8482">
        <f>VLOOKUP(K8482,P$7:R$2767,2,0)</f>
        <v/>
      </c>
    </row>
    <row r="8483" hidden="1" outlineLevel="1" ht="22.45" customFormat="1" customHeight="1" s="71">
      <c r="B8483" s="165" t="n"/>
      <c r="C8483" s="165" t="n"/>
      <c r="D8483" s="152" t="n"/>
      <c r="E8483" s="163" t="n"/>
      <c r="F8483" s="164" t="n"/>
      <c r="G8483" s="163" t="n"/>
      <c r="H8483" s="164" t="n"/>
      <c r="I8483" s="176" t="n"/>
      <c r="J8483" s="8" t="n"/>
      <c r="K8483" s="8" t="n"/>
      <c r="L8483" s="12" t="n"/>
      <c r="M8483">
        <f>VLOOKUP(J8483,P$7:Q$2767,2,0)</f>
        <v/>
      </c>
      <c r="N8483">
        <f>VLOOKUP(K8483,P$7:R$2767,2,0)</f>
        <v/>
      </c>
    </row>
    <row r="8484" hidden="1" outlineLevel="1" ht="22.45" customFormat="1" customHeight="1" s="71">
      <c r="B8484" s="166" t="n"/>
      <c r="C8484" s="166" t="n"/>
      <c r="D8484" s="153" t="n"/>
      <c r="E8484" s="10" t="n"/>
      <c r="F8484" s="11" t="n"/>
      <c r="G8484" s="10" t="n"/>
      <c r="H8484" s="11" t="n"/>
      <c r="I8484" s="12" t="n"/>
      <c r="J8484" s="13" t="n"/>
      <c r="K8484" s="13" t="n"/>
      <c r="L8484" s="12" t="n"/>
      <c r="M8484">
        <f>VLOOKUP(J8484,P$7:Q$2767,2,0)</f>
        <v/>
      </c>
      <c r="N8484">
        <f>VLOOKUP(K8484,P$7:R$2767,2,0)</f>
        <v/>
      </c>
    </row>
    <row r="8485" hidden="1" outlineLevel="1" ht="22.45" customFormat="1" customHeight="1" s="71" thickBot="1">
      <c r="B8485" s="167" t="n"/>
      <c r="C8485" s="167" t="n"/>
      <c r="D8485" s="14" t="n"/>
      <c r="E8485" s="15" t="n"/>
      <c r="F8485" s="175" t="n"/>
      <c r="G8485" s="15" t="n"/>
      <c r="H8485" s="175" t="n"/>
      <c r="I8485" s="135" t="n"/>
      <c r="J8485" s="154" t="n"/>
      <c r="K8485" s="154" t="n"/>
      <c r="L8485" s="12" t="n"/>
      <c r="M8485">
        <f>VLOOKUP(J8485,P$7:Q$2767,2,0)</f>
        <v/>
      </c>
      <c r="N8485">
        <f>VLOOKUP(K8485,P$7:R$2767,2,0)</f>
        <v/>
      </c>
    </row>
    <row r="8486" hidden="1" outlineLevel="1" ht="22.45" customFormat="1" customHeight="1" s="71">
      <c r="B8486" s="165" t="n"/>
      <c r="C8486" s="165" t="n"/>
      <c r="D8486" s="152" t="n"/>
      <c r="E8486" s="163" t="n"/>
      <c r="F8486" s="164" t="n"/>
      <c r="G8486" s="163" t="n"/>
      <c r="H8486" s="164" t="n"/>
      <c r="I8486" s="176" t="n"/>
      <c r="J8486" s="8" t="n"/>
      <c r="K8486" s="8" t="n"/>
      <c r="L8486" s="12" t="n"/>
      <c r="M8486">
        <f>VLOOKUP(J8486,P$7:Q$2767,2,0)</f>
        <v/>
      </c>
      <c r="N8486">
        <f>VLOOKUP(K8486,P$7:R$2767,2,0)</f>
        <v/>
      </c>
    </row>
    <row r="8487" hidden="1" outlineLevel="1" ht="22.45" customFormat="1" customHeight="1" s="71">
      <c r="B8487" s="166" t="n"/>
      <c r="C8487" s="166" t="n"/>
      <c r="D8487" s="153" t="n"/>
      <c r="E8487" s="10" t="n"/>
      <c r="F8487" s="11" t="n"/>
      <c r="G8487" s="10" t="n"/>
      <c r="H8487" s="11" t="n"/>
      <c r="I8487" s="12" t="n"/>
      <c r="J8487" s="13" t="n"/>
      <c r="K8487" s="13" t="n"/>
      <c r="L8487" s="12" t="n"/>
      <c r="M8487">
        <f>VLOOKUP(J8487,P$7:Q$2767,2,0)</f>
        <v/>
      </c>
      <c r="N8487">
        <f>VLOOKUP(K8487,P$7:R$2767,2,0)</f>
        <v/>
      </c>
    </row>
    <row r="8488" hidden="1" outlineLevel="1" ht="22.45" customFormat="1" customHeight="1" s="71" thickBot="1">
      <c r="B8488" s="167" t="n"/>
      <c r="C8488" s="167" t="n"/>
      <c r="D8488" s="14" t="n"/>
      <c r="E8488" s="15" t="n"/>
      <c r="F8488" s="175" t="n"/>
      <c r="G8488" s="15" t="n"/>
      <c r="H8488" s="175" t="n"/>
      <c r="I8488" s="135" t="n"/>
      <c r="J8488" s="154" t="n"/>
      <c r="K8488" s="154" t="n"/>
      <c r="L8488" s="12" t="n"/>
      <c r="M8488">
        <f>VLOOKUP(J8488,P$7:Q$2767,2,0)</f>
        <v/>
      </c>
      <c r="N8488">
        <f>VLOOKUP(K8488,P$7:R$2767,2,0)</f>
        <v/>
      </c>
    </row>
    <row r="8489" hidden="1" outlineLevel="1" ht="22.45" customFormat="1" customHeight="1" s="71">
      <c r="B8489" s="165" t="n"/>
      <c r="C8489" s="165" t="n"/>
      <c r="D8489" s="152" t="n"/>
      <c r="E8489" s="163" t="n"/>
      <c r="F8489" s="164" t="n"/>
      <c r="G8489" s="163" t="n"/>
      <c r="H8489" s="164" t="n"/>
      <c r="I8489" s="176" t="n"/>
      <c r="J8489" s="8" t="n"/>
      <c r="K8489" s="8" t="n"/>
      <c r="L8489" s="12" t="n"/>
      <c r="M8489">
        <f>VLOOKUP(J8489,P$7:Q$2767,2,0)</f>
        <v/>
      </c>
      <c r="N8489">
        <f>VLOOKUP(K8489,P$7:R$2767,2,0)</f>
        <v/>
      </c>
    </row>
    <row r="8490" hidden="1" outlineLevel="1" ht="22.45" customFormat="1" customHeight="1" s="71">
      <c r="B8490" s="166" t="n"/>
      <c r="C8490" s="166" t="n"/>
      <c r="D8490" s="153" t="n"/>
      <c r="E8490" s="10" t="n"/>
      <c r="F8490" s="11" t="n"/>
      <c r="G8490" s="10" t="n"/>
      <c r="H8490" s="11" t="n"/>
      <c r="I8490" s="12" t="n"/>
      <c r="J8490" s="13" t="n"/>
      <c r="K8490" s="13" t="n"/>
      <c r="L8490" s="12" t="n"/>
      <c r="M8490">
        <f>VLOOKUP(J8490,P$7:Q$2767,2,0)</f>
        <v/>
      </c>
      <c r="N8490">
        <f>VLOOKUP(K8490,P$7:R$2767,2,0)</f>
        <v/>
      </c>
    </row>
    <row r="8491" hidden="1" outlineLevel="1" ht="22.45" customFormat="1" customHeight="1" s="71" thickBot="1">
      <c r="B8491" s="167" t="n"/>
      <c r="C8491" s="167" t="n"/>
      <c r="D8491" s="14" t="n"/>
      <c r="E8491" s="15" t="n"/>
      <c r="F8491" s="175" t="n"/>
      <c r="G8491" s="15" t="n"/>
      <c r="H8491" s="175" t="n"/>
      <c r="I8491" s="135" t="n"/>
      <c r="J8491" s="154" t="n"/>
      <c r="K8491" s="154" t="n"/>
      <c r="L8491" s="12" t="n"/>
      <c r="M8491">
        <f>VLOOKUP(J8491,P$7:Q$2767,2,0)</f>
        <v/>
      </c>
      <c r="N8491">
        <f>VLOOKUP(K8491,P$7:R$2767,2,0)</f>
        <v/>
      </c>
    </row>
    <row r="8492" hidden="1" outlineLevel="1" ht="22.45" customFormat="1" customHeight="1" s="71">
      <c r="B8492" s="165" t="n"/>
      <c r="C8492" s="165" t="n"/>
      <c r="D8492" s="152" t="n"/>
      <c r="E8492" s="163" t="n"/>
      <c r="F8492" s="164" t="n"/>
      <c r="G8492" s="163" t="n"/>
      <c r="H8492" s="164" t="n"/>
      <c r="I8492" s="176" t="n"/>
      <c r="J8492" s="8" t="n"/>
      <c r="K8492" s="8" t="n"/>
      <c r="L8492" s="12" t="n"/>
      <c r="M8492">
        <f>VLOOKUP(J8492,P$7:Q$2767,2,0)</f>
        <v/>
      </c>
      <c r="N8492">
        <f>VLOOKUP(K8492,P$7:R$2767,2,0)</f>
        <v/>
      </c>
    </row>
    <row r="8493" hidden="1" outlineLevel="1" ht="22.45" customFormat="1" customHeight="1" s="71">
      <c r="B8493" s="166" t="n"/>
      <c r="C8493" s="166" t="n"/>
      <c r="D8493" s="153" t="n"/>
      <c r="E8493" s="10" t="n"/>
      <c r="F8493" s="11" t="n"/>
      <c r="G8493" s="10" t="n"/>
      <c r="H8493" s="11" t="n"/>
      <c r="I8493" s="12" t="n"/>
      <c r="J8493" s="13" t="n"/>
      <c r="K8493" s="13" t="n"/>
      <c r="L8493" s="12" t="n"/>
      <c r="M8493">
        <f>VLOOKUP(J8493,P$7:Q$2767,2,0)</f>
        <v/>
      </c>
      <c r="N8493">
        <f>VLOOKUP(K8493,P$7:R$2767,2,0)</f>
        <v/>
      </c>
    </row>
    <row r="8494" hidden="1" outlineLevel="1" ht="22.45" customFormat="1" customHeight="1" s="71" thickBot="1">
      <c r="B8494" s="167" t="n"/>
      <c r="C8494" s="167" t="n"/>
      <c r="D8494" s="14" t="n"/>
      <c r="E8494" s="15" t="n"/>
      <c r="F8494" s="175" t="n"/>
      <c r="G8494" s="15" t="n"/>
      <c r="H8494" s="175" t="n"/>
      <c r="I8494" s="135" t="n"/>
      <c r="J8494" s="154" t="n"/>
      <c r="K8494" s="154" t="n"/>
      <c r="L8494" s="12" t="n"/>
      <c r="M8494">
        <f>VLOOKUP(J8494,P$7:Q$2767,2,0)</f>
        <v/>
      </c>
      <c r="N8494">
        <f>VLOOKUP(K8494,P$7:R$2767,2,0)</f>
        <v/>
      </c>
    </row>
    <row r="8495" hidden="1" outlineLevel="1" ht="22.45" customFormat="1" customHeight="1" s="71">
      <c r="B8495" s="165" t="n"/>
      <c r="C8495" s="165" t="n"/>
      <c r="D8495" s="152" t="n"/>
      <c r="E8495" s="163" t="n"/>
      <c r="F8495" s="164" t="n"/>
      <c r="G8495" s="163" t="n"/>
      <c r="H8495" s="164" t="n"/>
      <c r="I8495" s="176" t="n"/>
      <c r="J8495" s="8" t="n"/>
      <c r="K8495" s="8" t="n"/>
      <c r="L8495" s="12" t="n"/>
      <c r="M8495">
        <f>VLOOKUP(J8495,P$7:Q$2767,2,0)</f>
        <v/>
      </c>
      <c r="N8495">
        <f>VLOOKUP(K8495,P$7:R$2767,2,0)</f>
        <v/>
      </c>
    </row>
    <row r="8496" hidden="1" outlineLevel="1" ht="22.45" customFormat="1" customHeight="1" s="71">
      <c r="B8496" s="166" t="n"/>
      <c r="C8496" s="166" t="n"/>
      <c r="D8496" s="153" t="n"/>
      <c r="E8496" s="10" t="n"/>
      <c r="F8496" s="11" t="n"/>
      <c r="G8496" s="10" t="n"/>
      <c r="H8496" s="11" t="n"/>
      <c r="I8496" s="12" t="n"/>
      <c r="J8496" s="13" t="n"/>
      <c r="K8496" s="13" t="n"/>
      <c r="L8496" s="12" t="n"/>
      <c r="M8496">
        <f>VLOOKUP(J8496,P$7:Q$2767,2,0)</f>
        <v/>
      </c>
      <c r="N8496">
        <f>VLOOKUP(K8496,P$7:R$2767,2,0)</f>
        <v/>
      </c>
    </row>
    <row r="8497" hidden="1" outlineLevel="1" ht="22.45" customFormat="1" customHeight="1" s="71" thickBot="1">
      <c r="B8497" s="167" t="n"/>
      <c r="C8497" s="167" t="n"/>
      <c r="D8497" s="14" t="n"/>
      <c r="E8497" s="15" t="n"/>
      <c r="F8497" s="175" t="n"/>
      <c r="G8497" s="15" t="n"/>
      <c r="H8497" s="175" t="n"/>
      <c r="I8497" s="135" t="n"/>
      <c r="J8497" s="154" t="n"/>
      <c r="K8497" s="154" t="n"/>
      <c r="L8497" s="12" t="n"/>
      <c r="M8497">
        <f>VLOOKUP(J8497,P$7:Q$2767,2,0)</f>
        <v/>
      </c>
      <c r="N8497">
        <f>VLOOKUP(K8497,P$7:R$2767,2,0)</f>
        <v/>
      </c>
    </row>
    <row r="8498" hidden="1" outlineLevel="1" ht="22.45" customFormat="1" customHeight="1" s="71">
      <c r="B8498" s="165" t="n"/>
      <c r="C8498" s="165" t="n"/>
      <c r="D8498" s="152" t="n"/>
      <c r="E8498" s="163" t="n"/>
      <c r="F8498" s="164" t="n"/>
      <c r="G8498" s="163" t="n"/>
      <c r="H8498" s="164" t="n"/>
      <c r="I8498" s="176" t="n"/>
      <c r="J8498" s="8" t="n"/>
      <c r="K8498" s="8" t="n"/>
      <c r="L8498" s="12" t="n"/>
      <c r="M8498">
        <f>VLOOKUP(J8498,P$7:Q$2767,2,0)</f>
        <v/>
      </c>
      <c r="N8498">
        <f>VLOOKUP(K8498,P$7:R$2767,2,0)</f>
        <v/>
      </c>
    </row>
    <row r="8499" hidden="1" outlineLevel="1" ht="22.45" customFormat="1" customHeight="1" s="71">
      <c r="B8499" s="166" t="n"/>
      <c r="C8499" s="166" t="n"/>
      <c r="D8499" s="153" t="n"/>
      <c r="E8499" s="10" t="n"/>
      <c r="F8499" s="11" t="n"/>
      <c r="G8499" s="10" t="n"/>
      <c r="H8499" s="11" t="n"/>
      <c r="I8499" s="12" t="n"/>
      <c r="J8499" s="13" t="n"/>
      <c r="K8499" s="13" t="n"/>
      <c r="L8499" s="12" t="n"/>
      <c r="M8499">
        <f>VLOOKUP(J8499,P$7:Q$2767,2,0)</f>
        <v/>
      </c>
      <c r="N8499">
        <f>VLOOKUP(K8499,P$7:R$2767,2,0)</f>
        <v/>
      </c>
    </row>
    <row r="8500" hidden="1" outlineLevel="1" ht="22.45" customFormat="1" customHeight="1" s="71" thickBot="1">
      <c r="B8500" s="167" t="n"/>
      <c r="C8500" s="167" t="n"/>
      <c r="D8500" s="14" t="n"/>
      <c r="E8500" s="15" t="n"/>
      <c r="F8500" s="175" t="n"/>
      <c r="G8500" s="15" t="n"/>
      <c r="H8500" s="175" t="n"/>
      <c r="I8500" s="135" t="n"/>
      <c r="J8500" s="154" t="n"/>
      <c r="K8500" s="154" t="n"/>
      <c r="L8500" s="12" t="n"/>
      <c r="M8500">
        <f>VLOOKUP(J8500,P$7:Q$2767,2,0)</f>
        <v/>
      </c>
      <c r="N8500">
        <f>VLOOKUP(K8500,P$7:R$2767,2,0)</f>
        <v/>
      </c>
    </row>
    <row r="8501" hidden="1" outlineLevel="1" ht="22.45" customFormat="1" customHeight="1" s="71">
      <c r="B8501" s="165" t="n"/>
      <c r="C8501" s="165" t="n"/>
      <c r="D8501" s="152" t="n"/>
      <c r="E8501" s="163" t="n"/>
      <c r="F8501" s="164" t="n"/>
      <c r="G8501" s="163" t="n"/>
      <c r="H8501" s="164" t="n"/>
      <c r="I8501" s="176" t="n"/>
      <c r="J8501" s="8" t="n"/>
      <c r="K8501" s="8" t="n"/>
      <c r="L8501" s="12" t="n"/>
      <c r="M8501">
        <f>VLOOKUP(J8501,P$7:Q$2767,2,0)</f>
        <v/>
      </c>
      <c r="N8501">
        <f>VLOOKUP(K8501,P$7:R$2767,2,0)</f>
        <v/>
      </c>
    </row>
    <row r="8502" hidden="1" outlineLevel="1" ht="22.45" customFormat="1" customHeight="1" s="71">
      <c r="B8502" s="166" t="n"/>
      <c r="C8502" s="166" t="n"/>
      <c r="D8502" s="153" t="n"/>
      <c r="E8502" s="10" t="n"/>
      <c r="F8502" s="11" t="n"/>
      <c r="G8502" s="10" t="n"/>
      <c r="H8502" s="11" t="n"/>
      <c r="I8502" s="12" t="n"/>
      <c r="J8502" s="13" t="n"/>
      <c r="K8502" s="13" t="n"/>
      <c r="L8502" s="12" t="n"/>
      <c r="M8502">
        <f>VLOOKUP(J8502,P$7:Q$2767,2,0)</f>
        <v/>
      </c>
      <c r="N8502">
        <f>VLOOKUP(K8502,P$7:R$2767,2,0)</f>
        <v/>
      </c>
    </row>
    <row r="8503" hidden="1" outlineLevel="1" ht="22.45" customFormat="1" customHeight="1" s="71" thickBot="1">
      <c r="B8503" s="167" t="n"/>
      <c r="C8503" s="167" t="n"/>
      <c r="D8503" s="14" t="n"/>
      <c r="E8503" s="15" t="n"/>
      <c r="F8503" s="175" t="n"/>
      <c r="G8503" s="15" t="n"/>
      <c r="H8503" s="175" t="n"/>
      <c r="I8503" s="135" t="n"/>
      <c r="J8503" s="154" t="n"/>
      <c r="K8503" s="154" t="n"/>
      <c r="L8503" s="12" t="n"/>
      <c r="M8503">
        <f>VLOOKUP(J8503,P$7:Q$2767,2,0)</f>
        <v/>
      </c>
      <c r="N8503">
        <f>VLOOKUP(K8503,P$7:R$2767,2,0)</f>
        <v/>
      </c>
    </row>
    <row r="8504" hidden="1" outlineLevel="1" ht="22.45" customFormat="1" customHeight="1" s="71">
      <c r="B8504" s="165" t="n"/>
      <c r="C8504" s="165" t="n"/>
      <c r="D8504" s="152" t="n"/>
      <c r="E8504" s="163" t="n"/>
      <c r="F8504" s="164" t="n"/>
      <c r="G8504" s="163" t="n"/>
      <c r="H8504" s="164" t="n"/>
      <c r="I8504" s="7" t="n"/>
      <c r="J8504" s="8" t="n"/>
      <c r="K8504" s="8" t="n"/>
      <c r="L8504" s="12" t="n"/>
      <c r="M8504">
        <f>VLOOKUP(J8504,P$7:Q$2767,2,0)</f>
        <v/>
      </c>
      <c r="N8504">
        <f>VLOOKUP(K8504,P$7:R$2767,2,0)</f>
        <v/>
      </c>
    </row>
    <row r="8505" hidden="1" outlineLevel="1" ht="22.45" customFormat="1" customHeight="1" s="71">
      <c r="B8505" s="166" t="n"/>
      <c r="C8505" s="166" t="n"/>
      <c r="D8505" s="153" t="n"/>
      <c r="E8505" s="10" t="n"/>
      <c r="F8505" s="11" t="n"/>
      <c r="G8505" s="10" t="n"/>
      <c r="H8505" s="11" t="n"/>
      <c r="I8505" s="12" t="n"/>
      <c r="J8505" s="13" t="n"/>
      <c r="K8505" s="13" t="n"/>
      <c r="L8505" s="12" t="n"/>
      <c r="M8505">
        <f>VLOOKUP(J8505,P$7:Q$2767,2,0)</f>
        <v/>
      </c>
      <c r="N8505">
        <f>VLOOKUP(K8505,P$7:R$2767,2,0)</f>
        <v/>
      </c>
    </row>
    <row r="8506" hidden="1" outlineLevel="1" ht="22.45" customFormat="1" customHeight="1" s="71" thickBot="1">
      <c r="B8506" s="167" t="n"/>
      <c r="C8506" s="167" t="n"/>
      <c r="D8506" s="14" t="n"/>
      <c r="E8506" s="15" t="n"/>
      <c r="F8506" s="175" t="n"/>
      <c r="G8506" s="15" t="n"/>
      <c r="H8506" s="175" t="n"/>
      <c r="I8506" s="135" t="n"/>
      <c r="J8506" s="154" t="n"/>
      <c r="K8506" s="154" t="n"/>
      <c r="L8506" s="12" t="n"/>
      <c r="M8506">
        <f>VLOOKUP(J8506,P$7:Q$2767,2,0)</f>
        <v/>
      </c>
      <c r="N8506">
        <f>VLOOKUP(K8506,P$7:R$2767,2,0)</f>
        <v/>
      </c>
    </row>
    <row r="8507" hidden="1" outlineLevel="1" ht="22.45" customFormat="1" customHeight="1" s="71">
      <c r="B8507" s="165" t="n"/>
      <c r="C8507" s="165" t="n"/>
      <c r="D8507" s="152" t="n"/>
      <c r="E8507" s="163" t="n"/>
      <c r="F8507" s="164" t="n"/>
      <c r="G8507" s="163" t="n"/>
      <c r="H8507" s="164" t="n"/>
      <c r="I8507" s="176" t="n"/>
      <c r="J8507" s="8" t="n"/>
      <c r="K8507" s="8" t="n"/>
      <c r="L8507" s="12" t="n"/>
      <c r="M8507">
        <f>VLOOKUP(J8507,P$7:Q$2767,2,0)</f>
        <v/>
      </c>
      <c r="N8507">
        <f>VLOOKUP(K8507,P$7:R$2767,2,0)</f>
        <v/>
      </c>
    </row>
    <row r="8508" hidden="1" outlineLevel="1" ht="22.45" customFormat="1" customHeight="1" s="71">
      <c r="B8508" s="166" t="n"/>
      <c r="C8508" s="166" t="n"/>
      <c r="D8508" s="153" t="n"/>
      <c r="E8508" s="10" t="n"/>
      <c r="F8508" s="11" t="n"/>
      <c r="G8508" s="10" t="n"/>
      <c r="H8508" s="11" t="n"/>
      <c r="I8508" s="12" t="n"/>
      <c r="J8508" s="13" t="n"/>
      <c r="K8508" s="13" t="n"/>
      <c r="L8508" s="12" t="n"/>
      <c r="M8508">
        <f>VLOOKUP(J8508,P$7:Q$2767,2,0)</f>
        <v/>
      </c>
      <c r="N8508">
        <f>VLOOKUP(K8508,P$7:R$2767,2,0)</f>
        <v/>
      </c>
    </row>
    <row r="8509" hidden="1" outlineLevel="1" ht="22.45" customFormat="1" customHeight="1" s="71" thickBot="1">
      <c r="B8509" s="167" t="n"/>
      <c r="C8509" s="167" t="n"/>
      <c r="D8509" s="14" t="n"/>
      <c r="E8509" s="15" t="n"/>
      <c r="F8509" s="175" t="n"/>
      <c r="G8509" s="15" t="n"/>
      <c r="H8509" s="175" t="n"/>
      <c r="I8509" s="135" t="n"/>
      <c r="J8509" s="154" t="n"/>
      <c r="K8509" s="154" t="n"/>
      <c r="L8509" s="12" t="n"/>
      <c r="M8509">
        <f>VLOOKUP(J8509,P$7:Q$2767,2,0)</f>
        <v/>
      </c>
      <c r="N8509">
        <f>VLOOKUP(K8509,P$7:R$2767,2,0)</f>
        <v/>
      </c>
    </row>
    <row r="8510" hidden="1" outlineLevel="1" ht="22.45" customFormat="1" customHeight="1" s="71">
      <c r="B8510" s="165" t="n"/>
      <c r="C8510" s="165" t="n"/>
      <c r="D8510" s="152" t="n"/>
      <c r="E8510" s="163" t="n"/>
      <c r="F8510" s="164" t="n"/>
      <c r="G8510" s="163" t="n"/>
      <c r="H8510" s="164" t="n"/>
      <c r="I8510" s="176" t="n"/>
      <c r="J8510" s="8" t="n"/>
      <c r="K8510" s="8" t="n"/>
      <c r="L8510" s="12" t="n"/>
      <c r="M8510">
        <f>VLOOKUP(J8510,P$7:Q$2767,2,0)</f>
        <v/>
      </c>
      <c r="N8510">
        <f>VLOOKUP(K8510,P$7:R$2767,2,0)</f>
        <v/>
      </c>
    </row>
    <row r="8511" hidden="1" outlineLevel="1" ht="22.45" customFormat="1" customHeight="1" s="71">
      <c r="B8511" s="166" t="n"/>
      <c r="C8511" s="166" t="n"/>
      <c r="D8511" s="153" t="n"/>
      <c r="E8511" s="10" t="n"/>
      <c r="F8511" s="11" t="n"/>
      <c r="G8511" s="10" t="n"/>
      <c r="H8511" s="11" t="n"/>
      <c r="I8511" s="12" t="n"/>
      <c r="J8511" s="13" t="n"/>
      <c r="K8511" s="13" t="n"/>
      <c r="L8511" s="12" t="n"/>
      <c r="M8511">
        <f>VLOOKUP(J8511,P$7:Q$2767,2,0)</f>
        <v/>
      </c>
      <c r="N8511">
        <f>VLOOKUP(K8511,P$7:R$2767,2,0)</f>
        <v/>
      </c>
    </row>
    <row r="8512" hidden="1" outlineLevel="1" ht="22.45" customFormat="1" customHeight="1" s="71" thickBot="1">
      <c r="B8512" s="167" t="n"/>
      <c r="C8512" s="167" t="n"/>
      <c r="D8512" s="14" t="n"/>
      <c r="E8512" s="15" t="n"/>
      <c r="F8512" s="175" t="n"/>
      <c r="G8512" s="15" t="n"/>
      <c r="H8512" s="175" t="n"/>
      <c r="I8512" s="135" t="n"/>
      <c r="J8512" s="154" t="n"/>
      <c r="K8512" s="154" t="n"/>
      <c r="L8512" s="12" t="n"/>
      <c r="M8512">
        <f>VLOOKUP(J8512,P$7:Q$2767,2,0)</f>
        <v/>
      </c>
      <c r="N8512">
        <f>VLOOKUP(K8512,P$7:R$2767,2,0)</f>
        <v/>
      </c>
    </row>
    <row r="8513" hidden="1" outlineLevel="1" ht="22.45" customFormat="1" customHeight="1" s="71">
      <c r="B8513" s="165" t="n"/>
      <c r="C8513" s="165" t="n"/>
      <c r="D8513" s="152" t="n"/>
      <c r="E8513" s="163" t="n"/>
      <c r="F8513" s="164" t="n"/>
      <c r="G8513" s="163" t="n"/>
      <c r="H8513" s="164" t="n"/>
      <c r="I8513" s="176" t="n"/>
      <c r="J8513" s="8" t="n"/>
      <c r="K8513" s="8" t="n"/>
      <c r="L8513" s="12" t="n"/>
      <c r="M8513">
        <f>VLOOKUP(J8513,P$7:Q$2767,2,0)</f>
        <v/>
      </c>
      <c r="N8513">
        <f>VLOOKUP(K8513,P$7:R$2767,2,0)</f>
        <v/>
      </c>
    </row>
    <row r="8514" hidden="1" outlineLevel="1" ht="22.45" customFormat="1" customHeight="1" s="71">
      <c r="B8514" s="166" t="n"/>
      <c r="C8514" s="166" t="n"/>
      <c r="D8514" s="153" t="n"/>
      <c r="E8514" s="10" t="n"/>
      <c r="F8514" s="11" t="n"/>
      <c r="G8514" s="10" t="n"/>
      <c r="H8514" s="11" t="n"/>
      <c r="I8514" s="12" t="n"/>
      <c r="J8514" s="13" t="n"/>
      <c r="K8514" s="13" t="n"/>
      <c r="L8514" s="12" t="n"/>
      <c r="M8514">
        <f>VLOOKUP(J8514,P$7:Q$2767,2,0)</f>
        <v/>
      </c>
      <c r="N8514">
        <f>VLOOKUP(K8514,P$7:R$2767,2,0)</f>
        <v/>
      </c>
    </row>
    <row r="8515" hidden="1" outlineLevel="1" ht="22.45" customFormat="1" customHeight="1" s="71" thickBot="1">
      <c r="B8515" s="167" t="n"/>
      <c r="C8515" s="167" t="n"/>
      <c r="D8515" s="14" t="n"/>
      <c r="E8515" s="15" t="n"/>
      <c r="F8515" s="175" t="n"/>
      <c r="G8515" s="15" t="n"/>
      <c r="H8515" s="175" t="n"/>
      <c r="I8515" s="135" t="n"/>
      <c r="J8515" s="154" t="n"/>
      <c r="K8515" s="154" t="n"/>
      <c r="L8515" s="12" t="n"/>
      <c r="M8515">
        <f>VLOOKUP(J8515,P$7:Q$2767,2,0)</f>
        <v/>
      </c>
      <c r="N8515">
        <f>VLOOKUP(K8515,P$7:R$2767,2,0)</f>
        <v/>
      </c>
    </row>
    <row r="8516" hidden="1" outlineLevel="1" ht="22.45" customFormat="1" customHeight="1" s="71">
      <c r="B8516" s="165" t="n"/>
      <c r="C8516" s="165" t="n"/>
      <c r="D8516" s="152" t="n"/>
      <c r="E8516" s="163" t="n"/>
      <c r="F8516" s="164" t="n"/>
      <c r="G8516" s="163" t="n"/>
      <c r="H8516" s="164" t="n"/>
      <c r="I8516" s="176" t="n"/>
      <c r="J8516" s="8" t="n"/>
      <c r="K8516" s="8" t="n"/>
      <c r="L8516" s="12" t="n"/>
      <c r="M8516">
        <f>VLOOKUP(J8516,P$7:Q$2767,2,0)</f>
        <v/>
      </c>
      <c r="N8516">
        <f>VLOOKUP(K8516,P$7:R$2767,2,0)</f>
        <v/>
      </c>
    </row>
    <row r="8517" hidden="1" outlineLevel="1" ht="22.45" customFormat="1" customHeight="1" s="71">
      <c r="B8517" s="166" t="n"/>
      <c r="C8517" s="166" t="n"/>
      <c r="D8517" s="153" t="n"/>
      <c r="E8517" s="10" t="n"/>
      <c r="F8517" s="11" t="n"/>
      <c r="G8517" s="10" t="n"/>
      <c r="H8517" s="11" t="n"/>
      <c r="I8517" s="12" t="n"/>
      <c r="J8517" s="13" t="n"/>
      <c r="K8517" s="13" t="n"/>
      <c r="L8517" s="12" t="n"/>
      <c r="M8517">
        <f>VLOOKUP(J8517,P$7:Q$2767,2,0)</f>
        <v/>
      </c>
      <c r="N8517">
        <f>VLOOKUP(K8517,P$7:R$2767,2,0)</f>
        <v/>
      </c>
    </row>
    <row r="8518" hidden="1" outlineLevel="1" ht="22.45" customFormat="1" customHeight="1" s="71" thickBot="1">
      <c r="B8518" s="167" t="n"/>
      <c r="C8518" s="167" t="n"/>
      <c r="D8518" s="14" t="n"/>
      <c r="E8518" s="15" t="n"/>
      <c r="F8518" s="175" t="n"/>
      <c r="G8518" s="15" t="n"/>
      <c r="H8518" s="175" t="n"/>
      <c r="I8518" s="135" t="n"/>
      <c r="J8518" s="154" t="n"/>
      <c r="K8518" s="154" t="n"/>
      <c r="L8518" s="12" t="n"/>
      <c r="M8518">
        <f>VLOOKUP(J8518,P$7:Q$2767,2,0)</f>
        <v/>
      </c>
      <c r="N8518">
        <f>VLOOKUP(K8518,P$7:R$2767,2,0)</f>
        <v/>
      </c>
    </row>
    <row r="8519" hidden="1" outlineLevel="1" ht="22.45" customFormat="1" customHeight="1" s="71">
      <c r="B8519" s="165" t="n"/>
      <c r="C8519" s="165" t="n"/>
      <c r="D8519" s="152" t="n"/>
      <c r="E8519" s="163" t="n"/>
      <c r="F8519" s="164" t="n"/>
      <c r="G8519" s="163" t="n"/>
      <c r="H8519" s="164" t="n"/>
      <c r="I8519" s="176" t="n"/>
      <c r="J8519" s="8" t="n"/>
      <c r="K8519" s="8" t="n"/>
      <c r="L8519" s="12" t="n"/>
      <c r="M8519">
        <f>VLOOKUP(J8519,P$7:Q$2767,2,0)</f>
        <v/>
      </c>
      <c r="N8519">
        <f>VLOOKUP(K8519,P$7:R$2767,2,0)</f>
        <v/>
      </c>
    </row>
    <row r="8520" hidden="1" outlineLevel="1" ht="22.45" customFormat="1" customHeight="1" s="71">
      <c r="B8520" s="166" t="n"/>
      <c r="C8520" s="166" t="n"/>
      <c r="D8520" s="153" t="n"/>
      <c r="E8520" s="10" t="n"/>
      <c r="F8520" s="11" t="n"/>
      <c r="G8520" s="10" t="n"/>
      <c r="H8520" s="11" t="n"/>
      <c r="I8520" s="12" t="n"/>
      <c r="J8520" s="13" t="n"/>
      <c r="K8520" s="13" t="n"/>
      <c r="L8520" s="12" t="n"/>
      <c r="M8520">
        <f>VLOOKUP(J8520,P$7:Q$2767,2,0)</f>
        <v/>
      </c>
      <c r="N8520">
        <f>VLOOKUP(K8520,P$7:R$2767,2,0)</f>
        <v/>
      </c>
    </row>
    <row r="8521" hidden="1" outlineLevel="1" ht="22.45" customFormat="1" customHeight="1" s="71" thickBot="1">
      <c r="B8521" s="167" t="n"/>
      <c r="C8521" s="167" t="n"/>
      <c r="D8521" s="14" t="n"/>
      <c r="E8521" s="15" t="n"/>
      <c r="F8521" s="175" t="n"/>
      <c r="G8521" s="15" t="n"/>
      <c r="H8521" s="175" t="n"/>
      <c r="I8521" s="135" t="n"/>
      <c r="J8521" s="154" t="n"/>
      <c r="K8521" s="154" t="n"/>
      <c r="L8521" s="12" t="n"/>
      <c r="M8521">
        <f>VLOOKUP(J8521,P$7:Q$2767,2,0)</f>
        <v/>
      </c>
      <c r="N8521">
        <f>VLOOKUP(K8521,P$7:R$2767,2,0)</f>
        <v/>
      </c>
    </row>
    <row r="8522" hidden="1" outlineLevel="1" ht="22.45" customFormat="1" customHeight="1" s="71">
      <c r="B8522" s="165" t="n"/>
      <c r="C8522" s="165" t="n"/>
      <c r="D8522" s="152" t="n"/>
      <c r="E8522" s="163" t="n"/>
      <c r="F8522" s="164" t="n"/>
      <c r="G8522" s="163" t="n"/>
      <c r="H8522" s="164" t="n"/>
      <c r="I8522" s="176" t="n"/>
      <c r="J8522" s="8" t="n"/>
      <c r="K8522" s="8" t="n"/>
      <c r="L8522" s="12" t="n"/>
      <c r="M8522">
        <f>VLOOKUP(J8522,P$7:Q$2767,2,0)</f>
        <v/>
      </c>
      <c r="N8522">
        <f>VLOOKUP(K8522,P$7:R$2767,2,0)</f>
        <v/>
      </c>
    </row>
    <row r="8523" hidden="1" outlineLevel="1" ht="22.45" customFormat="1" customHeight="1" s="71">
      <c r="B8523" s="166" t="n"/>
      <c r="C8523" s="166" t="n"/>
      <c r="D8523" s="153" t="n"/>
      <c r="E8523" s="10" t="n"/>
      <c r="F8523" s="11" t="n"/>
      <c r="G8523" s="10" t="n"/>
      <c r="H8523" s="11" t="n"/>
      <c r="I8523" s="12" t="n"/>
      <c r="J8523" s="13" t="n"/>
      <c r="K8523" s="13" t="n"/>
      <c r="L8523" s="12" t="n"/>
      <c r="M8523">
        <f>VLOOKUP(J8523,P$7:Q$2767,2,0)</f>
        <v/>
      </c>
      <c r="N8523">
        <f>VLOOKUP(K8523,P$7:R$2767,2,0)</f>
        <v/>
      </c>
    </row>
    <row r="8524" hidden="1" outlineLevel="1" ht="22.45" customFormat="1" customHeight="1" s="71" thickBot="1">
      <c r="B8524" s="167" t="n"/>
      <c r="C8524" s="167" t="n"/>
      <c r="D8524" s="14" t="n"/>
      <c r="E8524" s="15" t="n"/>
      <c r="F8524" s="175" t="n"/>
      <c r="G8524" s="15" t="n"/>
      <c r="H8524" s="175" t="n"/>
      <c r="I8524" s="135" t="n"/>
      <c r="J8524" s="154" t="n"/>
      <c r="K8524" s="154" t="n"/>
      <c r="L8524" s="12" t="n"/>
      <c r="M8524">
        <f>VLOOKUP(J8524,P$7:Q$2767,2,0)</f>
        <v/>
      </c>
      <c r="N8524">
        <f>VLOOKUP(K8524,P$7:R$2767,2,0)</f>
        <v/>
      </c>
    </row>
    <row r="8525" hidden="1" outlineLevel="1" ht="22.45" customFormat="1" customHeight="1" s="71">
      <c r="B8525" s="165" t="n"/>
      <c r="C8525" s="165" t="n"/>
      <c r="D8525" s="152" t="n"/>
      <c r="E8525" s="163" t="n"/>
      <c r="F8525" s="164" t="n"/>
      <c r="G8525" s="163" t="n"/>
      <c r="H8525" s="164" t="n"/>
      <c r="I8525" s="176" t="n"/>
      <c r="J8525" s="8" t="n"/>
      <c r="K8525" s="8" t="n"/>
      <c r="L8525" s="12" t="n"/>
      <c r="M8525">
        <f>VLOOKUP(J8525,P$7:Q$2767,2,0)</f>
        <v/>
      </c>
      <c r="N8525">
        <f>VLOOKUP(K8525,P$7:R$2767,2,0)</f>
        <v/>
      </c>
    </row>
    <row r="8526" hidden="1" outlineLevel="1" ht="22.45" customFormat="1" customHeight="1" s="71">
      <c r="B8526" s="166" t="n"/>
      <c r="C8526" s="166" t="n"/>
      <c r="D8526" s="153" t="n"/>
      <c r="E8526" s="10" t="n"/>
      <c r="F8526" s="11" t="n"/>
      <c r="G8526" s="10" t="n"/>
      <c r="H8526" s="11" t="n"/>
      <c r="I8526" s="12" t="n"/>
      <c r="J8526" s="13" t="n"/>
      <c r="K8526" s="13" t="n"/>
      <c r="L8526" s="12" t="n"/>
      <c r="M8526">
        <f>VLOOKUP(J8526,P$7:Q$2767,2,0)</f>
        <v/>
      </c>
      <c r="N8526">
        <f>VLOOKUP(K8526,P$7:R$2767,2,0)</f>
        <v/>
      </c>
    </row>
    <row r="8527" hidden="1" outlineLevel="1" ht="22.45" customFormat="1" customHeight="1" s="71" thickBot="1">
      <c r="B8527" s="167" t="n"/>
      <c r="C8527" s="167" t="n"/>
      <c r="D8527" s="14" t="n"/>
      <c r="E8527" s="15" t="n"/>
      <c r="F8527" s="175" t="n"/>
      <c r="G8527" s="15" t="n"/>
      <c r="H8527" s="175" t="n"/>
      <c r="I8527" s="135" t="n"/>
      <c r="J8527" s="154" t="n"/>
      <c r="K8527" s="154" t="n"/>
      <c r="L8527" s="12" t="n"/>
      <c r="M8527">
        <f>VLOOKUP(J8527,P$7:Q$2767,2,0)</f>
        <v/>
      </c>
      <c r="N8527">
        <f>VLOOKUP(K8527,P$7:R$2767,2,0)</f>
        <v/>
      </c>
    </row>
    <row r="8528" hidden="1" outlineLevel="1" ht="22.45" customFormat="1" customHeight="1" s="71">
      <c r="B8528" s="165" t="n"/>
      <c r="C8528" s="165" t="n"/>
      <c r="D8528" s="152" t="n"/>
      <c r="E8528" s="163" t="n"/>
      <c r="F8528" s="164" t="n"/>
      <c r="G8528" s="163" t="n"/>
      <c r="H8528" s="164" t="n"/>
      <c r="I8528" s="176" t="n"/>
      <c r="J8528" s="8" t="n"/>
      <c r="K8528" s="8" t="n"/>
      <c r="L8528" s="12" t="n"/>
      <c r="M8528">
        <f>VLOOKUP(J8528,P$7:Q$2767,2,0)</f>
        <v/>
      </c>
      <c r="N8528">
        <f>VLOOKUP(K8528,P$7:R$2767,2,0)</f>
        <v/>
      </c>
    </row>
    <row r="8529" hidden="1" outlineLevel="1" ht="22.45" customFormat="1" customHeight="1" s="71">
      <c r="B8529" s="166" t="n"/>
      <c r="C8529" s="166" t="n"/>
      <c r="D8529" s="153" t="n"/>
      <c r="E8529" s="10" t="n"/>
      <c r="F8529" s="11" t="n"/>
      <c r="G8529" s="10" t="n"/>
      <c r="H8529" s="11" t="n"/>
      <c r="I8529" s="12" t="n"/>
      <c r="J8529" s="13" t="n"/>
      <c r="K8529" s="13" t="n"/>
      <c r="L8529" s="12" t="n"/>
      <c r="M8529">
        <f>VLOOKUP(J8529,P$7:Q$2767,2,0)</f>
        <v/>
      </c>
      <c r="N8529">
        <f>VLOOKUP(K8529,P$7:R$2767,2,0)</f>
        <v/>
      </c>
    </row>
    <row r="8530" hidden="1" outlineLevel="1" ht="22.45" customFormat="1" customHeight="1" s="71" thickBot="1">
      <c r="B8530" s="167" t="n"/>
      <c r="C8530" s="167" t="n"/>
      <c r="D8530" s="14" t="n"/>
      <c r="E8530" s="15" t="n"/>
      <c r="F8530" s="175" t="n"/>
      <c r="G8530" s="15" t="n"/>
      <c r="H8530" s="175" t="n"/>
      <c r="I8530" s="135" t="n"/>
      <c r="J8530" s="154" t="n"/>
      <c r="K8530" s="154" t="n"/>
      <c r="L8530" s="12" t="n"/>
      <c r="M8530">
        <f>VLOOKUP(J8530,P$7:Q$2767,2,0)</f>
        <v/>
      </c>
      <c r="N8530">
        <f>VLOOKUP(K8530,P$7:R$2767,2,0)</f>
        <v/>
      </c>
    </row>
    <row r="8531" hidden="1" outlineLevel="1" ht="22.45" customFormat="1" customHeight="1" s="71">
      <c r="B8531" s="165" t="n"/>
      <c r="C8531" s="165" t="n"/>
      <c r="D8531" s="152" t="n"/>
      <c r="E8531" s="163" t="n"/>
      <c r="F8531" s="164" t="n"/>
      <c r="G8531" s="163" t="n"/>
      <c r="H8531" s="164" t="n"/>
      <c r="I8531" s="176" t="n"/>
      <c r="J8531" s="8" t="n"/>
      <c r="K8531" s="8" t="n"/>
      <c r="L8531" s="12" t="n"/>
      <c r="M8531">
        <f>VLOOKUP(J8531,P$7:Q$2767,2,0)</f>
        <v/>
      </c>
      <c r="N8531">
        <f>VLOOKUP(K8531,P$7:R$2767,2,0)</f>
        <v/>
      </c>
    </row>
    <row r="8532" hidden="1" outlineLevel="1" ht="22.45" customFormat="1" customHeight="1" s="71">
      <c r="B8532" s="166" t="n"/>
      <c r="C8532" s="166" t="n"/>
      <c r="D8532" s="153" t="n"/>
      <c r="E8532" s="10" t="n"/>
      <c r="F8532" s="11" t="n"/>
      <c r="G8532" s="10" t="n"/>
      <c r="H8532" s="11" t="n"/>
      <c r="I8532" s="12" t="n"/>
      <c r="J8532" s="13" t="n"/>
      <c r="K8532" s="13" t="n"/>
      <c r="L8532" s="12" t="n"/>
      <c r="M8532">
        <f>VLOOKUP(J8532,P$7:Q$2767,2,0)</f>
        <v/>
      </c>
      <c r="N8532">
        <f>VLOOKUP(K8532,P$7:R$2767,2,0)</f>
        <v/>
      </c>
    </row>
    <row r="8533" hidden="1" outlineLevel="1" ht="22.45" customFormat="1" customHeight="1" s="71" thickBot="1">
      <c r="B8533" s="167" t="n"/>
      <c r="C8533" s="167" t="n"/>
      <c r="D8533" s="14" t="n"/>
      <c r="E8533" s="15" t="n"/>
      <c r="F8533" s="175" t="n"/>
      <c r="G8533" s="15" t="n"/>
      <c r="H8533" s="175" t="n"/>
      <c r="I8533" s="135" t="n"/>
      <c r="J8533" s="154" t="n"/>
      <c r="K8533" s="154" t="n"/>
      <c r="L8533" s="12" t="n"/>
      <c r="M8533">
        <f>VLOOKUP(J8533,P$7:Q$2767,2,0)</f>
        <v/>
      </c>
      <c r="N8533">
        <f>VLOOKUP(K8533,P$7:R$2767,2,0)</f>
        <v/>
      </c>
    </row>
    <row r="8534" hidden="1" outlineLevel="1" ht="22.45" customFormat="1" customHeight="1" s="71">
      <c r="B8534" s="165" t="n"/>
      <c r="C8534" s="165" t="n"/>
      <c r="D8534" s="152" t="n"/>
      <c r="E8534" s="163" t="n"/>
      <c r="F8534" s="164" t="n"/>
      <c r="G8534" s="163" t="n"/>
      <c r="H8534" s="164" t="n"/>
      <c r="I8534" s="7" t="n"/>
      <c r="J8534" s="8" t="n"/>
      <c r="K8534" s="8" t="n"/>
      <c r="L8534" s="12" t="n"/>
      <c r="M8534">
        <f>VLOOKUP(J8534,P$7:Q$2767,2,0)</f>
        <v/>
      </c>
      <c r="N8534">
        <f>VLOOKUP(K8534,P$7:R$2767,2,0)</f>
        <v/>
      </c>
    </row>
    <row r="8535" hidden="1" outlineLevel="1" ht="22.45" customFormat="1" customHeight="1" s="71">
      <c r="B8535" s="166" t="n"/>
      <c r="C8535" s="166" t="n"/>
      <c r="D8535" s="153" t="n"/>
      <c r="E8535" s="10" t="n"/>
      <c r="F8535" s="11" t="n"/>
      <c r="G8535" s="10" t="n"/>
      <c r="H8535" s="11" t="n"/>
      <c r="I8535" s="12" t="n"/>
      <c r="J8535" s="13" t="n"/>
      <c r="K8535" s="13" t="n"/>
      <c r="L8535" s="12" t="n"/>
      <c r="M8535">
        <f>VLOOKUP(J8535,P$7:Q$2767,2,0)</f>
        <v/>
      </c>
      <c r="N8535">
        <f>VLOOKUP(K8535,P$7:R$2767,2,0)</f>
        <v/>
      </c>
    </row>
    <row r="8536" hidden="1" outlineLevel="1" ht="22.45" customFormat="1" customHeight="1" s="71" thickBot="1">
      <c r="B8536" s="167" t="n"/>
      <c r="C8536" s="167" t="n"/>
      <c r="D8536" s="14" t="n"/>
      <c r="E8536" s="15" t="n"/>
      <c r="F8536" s="175" t="n"/>
      <c r="G8536" s="15" t="n"/>
      <c r="H8536" s="175" t="n"/>
      <c r="I8536" s="135" t="n"/>
      <c r="J8536" s="154" t="n"/>
      <c r="K8536" s="154" t="n"/>
      <c r="L8536" s="12" t="n"/>
      <c r="M8536">
        <f>VLOOKUP(J8536,P$7:Q$2767,2,0)</f>
        <v/>
      </c>
      <c r="N8536">
        <f>VLOOKUP(K8536,P$7:R$2767,2,0)</f>
        <v/>
      </c>
    </row>
    <row r="8537" hidden="1" outlineLevel="1" ht="22.45" customFormat="1" customHeight="1" s="71">
      <c r="B8537" s="165" t="n"/>
      <c r="C8537" s="165" t="n"/>
      <c r="D8537" s="152" t="n"/>
      <c r="E8537" s="163" t="n"/>
      <c r="F8537" s="164" t="n"/>
      <c r="G8537" s="163" t="n"/>
      <c r="H8537" s="164" t="n"/>
      <c r="I8537" s="176" t="n"/>
      <c r="J8537" s="8" t="n"/>
      <c r="K8537" s="8" t="n"/>
      <c r="L8537" s="12" t="n"/>
      <c r="M8537">
        <f>VLOOKUP(J8537,P$7:Q$2767,2,0)</f>
        <v/>
      </c>
      <c r="N8537">
        <f>VLOOKUP(K8537,P$7:R$2767,2,0)</f>
        <v/>
      </c>
    </row>
    <row r="8538" hidden="1" outlineLevel="1" ht="22.45" customFormat="1" customHeight="1" s="71">
      <c r="B8538" s="166" t="n"/>
      <c r="C8538" s="166" t="n"/>
      <c r="D8538" s="153" t="n"/>
      <c r="E8538" s="10" t="n"/>
      <c r="F8538" s="11" t="n"/>
      <c r="G8538" s="10" t="n"/>
      <c r="H8538" s="11" t="n"/>
      <c r="I8538" s="12" t="n"/>
      <c r="J8538" s="13" t="n"/>
      <c r="K8538" s="13" t="n"/>
      <c r="L8538" s="12" t="n"/>
      <c r="M8538">
        <f>VLOOKUP(J8538,P$7:Q$2767,2,0)</f>
        <v/>
      </c>
      <c r="N8538">
        <f>VLOOKUP(K8538,P$7:R$2767,2,0)</f>
        <v/>
      </c>
    </row>
    <row r="8539" hidden="1" outlineLevel="1" ht="22.45" customFormat="1" customHeight="1" s="71" thickBot="1">
      <c r="B8539" s="167" t="n"/>
      <c r="C8539" s="167" t="n"/>
      <c r="D8539" s="14" t="n"/>
      <c r="E8539" s="15" t="n"/>
      <c r="F8539" s="175" t="n"/>
      <c r="G8539" s="15" t="n"/>
      <c r="H8539" s="175" t="n"/>
      <c r="I8539" s="135" t="n"/>
      <c r="J8539" s="154" t="n"/>
      <c r="K8539" s="154" t="n"/>
      <c r="L8539" s="12" t="n"/>
      <c r="M8539">
        <f>VLOOKUP(J8539,P$7:Q$2767,2,0)</f>
        <v/>
      </c>
      <c r="N8539">
        <f>VLOOKUP(K8539,P$7:R$2767,2,0)</f>
        <v/>
      </c>
    </row>
    <row r="8540" hidden="1" outlineLevel="1" ht="22.45" customFormat="1" customHeight="1" s="71">
      <c r="B8540" s="165" t="n"/>
      <c r="C8540" s="165" t="n"/>
      <c r="D8540" s="152" t="n"/>
      <c r="E8540" s="163" t="n"/>
      <c r="F8540" s="164" t="n"/>
      <c r="G8540" s="163" t="n"/>
      <c r="H8540" s="164" t="n"/>
      <c r="I8540" s="176" t="n"/>
      <c r="J8540" s="8" t="n"/>
      <c r="K8540" s="8" t="n"/>
      <c r="L8540" s="12" t="n"/>
      <c r="M8540">
        <f>VLOOKUP(J8540,P$7:Q$2767,2,0)</f>
        <v/>
      </c>
      <c r="N8540">
        <f>VLOOKUP(K8540,P$7:R$2767,2,0)</f>
        <v/>
      </c>
    </row>
    <row r="8541" hidden="1" outlineLevel="1" ht="22.45" customFormat="1" customHeight="1" s="71">
      <c r="B8541" s="166" t="n"/>
      <c r="C8541" s="166" t="n"/>
      <c r="D8541" s="153" t="n"/>
      <c r="E8541" s="10" t="n"/>
      <c r="F8541" s="11" t="n"/>
      <c r="G8541" s="10" t="n"/>
      <c r="H8541" s="11" t="n"/>
      <c r="I8541" s="12" t="n"/>
      <c r="J8541" s="13" t="n"/>
      <c r="K8541" s="13" t="n"/>
      <c r="L8541" s="12" t="n"/>
      <c r="M8541">
        <f>VLOOKUP(J8541,P$7:Q$2767,2,0)</f>
        <v/>
      </c>
      <c r="N8541">
        <f>VLOOKUP(K8541,P$7:R$2767,2,0)</f>
        <v/>
      </c>
    </row>
    <row r="8542" hidden="1" outlineLevel="1" ht="22.45" customFormat="1" customHeight="1" s="71" thickBot="1">
      <c r="B8542" s="167" t="n"/>
      <c r="C8542" s="167" t="n"/>
      <c r="D8542" s="14" t="n"/>
      <c r="E8542" s="15" t="n"/>
      <c r="F8542" s="175" t="n"/>
      <c r="G8542" s="15" t="n"/>
      <c r="H8542" s="175" t="n"/>
      <c r="I8542" s="135" t="n"/>
      <c r="J8542" s="154" t="n"/>
      <c r="K8542" s="154" t="n"/>
      <c r="L8542" s="12" t="n"/>
      <c r="M8542">
        <f>VLOOKUP(J8542,P$7:Q$2767,2,0)</f>
        <v/>
      </c>
      <c r="N8542">
        <f>VLOOKUP(K8542,P$7:R$2767,2,0)</f>
        <v/>
      </c>
    </row>
    <row r="8543" hidden="1" outlineLevel="1" ht="22.45" customFormat="1" customHeight="1" s="71">
      <c r="B8543" s="165" t="n"/>
      <c r="C8543" s="165" t="n"/>
      <c r="D8543" s="152" t="n"/>
      <c r="E8543" s="163" t="n"/>
      <c r="F8543" s="164" t="n"/>
      <c r="G8543" s="163" t="n"/>
      <c r="H8543" s="164" t="n"/>
      <c r="I8543" s="176" t="n"/>
      <c r="J8543" s="8" t="n"/>
      <c r="K8543" s="8" t="n"/>
      <c r="L8543" s="12" t="n"/>
      <c r="M8543">
        <f>VLOOKUP(J8543,P$7:Q$2767,2,0)</f>
        <v/>
      </c>
      <c r="N8543">
        <f>VLOOKUP(K8543,P$7:R$2767,2,0)</f>
        <v/>
      </c>
    </row>
    <row r="8544" hidden="1" outlineLevel="1" ht="22.45" customFormat="1" customHeight="1" s="71">
      <c r="B8544" s="166" t="n"/>
      <c r="C8544" s="166" t="n"/>
      <c r="D8544" s="153" t="n"/>
      <c r="E8544" s="10" t="n"/>
      <c r="F8544" s="11" t="n"/>
      <c r="G8544" s="10" t="n"/>
      <c r="H8544" s="11" t="n"/>
      <c r="I8544" s="12" t="n"/>
      <c r="J8544" s="13" t="n"/>
      <c r="K8544" s="13" t="n"/>
      <c r="L8544" s="12" t="n"/>
      <c r="M8544">
        <f>VLOOKUP(J8544,P$7:Q$2767,2,0)</f>
        <v/>
      </c>
      <c r="N8544">
        <f>VLOOKUP(K8544,P$7:R$2767,2,0)</f>
        <v/>
      </c>
    </row>
    <row r="8545" hidden="1" outlineLevel="1" ht="22.45" customFormat="1" customHeight="1" s="71" thickBot="1">
      <c r="B8545" s="167" t="n"/>
      <c r="C8545" s="167" t="n"/>
      <c r="D8545" s="14" t="n"/>
      <c r="E8545" s="15" t="n"/>
      <c r="F8545" s="175" t="n"/>
      <c r="G8545" s="15" t="n"/>
      <c r="H8545" s="175" t="n"/>
      <c r="I8545" s="135" t="n"/>
      <c r="J8545" s="154" t="n"/>
      <c r="K8545" s="154" t="n"/>
      <c r="L8545" s="12" t="n"/>
      <c r="M8545">
        <f>VLOOKUP(J8545,P$7:Q$2767,2,0)</f>
        <v/>
      </c>
      <c r="N8545">
        <f>VLOOKUP(K8545,P$7:R$2767,2,0)</f>
        <v/>
      </c>
    </row>
    <row r="8546" hidden="1" outlineLevel="1" ht="22.45" customFormat="1" customHeight="1" s="71">
      <c r="B8546" s="165" t="n"/>
      <c r="C8546" s="165" t="n"/>
      <c r="D8546" s="152" t="n"/>
      <c r="E8546" s="163" t="n"/>
      <c r="F8546" s="164" t="n"/>
      <c r="G8546" s="163" t="n"/>
      <c r="H8546" s="164" t="n"/>
      <c r="I8546" s="176" t="n"/>
      <c r="J8546" s="8" t="n"/>
      <c r="K8546" s="8" t="n"/>
      <c r="L8546" s="12" t="n"/>
      <c r="M8546">
        <f>VLOOKUP(J8546,P$7:Q$2767,2,0)</f>
        <v/>
      </c>
      <c r="N8546">
        <f>VLOOKUP(K8546,P$7:R$2767,2,0)</f>
        <v/>
      </c>
    </row>
    <row r="8547" hidden="1" outlineLevel="1" ht="22.45" customFormat="1" customHeight="1" s="71">
      <c r="B8547" s="166" t="n"/>
      <c r="C8547" s="166" t="n"/>
      <c r="D8547" s="153" t="n"/>
      <c r="E8547" s="10" t="n"/>
      <c r="F8547" s="11" t="n"/>
      <c r="G8547" s="10" t="n"/>
      <c r="H8547" s="11" t="n"/>
      <c r="I8547" s="12" t="n"/>
      <c r="J8547" s="13" t="n"/>
      <c r="K8547" s="13" t="n"/>
      <c r="L8547" s="12" t="n"/>
      <c r="M8547">
        <f>VLOOKUP(J8547,P$7:Q$2767,2,0)</f>
        <v/>
      </c>
      <c r="N8547">
        <f>VLOOKUP(K8547,P$7:R$2767,2,0)</f>
        <v/>
      </c>
    </row>
    <row r="8548" hidden="1" outlineLevel="1" ht="22.45" customFormat="1" customHeight="1" s="71" thickBot="1">
      <c r="B8548" s="167" t="n"/>
      <c r="C8548" s="167" t="n"/>
      <c r="D8548" s="14" t="n"/>
      <c r="E8548" s="15" t="n"/>
      <c r="F8548" s="175" t="n"/>
      <c r="G8548" s="15" t="n"/>
      <c r="H8548" s="175" t="n"/>
      <c r="I8548" s="135" t="n"/>
      <c r="J8548" s="154" t="n"/>
      <c r="K8548" s="154" t="n"/>
      <c r="L8548" s="12" t="n"/>
      <c r="M8548">
        <f>VLOOKUP(J8548,P$7:Q$2767,2,0)</f>
        <v/>
      </c>
      <c r="N8548">
        <f>VLOOKUP(K8548,P$7:R$2767,2,0)</f>
        <v/>
      </c>
    </row>
    <row r="8549" hidden="1" outlineLevel="1" ht="22.45" customFormat="1" customHeight="1" s="71">
      <c r="B8549" s="165" t="n"/>
      <c r="C8549" s="165" t="n"/>
      <c r="D8549" s="152" t="n"/>
      <c r="E8549" s="163" t="n"/>
      <c r="F8549" s="164" t="n"/>
      <c r="G8549" s="163" t="n"/>
      <c r="H8549" s="164" t="n"/>
      <c r="I8549" s="7" t="n"/>
      <c r="J8549" s="8" t="n"/>
      <c r="K8549" s="8" t="n"/>
      <c r="L8549" s="12" t="n"/>
      <c r="M8549">
        <f>VLOOKUP(J8549,P$7:Q$2767,2,0)</f>
        <v/>
      </c>
      <c r="N8549">
        <f>VLOOKUP(K8549,P$7:R$2767,2,0)</f>
        <v/>
      </c>
    </row>
    <row r="8550" hidden="1" outlineLevel="1" ht="22.45" customFormat="1" customHeight="1" s="71">
      <c r="B8550" s="166" t="n"/>
      <c r="C8550" s="166" t="n"/>
      <c r="D8550" s="153" t="n"/>
      <c r="E8550" s="10" t="n"/>
      <c r="F8550" s="11" t="n"/>
      <c r="G8550" s="10" t="n"/>
      <c r="H8550" s="11" t="n"/>
      <c r="I8550" s="12" t="n"/>
      <c r="J8550" s="13" t="n"/>
      <c r="K8550" s="13" t="n"/>
      <c r="L8550" s="12" t="n"/>
      <c r="M8550">
        <f>VLOOKUP(J8550,P$7:Q$2767,2,0)</f>
        <v/>
      </c>
      <c r="N8550">
        <f>VLOOKUP(K8550,P$7:R$2767,2,0)</f>
        <v/>
      </c>
    </row>
    <row r="8551" hidden="1" outlineLevel="1" ht="22.45" customFormat="1" customHeight="1" s="71" thickBot="1">
      <c r="B8551" s="167" t="n"/>
      <c r="C8551" s="167" t="n"/>
      <c r="D8551" s="14" t="n"/>
      <c r="E8551" s="15" t="n"/>
      <c r="F8551" s="175" t="n"/>
      <c r="G8551" s="15" t="n"/>
      <c r="H8551" s="175" t="n"/>
      <c r="I8551" s="135" t="n"/>
      <c r="J8551" s="154" t="n"/>
      <c r="K8551" s="154" t="n"/>
      <c r="L8551" s="12" t="n"/>
      <c r="M8551">
        <f>VLOOKUP(J8551,P$7:Q$2767,2,0)</f>
        <v/>
      </c>
      <c r="N8551">
        <f>VLOOKUP(K8551,P$7:R$2767,2,0)</f>
        <v/>
      </c>
    </row>
    <row r="8552" hidden="1" outlineLevel="1" ht="22.45" customFormat="1" customHeight="1" s="71">
      <c r="B8552" s="165" t="n"/>
      <c r="C8552" s="165" t="n"/>
      <c r="D8552" s="152" t="n"/>
      <c r="E8552" s="163" t="n"/>
      <c r="F8552" s="164" t="n"/>
      <c r="G8552" s="163" t="n"/>
      <c r="H8552" s="164" t="n"/>
      <c r="I8552" s="176" t="n"/>
      <c r="J8552" s="8" t="n"/>
      <c r="K8552" s="8" t="n"/>
      <c r="L8552" s="12" t="n"/>
      <c r="M8552">
        <f>VLOOKUP(J8552,P$7:Q$2767,2,0)</f>
        <v/>
      </c>
      <c r="N8552">
        <f>VLOOKUP(K8552,P$7:R$2767,2,0)</f>
        <v/>
      </c>
    </row>
    <row r="8553" hidden="1" outlineLevel="1" ht="22.45" customFormat="1" customHeight="1" s="71">
      <c r="B8553" s="166" t="n"/>
      <c r="C8553" s="166" t="n"/>
      <c r="D8553" s="153" t="n"/>
      <c r="E8553" s="10" t="n"/>
      <c r="F8553" s="11" t="n"/>
      <c r="G8553" s="10" t="n"/>
      <c r="H8553" s="11" t="n"/>
      <c r="I8553" s="12" t="n"/>
      <c r="J8553" s="13" t="n"/>
      <c r="K8553" s="13" t="n"/>
      <c r="L8553" s="12" t="n"/>
      <c r="M8553">
        <f>VLOOKUP(J8553,P$7:Q$2767,2,0)</f>
        <v/>
      </c>
      <c r="N8553">
        <f>VLOOKUP(K8553,P$7:R$2767,2,0)</f>
        <v/>
      </c>
    </row>
    <row r="8554" hidden="1" outlineLevel="1" ht="22.45" customFormat="1" customHeight="1" s="71" thickBot="1">
      <c r="B8554" s="167" t="n"/>
      <c r="C8554" s="167" t="n"/>
      <c r="D8554" s="14" t="n"/>
      <c r="E8554" s="15" t="n"/>
      <c r="F8554" s="175" t="n"/>
      <c r="G8554" s="15" t="n"/>
      <c r="H8554" s="175" t="n"/>
      <c r="I8554" s="135" t="n"/>
      <c r="J8554" s="154" t="n"/>
      <c r="K8554" s="154" t="n"/>
      <c r="L8554" s="12" t="n"/>
      <c r="M8554">
        <f>VLOOKUP(J8554,P$7:Q$2767,2,0)</f>
        <v/>
      </c>
      <c r="N8554">
        <f>VLOOKUP(K8554,P$7:R$2767,2,0)</f>
        <v/>
      </c>
    </row>
    <row r="8555" hidden="1" outlineLevel="1" ht="22.45" customFormat="1" customHeight="1" s="71">
      <c r="B8555" s="165" t="n"/>
      <c r="C8555" s="165" t="n"/>
      <c r="D8555" s="152" t="n"/>
      <c r="E8555" s="163" t="n"/>
      <c r="F8555" s="164" t="n"/>
      <c r="G8555" s="163" t="n"/>
      <c r="H8555" s="164" t="n"/>
      <c r="I8555" s="176" t="n"/>
      <c r="J8555" s="8" t="n"/>
      <c r="K8555" s="8" t="n"/>
      <c r="L8555" s="12" t="n"/>
      <c r="M8555">
        <f>VLOOKUP(J8555,P$7:Q$2767,2,0)</f>
        <v/>
      </c>
      <c r="N8555">
        <f>VLOOKUP(K8555,P$7:R$2767,2,0)</f>
        <v/>
      </c>
    </row>
    <row r="8556" hidden="1" outlineLevel="1" ht="22.45" customFormat="1" customHeight="1" s="71">
      <c r="B8556" s="166" t="n"/>
      <c r="C8556" s="166" t="n"/>
      <c r="D8556" s="153" t="n"/>
      <c r="E8556" s="10" t="n"/>
      <c r="F8556" s="11" t="n"/>
      <c r="G8556" s="10" t="n"/>
      <c r="H8556" s="11" t="n"/>
      <c r="I8556" s="12" t="n"/>
      <c r="J8556" s="13" t="n"/>
      <c r="K8556" s="13" t="n"/>
      <c r="L8556" s="12" t="n"/>
      <c r="M8556">
        <f>VLOOKUP(J8556,P$7:Q$2767,2,0)</f>
        <v/>
      </c>
      <c r="N8556">
        <f>VLOOKUP(K8556,P$7:R$2767,2,0)</f>
        <v/>
      </c>
    </row>
    <row r="8557" hidden="1" outlineLevel="1" ht="22.45" customFormat="1" customHeight="1" s="71" thickBot="1">
      <c r="B8557" s="167" t="n"/>
      <c r="C8557" s="167" t="n"/>
      <c r="D8557" s="14" t="n"/>
      <c r="E8557" s="15" t="n"/>
      <c r="F8557" s="175" t="n"/>
      <c r="G8557" s="15" t="n"/>
      <c r="H8557" s="175" t="n"/>
      <c r="I8557" s="135" t="n"/>
      <c r="J8557" s="154" t="n"/>
      <c r="K8557" s="154" t="n"/>
      <c r="L8557" s="12" t="n"/>
      <c r="M8557">
        <f>VLOOKUP(J8557,P$7:Q$2767,2,0)</f>
        <v/>
      </c>
      <c r="N8557">
        <f>VLOOKUP(K8557,P$7:R$2767,2,0)</f>
        <v/>
      </c>
    </row>
    <row r="8558" hidden="1" outlineLevel="1" ht="22.45" customFormat="1" customHeight="1" s="71">
      <c r="B8558" s="165" t="n"/>
      <c r="C8558" s="165" t="n"/>
      <c r="D8558" s="152" t="n"/>
      <c r="E8558" s="163" t="n"/>
      <c r="F8558" s="164" t="n"/>
      <c r="G8558" s="163" t="n"/>
      <c r="H8558" s="164" t="n"/>
      <c r="I8558" s="176" t="n"/>
      <c r="J8558" s="8" t="n"/>
      <c r="K8558" s="8" t="n"/>
      <c r="L8558" s="12" t="n"/>
      <c r="M8558">
        <f>VLOOKUP(J8558,P$7:Q$2767,2,0)</f>
        <v/>
      </c>
      <c r="N8558">
        <f>VLOOKUP(K8558,P$7:R$2767,2,0)</f>
        <v/>
      </c>
    </row>
    <row r="8559" hidden="1" outlineLevel="1" ht="22.45" customFormat="1" customHeight="1" s="71">
      <c r="B8559" s="166" t="n"/>
      <c r="C8559" s="166" t="n"/>
      <c r="D8559" s="153" t="n"/>
      <c r="E8559" s="10" t="n"/>
      <c r="F8559" s="11" t="n"/>
      <c r="G8559" s="10" t="n"/>
      <c r="H8559" s="11" t="n"/>
      <c r="I8559" s="12" t="n"/>
      <c r="J8559" s="13" t="n"/>
      <c r="K8559" s="13" t="n"/>
      <c r="L8559" s="12" t="n"/>
      <c r="M8559">
        <f>VLOOKUP(J8559,P$7:Q$2767,2,0)</f>
        <v/>
      </c>
      <c r="N8559">
        <f>VLOOKUP(K8559,P$7:R$2767,2,0)</f>
        <v/>
      </c>
    </row>
    <row r="8560" hidden="1" outlineLevel="1" ht="22.45" customFormat="1" customHeight="1" s="71" thickBot="1">
      <c r="B8560" s="167" t="n"/>
      <c r="C8560" s="167" t="n"/>
      <c r="D8560" s="14" t="n"/>
      <c r="E8560" s="15" t="n"/>
      <c r="F8560" s="175" t="n"/>
      <c r="G8560" s="15" t="n"/>
      <c r="H8560" s="175" t="n"/>
      <c r="I8560" s="135" t="n"/>
      <c r="J8560" s="154" t="n"/>
      <c r="K8560" s="154" t="n"/>
      <c r="L8560" s="12" t="n"/>
      <c r="M8560">
        <f>VLOOKUP(J8560,P$7:Q$2767,2,0)</f>
        <v/>
      </c>
      <c r="N8560">
        <f>VLOOKUP(K8560,P$7:R$2767,2,0)</f>
        <v/>
      </c>
    </row>
    <row r="8561" hidden="1" outlineLevel="1" ht="22.45" customFormat="1" customHeight="1" s="71">
      <c r="B8561" s="165" t="n"/>
      <c r="C8561" s="165" t="n"/>
      <c r="D8561" s="152" t="n"/>
      <c r="E8561" s="163" t="n"/>
      <c r="F8561" s="164" t="n"/>
      <c r="G8561" s="163" t="n"/>
      <c r="H8561" s="164" t="n"/>
      <c r="I8561" s="176" t="n"/>
      <c r="J8561" s="8" t="n"/>
      <c r="K8561" s="8" t="n"/>
      <c r="L8561" s="12" t="n"/>
      <c r="M8561">
        <f>VLOOKUP(J8561,P$7:Q$2767,2,0)</f>
        <v/>
      </c>
      <c r="N8561">
        <f>VLOOKUP(K8561,P$7:R$2767,2,0)</f>
        <v/>
      </c>
    </row>
    <row r="8562" hidden="1" outlineLevel="1" ht="22.45" customFormat="1" customHeight="1" s="71">
      <c r="B8562" s="166" t="n"/>
      <c r="C8562" s="166" t="n"/>
      <c r="D8562" s="153" t="n"/>
      <c r="E8562" s="10" t="n"/>
      <c r="F8562" s="11" t="n"/>
      <c r="G8562" s="10" t="n"/>
      <c r="H8562" s="11" t="n"/>
      <c r="I8562" s="12" t="n"/>
      <c r="J8562" s="13" t="n"/>
      <c r="K8562" s="13" t="n"/>
      <c r="L8562" s="12" t="n"/>
      <c r="M8562">
        <f>VLOOKUP(J8562,P$7:Q$2767,2,0)</f>
        <v/>
      </c>
      <c r="N8562">
        <f>VLOOKUP(K8562,P$7:R$2767,2,0)</f>
        <v/>
      </c>
    </row>
    <row r="8563" hidden="1" outlineLevel="1" ht="22.45" customFormat="1" customHeight="1" s="71" thickBot="1">
      <c r="B8563" s="167" t="n"/>
      <c r="C8563" s="167" t="n"/>
      <c r="D8563" s="14" t="n"/>
      <c r="E8563" s="15" t="n"/>
      <c r="F8563" s="175" t="n"/>
      <c r="G8563" s="15" t="n"/>
      <c r="H8563" s="175" t="n"/>
      <c r="I8563" s="135" t="n"/>
      <c r="J8563" s="154" t="n"/>
      <c r="K8563" s="154" t="n"/>
      <c r="L8563" s="12" t="n"/>
      <c r="M8563">
        <f>VLOOKUP(J8563,P$7:Q$2767,2,0)</f>
        <v/>
      </c>
      <c r="N8563">
        <f>VLOOKUP(K8563,P$7:R$2767,2,0)</f>
        <v/>
      </c>
    </row>
    <row r="8564" hidden="1" outlineLevel="1" ht="22.45" customFormat="1" customHeight="1" s="71">
      <c r="B8564" s="165" t="n"/>
      <c r="C8564" s="165" t="n"/>
      <c r="D8564" s="152" t="n"/>
      <c r="E8564" s="163" t="n"/>
      <c r="F8564" s="164" t="n"/>
      <c r="G8564" s="163" t="n"/>
      <c r="H8564" s="164" t="n"/>
      <c r="I8564" s="176" t="n"/>
      <c r="J8564" s="8" t="n"/>
      <c r="K8564" s="8" t="n"/>
      <c r="L8564" s="12" t="n"/>
      <c r="M8564">
        <f>VLOOKUP(J8564,P$7:Q$2767,2,0)</f>
        <v/>
      </c>
      <c r="N8564">
        <f>VLOOKUP(K8564,P$7:R$2767,2,0)</f>
        <v/>
      </c>
    </row>
    <row r="8565" hidden="1" outlineLevel="1" ht="22.45" customFormat="1" customHeight="1" s="71">
      <c r="B8565" s="166" t="n"/>
      <c r="C8565" s="166" t="n"/>
      <c r="D8565" s="153" t="n"/>
      <c r="E8565" s="10" t="n"/>
      <c r="F8565" s="11" t="n"/>
      <c r="G8565" s="10" t="n"/>
      <c r="H8565" s="11" t="n"/>
      <c r="I8565" s="12" t="n"/>
      <c r="J8565" s="13" t="n"/>
      <c r="K8565" s="13" t="n"/>
      <c r="L8565" s="12" t="n"/>
      <c r="M8565">
        <f>VLOOKUP(J8565,P$7:Q$2767,2,0)</f>
        <v/>
      </c>
      <c r="N8565">
        <f>VLOOKUP(K8565,P$7:R$2767,2,0)</f>
        <v/>
      </c>
    </row>
    <row r="8566" hidden="1" outlineLevel="1" ht="22.45" customFormat="1" customHeight="1" s="71" thickBot="1">
      <c r="B8566" s="167" t="n"/>
      <c r="C8566" s="167" t="n"/>
      <c r="D8566" s="14" t="n"/>
      <c r="E8566" s="15" t="n"/>
      <c r="F8566" s="175" t="n"/>
      <c r="G8566" s="15" t="n"/>
      <c r="H8566" s="175" t="n"/>
      <c r="I8566" s="135" t="n"/>
      <c r="J8566" s="154" t="n"/>
      <c r="K8566" s="154" t="n"/>
      <c r="L8566" s="12" t="n"/>
      <c r="M8566">
        <f>VLOOKUP(J8566,P$7:Q$2767,2,0)</f>
        <v/>
      </c>
      <c r="N8566">
        <f>VLOOKUP(K8566,P$7:R$2767,2,0)</f>
        <v/>
      </c>
    </row>
    <row r="8567" hidden="1" outlineLevel="1" ht="22.45" customFormat="1" customHeight="1" s="71">
      <c r="B8567" s="165" t="n"/>
      <c r="C8567" s="165" t="n"/>
      <c r="D8567" s="152" t="n"/>
      <c r="E8567" s="163" t="n"/>
      <c r="F8567" s="164" t="n"/>
      <c r="G8567" s="163" t="n"/>
      <c r="H8567" s="164" t="n"/>
      <c r="I8567" s="176" t="n"/>
      <c r="J8567" s="8" t="n"/>
      <c r="K8567" s="8" t="n"/>
      <c r="L8567" s="12" t="n"/>
      <c r="M8567">
        <f>VLOOKUP(J8567,P$7:Q$2767,2,0)</f>
        <v/>
      </c>
      <c r="N8567">
        <f>VLOOKUP(K8567,P$7:R$2767,2,0)</f>
        <v/>
      </c>
    </row>
    <row r="8568" hidden="1" outlineLevel="1" ht="22.45" customFormat="1" customHeight="1" s="71">
      <c r="B8568" s="166" t="n"/>
      <c r="C8568" s="166" t="n"/>
      <c r="D8568" s="153" t="n"/>
      <c r="E8568" s="10" t="n"/>
      <c r="F8568" s="11" t="n"/>
      <c r="G8568" s="10" t="n"/>
      <c r="H8568" s="11" t="n"/>
      <c r="I8568" s="12" t="n"/>
      <c r="J8568" s="13" t="n"/>
      <c r="K8568" s="13" t="n"/>
      <c r="L8568" s="12" t="n"/>
      <c r="M8568">
        <f>VLOOKUP(J8568,P$7:Q$2767,2,0)</f>
        <v/>
      </c>
      <c r="N8568">
        <f>VLOOKUP(K8568,P$7:R$2767,2,0)</f>
        <v/>
      </c>
    </row>
    <row r="8569" hidden="1" outlineLevel="1" ht="22.45" customFormat="1" customHeight="1" s="71" thickBot="1">
      <c r="B8569" s="167" t="n"/>
      <c r="C8569" s="167" t="n"/>
      <c r="D8569" s="14" t="n"/>
      <c r="E8569" s="15" t="n"/>
      <c r="F8569" s="175" t="n"/>
      <c r="G8569" s="15" t="n"/>
      <c r="H8569" s="175" t="n"/>
      <c r="I8569" s="135" t="n"/>
      <c r="J8569" s="154" t="n"/>
      <c r="K8569" s="154" t="n"/>
      <c r="L8569" s="12" t="n"/>
      <c r="M8569">
        <f>VLOOKUP(J8569,P$7:Q$2767,2,0)</f>
        <v/>
      </c>
      <c r="N8569">
        <f>VLOOKUP(K8569,P$7:R$2767,2,0)</f>
        <v/>
      </c>
    </row>
    <row r="8570" hidden="1" outlineLevel="1" ht="22.45" customFormat="1" customHeight="1" s="71">
      <c r="B8570" s="165" t="n"/>
      <c r="C8570" s="165" t="n"/>
      <c r="D8570" s="152" t="n"/>
      <c r="E8570" s="163" t="n"/>
      <c r="F8570" s="164" t="n"/>
      <c r="G8570" s="163" t="n"/>
      <c r="H8570" s="164" t="n"/>
      <c r="I8570" s="176" t="n"/>
      <c r="J8570" s="8" t="n"/>
      <c r="K8570" s="8" t="n"/>
      <c r="L8570" s="12" t="n"/>
      <c r="M8570">
        <f>VLOOKUP(J8570,P$7:Q$2767,2,0)</f>
        <v/>
      </c>
      <c r="N8570">
        <f>VLOOKUP(K8570,P$7:R$2767,2,0)</f>
        <v/>
      </c>
    </row>
    <row r="8571" hidden="1" outlineLevel="1" ht="22.45" customFormat="1" customHeight="1" s="71">
      <c r="B8571" s="166" t="n"/>
      <c r="C8571" s="166" t="n"/>
      <c r="D8571" s="153" t="n"/>
      <c r="E8571" s="10" t="n"/>
      <c r="F8571" s="11" t="n"/>
      <c r="G8571" s="10" t="n"/>
      <c r="H8571" s="11" t="n"/>
      <c r="I8571" s="12" t="n"/>
      <c r="J8571" s="13" t="n"/>
      <c r="K8571" s="13" t="n"/>
      <c r="L8571" s="12" t="n"/>
      <c r="M8571">
        <f>VLOOKUP(J8571,P$7:Q$2767,2,0)</f>
        <v/>
      </c>
      <c r="N8571">
        <f>VLOOKUP(K8571,P$7:R$2767,2,0)</f>
        <v/>
      </c>
    </row>
    <row r="8572" hidden="1" outlineLevel="1" ht="22.45" customFormat="1" customHeight="1" s="71" thickBot="1">
      <c r="B8572" s="167" t="n"/>
      <c r="C8572" s="167" t="n"/>
      <c r="D8572" s="14" t="n"/>
      <c r="E8572" s="15" t="n"/>
      <c r="F8572" s="175" t="n"/>
      <c r="G8572" s="15" t="n"/>
      <c r="H8572" s="175" t="n"/>
      <c r="I8572" s="135" t="n"/>
      <c r="J8572" s="154" t="n"/>
      <c r="K8572" s="154" t="n"/>
      <c r="L8572" s="12" t="n"/>
      <c r="M8572">
        <f>VLOOKUP(J8572,P$7:Q$2767,2,0)</f>
        <v/>
      </c>
      <c r="N8572">
        <f>VLOOKUP(K8572,P$7:R$2767,2,0)</f>
        <v/>
      </c>
    </row>
    <row r="8573" hidden="1" outlineLevel="1" ht="22.45" customFormat="1" customHeight="1" s="71">
      <c r="B8573" s="165" t="n"/>
      <c r="C8573" s="165" t="n"/>
      <c r="D8573" s="152" t="n"/>
      <c r="E8573" s="163" t="n"/>
      <c r="F8573" s="164" t="n"/>
      <c r="G8573" s="163" t="n"/>
      <c r="H8573" s="164" t="n"/>
      <c r="I8573" s="176" t="n"/>
      <c r="J8573" s="8" t="n"/>
      <c r="K8573" s="8" t="n"/>
      <c r="L8573" s="12" t="n"/>
      <c r="M8573">
        <f>VLOOKUP(J8573,P$7:Q$2767,2,0)</f>
        <v/>
      </c>
      <c r="N8573">
        <f>VLOOKUP(K8573,P$7:R$2767,2,0)</f>
        <v/>
      </c>
    </row>
    <row r="8574" hidden="1" outlineLevel="1" ht="22.45" customFormat="1" customHeight="1" s="71">
      <c r="B8574" s="166" t="n"/>
      <c r="C8574" s="166" t="n"/>
      <c r="D8574" s="153" t="n"/>
      <c r="E8574" s="10" t="n"/>
      <c r="F8574" s="11" t="n"/>
      <c r="G8574" s="10" t="n"/>
      <c r="H8574" s="11" t="n"/>
      <c r="I8574" s="12" t="n"/>
      <c r="J8574" s="13" t="n"/>
      <c r="K8574" s="13" t="n"/>
      <c r="L8574" s="12" t="n"/>
      <c r="M8574">
        <f>VLOOKUP(J8574,P$7:Q$2767,2,0)</f>
        <v/>
      </c>
      <c r="N8574">
        <f>VLOOKUP(K8574,P$7:R$2767,2,0)</f>
        <v/>
      </c>
    </row>
    <row r="8575" hidden="1" outlineLevel="1" ht="22.45" customFormat="1" customHeight="1" s="71" thickBot="1">
      <c r="B8575" s="167" t="n"/>
      <c r="C8575" s="167" t="n"/>
      <c r="D8575" s="14" t="n"/>
      <c r="E8575" s="15" t="n"/>
      <c r="F8575" s="175" t="n"/>
      <c r="G8575" s="15" t="n"/>
      <c r="H8575" s="175" t="n"/>
      <c r="I8575" s="135" t="n"/>
      <c r="J8575" s="154" t="n"/>
      <c r="K8575" s="154" t="n"/>
      <c r="L8575" s="12" t="n"/>
      <c r="M8575">
        <f>VLOOKUP(J8575,P$7:Q$2767,2,0)</f>
        <v/>
      </c>
      <c r="N8575">
        <f>VLOOKUP(K8575,P$7:R$2767,2,0)</f>
        <v/>
      </c>
    </row>
    <row r="8576" hidden="1" outlineLevel="1" ht="22.45" customFormat="1" customHeight="1" s="71">
      <c r="B8576" s="165" t="n"/>
      <c r="C8576" s="165" t="n"/>
      <c r="D8576" s="152" t="n"/>
      <c r="E8576" s="163" t="n"/>
      <c r="F8576" s="164" t="n"/>
      <c r="G8576" s="163" t="n"/>
      <c r="H8576" s="164" t="n"/>
      <c r="I8576" s="176" t="n"/>
      <c r="J8576" s="8" t="n"/>
      <c r="K8576" s="8" t="n"/>
      <c r="L8576" s="12" t="n"/>
      <c r="M8576">
        <f>VLOOKUP(J8576,P$7:Q$2767,2,0)</f>
        <v/>
      </c>
      <c r="N8576">
        <f>VLOOKUP(K8576,P$7:R$2767,2,0)</f>
        <v/>
      </c>
    </row>
    <row r="8577" hidden="1" outlineLevel="1" ht="22.45" customFormat="1" customHeight="1" s="71">
      <c r="B8577" s="166" t="n"/>
      <c r="C8577" s="166" t="n"/>
      <c r="D8577" s="153" t="n"/>
      <c r="E8577" s="10" t="n"/>
      <c r="F8577" s="11" t="n"/>
      <c r="G8577" s="10" t="n"/>
      <c r="H8577" s="11" t="n"/>
      <c r="I8577" s="12" t="n"/>
      <c r="J8577" s="13" t="n"/>
      <c r="K8577" s="13" t="n"/>
      <c r="L8577" s="12" t="n"/>
      <c r="M8577">
        <f>VLOOKUP(J8577,P$7:Q$2767,2,0)</f>
        <v/>
      </c>
      <c r="N8577">
        <f>VLOOKUP(K8577,P$7:R$2767,2,0)</f>
        <v/>
      </c>
    </row>
    <row r="8578" hidden="1" outlineLevel="1" ht="22.45" customFormat="1" customHeight="1" s="71" thickBot="1">
      <c r="B8578" s="167" t="n"/>
      <c r="C8578" s="167" t="n"/>
      <c r="D8578" s="14" t="n"/>
      <c r="E8578" s="15" t="n"/>
      <c r="F8578" s="175" t="n"/>
      <c r="G8578" s="15" t="n"/>
      <c r="H8578" s="175" t="n"/>
      <c r="I8578" s="135" t="n"/>
      <c r="J8578" s="154" t="n"/>
      <c r="K8578" s="154" t="n"/>
      <c r="L8578" s="12" t="n"/>
      <c r="M8578">
        <f>VLOOKUP(J8578,P$7:Q$2767,2,0)</f>
        <v/>
      </c>
      <c r="N8578">
        <f>VLOOKUP(K8578,P$7:R$2767,2,0)</f>
        <v/>
      </c>
    </row>
    <row r="8579" hidden="1" outlineLevel="1" ht="22.45" customFormat="1" customHeight="1" s="71">
      <c r="B8579" s="165" t="n"/>
      <c r="C8579" s="165" t="n"/>
      <c r="D8579" s="152" t="n"/>
      <c r="E8579" s="163" t="n"/>
      <c r="F8579" s="164" t="n"/>
      <c r="G8579" s="163" t="n"/>
      <c r="H8579" s="164" t="n"/>
      <c r="I8579" s="176" t="n"/>
      <c r="J8579" s="8" t="n"/>
      <c r="K8579" s="8" t="n"/>
      <c r="L8579" s="12" t="n"/>
      <c r="M8579">
        <f>VLOOKUP(J8579,P$7:Q$2767,2,0)</f>
        <v/>
      </c>
      <c r="N8579">
        <f>VLOOKUP(K8579,P$7:R$2767,2,0)</f>
        <v/>
      </c>
    </row>
    <row r="8580" hidden="1" outlineLevel="1" ht="22.45" customFormat="1" customHeight="1" s="71">
      <c r="B8580" s="166" t="n"/>
      <c r="C8580" s="166" t="n"/>
      <c r="D8580" s="153" t="n"/>
      <c r="E8580" s="10" t="n"/>
      <c r="F8580" s="11" t="n"/>
      <c r="G8580" s="10" t="n"/>
      <c r="H8580" s="11" t="n"/>
      <c r="I8580" s="12" t="n"/>
      <c r="J8580" s="13" t="n"/>
      <c r="K8580" s="13" t="n"/>
      <c r="L8580" s="12" t="n"/>
      <c r="M8580">
        <f>VLOOKUP(J8580,P$7:Q$2767,2,0)</f>
        <v/>
      </c>
      <c r="N8580">
        <f>VLOOKUP(K8580,P$7:R$2767,2,0)</f>
        <v/>
      </c>
    </row>
    <row r="8581" hidden="1" outlineLevel="1" ht="22.45" customFormat="1" customHeight="1" s="71" thickBot="1">
      <c r="B8581" s="167" t="n"/>
      <c r="C8581" s="167" t="n"/>
      <c r="D8581" s="14" t="n"/>
      <c r="E8581" s="15" t="n"/>
      <c r="F8581" s="175" t="n"/>
      <c r="G8581" s="15" t="n"/>
      <c r="H8581" s="175" t="n"/>
      <c r="I8581" s="135" t="n"/>
      <c r="J8581" s="154" t="n"/>
      <c r="K8581" s="154" t="n"/>
      <c r="L8581" s="12" t="n"/>
      <c r="M8581">
        <f>VLOOKUP(J8581,P$7:Q$2767,2,0)</f>
        <v/>
      </c>
      <c r="N8581">
        <f>VLOOKUP(K8581,P$7:R$2767,2,0)</f>
        <v/>
      </c>
    </row>
    <row r="8582" hidden="1" outlineLevel="1" ht="22.45" customFormat="1" customHeight="1" s="71">
      <c r="B8582" s="165" t="n"/>
      <c r="C8582" s="165" t="n"/>
      <c r="D8582" s="152" t="n"/>
      <c r="E8582" s="163" t="n"/>
      <c r="F8582" s="164" t="n"/>
      <c r="G8582" s="163" t="n"/>
      <c r="H8582" s="164" t="n"/>
      <c r="I8582" s="176" t="n"/>
      <c r="J8582" s="8" t="n"/>
      <c r="K8582" s="8" t="n"/>
      <c r="L8582" s="12" t="n"/>
      <c r="M8582">
        <f>VLOOKUP(J8582,P$7:Q$2767,2,0)</f>
        <v/>
      </c>
      <c r="N8582">
        <f>VLOOKUP(K8582,P$7:R$2767,2,0)</f>
        <v/>
      </c>
    </row>
    <row r="8583" hidden="1" outlineLevel="1" ht="22.45" customFormat="1" customHeight="1" s="71">
      <c r="B8583" s="166" t="n"/>
      <c r="C8583" s="166" t="n"/>
      <c r="D8583" s="153" t="n"/>
      <c r="E8583" s="10" t="n"/>
      <c r="F8583" s="11" t="n"/>
      <c r="G8583" s="10" t="n"/>
      <c r="H8583" s="11" t="n"/>
      <c r="I8583" s="12" t="n"/>
      <c r="J8583" s="13" t="n"/>
      <c r="K8583" s="13" t="n"/>
      <c r="L8583" s="12" t="n"/>
      <c r="M8583">
        <f>VLOOKUP(J8583,P$7:Q$2767,2,0)</f>
        <v/>
      </c>
      <c r="N8583">
        <f>VLOOKUP(K8583,P$7:R$2767,2,0)</f>
        <v/>
      </c>
    </row>
    <row r="8584" hidden="1" outlineLevel="1" ht="22.45" customFormat="1" customHeight="1" s="71" thickBot="1">
      <c r="B8584" s="167" t="n"/>
      <c r="C8584" s="167" t="n"/>
      <c r="D8584" s="14" t="n"/>
      <c r="E8584" s="15" t="n"/>
      <c r="F8584" s="175" t="n"/>
      <c r="G8584" s="15" t="n"/>
      <c r="H8584" s="175" t="n"/>
      <c r="I8584" s="135" t="n"/>
      <c r="J8584" s="154" t="n"/>
      <c r="K8584" s="154" t="n"/>
      <c r="L8584" s="12" t="n"/>
      <c r="M8584">
        <f>VLOOKUP(J8584,P$7:Q$2767,2,0)</f>
        <v/>
      </c>
      <c r="N8584">
        <f>VLOOKUP(K8584,P$7:R$2767,2,0)</f>
        <v/>
      </c>
    </row>
    <row r="8585" hidden="1" outlineLevel="1" ht="22.45" customFormat="1" customHeight="1" s="71">
      <c r="B8585" s="165" t="n"/>
      <c r="C8585" s="165" t="n"/>
      <c r="D8585" s="152" t="n"/>
      <c r="E8585" s="163" t="n"/>
      <c r="F8585" s="164" t="n"/>
      <c r="G8585" s="163" t="n"/>
      <c r="H8585" s="164" t="n"/>
      <c r="I8585" s="176" t="n"/>
      <c r="J8585" s="8" t="n"/>
      <c r="K8585" s="8" t="n"/>
      <c r="L8585" s="12" t="n"/>
      <c r="M8585">
        <f>VLOOKUP(J8585,P$7:Q$2767,2,0)</f>
        <v/>
      </c>
      <c r="N8585">
        <f>VLOOKUP(K8585,P$7:R$2767,2,0)</f>
        <v/>
      </c>
    </row>
    <row r="8586" hidden="1" outlineLevel="1" ht="22.45" customFormat="1" customHeight="1" s="71">
      <c r="B8586" s="166" t="n"/>
      <c r="C8586" s="166" t="n"/>
      <c r="D8586" s="153" t="n"/>
      <c r="E8586" s="10" t="n"/>
      <c r="F8586" s="11" t="n"/>
      <c r="G8586" s="10" t="n"/>
      <c r="H8586" s="11" t="n"/>
      <c r="I8586" s="12" t="n"/>
      <c r="J8586" s="13" t="n"/>
      <c r="K8586" s="13" t="n"/>
      <c r="L8586" s="12" t="n"/>
      <c r="M8586">
        <f>VLOOKUP(J8586,P$7:Q$2767,2,0)</f>
        <v/>
      </c>
      <c r="N8586">
        <f>VLOOKUP(K8586,P$7:R$2767,2,0)</f>
        <v/>
      </c>
    </row>
    <row r="8587" hidden="1" outlineLevel="1" ht="22.45" customFormat="1" customHeight="1" s="71" thickBot="1">
      <c r="B8587" s="167" t="n"/>
      <c r="C8587" s="167" t="n"/>
      <c r="D8587" s="14" t="n"/>
      <c r="E8587" s="15" t="n"/>
      <c r="F8587" s="175" t="n"/>
      <c r="G8587" s="15" t="n"/>
      <c r="H8587" s="175" t="n"/>
      <c r="I8587" s="135" t="n"/>
      <c r="J8587" s="154" t="n"/>
      <c r="K8587" s="154" t="n"/>
      <c r="L8587" s="12" t="n"/>
      <c r="M8587">
        <f>VLOOKUP(J8587,P$7:Q$2767,2,0)</f>
        <v/>
      </c>
      <c r="N8587">
        <f>VLOOKUP(K8587,P$7:R$2767,2,0)</f>
        <v/>
      </c>
    </row>
    <row r="8588" hidden="1" outlineLevel="1" ht="22.45" customFormat="1" customHeight="1" s="71">
      <c r="B8588" s="165" t="n"/>
      <c r="C8588" s="165" t="n"/>
      <c r="D8588" s="152" t="n"/>
      <c r="E8588" s="163" t="n"/>
      <c r="F8588" s="164" t="n"/>
      <c r="G8588" s="163" t="n"/>
      <c r="H8588" s="164" t="n"/>
      <c r="I8588" s="176" t="n"/>
      <c r="J8588" s="8" t="n"/>
      <c r="K8588" s="8" t="n"/>
      <c r="L8588" s="12" t="n"/>
      <c r="M8588">
        <f>VLOOKUP(J8588,P$7:Q$2767,2,0)</f>
        <v/>
      </c>
      <c r="N8588">
        <f>VLOOKUP(K8588,P$7:R$2767,2,0)</f>
        <v/>
      </c>
    </row>
    <row r="8589" hidden="1" outlineLevel="1" ht="22.45" customFormat="1" customHeight="1" s="71">
      <c r="B8589" s="166" t="n"/>
      <c r="C8589" s="166" t="n"/>
      <c r="D8589" s="153" t="n"/>
      <c r="E8589" s="10" t="n"/>
      <c r="F8589" s="11" t="n"/>
      <c r="G8589" s="10" t="n"/>
      <c r="H8589" s="11" t="n"/>
      <c r="I8589" s="12" t="n"/>
      <c r="J8589" s="13" t="n"/>
      <c r="K8589" s="13" t="n"/>
      <c r="L8589" s="12" t="n"/>
      <c r="M8589">
        <f>VLOOKUP(J8589,P$7:Q$2767,2,0)</f>
        <v/>
      </c>
      <c r="N8589">
        <f>VLOOKUP(K8589,P$7:R$2767,2,0)</f>
        <v/>
      </c>
    </row>
    <row r="8590" hidden="1" outlineLevel="1" ht="22.45" customFormat="1" customHeight="1" s="71" thickBot="1">
      <c r="B8590" s="167" t="n"/>
      <c r="C8590" s="167" t="n"/>
      <c r="D8590" s="14" t="n"/>
      <c r="E8590" s="15" t="n"/>
      <c r="F8590" s="175" t="n"/>
      <c r="G8590" s="15" t="n"/>
      <c r="H8590" s="175" t="n"/>
      <c r="I8590" s="135" t="n"/>
      <c r="J8590" s="154" t="n"/>
      <c r="K8590" s="154" t="n"/>
      <c r="L8590" s="12" t="n"/>
      <c r="M8590">
        <f>VLOOKUP(J8590,P$7:Q$2767,2,0)</f>
        <v/>
      </c>
      <c r="N8590">
        <f>VLOOKUP(K8590,P$7:R$2767,2,0)</f>
        <v/>
      </c>
    </row>
    <row r="8591" hidden="1" outlineLevel="1" ht="22.45" customFormat="1" customHeight="1" s="71">
      <c r="B8591" s="165" t="n"/>
      <c r="C8591" s="165" t="n"/>
      <c r="D8591" s="152" t="n"/>
      <c r="E8591" s="163" t="n"/>
      <c r="F8591" s="164" t="n"/>
      <c r="G8591" s="163" t="n"/>
      <c r="H8591" s="164" t="n"/>
      <c r="I8591" s="176" t="n"/>
      <c r="J8591" s="8" t="n"/>
      <c r="K8591" s="8" t="n"/>
      <c r="L8591" s="12" t="n"/>
      <c r="M8591">
        <f>VLOOKUP(J8591,P$7:Q$2767,2,0)</f>
        <v/>
      </c>
      <c r="N8591">
        <f>VLOOKUP(K8591,P$7:R$2767,2,0)</f>
        <v/>
      </c>
    </row>
    <row r="8592" hidden="1" outlineLevel="1" ht="22.45" customFormat="1" customHeight="1" s="71">
      <c r="B8592" s="166" t="n"/>
      <c r="C8592" s="166" t="n"/>
      <c r="D8592" s="153" t="n"/>
      <c r="E8592" s="10" t="n"/>
      <c r="F8592" s="11" t="n"/>
      <c r="G8592" s="10" t="n"/>
      <c r="H8592" s="11" t="n"/>
      <c r="I8592" s="12" t="n"/>
      <c r="J8592" s="13" t="n"/>
      <c r="K8592" s="13" t="n"/>
      <c r="L8592" s="12" t="n"/>
      <c r="M8592">
        <f>VLOOKUP(J8592,P$7:Q$2767,2,0)</f>
        <v/>
      </c>
      <c r="N8592">
        <f>VLOOKUP(K8592,P$7:R$2767,2,0)</f>
        <v/>
      </c>
    </row>
    <row r="8593" hidden="1" outlineLevel="1" ht="22.45" customFormat="1" customHeight="1" s="71" thickBot="1">
      <c r="B8593" s="167" t="n"/>
      <c r="C8593" s="167" t="n"/>
      <c r="D8593" s="14" t="n"/>
      <c r="E8593" s="15" t="n"/>
      <c r="F8593" s="175" t="n"/>
      <c r="G8593" s="15" t="n"/>
      <c r="H8593" s="175" t="n"/>
      <c r="I8593" s="135" t="n"/>
      <c r="J8593" s="154" t="n"/>
      <c r="K8593" s="154" t="n"/>
      <c r="L8593" s="12" t="n"/>
      <c r="M8593">
        <f>VLOOKUP(J8593,P$7:Q$2767,2,0)</f>
        <v/>
      </c>
      <c r="N8593">
        <f>VLOOKUP(K8593,P$7:R$2767,2,0)</f>
        <v/>
      </c>
    </row>
    <row r="8594" hidden="1" outlineLevel="1" ht="22.45" customFormat="1" customHeight="1" s="71">
      <c r="B8594" s="165" t="n"/>
      <c r="C8594" s="165" t="n"/>
      <c r="D8594" s="152" t="n"/>
      <c r="E8594" s="163" t="n"/>
      <c r="F8594" s="164" t="n"/>
      <c r="G8594" s="163" t="n"/>
      <c r="H8594" s="164" t="n"/>
      <c r="I8594" s="176" t="n"/>
      <c r="J8594" s="8" t="n"/>
      <c r="K8594" s="8" t="n"/>
      <c r="L8594" s="12" t="n"/>
      <c r="M8594">
        <f>VLOOKUP(J8594,P$7:Q$2767,2,0)</f>
        <v/>
      </c>
      <c r="N8594">
        <f>VLOOKUP(K8594,P$7:R$2767,2,0)</f>
        <v/>
      </c>
    </row>
    <row r="8595" hidden="1" outlineLevel="1" ht="22.45" customFormat="1" customHeight="1" s="71">
      <c r="B8595" s="166" t="n"/>
      <c r="C8595" s="166" t="n"/>
      <c r="D8595" s="153" t="n"/>
      <c r="E8595" s="10" t="n"/>
      <c r="F8595" s="11" t="n"/>
      <c r="G8595" s="10" t="n"/>
      <c r="H8595" s="11" t="n"/>
      <c r="I8595" s="12" t="n"/>
      <c r="J8595" s="13" t="n"/>
      <c r="K8595" s="13" t="n"/>
      <c r="L8595" s="12" t="n"/>
      <c r="M8595">
        <f>VLOOKUP(J8595,P$7:Q$2767,2,0)</f>
        <v/>
      </c>
      <c r="N8595">
        <f>VLOOKUP(K8595,P$7:R$2767,2,0)</f>
        <v/>
      </c>
    </row>
    <row r="8596" hidden="1" outlineLevel="1" ht="22.45" customFormat="1" customHeight="1" s="71" thickBot="1">
      <c r="B8596" s="167" t="n"/>
      <c r="C8596" s="167" t="n"/>
      <c r="D8596" s="14" t="n"/>
      <c r="E8596" s="15" t="n"/>
      <c r="F8596" s="175" t="n"/>
      <c r="G8596" s="15" t="n"/>
      <c r="H8596" s="175" t="n"/>
      <c r="I8596" s="135" t="n"/>
      <c r="J8596" s="154" t="n"/>
      <c r="K8596" s="154" t="n"/>
      <c r="L8596" s="12" t="n"/>
      <c r="M8596">
        <f>VLOOKUP(J8596,P$7:Q$2767,2,0)</f>
        <v/>
      </c>
      <c r="N8596">
        <f>VLOOKUP(K8596,P$7:R$2767,2,0)</f>
        <v/>
      </c>
    </row>
    <row r="8597" hidden="1" outlineLevel="1" ht="22.45" customFormat="1" customHeight="1" s="71">
      <c r="B8597" s="165" t="n"/>
      <c r="C8597" s="165" t="n"/>
      <c r="D8597" s="152" t="n"/>
      <c r="E8597" s="163" t="n"/>
      <c r="F8597" s="164" t="n"/>
      <c r="G8597" s="163" t="n"/>
      <c r="H8597" s="164" t="n"/>
      <c r="I8597" s="176" t="n"/>
      <c r="J8597" s="8" t="n"/>
      <c r="K8597" s="8" t="n"/>
      <c r="L8597" s="12" t="n"/>
      <c r="M8597">
        <f>VLOOKUP(J8597,P$7:Q$2767,2,0)</f>
        <v/>
      </c>
      <c r="N8597">
        <f>VLOOKUP(K8597,P$7:R$2767,2,0)</f>
        <v/>
      </c>
    </row>
    <row r="8598" hidden="1" outlineLevel="1" ht="22.45" customFormat="1" customHeight="1" s="71">
      <c r="B8598" s="166" t="n"/>
      <c r="C8598" s="166" t="n"/>
      <c r="D8598" s="153" t="n"/>
      <c r="E8598" s="10" t="n"/>
      <c r="F8598" s="11" t="n"/>
      <c r="G8598" s="10" t="n"/>
      <c r="H8598" s="11" t="n"/>
      <c r="I8598" s="12" t="n"/>
      <c r="J8598" s="13" t="n"/>
      <c r="K8598" s="13" t="n"/>
      <c r="L8598" s="12" t="n"/>
      <c r="M8598">
        <f>VLOOKUP(J8598,P$7:Q$2767,2,0)</f>
        <v/>
      </c>
      <c r="N8598">
        <f>VLOOKUP(K8598,P$7:R$2767,2,0)</f>
        <v/>
      </c>
    </row>
    <row r="8599" hidden="1" outlineLevel="1" ht="22.45" customFormat="1" customHeight="1" s="71" thickBot="1">
      <c r="B8599" s="167" t="n"/>
      <c r="C8599" s="167" t="n"/>
      <c r="D8599" s="14" t="n"/>
      <c r="E8599" s="15" t="n"/>
      <c r="F8599" s="175" t="n"/>
      <c r="G8599" s="15" t="n"/>
      <c r="H8599" s="175" t="n"/>
      <c r="I8599" s="135" t="n"/>
      <c r="J8599" s="154" t="n"/>
      <c r="K8599" s="154" t="n"/>
      <c r="L8599" s="12" t="n"/>
      <c r="M8599">
        <f>VLOOKUP(J8599,P$7:Q$2767,2,0)</f>
        <v/>
      </c>
      <c r="N8599">
        <f>VLOOKUP(K8599,P$7:R$2767,2,0)</f>
        <v/>
      </c>
    </row>
    <row r="8600" hidden="1" outlineLevel="1" ht="22.45" customFormat="1" customHeight="1" s="71">
      <c r="B8600" s="165" t="n"/>
      <c r="C8600" s="165" t="n"/>
      <c r="D8600" s="152" t="n"/>
      <c r="E8600" s="163" t="n"/>
      <c r="F8600" s="164" t="n"/>
      <c r="G8600" s="163" t="n"/>
      <c r="H8600" s="164" t="n"/>
      <c r="I8600" s="176" t="n"/>
      <c r="J8600" s="8" t="n"/>
      <c r="K8600" s="8" t="n"/>
      <c r="L8600" s="12" t="n"/>
      <c r="M8600">
        <f>VLOOKUP(J8600,P$7:Q$2767,2,0)</f>
        <v/>
      </c>
      <c r="N8600">
        <f>VLOOKUP(K8600,P$7:R$2767,2,0)</f>
        <v/>
      </c>
    </row>
    <row r="8601" hidden="1" outlineLevel="1" ht="22.45" customFormat="1" customHeight="1" s="71">
      <c r="B8601" s="166" t="n"/>
      <c r="C8601" s="166" t="n"/>
      <c r="D8601" s="153" t="n"/>
      <c r="E8601" s="10" t="n"/>
      <c r="F8601" s="11" t="n"/>
      <c r="G8601" s="10" t="n"/>
      <c r="H8601" s="11" t="n"/>
      <c r="I8601" s="12" t="n"/>
      <c r="J8601" s="13" t="n"/>
      <c r="K8601" s="13" t="n"/>
      <c r="L8601" s="12" t="n"/>
      <c r="M8601">
        <f>VLOOKUP(J8601,P$7:Q$2767,2,0)</f>
        <v/>
      </c>
      <c r="N8601">
        <f>VLOOKUP(K8601,P$7:R$2767,2,0)</f>
        <v/>
      </c>
    </row>
    <row r="8602" hidden="1" outlineLevel="1" ht="22.45" customFormat="1" customHeight="1" s="71" thickBot="1">
      <c r="B8602" s="167" t="n"/>
      <c r="C8602" s="167" t="n"/>
      <c r="D8602" s="14" t="n"/>
      <c r="E8602" s="15" t="n"/>
      <c r="F8602" s="175" t="n"/>
      <c r="G8602" s="15" t="n"/>
      <c r="H8602" s="175" t="n"/>
      <c r="I8602" s="135" t="n"/>
      <c r="J8602" s="154" t="n"/>
      <c r="K8602" s="154" t="n"/>
      <c r="L8602" s="12" t="n"/>
      <c r="M8602">
        <f>VLOOKUP(J8602,P$7:Q$2767,2,0)</f>
        <v/>
      </c>
      <c r="N8602">
        <f>VLOOKUP(K8602,P$7:R$2767,2,0)</f>
        <v/>
      </c>
    </row>
    <row r="8603" hidden="1" outlineLevel="1" ht="22.45" customFormat="1" customHeight="1" s="71">
      <c r="B8603" s="165" t="n"/>
      <c r="C8603" s="165" t="n"/>
      <c r="D8603" s="152" t="n"/>
      <c r="E8603" s="163" t="n"/>
      <c r="F8603" s="164" t="n"/>
      <c r="G8603" s="163" t="n"/>
      <c r="H8603" s="164" t="n"/>
      <c r="I8603" s="176" t="n"/>
      <c r="J8603" s="8" t="n"/>
      <c r="K8603" s="8" t="n"/>
      <c r="L8603" s="12" t="n"/>
      <c r="M8603">
        <f>VLOOKUP(J8603,P$7:Q$2767,2,0)</f>
        <v/>
      </c>
      <c r="N8603">
        <f>VLOOKUP(K8603,P$7:R$2767,2,0)</f>
        <v/>
      </c>
    </row>
    <row r="8604" hidden="1" outlineLevel="1" ht="22.45" customFormat="1" customHeight="1" s="71">
      <c r="B8604" s="166" t="n"/>
      <c r="C8604" s="166" t="n"/>
      <c r="D8604" s="153" t="n"/>
      <c r="E8604" s="10" t="n"/>
      <c r="F8604" s="11" t="n"/>
      <c r="G8604" s="10" t="n"/>
      <c r="H8604" s="11" t="n"/>
      <c r="I8604" s="12" t="n"/>
      <c r="J8604" s="13" t="n"/>
      <c r="K8604" s="13" t="n"/>
      <c r="L8604" s="12" t="n"/>
      <c r="M8604">
        <f>VLOOKUP(J8604,P$7:Q$2767,2,0)</f>
        <v/>
      </c>
      <c r="N8604">
        <f>VLOOKUP(K8604,P$7:R$2767,2,0)</f>
        <v/>
      </c>
    </row>
    <row r="8605" hidden="1" outlineLevel="1" ht="22.45" customFormat="1" customHeight="1" s="71" thickBot="1">
      <c r="B8605" s="167" t="n"/>
      <c r="C8605" s="167" t="n"/>
      <c r="D8605" s="14" t="n"/>
      <c r="E8605" s="15" t="n"/>
      <c r="F8605" s="175" t="n"/>
      <c r="G8605" s="15" t="n"/>
      <c r="H8605" s="175" t="n"/>
      <c r="I8605" s="135" t="n"/>
      <c r="J8605" s="154" t="n"/>
      <c r="K8605" s="154" t="n"/>
      <c r="L8605" s="12" t="n"/>
      <c r="M8605">
        <f>VLOOKUP(J8605,P$7:Q$2767,2,0)</f>
        <v/>
      </c>
      <c r="N8605">
        <f>VLOOKUP(K8605,P$7:R$2767,2,0)</f>
        <v/>
      </c>
    </row>
    <row r="8606" hidden="1" outlineLevel="1" ht="22.45" customFormat="1" customHeight="1" s="71">
      <c r="B8606" s="165" t="n"/>
      <c r="C8606" s="165" t="n"/>
      <c r="D8606" s="152" t="n"/>
      <c r="E8606" s="163" t="n"/>
      <c r="F8606" s="164" t="n"/>
      <c r="G8606" s="163" t="n"/>
      <c r="H8606" s="164" t="n"/>
      <c r="I8606" s="176" t="n"/>
      <c r="J8606" s="8" t="n"/>
      <c r="K8606" s="8" t="n"/>
      <c r="L8606" s="12" t="n"/>
      <c r="M8606">
        <f>VLOOKUP(J8606,P$7:Q$2767,2,0)</f>
        <v/>
      </c>
      <c r="N8606">
        <f>VLOOKUP(K8606,P$7:R$2767,2,0)</f>
        <v/>
      </c>
    </row>
    <row r="8607" hidden="1" outlineLevel="1" ht="22.45" customFormat="1" customHeight="1" s="71">
      <c r="B8607" s="166" t="n"/>
      <c r="C8607" s="166" t="n"/>
      <c r="D8607" s="153" t="n"/>
      <c r="E8607" s="10" t="n"/>
      <c r="F8607" s="11" t="n"/>
      <c r="G8607" s="10" t="n"/>
      <c r="H8607" s="11" t="n"/>
      <c r="I8607" s="12" t="n"/>
      <c r="J8607" s="13" t="n"/>
      <c r="K8607" s="13" t="n"/>
      <c r="L8607" s="12" t="n"/>
      <c r="M8607">
        <f>VLOOKUP(J8607,P$7:Q$2767,2,0)</f>
        <v/>
      </c>
      <c r="N8607">
        <f>VLOOKUP(K8607,P$7:R$2767,2,0)</f>
        <v/>
      </c>
    </row>
    <row r="8608" hidden="1" outlineLevel="1" ht="22.45" customFormat="1" customHeight="1" s="71" thickBot="1">
      <c r="B8608" s="167" t="n"/>
      <c r="C8608" s="167" t="n"/>
      <c r="D8608" s="14" t="n"/>
      <c r="E8608" s="15" t="n"/>
      <c r="F8608" s="175" t="n"/>
      <c r="G8608" s="15" t="n"/>
      <c r="H8608" s="175" t="n"/>
      <c r="I8608" s="135" t="n"/>
      <c r="J8608" s="154" t="n"/>
      <c r="K8608" s="154" t="n"/>
      <c r="L8608" s="12" t="n"/>
      <c r="M8608">
        <f>VLOOKUP(J8608,P$7:Q$2767,2,0)</f>
        <v/>
      </c>
      <c r="N8608">
        <f>VLOOKUP(K8608,P$7:R$2767,2,0)</f>
        <v/>
      </c>
    </row>
    <row r="8609" hidden="1" outlineLevel="1" ht="22.45" customFormat="1" customHeight="1" s="71">
      <c r="B8609" s="165" t="n"/>
      <c r="C8609" s="165" t="n"/>
      <c r="D8609" s="152" t="n"/>
      <c r="E8609" s="163" t="n"/>
      <c r="F8609" s="164" t="n"/>
      <c r="G8609" s="163" t="n"/>
      <c r="H8609" s="164" t="n"/>
      <c r="I8609" s="176" t="n"/>
      <c r="J8609" s="8" t="n"/>
      <c r="K8609" s="8" t="n"/>
      <c r="L8609" s="12" t="n"/>
      <c r="M8609">
        <f>VLOOKUP(J8609,P$7:Q$2767,2,0)</f>
        <v/>
      </c>
      <c r="N8609">
        <f>VLOOKUP(K8609,P$7:R$2767,2,0)</f>
        <v/>
      </c>
    </row>
    <row r="8610" hidden="1" outlineLevel="1" ht="22.45" customFormat="1" customHeight="1" s="71">
      <c r="B8610" s="166" t="n"/>
      <c r="C8610" s="166" t="n"/>
      <c r="D8610" s="153" t="n"/>
      <c r="E8610" s="10" t="n"/>
      <c r="F8610" s="11" t="n"/>
      <c r="G8610" s="10" t="n"/>
      <c r="H8610" s="11" t="n"/>
      <c r="I8610" s="12" t="n"/>
      <c r="J8610" s="13" t="n"/>
      <c r="K8610" s="13" t="n"/>
      <c r="L8610" s="12" t="n"/>
      <c r="M8610">
        <f>VLOOKUP(J8610,P$7:Q$2767,2,0)</f>
        <v/>
      </c>
      <c r="N8610">
        <f>VLOOKUP(K8610,P$7:R$2767,2,0)</f>
        <v/>
      </c>
    </row>
    <row r="8611" hidden="1" outlineLevel="1" ht="22.45" customFormat="1" customHeight="1" s="71" thickBot="1">
      <c r="B8611" s="167" t="n"/>
      <c r="C8611" s="167" t="n"/>
      <c r="D8611" s="14" t="n"/>
      <c r="E8611" s="15" t="n"/>
      <c r="F8611" s="175" t="n"/>
      <c r="G8611" s="15" t="n"/>
      <c r="H8611" s="175" t="n"/>
      <c r="I8611" s="135" t="n"/>
      <c r="J8611" s="154" t="n"/>
      <c r="K8611" s="154" t="n"/>
      <c r="L8611" s="12" t="n"/>
      <c r="M8611">
        <f>VLOOKUP(J8611,P$7:Q$2767,2,0)</f>
        <v/>
      </c>
      <c r="N8611">
        <f>VLOOKUP(K8611,P$7:R$2767,2,0)</f>
        <v/>
      </c>
    </row>
    <row r="8612" hidden="1" outlineLevel="1" ht="22.45" customFormat="1" customHeight="1" s="71">
      <c r="B8612" s="165" t="n"/>
      <c r="C8612" s="165" t="n"/>
      <c r="D8612" s="152" t="n"/>
      <c r="E8612" s="163" t="n"/>
      <c r="F8612" s="164" t="n"/>
      <c r="G8612" s="163" t="n"/>
      <c r="H8612" s="164" t="n"/>
      <c r="I8612" s="176" t="n"/>
      <c r="J8612" s="8" t="n"/>
      <c r="K8612" s="8" t="n"/>
      <c r="L8612" s="12" t="n"/>
      <c r="M8612">
        <f>VLOOKUP(J8612,P$7:Q$2767,2,0)</f>
        <v/>
      </c>
      <c r="N8612">
        <f>VLOOKUP(K8612,P$7:R$2767,2,0)</f>
        <v/>
      </c>
    </row>
    <row r="8613" hidden="1" outlineLevel="1" ht="22.45" customFormat="1" customHeight="1" s="71">
      <c r="B8613" s="166" t="n"/>
      <c r="C8613" s="166" t="n"/>
      <c r="D8613" s="153" t="n"/>
      <c r="E8613" s="10" t="n"/>
      <c r="F8613" s="11" t="n"/>
      <c r="G8613" s="10" t="n"/>
      <c r="H8613" s="11" t="n"/>
      <c r="I8613" s="12" t="n"/>
      <c r="J8613" s="13" t="n"/>
      <c r="K8613" s="13" t="n"/>
      <c r="L8613" s="12" t="n"/>
      <c r="M8613">
        <f>VLOOKUP(J8613,P$7:Q$2767,2,0)</f>
        <v/>
      </c>
      <c r="N8613">
        <f>VLOOKUP(K8613,P$7:R$2767,2,0)</f>
        <v/>
      </c>
    </row>
    <row r="8614" hidden="1" outlineLevel="1" ht="22.45" customFormat="1" customHeight="1" s="71" thickBot="1">
      <c r="B8614" s="167" t="n"/>
      <c r="C8614" s="167" t="n"/>
      <c r="D8614" s="14" t="n"/>
      <c r="E8614" s="15" t="n"/>
      <c r="F8614" s="175" t="n"/>
      <c r="G8614" s="15" t="n"/>
      <c r="H8614" s="175" t="n"/>
      <c r="I8614" s="135" t="n"/>
      <c r="J8614" s="154" t="n"/>
      <c r="K8614" s="154" t="n"/>
      <c r="L8614" s="12" t="n"/>
      <c r="M8614">
        <f>VLOOKUP(J8614,P$7:Q$2767,2,0)</f>
        <v/>
      </c>
      <c r="N8614">
        <f>VLOOKUP(K8614,P$7:R$2767,2,0)</f>
        <v/>
      </c>
    </row>
    <row r="8615" hidden="1" outlineLevel="1" ht="22.45" customFormat="1" customHeight="1" s="71">
      <c r="B8615" s="165" t="n"/>
      <c r="C8615" s="165" t="n"/>
      <c r="D8615" s="152" t="n"/>
      <c r="E8615" s="163" t="n"/>
      <c r="F8615" s="164" t="n"/>
      <c r="G8615" s="163" t="n"/>
      <c r="H8615" s="164" t="n"/>
      <c r="I8615" s="176" t="n"/>
      <c r="J8615" s="8" t="n"/>
      <c r="K8615" s="8" t="n"/>
      <c r="L8615" s="12" t="n"/>
      <c r="M8615">
        <f>VLOOKUP(J8615,P$7:Q$2767,2,0)</f>
        <v/>
      </c>
      <c r="N8615">
        <f>VLOOKUP(K8615,P$7:R$2767,2,0)</f>
        <v/>
      </c>
    </row>
    <row r="8616" hidden="1" outlineLevel="1" ht="22.45" customFormat="1" customHeight="1" s="71">
      <c r="B8616" s="166" t="n"/>
      <c r="C8616" s="166" t="n"/>
      <c r="D8616" s="153" t="n"/>
      <c r="E8616" s="10" t="n"/>
      <c r="F8616" s="11" t="n"/>
      <c r="G8616" s="10" t="n"/>
      <c r="H8616" s="11" t="n"/>
      <c r="I8616" s="12" t="n"/>
      <c r="J8616" s="13" t="n"/>
      <c r="K8616" s="13" t="n"/>
      <c r="L8616" s="12" t="n"/>
      <c r="M8616">
        <f>VLOOKUP(J8616,P$7:Q$2767,2,0)</f>
        <v/>
      </c>
      <c r="N8616">
        <f>VLOOKUP(K8616,P$7:R$2767,2,0)</f>
        <v/>
      </c>
    </row>
    <row r="8617" hidden="1" outlineLevel="1" ht="22.45" customFormat="1" customHeight="1" s="71" thickBot="1">
      <c r="B8617" s="167" t="n"/>
      <c r="C8617" s="167" t="n"/>
      <c r="D8617" s="14" t="n"/>
      <c r="E8617" s="15" t="n"/>
      <c r="F8617" s="175" t="n"/>
      <c r="G8617" s="15" t="n"/>
      <c r="H8617" s="175" t="n"/>
      <c r="I8617" s="135" t="n"/>
      <c r="J8617" s="154" t="n"/>
      <c r="K8617" s="154" t="n"/>
      <c r="L8617" s="12" t="n"/>
      <c r="M8617">
        <f>VLOOKUP(J8617,P$7:Q$2767,2,0)</f>
        <v/>
      </c>
      <c r="N8617">
        <f>VLOOKUP(K8617,P$7:R$2767,2,0)</f>
        <v/>
      </c>
    </row>
    <row r="8618" hidden="1" outlineLevel="1" ht="22.45" customFormat="1" customHeight="1" s="71">
      <c r="B8618" s="165" t="n"/>
      <c r="C8618" s="165" t="n"/>
      <c r="D8618" s="152" t="n"/>
      <c r="E8618" s="163" t="n"/>
      <c r="F8618" s="164" t="n"/>
      <c r="G8618" s="163" t="n"/>
      <c r="H8618" s="164" t="n"/>
      <c r="I8618" s="176" t="n"/>
      <c r="J8618" s="8" t="n"/>
      <c r="K8618" s="8" t="n"/>
      <c r="L8618" s="12" t="n"/>
      <c r="M8618">
        <f>VLOOKUP(J8618,P$7:Q$2767,2,0)</f>
        <v/>
      </c>
      <c r="N8618">
        <f>VLOOKUP(K8618,P$7:R$2767,2,0)</f>
        <v/>
      </c>
    </row>
    <row r="8619" hidden="1" outlineLevel="1" ht="22.45" customFormat="1" customHeight="1" s="71">
      <c r="B8619" s="166" t="n"/>
      <c r="C8619" s="166" t="n"/>
      <c r="D8619" s="153" t="n"/>
      <c r="E8619" s="10" t="n"/>
      <c r="F8619" s="11" t="n"/>
      <c r="G8619" s="10" t="n"/>
      <c r="H8619" s="11" t="n"/>
      <c r="I8619" s="12" t="n"/>
      <c r="J8619" s="13" t="n"/>
      <c r="K8619" s="13" t="n"/>
      <c r="L8619" s="12" t="n"/>
      <c r="M8619">
        <f>VLOOKUP(J8619,P$7:Q$2767,2,0)</f>
        <v/>
      </c>
      <c r="N8619">
        <f>VLOOKUP(K8619,P$7:R$2767,2,0)</f>
        <v/>
      </c>
    </row>
    <row r="8620" hidden="1" outlineLevel="1" ht="22.45" customFormat="1" customHeight="1" s="71" thickBot="1">
      <c r="B8620" s="167" t="n"/>
      <c r="C8620" s="167" t="n"/>
      <c r="D8620" s="14" t="n"/>
      <c r="E8620" s="15" t="n"/>
      <c r="F8620" s="175" t="n"/>
      <c r="G8620" s="15" t="n"/>
      <c r="H8620" s="175" t="n"/>
      <c r="I8620" s="135" t="n"/>
      <c r="J8620" s="154" t="n"/>
      <c r="K8620" s="154" t="n"/>
      <c r="L8620" s="12" t="n"/>
      <c r="M8620">
        <f>VLOOKUP(J8620,P$7:Q$2767,2,0)</f>
        <v/>
      </c>
      <c r="N8620">
        <f>VLOOKUP(K8620,P$7:R$2767,2,0)</f>
        <v/>
      </c>
    </row>
    <row r="8621" hidden="1" outlineLevel="1" ht="22.45" customFormat="1" customHeight="1" s="71">
      <c r="B8621" s="165" t="n"/>
      <c r="C8621" s="165" t="n"/>
      <c r="D8621" s="152" t="n"/>
      <c r="E8621" s="163" t="n"/>
      <c r="F8621" s="164" t="n"/>
      <c r="G8621" s="163" t="n"/>
      <c r="H8621" s="164" t="n"/>
      <c r="I8621" s="176" t="n"/>
      <c r="J8621" s="8" t="n"/>
      <c r="K8621" s="8" t="n"/>
      <c r="L8621" s="12" t="n"/>
      <c r="M8621">
        <f>VLOOKUP(J8621,P$7:Q$2767,2,0)</f>
        <v/>
      </c>
      <c r="N8621">
        <f>VLOOKUP(K8621,P$7:R$2767,2,0)</f>
        <v/>
      </c>
    </row>
    <row r="8622" hidden="1" outlineLevel="1" ht="22.45" customFormat="1" customHeight="1" s="71">
      <c r="B8622" s="166" t="n"/>
      <c r="C8622" s="166" t="n"/>
      <c r="D8622" s="153" t="n"/>
      <c r="E8622" s="10" t="n"/>
      <c r="F8622" s="11" t="n"/>
      <c r="G8622" s="10" t="n"/>
      <c r="H8622" s="11" t="n"/>
      <c r="I8622" s="12" t="n"/>
      <c r="J8622" s="13" t="n"/>
      <c r="K8622" s="13" t="n"/>
      <c r="L8622" s="12" t="n"/>
      <c r="M8622">
        <f>VLOOKUP(J8622,P$7:Q$2767,2,0)</f>
        <v/>
      </c>
      <c r="N8622">
        <f>VLOOKUP(K8622,P$7:R$2767,2,0)</f>
        <v/>
      </c>
    </row>
    <row r="8623" hidden="1" outlineLevel="1" ht="22.45" customFormat="1" customHeight="1" s="71" thickBot="1">
      <c r="B8623" s="167" t="n"/>
      <c r="C8623" s="167" t="n"/>
      <c r="D8623" s="14" t="n"/>
      <c r="E8623" s="15" t="n"/>
      <c r="F8623" s="175" t="n"/>
      <c r="G8623" s="15" t="n"/>
      <c r="H8623" s="175" t="n"/>
      <c r="I8623" s="135" t="n"/>
      <c r="J8623" s="154" t="n"/>
      <c r="K8623" s="154" t="n"/>
      <c r="L8623" s="12" t="n"/>
      <c r="M8623">
        <f>VLOOKUP(J8623,P$7:Q$2767,2,0)</f>
        <v/>
      </c>
      <c r="N8623">
        <f>VLOOKUP(K8623,P$7:R$2767,2,0)</f>
        <v/>
      </c>
    </row>
    <row r="8624" hidden="1" outlineLevel="1" ht="22.45" customFormat="1" customHeight="1" s="71">
      <c r="B8624" s="165" t="n"/>
      <c r="C8624" s="165" t="n"/>
      <c r="D8624" s="152" t="n"/>
      <c r="E8624" s="163" t="n"/>
      <c r="F8624" s="164" t="n"/>
      <c r="G8624" s="163" t="n"/>
      <c r="H8624" s="164" t="n"/>
      <c r="I8624" s="176" t="n"/>
      <c r="J8624" s="8" t="n"/>
      <c r="K8624" s="8" t="n"/>
      <c r="L8624" s="12" t="n"/>
      <c r="M8624">
        <f>VLOOKUP(J8624,P$7:Q$2767,2,0)</f>
        <v/>
      </c>
      <c r="N8624">
        <f>VLOOKUP(K8624,P$7:R$2767,2,0)</f>
        <v/>
      </c>
    </row>
    <row r="8625" hidden="1" outlineLevel="1" ht="22.45" customFormat="1" customHeight="1" s="71">
      <c r="B8625" s="166" t="n"/>
      <c r="C8625" s="166" t="n"/>
      <c r="D8625" s="153" t="n"/>
      <c r="E8625" s="10" t="n"/>
      <c r="F8625" s="11" t="n"/>
      <c r="G8625" s="10" t="n"/>
      <c r="H8625" s="11" t="n"/>
      <c r="I8625" s="12" t="n"/>
      <c r="J8625" s="13" t="n"/>
      <c r="K8625" s="13" t="n"/>
      <c r="L8625" s="12" t="n"/>
      <c r="M8625">
        <f>VLOOKUP(J8625,P$7:Q$2767,2,0)</f>
        <v/>
      </c>
      <c r="N8625">
        <f>VLOOKUP(K8625,P$7:R$2767,2,0)</f>
        <v/>
      </c>
    </row>
    <row r="8626" hidden="1" outlineLevel="1" ht="22.45" customFormat="1" customHeight="1" s="71" thickBot="1">
      <c r="B8626" s="167" t="n"/>
      <c r="C8626" s="167" t="n"/>
      <c r="D8626" s="14" t="n"/>
      <c r="E8626" s="15" t="n"/>
      <c r="F8626" s="175" t="n"/>
      <c r="G8626" s="15" t="n"/>
      <c r="H8626" s="175" t="n"/>
      <c r="I8626" s="135" t="n"/>
      <c r="J8626" s="154" t="n"/>
      <c r="K8626" s="154" t="n"/>
      <c r="L8626" s="12" t="n"/>
      <c r="M8626">
        <f>VLOOKUP(J8626,P$7:Q$2767,2,0)</f>
        <v/>
      </c>
      <c r="N8626">
        <f>VLOOKUP(K8626,P$7:R$2767,2,0)</f>
        <v/>
      </c>
    </row>
    <row r="8627" hidden="1" outlineLevel="1" ht="22.45" customFormat="1" customHeight="1" s="71">
      <c r="B8627" s="165" t="n"/>
      <c r="C8627" s="165" t="n"/>
      <c r="D8627" s="152" t="n"/>
      <c r="E8627" s="163" t="n"/>
      <c r="F8627" s="164" t="n"/>
      <c r="G8627" s="163" t="n"/>
      <c r="H8627" s="164" t="n"/>
      <c r="I8627" s="176" t="n"/>
      <c r="J8627" s="8" t="n"/>
      <c r="K8627" s="8" t="n"/>
      <c r="L8627" s="12" t="n"/>
      <c r="M8627">
        <f>VLOOKUP(J8627,P$7:Q$2767,2,0)</f>
        <v/>
      </c>
      <c r="N8627">
        <f>VLOOKUP(K8627,P$7:R$2767,2,0)</f>
        <v/>
      </c>
    </row>
    <row r="8628" hidden="1" outlineLevel="1" ht="22.45" customFormat="1" customHeight="1" s="71">
      <c r="B8628" s="166" t="n"/>
      <c r="C8628" s="166" t="n"/>
      <c r="D8628" s="153" t="n"/>
      <c r="E8628" s="10" t="n"/>
      <c r="F8628" s="11" t="n"/>
      <c r="G8628" s="10" t="n"/>
      <c r="H8628" s="11" t="n"/>
      <c r="I8628" s="12" t="n"/>
      <c r="J8628" s="13" t="n"/>
      <c r="K8628" s="13" t="n"/>
      <c r="L8628" s="12" t="n"/>
      <c r="M8628">
        <f>VLOOKUP(J8628,P$7:Q$2767,2,0)</f>
        <v/>
      </c>
      <c r="N8628">
        <f>VLOOKUP(K8628,P$7:R$2767,2,0)</f>
        <v/>
      </c>
    </row>
    <row r="8629" hidden="1" outlineLevel="1" ht="22.45" customFormat="1" customHeight="1" s="71" thickBot="1">
      <c r="B8629" s="167" t="n"/>
      <c r="C8629" s="167" t="n"/>
      <c r="D8629" s="14" t="n"/>
      <c r="E8629" s="15" t="n"/>
      <c r="F8629" s="175" t="n"/>
      <c r="G8629" s="15" t="n"/>
      <c r="H8629" s="175" t="n"/>
      <c r="I8629" s="135" t="n"/>
      <c r="J8629" s="154" t="n"/>
      <c r="K8629" s="154" t="n"/>
      <c r="L8629" s="12" t="n"/>
      <c r="M8629">
        <f>VLOOKUP(J8629,P$7:Q$2767,2,0)</f>
        <v/>
      </c>
      <c r="N8629">
        <f>VLOOKUP(K8629,P$7:R$2767,2,0)</f>
        <v/>
      </c>
    </row>
    <row r="8630" hidden="1" outlineLevel="1" ht="22.45" customFormat="1" customHeight="1" s="71">
      <c r="B8630" s="165" t="n"/>
      <c r="C8630" s="165" t="n"/>
      <c r="D8630" s="152" t="n"/>
      <c r="E8630" s="163" t="n"/>
      <c r="F8630" s="164" t="n"/>
      <c r="G8630" s="163" t="n"/>
      <c r="H8630" s="164" t="n"/>
      <c r="I8630" s="176" t="n"/>
      <c r="J8630" s="8" t="n"/>
      <c r="K8630" s="8" t="n"/>
      <c r="L8630" s="12" t="n"/>
      <c r="M8630">
        <f>VLOOKUP(J8630,P$7:Q$2767,2,0)</f>
        <v/>
      </c>
      <c r="N8630">
        <f>VLOOKUP(K8630,P$7:R$2767,2,0)</f>
        <v/>
      </c>
    </row>
    <row r="8631" hidden="1" outlineLevel="1" ht="22.45" customFormat="1" customHeight="1" s="71">
      <c r="B8631" s="166" t="n"/>
      <c r="C8631" s="166" t="n"/>
      <c r="D8631" s="153" t="n"/>
      <c r="E8631" s="10" t="n"/>
      <c r="F8631" s="11" t="n"/>
      <c r="G8631" s="10" t="n"/>
      <c r="H8631" s="11" t="n"/>
      <c r="I8631" s="12" t="n"/>
      <c r="J8631" s="13" t="n"/>
      <c r="K8631" s="13" t="n"/>
      <c r="L8631" s="12" t="n"/>
      <c r="M8631">
        <f>VLOOKUP(J8631,P$7:Q$2767,2,0)</f>
        <v/>
      </c>
      <c r="N8631">
        <f>VLOOKUP(K8631,P$7:R$2767,2,0)</f>
        <v/>
      </c>
    </row>
    <row r="8632" hidden="1" outlineLevel="1" ht="22.45" customFormat="1" customHeight="1" s="71" thickBot="1">
      <c r="B8632" s="167" t="n"/>
      <c r="C8632" s="167" t="n"/>
      <c r="D8632" s="14" t="n"/>
      <c r="E8632" s="15" t="n"/>
      <c r="F8632" s="175" t="n"/>
      <c r="G8632" s="15" t="n"/>
      <c r="H8632" s="175" t="n"/>
      <c r="I8632" s="135" t="n"/>
      <c r="J8632" s="154" t="n"/>
      <c r="K8632" s="154" t="n"/>
      <c r="L8632" s="12" t="n"/>
      <c r="M8632">
        <f>VLOOKUP(J8632,P$7:Q$2767,2,0)</f>
        <v/>
      </c>
      <c r="N8632">
        <f>VLOOKUP(K8632,P$7:R$2767,2,0)</f>
        <v/>
      </c>
    </row>
    <row r="8633" hidden="1" outlineLevel="1" ht="22.45" customFormat="1" customHeight="1" s="71">
      <c r="B8633" s="165" t="n"/>
      <c r="C8633" s="165" t="n"/>
      <c r="D8633" s="152" t="n"/>
      <c r="E8633" s="163" t="n"/>
      <c r="F8633" s="164" t="n"/>
      <c r="G8633" s="163" t="n"/>
      <c r="H8633" s="164" t="n"/>
      <c r="I8633" s="176" t="n"/>
      <c r="J8633" s="8" t="n"/>
      <c r="K8633" s="8" t="n"/>
      <c r="L8633" s="12" t="n"/>
      <c r="M8633">
        <f>VLOOKUP(J8633,P$7:Q$2767,2,0)</f>
        <v/>
      </c>
      <c r="N8633">
        <f>VLOOKUP(K8633,P$7:R$2767,2,0)</f>
        <v/>
      </c>
    </row>
    <row r="8634" hidden="1" outlineLevel="1" ht="22.45" customFormat="1" customHeight="1" s="71">
      <c r="B8634" s="166" t="n"/>
      <c r="C8634" s="166" t="n"/>
      <c r="D8634" s="153" t="n"/>
      <c r="E8634" s="10" t="n"/>
      <c r="F8634" s="11" t="n"/>
      <c r="G8634" s="10" t="n"/>
      <c r="H8634" s="11" t="n"/>
      <c r="I8634" s="12" t="n"/>
      <c r="J8634" s="13" t="n"/>
      <c r="K8634" s="13" t="n"/>
      <c r="L8634" s="12" t="n"/>
      <c r="M8634">
        <f>VLOOKUP(J8634,P$7:Q$2767,2,0)</f>
        <v/>
      </c>
      <c r="N8634">
        <f>VLOOKUP(K8634,P$7:R$2767,2,0)</f>
        <v/>
      </c>
    </row>
    <row r="8635" hidden="1" outlineLevel="1" ht="22.45" customFormat="1" customHeight="1" s="71" thickBot="1">
      <c r="B8635" s="167" t="n"/>
      <c r="C8635" s="167" t="n"/>
      <c r="D8635" s="14" t="n"/>
      <c r="E8635" s="15" t="n"/>
      <c r="F8635" s="175" t="n"/>
      <c r="G8635" s="15" t="n"/>
      <c r="H8635" s="175" t="n"/>
      <c r="I8635" s="135" t="n"/>
      <c r="J8635" s="154" t="n"/>
      <c r="K8635" s="154" t="n"/>
      <c r="L8635" s="12" t="n"/>
      <c r="M8635">
        <f>VLOOKUP(J8635,P$7:Q$2767,2,0)</f>
        <v/>
      </c>
      <c r="N8635">
        <f>VLOOKUP(K8635,P$7:R$2767,2,0)</f>
        <v/>
      </c>
    </row>
    <row r="8636" hidden="1" outlineLevel="1" ht="22.45" customFormat="1" customHeight="1" s="71">
      <c r="B8636" s="165" t="n"/>
      <c r="C8636" s="165" t="n"/>
      <c r="D8636" s="152" t="n"/>
      <c r="E8636" s="163" t="n"/>
      <c r="F8636" s="164" t="n"/>
      <c r="G8636" s="163" t="n"/>
      <c r="H8636" s="164" t="n"/>
      <c r="I8636" s="7" t="n"/>
      <c r="J8636" s="8" t="n"/>
      <c r="K8636" s="8" t="n"/>
      <c r="L8636" s="12" t="n"/>
      <c r="M8636">
        <f>VLOOKUP(J8636,P$7:Q$2767,2,0)</f>
        <v/>
      </c>
      <c r="N8636">
        <f>VLOOKUP(K8636,P$7:R$2767,2,0)</f>
        <v/>
      </c>
    </row>
    <row r="8637" hidden="1" outlineLevel="1" ht="22.45" customFormat="1" customHeight="1" s="71">
      <c r="B8637" s="166" t="n"/>
      <c r="C8637" s="166" t="n"/>
      <c r="D8637" s="153" t="n"/>
      <c r="E8637" s="10" t="n"/>
      <c r="F8637" s="11" t="n"/>
      <c r="G8637" s="10" t="n"/>
      <c r="H8637" s="11" t="n"/>
      <c r="I8637" s="12" t="n"/>
      <c r="J8637" s="13" t="n"/>
      <c r="K8637" s="13" t="n"/>
      <c r="L8637" s="12" t="n"/>
      <c r="M8637">
        <f>VLOOKUP(J8637,P$7:Q$2767,2,0)</f>
        <v/>
      </c>
      <c r="N8637">
        <f>VLOOKUP(K8637,P$7:R$2767,2,0)</f>
        <v/>
      </c>
    </row>
    <row r="8638" hidden="1" outlineLevel="1" ht="22.45" customFormat="1" customHeight="1" s="71" thickBot="1">
      <c r="B8638" s="167" t="n"/>
      <c r="C8638" s="167" t="n"/>
      <c r="D8638" s="14" t="n"/>
      <c r="E8638" s="15" t="n"/>
      <c r="F8638" s="175" t="n"/>
      <c r="G8638" s="15" t="n"/>
      <c r="H8638" s="175" t="n"/>
      <c r="I8638" s="135" t="n"/>
      <c r="J8638" s="154" t="n"/>
      <c r="K8638" s="154" t="n"/>
      <c r="L8638" s="12" t="n"/>
      <c r="M8638">
        <f>VLOOKUP(J8638,P$7:Q$2767,2,0)</f>
        <v/>
      </c>
      <c r="N8638">
        <f>VLOOKUP(K8638,P$7:R$2767,2,0)</f>
        <v/>
      </c>
    </row>
    <row r="8639" hidden="1" outlineLevel="1" ht="22.45" customFormat="1" customHeight="1" s="71">
      <c r="B8639" s="165" t="n"/>
      <c r="C8639" s="165" t="n"/>
      <c r="D8639" s="152" t="n"/>
      <c r="E8639" s="163" t="n"/>
      <c r="F8639" s="164" t="n"/>
      <c r="G8639" s="163" t="n"/>
      <c r="H8639" s="164" t="n"/>
      <c r="I8639" s="7" t="n"/>
      <c r="J8639" s="8" t="n"/>
      <c r="K8639" s="8" t="n"/>
      <c r="L8639" s="12" t="n"/>
      <c r="M8639">
        <f>VLOOKUP(J8639,P$7:Q$2767,2,0)</f>
        <v/>
      </c>
      <c r="N8639">
        <f>VLOOKUP(K8639,P$7:R$2767,2,0)</f>
        <v/>
      </c>
    </row>
    <row r="8640" hidden="1" outlineLevel="1" ht="22.45" customFormat="1" customHeight="1" s="71">
      <c r="B8640" s="166" t="n"/>
      <c r="C8640" s="166" t="n"/>
      <c r="D8640" s="153" t="n"/>
      <c r="E8640" s="10" t="n"/>
      <c r="F8640" s="11" t="n"/>
      <c r="G8640" s="10" t="n"/>
      <c r="H8640" s="11" t="n"/>
      <c r="I8640" s="12" t="n"/>
      <c r="J8640" s="13" t="n"/>
      <c r="K8640" s="13" t="n"/>
      <c r="L8640" s="12" t="n"/>
      <c r="M8640">
        <f>VLOOKUP(J8640,P$7:Q$2767,2,0)</f>
        <v/>
      </c>
      <c r="N8640">
        <f>VLOOKUP(K8640,P$7:R$2767,2,0)</f>
        <v/>
      </c>
    </row>
    <row r="8641" hidden="1" outlineLevel="1" ht="22.45" customFormat="1" customHeight="1" s="71" thickBot="1">
      <c r="B8641" s="167" t="n"/>
      <c r="C8641" s="167" t="n"/>
      <c r="D8641" s="14" t="n"/>
      <c r="E8641" s="15" t="n"/>
      <c r="F8641" s="175" t="n"/>
      <c r="G8641" s="15" t="n"/>
      <c r="H8641" s="175" t="n"/>
      <c r="I8641" s="135" t="n"/>
      <c r="J8641" s="154" t="n"/>
      <c r="K8641" s="154" t="n"/>
      <c r="L8641" s="12" t="n"/>
      <c r="M8641">
        <f>VLOOKUP(J8641,P$7:Q$2767,2,0)</f>
        <v/>
      </c>
      <c r="N8641">
        <f>VLOOKUP(K8641,P$7:R$2767,2,0)</f>
        <v/>
      </c>
    </row>
    <row r="8642" hidden="1" outlineLevel="1" ht="22.45" customFormat="1" customHeight="1" s="71">
      <c r="B8642" s="165" t="n"/>
      <c r="C8642" s="165" t="n"/>
      <c r="D8642" s="152" t="n"/>
      <c r="E8642" s="163" t="n"/>
      <c r="F8642" s="164" t="n"/>
      <c r="G8642" s="163" t="n"/>
      <c r="H8642" s="164" t="n"/>
      <c r="I8642" s="7" t="n"/>
      <c r="J8642" s="8" t="n"/>
      <c r="K8642" s="8" t="n"/>
      <c r="L8642" s="12" t="n"/>
      <c r="M8642">
        <f>VLOOKUP(J8642,P$7:Q$2767,2,0)</f>
        <v/>
      </c>
      <c r="N8642">
        <f>VLOOKUP(K8642,P$7:R$2767,2,0)</f>
        <v/>
      </c>
    </row>
    <row r="8643" hidden="1" outlineLevel="1" ht="22.45" customFormat="1" customHeight="1" s="71">
      <c r="B8643" s="166" t="n"/>
      <c r="C8643" s="166" t="n"/>
      <c r="D8643" s="153" t="n"/>
      <c r="E8643" s="10" t="n"/>
      <c r="F8643" s="11" t="n"/>
      <c r="G8643" s="10" t="n"/>
      <c r="H8643" s="11" t="n"/>
      <c r="I8643" s="12" t="n"/>
      <c r="J8643" s="13" t="n"/>
      <c r="K8643" s="13" t="n"/>
      <c r="L8643" s="12" t="n"/>
      <c r="M8643">
        <f>VLOOKUP(J8643,P$7:Q$2767,2,0)</f>
        <v/>
      </c>
      <c r="N8643">
        <f>VLOOKUP(K8643,P$7:R$2767,2,0)</f>
        <v/>
      </c>
    </row>
    <row r="8644" hidden="1" outlineLevel="1" ht="22.45" customFormat="1" customHeight="1" s="71" thickBot="1">
      <c r="B8644" s="167" t="n"/>
      <c r="C8644" s="167" t="n"/>
      <c r="D8644" s="14" t="n"/>
      <c r="E8644" s="15" t="n"/>
      <c r="F8644" s="175" t="n"/>
      <c r="G8644" s="15" t="n"/>
      <c r="H8644" s="175" t="n"/>
      <c r="I8644" s="135" t="n"/>
      <c r="J8644" s="154" t="n"/>
      <c r="K8644" s="154" t="n"/>
      <c r="L8644" s="12" t="n"/>
      <c r="M8644">
        <f>VLOOKUP(J8644,P$7:Q$2767,2,0)</f>
        <v/>
      </c>
      <c r="N8644">
        <f>VLOOKUP(K8644,P$7:R$2767,2,0)</f>
        <v/>
      </c>
    </row>
    <row r="8645" hidden="1" outlineLevel="1" ht="22.45" customFormat="1" customHeight="1" s="71">
      <c r="B8645" s="165" t="n"/>
      <c r="C8645" s="165" t="n"/>
      <c r="D8645" s="152" t="n"/>
      <c r="E8645" s="163" t="n"/>
      <c r="F8645" s="164" t="n"/>
      <c r="G8645" s="163" t="n"/>
      <c r="H8645" s="164" t="n"/>
      <c r="I8645" s="176" t="n"/>
      <c r="J8645" s="8" t="n"/>
      <c r="K8645" s="8" t="n"/>
      <c r="L8645" s="12" t="n"/>
      <c r="M8645">
        <f>VLOOKUP(J8645,P$7:Q$2767,2,0)</f>
        <v/>
      </c>
      <c r="N8645">
        <f>VLOOKUP(K8645,P$7:R$2767,2,0)</f>
        <v/>
      </c>
    </row>
    <row r="8646" hidden="1" outlineLevel="1" ht="22.45" customFormat="1" customHeight="1" s="71">
      <c r="B8646" s="166" t="n"/>
      <c r="C8646" s="166" t="n"/>
      <c r="D8646" s="153" t="n"/>
      <c r="E8646" s="10" t="n"/>
      <c r="F8646" s="11" t="n"/>
      <c r="G8646" s="10" t="n"/>
      <c r="H8646" s="11" t="n"/>
      <c r="I8646" s="12" t="n"/>
      <c r="J8646" s="13" t="n"/>
      <c r="K8646" s="13" t="n"/>
      <c r="L8646" s="12" t="n"/>
      <c r="M8646">
        <f>VLOOKUP(J8646,P$7:Q$2767,2,0)</f>
        <v/>
      </c>
      <c r="N8646">
        <f>VLOOKUP(K8646,P$7:R$2767,2,0)</f>
        <v/>
      </c>
    </row>
    <row r="8647" hidden="1" outlineLevel="1" ht="22.45" customFormat="1" customHeight="1" s="71" thickBot="1">
      <c r="B8647" s="167" t="n"/>
      <c r="C8647" s="167" t="n"/>
      <c r="D8647" s="14" t="n"/>
      <c r="E8647" s="15" t="n"/>
      <c r="F8647" s="175" t="n"/>
      <c r="G8647" s="15" t="n"/>
      <c r="H8647" s="175" t="n"/>
      <c r="I8647" s="135" t="n"/>
      <c r="J8647" s="154" t="n"/>
      <c r="K8647" s="154" t="n"/>
      <c r="L8647" s="12" t="n"/>
      <c r="M8647">
        <f>VLOOKUP(J8647,P$7:Q$2767,2,0)</f>
        <v/>
      </c>
      <c r="N8647">
        <f>VLOOKUP(K8647,P$7:R$2767,2,0)</f>
        <v/>
      </c>
    </row>
    <row r="8648" hidden="1" outlineLevel="1" ht="22.45" customFormat="1" customHeight="1" s="71">
      <c r="B8648" s="165" t="n"/>
      <c r="C8648" s="165" t="n"/>
      <c r="D8648" s="152" t="n"/>
      <c r="E8648" s="163" t="n"/>
      <c r="F8648" s="164" t="n"/>
      <c r="G8648" s="163" t="n"/>
      <c r="H8648" s="164" t="n"/>
      <c r="I8648" s="7" t="n"/>
      <c r="J8648" s="8" t="n"/>
      <c r="K8648" s="8" t="n"/>
      <c r="L8648" s="12" t="n"/>
      <c r="M8648">
        <f>VLOOKUP(J8648,P$7:Q$2767,2,0)</f>
        <v/>
      </c>
      <c r="N8648">
        <f>VLOOKUP(K8648,P$7:R$2767,2,0)</f>
        <v/>
      </c>
    </row>
    <row r="8649" hidden="1" outlineLevel="1" ht="22.45" customFormat="1" customHeight="1" s="71">
      <c r="B8649" s="166" t="n"/>
      <c r="C8649" s="166" t="n"/>
      <c r="D8649" s="153" t="n"/>
      <c r="E8649" s="10" t="n"/>
      <c r="F8649" s="11" t="n"/>
      <c r="G8649" s="10" t="n"/>
      <c r="H8649" s="11" t="n"/>
      <c r="I8649" s="12" t="n"/>
      <c r="J8649" s="13" t="n"/>
      <c r="K8649" s="13" t="n"/>
      <c r="L8649" s="12" t="n"/>
      <c r="M8649">
        <f>VLOOKUP(J8649,P$7:Q$2767,2,0)</f>
        <v/>
      </c>
      <c r="N8649">
        <f>VLOOKUP(K8649,P$7:R$2767,2,0)</f>
        <v/>
      </c>
    </row>
    <row r="8650" hidden="1" outlineLevel="1" ht="22.45" customFormat="1" customHeight="1" s="71" thickBot="1">
      <c r="B8650" s="167" t="n"/>
      <c r="C8650" s="167" t="n"/>
      <c r="D8650" s="14" t="n"/>
      <c r="E8650" s="15" t="n"/>
      <c r="F8650" s="175" t="n"/>
      <c r="G8650" s="15" t="n"/>
      <c r="H8650" s="175" t="n"/>
      <c r="I8650" s="135" t="n"/>
      <c r="J8650" s="154" t="n"/>
      <c r="K8650" s="154" t="n"/>
      <c r="L8650" s="12" t="n"/>
      <c r="M8650">
        <f>VLOOKUP(J8650,P$7:Q$2767,2,0)</f>
        <v/>
      </c>
      <c r="N8650">
        <f>VLOOKUP(K8650,P$7:R$2767,2,0)</f>
        <v/>
      </c>
    </row>
    <row r="8651" hidden="1" outlineLevel="1" ht="22.45" customFormat="1" customHeight="1" s="71">
      <c r="B8651" s="165" t="n"/>
      <c r="C8651" s="165" t="n"/>
      <c r="D8651" s="152" t="n"/>
      <c r="E8651" s="163" t="n"/>
      <c r="F8651" s="164" t="n"/>
      <c r="G8651" s="163" t="n"/>
      <c r="H8651" s="164" t="n"/>
      <c r="I8651" s="7" t="n"/>
      <c r="J8651" s="8" t="n"/>
      <c r="K8651" s="8" t="n"/>
      <c r="L8651" s="12" t="n"/>
      <c r="M8651">
        <f>VLOOKUP(J8651,P$7:Q$2767,2,0)</f>
        <v/>
      </c>
      <c r="N8651">
        <f>VLOOKUP(K8651,P$7:R$2767,2,0)</f>
        <v/>
      </c>
    </row>
    <row r="8652" hidden="1" outlineLevel="1" ht="22.45" customFormat="1" customHeight="1" s="71">
      <c r="B8652" s="166" t="n"/>
      <c r="C8652" s="166" t="n"/>
      <c r="D8652" s="153" t="n"/>
      <c r="E8652" s="10" t="n"/>
      <c r="F8652" s="11" t="n"/>
      <c r="G8652" s="10" t="n"/>
      <c r="H8652" s="11" t="n"/>
      <c r="I8652" s="12" t="n"/>
      <c r="J8652" s="13" t="n"/>
      <c r="K8652" s="13" t="n"/>
      <c r="L8652" s="12" t="n"/>
      <c r="M8652">
        <f>VLOOKUP(J8652,P$7:Q$2767,2,0)</f>
        <v/>
      </c>
      <c r="N8652">
        <f>VLOOKUP(K8652,P$7:R$2767,2,0)</f>
        <v/>
      </c>
    </row>
    <row r="8653" hidden="1" outlineLevel="1" ht="22.45" customFormat="1" customHeight="1" s="71" thickBot="1">
      <c r="B8653" s="167" t="n"/>
      <c r="C8653" s="167" t="n"/>
      <c r="D8653" s="14" t="n"/>
      <c r="E8653" s="15" t="n"/>
      <c r="F8653" s="175" t="n"/>
      <c r="G8653" s="15" t="n"/>
      <c r="H8653" s="175" t="n"/>
      <c r="I8653" s="135" t="n"/>
      <c r="J8653" s="154" t="n"/>
      <c r="K8653" s="154" t="n"/>
      <c r="L8653" s="12" t="n"/>
      <c r="M8653">
        <f>VLOOKUP(J8653,P$7:Q$2767,2,0)</f>
        <v/>
      </c>
      <c r="N8653">
        <f>VLOOKUP(K8653,P$7:R$2767,2,0)</f>
        <v/>
      </c>
    </row>
    <row r="8654" hidden="1" outlineLevel="1" ht="22.45" customFormat="1" customHeight="1" s="71">
      <c r="B8654" s="165" t="n"/>
      <c r="C8654" s="165" t="n"/>
      <c r="D8654" s="152" t="n"/>
      <c r="E8654" s="163" t="n"/>
      <c r="F8654" s="164" t="n"/>
      <c r="G8654" s="163" t="n"/>
      <c r="H8654" s="164" t="n"/>
      <c r="I8654" s="7" t="n"/>
      <c r="J8654" s="8" t="n"/>
      <c r="K8654" s="8" t="n"/>
      <c r="L8654" s="12" t="n"/>
      <c r="M8654">
        <f>VLOOKUP(J8654,P$7:Q$2767,2,0)</f>
        <v/>
      </c>
      <c r="N8654">
        <f>VLOOKUP(K8654,P$7:R$2767,2,0)</f>
        <v/>
      </c>
    </row>
    <row r="8655" hidden="1" outlineLevel="1" ht="22.45" customFormat="1" customHeight="1" s="71">
      <c r="B8655" s="166" t="n"/>
      <c r="C8655" s="166" t="n"/>
      <c r="D8655" s="153" t="n"/>
      <c r="E8655" s="10" t="n"/>
      <c r="F8655" s="11" t="n"/>
      <c r="G8655" s="10" t="n"/>
      <c r="H8655" s="11" t="n"/>
      <c r="I8655" s="12" t="n"/>
      <c r="J8655" s="13" t="n"/>
      <c r="K8655" s="13" t="n"/>
      <c r="L8655" s="12" t="n"/>
      <c r="M8655">
        <f>VLOOKUP(J8655,P$7:Q$2767,2,0)</f>
        <v/>
      </c>
      <c r="N8655">
        <f>VLOOKUP(K8655,P$7:R$2767,2,0)</f>
        <v/>
      </c>
    </row>
    <row r="8656" hidden="1" outlineLevel="1" ht="22.45" customFormat="1" customHeight="1" s="71" thickBot="1">
      <c r="B8656" s="167" t="n"/>
      <c r="C8656" s="167" t="n"/>
      <c r="D8656" s="14" t="n"/>
      <c r="E8656" s="15" t="n"/>
      <c r="F8656" s="175" t="n"/>
      <c r="G8656" s="15" t="n"/>
      <c r="H8656" s="175" t="n"/>
      <c r="I8656" s="135" t="n"/>
      <c r="J8656" s="154" t="n"/>
      <c r="K8656" s="154" t="n"/>
      <c r="L8656" s="12" t="n"/>
      <c r="M8656">
        <f>VLOOKUP(J8656,P$7:Q$2767,2,0)</f>
        <v/>
      </c>
      <c r="N8656">
        <f>VLOOKUP(K8656,P$7:R$2767,2,0)</f>
        <v/>
      </c>
    </row>
    <row r="8657" hidden="1" outlineLevel="1" ht="22.45" customFormat="1" customHeight="1" s="71">
      <c r="B8657" s="165" t="n"/>
      <c r="C8657" s="165" t="n"/>
      <c r="D8657" s="152" t="n"/>
      <c r="E8657" s="163" t="n"/>
      <c r="F8657" s="164" t="n"/>
      <c r="G8657" s="163" t="n"/>
      <c r="H8657" s="164" t="n"/>
      <c r="I8657" s="7" t="n"/>
      <c r="J8657" s="8" t="n"/>
      <c r="K8657" s="8" t="n"/>
      <c r="L8657" s="12" t="n"/>
      <c r="M8657">
        <f>VLOOKUP(J8657,P$7:Q$2767,2,0)</f>
        <v/>
      </c>
      <c r="N8657">
        <f>VLOOKUP(K8657,P$7:R$2767,2,0)</f>
        <v/>
      </c>
    </row>
    <row r="8658" hidden="1" outlineLevel="1" ht="22.45" customFormat="1" customHeight="1" s="71">
      <c r="B8658" s="166" t="n"/>
      <c r="C8658" s="166" t="n"/>
      <c r="D8658" s="153" t="n"/>
      <c r="E8658" s="10" t="n"/>
      <c r="F8658" s="11" t="n"/>
      <c r="G8658" s="10" t="n"/>
      <c r="H8658" s="11" t="n"/>
      <c r="I8658" s="12" t="n"/>
      <c r="J8658" s="13" t="n"/>
      <c r="K8658" s="13" t="n"/>
      <c r="L8658" s="12" t="n"/>
      <c r="M8658">
        <f>VLOOKUP(J8658,P$7:Q$2767,2,0)</f>
        <v/>
      </c>
      <c r="N8658">
        <f>VLOOKUP(K8658,P$7:R$2767,2,0)</f>
        <v/>
      </c>
    </row>
    <row r="8659" hidden="1" outlineLevel="1" ht="22.45" customFormat="1" customHeight="1" s="71" thickBot="1">
      <c r="B8659" s="167" t="n"/>
      <c r="C8659" s="167" t="n"/>
      <c r="D8659" s="14" t="n"/>
      <c r="E8659" s="15" t="n"/>
      <c r="F8659" s="175" t="n"/>
      <c r="G8659" s="15" t="n"/>
      <c r="H8659" s="175" t="n"/>
      <c r="I8659" s="135" t="n"/>
      <c r="J8659" s="154" t="n"/>
      <c r="K8659" s="154" t="n"/>
      <c r="L8659" s="12" t="n"/>
      <c r="M8659">
        <f>VLOOKUP(J8659,P$7:Q$2767,2,0)</f>
        <v/>
      </c>
      <c r="N8659">
        <f>VLOOKUP(K8659,P$7:R$2767,2,0)</f>
        <v/>
      </c>
    </row>
    <row r="8660" hidden="1" outlineLevel="1" ht="22.45" customFormat="1" customHeight="1" s="71">
      <c r="B8660" s="165" t="n"/>
      <c r="C8660" s="165" t="n"/>
      <c r="D8660" s="152" t="n"/>
      <c r="E8660" s="163" t="n"/>
      <c r="F8660" s="164" t="n"/>
      <c r="G8660" s="163" t="n"/>
      <c r="H8660" s="164" t="n"/>
      <c r="I8660" s="7" t="n"/>
      <c r="J8660" s="8" t="n"/>
      <c r="K8660" s="8" t="n"/>
      <c r="L8660" s="12" t="n"/>
      <c r="M8660">
        <f>VLOOKUP(J8660,P$7:Q$2767,2,0)</f>
        <v/>
      </c>
      <c r="N8660">
        <f>VLOOKUP(K8660,P$7:R$2767,2,0)</f>
        <v/>
      </c>
    </row>
    <row r="8661" hidden="1" outlineLevel="1" ht="22.45" customFormat="1" customHeight="1" s="71">
      <c r="B8661" s="166" t="n"/>
      <c r="C8661" s="166" t="n"/>
      <c r="D8661" s="153" t="n"/>
      <c r="E8661" s="10" t="n"/>
      <c r="F8661" s="11" t="n"/>
      <c r="G8661" s="10" t="n"/>
      <c r="H8661" s="11" t="n"/>
      <c r="I8661" s="12" t="n"/>
      <c r="J8661" s="13" t="n"/>
      <c r="K8661" s="13" t="n"/>
      <c r="L8661" s="12" t="n"/>
      <c r="M8661">
        <f>VLOOKUP(J8661,P$7:Q$2767,2,0)</f>
        <v/>
      </c>
      <c r="N8661">
        <f>VLOOKUP(K8661,P$7:R$2767,2,0)</f>
        <v/>
      </c>
    </row>
    <row r="8662" hidden="1" outlineLevel="1" ht="22.45" customFormat="1" customHeight="1" s="71" thickBot="1">
      <c r="B8662" s="167" t="n"/>
      <c r="C8662" s="167" t="n"/>
      <c r="D8662" s="14" t="n"/>
      <c r="E8662" s="15" t="n"/>
      <c r="F8662" s="175" t="n"/>
      <c r="G8662" s="15" t="n"/>
      <c r="H8662" s="175" t="n"/>
      <c r="I8662" s="135" t="n"/>
      <c r="J8662" s="154" t="n"/>
      <c r="K8662" s="154" t="n"/>
      <c r="L8662" s="12" t="n"/>
      <c r="M8662">
        <f>VLOOKUP(J8662,P$7:Q$2767,2,0)</f>
        <v/>
      </c>
      <c r="N8662">
        <f>VLOOKUP(K8662,P$7:R$2767,2,0)</f>
        <v/>
      </c>
    </row>
    <row r="8663" hidden="1" outlineLevel="1" ht="22.45" customFormat="1" customHeight="1" s="71">
      <c r="B8663" s="165" t="n"/>
      <c r="C8663" s="165" t="n"/>
      <c r="D8663" s="152" t="n"/>
      <c r="E8663" s="163" t="n"/>
      <c r="F8663" s="164" t="n"/>
      <c r="G8663" s="163" t="n"/>
      <c r="H8663" s="164" t="n"/>
      <c r="I8663" s="7" t="n"/>
      <c r="J8663" s="8" t="n"/>
      <c r="K8663" s="8" t="n"/>
      <c r="L8663" s="12" t="n"/>
      <c r="M8663">
        <f>VLOOKUP(J8663,P$7:Q$2767,2,0)</f>
        <v/>
      </c>
      <c r="N8663">
        <f>VLOOKUP(K8663,P$7:R$2767,2,0)</f>
        <v/>
      </c>
    </row>
    <row r="8664" hidden="1" outlineLevel="1" ht="22.45" customFormat="1" customHeight="1" s="71">
      <c r="B8664" s="166" t="n"/>
      <c r="C8664" s="166" t="n"/>
      <c r="D8664" s="153" t="n"/>
      <c r="E8664" s="10" t="n"/>
      <c r="F8664" s="11" t="n"/>
      <c r="G8664" s="10" t="n"/>
      <c r="H8664" s="11" t="n"/>
      <c r="I8664" s="12" t="n"/>
      <c r="J8664" s="13" t="n"/>
      <c r="K8664" s="13" t="n"/>
      <c r="L8664" s="12" t="n"/>
      <c r="M8664">
        <f>VLOOKUP(J8664,P$7:Q$2767,2,0)</f>
        <v/>
      </c>
      <c r="N8664">
        <f>VLOOKUP(K8664,P$7:R$2767,2,0)</f>
        <v/>
      </c>
    </row>
    <row r="8665" hidden="1" outlineLevel="1" ht="22.45" customFormat="1" customHeight="1" s="71" thickBot="1">
      <c r="B8665" s="167" t="n"/>
      <c r="C8665" s="167" t="n"/>
      <c r="D8665" s="14" t="n"/>
      <c r="E8665" s="15" t="n"/>
      <c r="F8665" s="175" t="n"/>
      <c r="G8665" s="15" t="n"/>
      <c r="H8665" s="175" t="n"/>
      <c r="I8665" s="135" t="n"/>
      <c r="J8665" s="154" t="n"/>
      <c r="K8665" s="154" t="n"/>
      <c r="L8665" s="12" t="n"/>
      <c r="M8665">
        <f>VLOOKUP(J8665,P$7:Q$2767,2,0)</f>
        <v/>
      </c>
      <c r="N8665">
        <f>VLOOKUP(K8665,P$7:R$2767,2,0)</f>
        <v/>
      </c>
    </row>
    <row r="8666" hidden="1" outlineLevel="1" ht="22.45" customFormat="1" customHeight="1" s="71">
      <c r="B8666" s="165" t="n"/>
      <c r="C8666" s="165" t="n"/>
      <c r="D8666" s="152" t="n"/>
      <c r="E8666" s="163" t="n"/>
      <c r="F8666" s="164" t="n"/>
      <c r="G8666" s="163" t="n"/>
      <c r="H8666" s="164" t="n"/>
      <c r="I8666" s="7" t="n"/>
      <c r="J8666" s="8" t="n"/>
      <c r="K8666" s="8" t="n"/>
      <c r="L8666" s="12" t="n"/>
      <c r="M8666">
        <f>VLOOKUP(J8666,P$7:Q$2767,2,0)</f>
        <v/>
      </c>
      <c r="N8666">
        <f>VLOOKUP(K8666,P$7:R$2767,2,0)</f>
        <v/>
      </c>
    </row>
    <row r="8667" hidden="1" outlineLevel="1" ht="22.45" customFormat="1" customHeight="1" s="71">
      <c r="B8667" s="166" t="n"/>
      <c r="C8667" s="166" t="n"/>
      <c r="D8667" s="153" t="n"/>
      <c r="E8667" s="10" t="n"/>
      <c r="F8667" s="11" t="n"/>
      <c r="G8667" s="10" t="n"/>
      <c r="H8667" s="11" t="n"/>
      <c r="I8667" s="12" t="n"/>
      <c r="J8667" s="13" t="n"/>
      <c r="K8667" s="13" t="n"/>
      <c r="L8667" s="12" t="n"/>
      <c r="M8667">
        <f>VLOOKUP(J8667,P$7:Q$2767,2,0)</f>
        <v/>
      </c>
      <c r="N8667">
        <f>VLOOKUP(K8667,P$7:R$2767,2,0)</f>
        <v/>
      </c>
    </row>
    <row r="8668" hidden="1" outlineLevel="1" ht="22.45" customFormat="1" customHeight="1" s="71" thickBot="1">
      <c r="B8668" s="167" t="n"/>
      <c r="C8668" s="167" t="n"/>
      <c r="D8668" s="14" t="n"/>
      <c r="E8668" s="15" t="n"/>
      <c r="F8668" s="175" t="n"/>
      <c r="G8668" s="15" t="n"/>
      <c r="H8668" s="175" t="n"/>
      <c r="I8668" s="135" t="n"/>
      <c r="J8668" s="154" t="n"/>
      <c r="K8668" s="154" t="n"/>
      <c r="L8668" s="12" t="n"/>
      <c r="M8668">
        <f>VLOOKUP(J8668,P$7:Q$2767,2,0)</f>
        <v/>
      </c>
      <c r="N8668">
        <f>VLOOKUP(K8668,P$7:R$2767,2,0)</f>
        <v/>
      </c>
    </row>
    <row r="8669" hidden="1" outlineLevel="1" ht="22.45" customFormat="1" customHeight="1" s="71">
      <c r="B8669" s="165" t="n"/>
      <c r="C8669" s="165" t="n"/>
      <c r="D8669" s="152" t="n"/>
      <c r="E8669" s="163" t="n"/>
      <c r="F8669" s="164" t="n"/>
      <c r="G8669" s="163" t="n"/>
      <c r="H8669" s="164" t="n"/>
      <c r="I8669" s="7" t="n"/>
      <c r="J8669" s="8" t="n"/>
      <c r="K8669" s="8" t="n"/>
      <c r="L8669" s="12" t="n"/>
      <c r="M8669">
        <f>VLOOKUP(J8669,P$7:Q$2767,2,0)</f>
        <v/>
      </c>
      <c r="N8669">
        <f>VLOOKUP(K8669,P$7:R$2767,2,0)</f>
        <v/>
      </c>
    </row>
    <row r="8670" hidden="1" outlineLevel="1" ht="22.45" customFormat="1" customHeight="1" s="71">
      <c r="B8670" s="166" t="n"/>
      <c r="C8670" s="166" t="n"/>
      <c r="D8670" s="153" t="n"/>
      <c r="E8670" s="10" t="n"/>
      <c r="F8670" s="11" t="n"/>
      <c r="G8670" s="10" t="n"/>
      <c r="H8670" s="11" t="n"/>
      <c r="I8670" s="12" t="n"/>
      <c r="J8670" s="13" t="n"/>
      <c r="K8670" s="13" t="n"/>
      <c r="L8670" s="12" t="n"/>
      <c r="M8670">
        <f>VLOOKUP(J8670,P$7:Q$2767,2,0)</f>
        <v/>
      </c>
      <c r="N8670">
        <f>VLOOKUP(K8670,P$7:R$2767,2,0)</f>
        <v/>
      </c>
    </row>
    <row r="8671" hidden="1" outlineLevel="1" ht="22.45" customFormat="1" customHeight="1" s="71" thickBot="1">
      <c r="B8671" s="167" t="n"/>
      <c r="C8671" s="167" t="n"/>
      <c r="D8671" s="14" t="n"/>
      <c r="E8671" s="15" t="n"/>
      <c r="F8671" s="175" t="n"/>
      <c r="G8671" s="15" t="n"/>
      <c r="H8671" s="175" t="n"/>
      <c r="I8671" s="135" t="n"/>
      <c r="J8671" s="154" t="n"/>
      <c r="K8671" s="154" t="n"/>
      <c r="L8671" s="12" t="n"/>
      <c r="M8671">
        <f>VLOOKUP(J8671,P$7:Q$2767,2,0)</f>
        <v/>
      </c>
      <c r="N8671">
        <f>VLOOKUP(K8671,P$7:R$2767,2,0)</f>
        <v/>
      </c>
    </row>
    <row r="8672" hidden="1" outlineLevel="1" ht="22.45" customFormat="1" customHeight="1" s="71">
      <c r="B8672" s="165" t="n"/>
      <c r="C8672" s="165" t="n"/>
      <c r="D8672" s="152" t="n"/>
      <c r="E8672" s="163" t="n"/>
      <c r="F8672" s="164" t="n"/>
      <c r="G8672" s="163" t="n"/>
      <c r="H8672" s="164" t="n"/>
      <c r="I8672" s="7" t="n"/>
      <c r="J8672" s="8" t="n"/>
      <c r="K8672" s="8" t="n"/>
      <c r="L8672" s="12" t="n"/>
      <c r="M8672">
        <f>VLOOKUP(J8672,P$7:Q$2767,2,0)</f>
        <v/>
      </c>
      <c r="N8672">
        <f>VLOOKUP(K8672,P$7:R$2767,2,0)</f>
        <v/>
      </c>
    </row>
    <row r="8673" hidden="1" outlineLevel="1" ht="22.45" customFormat="1" customHeight="1" s="71">
      <c r="B8673" s="166" t="n"/>
      <c r="C8673" s="166" t="n"/>
      <c r="D8673" s="153" t="n"/>
      <c r="E8673" s="10" t="n"/>
      <c r="F8673" s="11" t="n"/>
      <c r="G8673" s="10" t="n"/>
      <c r="H8673" s="11" t="n"/>
      <c r="I8673" s="12" t="n"/>
      <c r="J8673" s="13" t="n"/>
      <c r="K8673" s="13" t="n"/>
      <c r="L8673" s="12" t="n"/>
      <c r="M8673">
        <f>VLOOKUP(J8673,P$7:Q$2767,2,0)</f>
        <v/>
      </c>
      <c r="N8673">
        <f>VLOOKUP(K8673,P$7:R$2767,2,0)</f>
        <v/>
      </c>
    </row>
    <row r="8674" hidden="1" outlineLevel="1" ht="22.45" customFormat="1" customHeight="1" s="71" thickBot="1">
      <c r="B8674" s="167" t="n"/>
      <c r="C8674" s="167" t="n"/>
      <c r="D8674" s="14" t="n"/>
      <c r="E8674" s="15" t="n"/>
      <c r="F8674" s="175" t="n"/>
      <c r="G8674" s="15" t="n"/>
      <c r="H8674" s="175" t="n"/>
      <c r="I8674" s="135" t="n"/>
      <c r="J8674" s="154" t="n"/>
      <c r="K8674" s="154" t="n"/>
      <c r="L8674" s="12" t="n"/>
      <c r="M8674">
        <f>VLOOKUP(J8674,P$7:Q$2767,2,0)</f>
        <v/>
      </c>
      <c r="N8674">
        <f>VLOOKUP(K8674,P$7:R$2767,2,0)</f>
        <v/>
      </c>
    </row>
    <row r="8675" hidden="1" outlineLevel="1" ht="22.45" customFormat="1" customHeight="1" s="71">
      <c r="B8675" s="165" t="n"/>
      <c r="C8675" s="165" t="n"/>
      <c r="D8675" s="152" t="n"/>
      <c r="E8675" s="163" t="n"/>
      <c r="F8675" s="164" t="n"/>
      <c r="G8675" s="163" t="n"/>
      <c r="H8675" s="164" t="n"/>
      <c r="I8675" s="7" t="n"/>
      <c r="J8675" s="8" t="n"/>
      <c r="K8675" s="8" t="n"/>
      <c r="L8675" s="12" t="n"/>
      <c r="M8675">
        <f>VLOOKUP(J8675,P$7:Q$2767,2,0)</f>
        <v/>
      </c>
      <c r="N8675">
        <f>VLOOKUP(K8675,P$7:R$2767,2,0)</f>
        <v/>
      </c>
    </row>
    <row r="8676" hidden="1" outlineLevel="1" ht="22.45" customFormat="1" customHeight="1" s="71">
      <c r="B8676" s="166" t="n"/>
      <c r="C8676" s="166" t="n"/>
      <c r="D8676" s="153" t="n"/>
      <c r="E8676" s="10" t="n"/>
      <c r="F8676" s="11" t="n"/>
      <c r="G8676" s="10" t="n"/>
      <c r="H8676" s="11" t="n"/>
      <c r="I8676" s="12" t="n"/>
      <c r="J8676" s="13" t="n"/>
      <c r="K8676" s="13" t="n"/>
      <c r="L8676" s="12" t="n"/>
      <c r="M8676">
        <f>VLOOKUP(J8676,P$7:Q$2767,2,0)</f>
        <v/>
      </c>
      <c r="N8676">
        <f>VLOOKUP(K8676,P$7:R$2767,2,0)</f>
        <v/>
      </c>
    </row>
    <row r="8677" hidden="1" outlineLevel="1" ht="22.45" customFormat="1" customHeight="1" s="71" thickBot="1">
      <c r="B8677" s="167" t="n"/>
      <c r="C8677" s="167" t="n"/>
      <c r="D8677" s="14" t="n"/>
      <c r="E8677" s="15" t="n"/>
      <c r="F8677" s="175" t="n"/>
      <c r="G8677" s="15" t="n"/>
      <c r="H8677" s="175" t="n"/>
      <c r="I8677" s="135" t="n"/>
      <c r="J8677" s="154" t="n"/>
      <c r="K8677" s="154" t="n"/>
      <c r="L8677" s="12" t="n"/>
      <c r="M8677">
        <f>VLOOKUP(J8677,P$7:Q$2767,2,0)</f>
        <v/>
      </c>
      <c r="N8677">
        <f>VLOOKUP(K8677,P$7:R$2767,2,0)</f>
        <v/>
      </c>
    </row>
    <row r="8678" hidden="1" outlineLevel="1" ht="22.45" customFormat="1" customHeight="1" s="71">
      <c r="B8678" s="165" t="n"/>
      <c r="C8678" s="165" t="n"/>
      <c r="D8678" s="152" t="n"/>
      <c r="E8678" s="163" t="n"/>
      <c r="F8678" s="164" t="n"/>
      <c r="G8678" s="163" t="n"/>
      <c r="H8678" s="164" t="n"/>
      <c r="I8678" s="176" t="n"/>
      <c r="J8678" s="8" t="n"/>
      <c r="K8678" s="8" t="n"/>
      <c r="L8678" s="12" t="n"/>
      <c r="M8678">
        <f>VLOOKUP(J8678,P$7:Q$2767,2,0)</f>
        <v/>
      </c>
      <c r="N8678">
        <f>VLOOKUP(K8678,P$7:R$2767,2,0)</f>
        <v/>
      </c>
    </row>
    <row r="8679" hidden="1" outlineLevel="1" ht="22.45" customFormat="1" customHeight="1" s="71">
      <c r="B8679" s="166" t="n"/>
      <c r="C8679" s="166" t="n"/>
      <c r="D8679" s="153" t="n"/>
      <c r="E8679" s="10" t="n"/>
      <c r="F8679" s="11" t="n"/>
      <c r="G8679" s="10" t="n"/>
      <c r="H8679" s="11" t="n"/>
      <c r="I8679" s="12" t="n"/>
      <c r="J8679" s="13" t="n"/>
      <c r="K8679" s="13" t="n"/>
      <c r="L8679" s="12" t="n"/>
      <c r="M8679">
        <f>VLOOKUP(J8679,P$7:Q$2767,2,0)</f>
        <v/>
      </c>
      <c r="N8679">
        <f>VLOOKUP(K8679,P$7:R$2767,2,0)</f>
        <v/>
      </c>
    </row>
    <row r="8680" hidden="1" outlineLevel="1" ht="22.45" customFormat="1" customHeight="1" s="71" thickBot="1">
      <c r="B8680" s="167" t="n"/>
      <c r="C8680" s="167" t="n"/>
      <c r="D8680" s="14" t="n"/>
      <c r="E8680" s="15" t="n"/>
      <c r="F8680" s="175" t="n"/>
      <c r="G8680" s="15" t="n"/>
      <c r="H8680" s="175" t="n"/>
      <c r="I8680" s="135" t="n"/>
      <c r="J8680" s="154" t="n"/>
      <c r="K8680" s="154" t="n"/>
      <c r="L8680" s="12" t="n"/>
      <c r="M8680">
        <f>VLOOKUP(J8680,P$7:Q$2767,2,0)</f>
        <v/>
      </c>
      <c r="N8680">
        <f>VLOOKUP(K8680,P$7:R$2767,2,0)</f>
        <v/>
      </c>
    </row>
    <row r="8681" hidden="1" outlineLevel="1" ht="22.45" customFormat="1" customHeight="1" s="71">
      <c r="B8681" s="165" t="n"/>
      <c r="C8681" s="165" t="n"/>
      <c r="D8681" s="152" t="n"/>
      <c r="E8681" s="163" t="n"/>
      <c r="F8681" s="164" t="n"/>
      <c r="G8681" s="163" t="n"/>
      <c r="H8681" s="164" t="n"/>
      <c r="I8681" s="176" t="n"/>
      <c r="J8681" s="8" t="n"/>
      <c r="K8681" s="8" t="n"/>
      <c r="L8681" s="12" t="n"/>
      <c r="M8681">
        <f>VLOOKUP(J8681,P$7:Q$2767,2,0)</f>
        <v/>
      </c>
      <c r="N8681">
        <f>VLOOKUP(K8681,P$7:R$2767,2,0)</f>
        <v/>
      </c>
    </row>
    <row r="8682" hidden="1" outlineLevel="1" ht="22.45" customFormat="1" customHeight="1" s="71">
      <c r="B8682" s="166" t="n"/>
      <c r="C8682" s="166" t="n"/>
      <c r="D8682" s="153" t="n"/>
      <c r="E8682" s="10" t="n"/>
      <c r="F8682" s="11" t="n"/>
      <c r="G8682" s="10" t="n"/>
      <c r="H8682" s="11" t="n"/>
      <c r="I8682" s="12" t="n"/>
      <c r="J8682" s="13" t="n"/>
      <c r="K8682" s="13" t="n"/>
      <c r="L8682" s="12" t="n"/>
      <c r="M8682">
        <f>VLOOKUP(J8682,P$7:Q$2767,2,0)</f>
        <v/>
      </c>
      <c r="N8682">
        <f>VLOOKUP(K8682,P$7:R$2767,2,0)</f>
        <v/>
      </c>
    </row>
    <row r="8683" hidden="1" outlineLevel="1" ht="22.45" customFormat="1" customHeight="1" s="71" thickBot="1">
      <c r="B8683" s="167" t="n"/>
      <c r="C8683" s="167" t="n"/>
      <c r="D8683" s="14" t="n"/>
      <c r="E8683" s="15" t="n"/>
      <c r="F8683" s="175" t="n"/>
      <c r="G8683" s="15" t="n"/>
      <c r="H8683" s="175" t="n"/>
      <c r="I8683" s="135" t="n"/>
      <c r="J8683" s="154" t="n"/>
      <c r="K8683" s="154" t="n"/>
      <c r="L8683" s="12" t="n"/>
      <c r="M8683">
        <f>VLOOKUP(J8683,P$7:Q$2767,2,0)</f>
        <v/>
      </c>
      <c r="N8683">
        <f>VLOOKUP(K8683,P$7:R$2767,2,0)</f>
        <v/>
      </c>
    </row>
    <row r="8684" hidden="1" outlineLevel="1" ht="22.45" customFormat="1" customHeight="1" s="71">
      <c r="B8684" s="165" t="n"/>
      <c r="C8684" s="165" t="n"/>
      <c r="D8684" s="152" t="n"/>
      <c r="E8684" s="163" t="n"/>
      <c r="F8684" s="164" t="n"/>
      <c r="G8684" s="163" t="n"/>
      <c r="H8684" s="164" t="n"/>
      <c r="I8684" s="7" t="n"/>
      <c r="J8684" s="8" t="n"/>
      <c r="K8684" s="8" t="n"/>
      <c r="L8684" s="12" t="n"/>
      <c r="M8684">
        <f>VLOOKUP(J8684,P$7:Q$2767,2,0)</f>
        <v/>
      </c>
      <c r="N8684">
        <f>VLOOKUP(K8684,P$7:R$2767,2,0)</f>
        <v/>
      </c>
    </row>
    <row r="8685" hidden="1" outlineLevel="1" ht="22.45" customFormat="1" customHeight="1" s="71">
      <c r="B8685" s="166" t="n"/>
      <c r="C8685" s="166" t="n"/>
      <c r="D8685" s="153" t="n"/>
      <c r="E8685" s="10" t="n"/>
      <c r="F8685" s="11" t="n"/>
      <c r="G8685" s="10" t="n"/>
      <c r="H8685" s="11" t="n"/>
      <c r="I8685" s="12" t="n"/>
      <c r="J8685" s="13" t="n"/>
      <c r="K8685" s="13" t="n"/>
      <c r="L8685" s="12" t="n"/>
      <c r="M8685">
        <f>VLOOKUP(J8685,P$7:Q$2767,2,0)</f>
        <v/>
      </c>
      <c r="N8685">
        <f>VLOOKUP(K8685,P$7:R$2767,2,0)</f>
        <v/>
      </c>
    </row>
    <row r="8686" hidden="1" outlineLevel="1" ht="22.45" customFormat="1" customHeight="1" s="71" thickBot="1">
      <c r="B8686" s="167" t="n"/>
      <c r="C8686" s="167" t="n"/>
      <c r="D8686" s="14" t="n"/>
      <c r="E8686" s="15" t="n"/>
      <c r="F8686" s="175" t="n"/>
      <c r="G8686" s="15" t="n"/>
      <c r="H8686" s="175" t="n"/>
      <c r="I8686" s="135" t="n"/>
      <c r="J8686" s="154" t="n"/>
      <c r="K8686" s="154" t="n"/>
      <c r="L8686" s="12" t="n"/>
      <c r="M8686">
        <f>VLOOKUP(J8686,P$7:Q$2767,2,0)</f>
        <v/>
      </c>
      <c r="N8686">
        <f>VLOOKUP(K8686,P$7:R$2767,2,0)</f>
        <v/>
      </c>
    </row>
    <row r="8687" hidden="1" outlineLevel="1" ht="22.45" customFormat="1" customHeight="1" s="71">
      <c r="B8687" s="165" t="n"/>
      <c r="C8687" s="165" t="n"/>
      <c r="D8687" s="152" t="n"/>
      <c r="E8687" s="163" t="n"/>
      <c r="F8687" s="164" t="n"/>
      <c r="G8687" s="163" t="n"/>
      <c r="H8687" s="164" t="n"/>
      <c r="I8687" s="176" t="n"/>
      <c r="J8687" s="8" t="n"/>
      <c r="K8687" s="8" t="n"/>
      <c r="L8687" s="12" t="n"/>
      <c r="M8687">
        <f>VLOOKUP(J8687,P$7:Q$2767,2,0)</f>
        <v/>
      </c>
      <c r="N8687">
        <f>VLOOKUP(K8687,P$7:R$2767,2,0)</f>
        <v/>
      </c>
    </row>
    <row r="8688" hidden="1" outlineLevel="1" ht="22.45" customFormat="1" customHeight="1" s="71">
      <c r="B8688" s="166" t="n"/>
      <c r="C8688" s="166" t="n"/>
      <c r="D8688" s="153" t="n"/>
      <c r="E8688" s="10" t="n"/>
      <c r="F8688" s="11" t="n"/>
      <c r="G8688" s="10" t="n"/>
      <c r="H8688" s="11" t="n"/>
      <c r="I8688" s="12" t="n"/>
      <c r="J8688" s="13" t="n"/>
      <c r="K8688" s="13" t="n"/>
      <c r="L8688" s="12" t="n"/>
      <c r="M8688">
        <f>VLOOKUP(J8688,P$7:Q$2767,2,0)</f>
        <v/>
      </c>
      <c r="N8688">
        <f>VLOOKUP(K8688,P$7:R$2767,2,0)</f>
        <v/>
      </c>
    </row>
    <row r="8689" hidden="1" outlineLevel="1" ht="22.45" customFormat="1" customHeight="1" s="71" thickBot="1">
      <c r="B8689" s="167" t="n"/>
      <c r="C8689" s="167" t="n"/>
      <c r="D8689" s="14" t="n"/>
      <c r="E8689" s="15" t="n"/>
      <c r="F8689" s="175" t="n"/>
      <c r="G8689" s="15" t="n"/>
      <c r="H8689" s="175" t="n"/>
      <c r="I8689" s="135" t="n"/>
      <c r="J8689" s="154" t="n"/>
      <c r="K8689" s="154" t="n"/>
      <c r="L8689" s="12" t="n"/>
      <c r="M8689">
        <f>VLOOKUP(J8689,P$7:Q$2767,2,0)</f>
        <v/>
      </c>
      <c r="N8689">
        <f>VLOOKUP(K8689,P$7:R$2767,2,0)</f>
        <v/>
      </c>
    </row>
    <row r="8690" hidden="1" outlineLevel="1" ht="22.45" customFormat="1" customHeight="1" s="71">
      <c r="B8690" s="165" t="n"/>
      <c r="C8690" s="165" t="n"/>
      <c r="D8690" s="152" t="n"/>
      <c r="E8690" s="163" t="n"/>
      <c r="F8690" s="164" t="n"/>
      <c r="G8690" s="163" t="n"/>
      <c r="H8690" s="164" t="n"/>
      <c r="I8690" s="176" t="n"/>
      <c r="J8690" s="8" t="n"/>
      <c r="K8690" s="8" t="n"/>
      <c r="L8690" s="12" t="n"/>
      <c r="M8690">
        <f>VLOOKUP(J8690,P$7:Q$2767,2,0)</f>
        <v/>
      </c>
      <c r="N8690">
        <f>VLOOKUP(K8690,P$7:R$2767,2,0)</f>
        <v/>
      </c>
    </row>
    <row r="8691" hidden="1" outlineLevel="1" ht="22.45" customFormat="1" customHeight="1" s="71">
      <c r="B8691" s="166" t="n"/>
      <c r="C8691" s="166" t="n"/>
      <c r="D8691" s="153" t="n"/>
      <c r="E8691" s="10" t="n"/>
      <c r="F8691" s="11" t="n"/>
      <c r="G8691" s="10" t="n"/>
      <c r="H8691" s="11" t="n"/>
      <c r="I8691" s="12" t="n"/>
      <c r="J8691" s="13" t="n"/>
      <c r="K8691" s="13" t="n"/>
      <c r="L8691" s="12" t="n"/>
      <c r="M8691">
        <f>VLOOKUP(J8691,P$7:Q$2767,2,0)</f>
        <v/>
      </c>
      <c r="N8691">
        <f>VLOOKUP(K8691,P$7:R$2767,2,0)</f>
        <v/>
      </c>
    </row>
    <row r="8692" hidden="1" outlineLevel="1" ht="22.45" customFormat="1" customHeight="1" s="71" thickBot="1">
      <c r="B8692" s="167" t="n"/>
      <c r="C8692" s="167" t="n"/>
      <c r="D8692" s="14" t="n"/>
      <c r="E8692" s="15" t="n"/>
      <c r="F8692" s="175" t="n"/>
      <c r="G8692" s="15" t="n"/>
      <c r="H8692" s="175" t="n"/>
      <c r="I8692" s="135" t="n"/>
      <c r="J8692" s="154" t="n"/>
      <c r="K8692" s="154" t="n"/>
      <c r="L8692" s="12" t="n"/>
      <c r="M8692">
        <f>VLOOKUP(J8692,P$7:Q$2767,2,0)</f>
        <v/>
      </c>
      <c r="N8692">
        <f>VLOOKUP(K8692,P$7:R$2767,2,0)</f>
        <v/>
      </c>
    </row>
    <row r="8693" hidden="1" outlineLevel="1" ht="22.45" customFormat="1" customHeight="1" s="71">
      <c r="B8693" s="165" t="n"/>
      <c r="C8693" s="165" t="n"/>
      <c r="D8693" s="152" t="n"/>
      <c r="E8693" s="163" t="n"/>
      <c r="F8693" s="164" t="n"/>
      <c r="G8693" s="163" t="n"/>
      <c r="H8693" s="164" t="n"/>
      <c r="I8693" s="7" t="n"/>
      <c r="J8693" s="8" t="n"/>
      <c r="K8693" s="8" t="n"/>
      <c r="L8693" s="12" t="n"/>
      <c r="M8693">
        <f>VLOOKUP(J8693,P$7:Q$2767,2,0)</f>
        <v/>
      </c>
      <c r="N8693">
        <f>VLOOKUP(K8693,P$7:R$2767,2,0)</f>
        <v/>
      </c>
    </row>
    <row r="8694" hidden="1" outlineLevel="1" ht="22.45" customFormat="1" customHeight="1" s="71">
      <c r="B8694" s="166" t="n"/>
      <c r="C8694" s="166" t="n"/>
      <c r="D8694" s="153" t="n"/>
      <c r="E8694" s="10" t="n"/>
      <c r="F8694" s="11" t="n"/>
      <c r="G8694" s="10" t="n"/>
      <c r="H8694" s="11" t="n"/>
      <c r="I8694" s="12" t="n"/>
      <c r="J8694" s="13" t="n"/>
      <c r="K8694" s="13" t="n"/>
      <c r="L8694" s="12" t="n"/>
      <c r="M8694">
        <f>VLOOKUP(J8694,P$7:Q$2767,2,0)</f>
        <v/>
      </c>
      <c r="N8694">
        <f>VLOOKUP(K8694,P$7:R$2767,2,0)</f>
        <v/>
      </c>
    </row>
    <row r="8695" hidden="1" outlineLevel="1" ht="22.45" customFormat="1" customHeight="1" s="71" thickBot="1">
      <c r="B8695" s="167" t="n"/>
      <c r="C8695" s="167" t="n"/>
      <c r="D8695" s="14" t="n"/>
      <c r="E8695" s="15" t="n"/>
      <c r="F8695" s="175" t="n"/>
      <c r="G8695" s="15" t="n"/>
      <c r="H8695" s="175" t="n"/>
      <c r="I8695" s="135" t="n"/>
      <c r="J8695" s="154" t="n"/>
      <c r="K8695" s="154" t="n"/>
      <c r="L8695" s="12" t="n"/>
      <c r="M8695">
        <f>VLOOKUP(J8695,P$7:Q$2767,2,0)</f>
        <v/>
      </c>
      <c r="N8695">
        <f>VLOOKUP(K8695,P$7:R$2767,2,0)</f>
        <v/>
      </c>
    </row>
    <row r="8696" hidden="1" outlineLevel="1" ht="22.45" customFormat="1" customHeight="1" s="71">
      <c r="B8696" s="165" t="n"/>
      <c r="C8696" s="165" t="n"/>
      <c r="D8696" s="152" t="n"/>
      <c r="E8696" s="163" t="n"/>
      <c r="F8696" s="164" t="n"/>
      <c r="G8696" s="163" t="n"/>
      <c r="H8696" s="164" t="n"/>
      <c r="I8696" s="7" t="n"/>
      <c r="J8696" s="8" t="n"/>
      <c r="K8696" s="8" t="n"/>
      <c r="L8696" s="12" t="n"/>
      <c r="M8696">
        <f>VLOOKUP(J8696,P$7:Q$2767,2,0)</f>
        <v/>
      </c>
      <c r="N8696">
        <f>VLOOKUP(K8696,P$7:R$2767,2,0)</f>
        <v/>
      </c>
    </row>
    <row r="8697" hidden="1" outlineLevel="1" ht="22.45" customFormat="1" customHeight="1" s="71">
      <c r="B8697" s="166" t="n"/>
      <c r="C8697" s="166" t="n"/>
      <c r="D8697" s="153" t="n"/>
      <c r="E8697" s="10" t="n"/>
      <c r="F8697" s="11" t="n"/>
      <c r="G8697" s="10" t="n"/>
      <c r="H8697" s="11" t="n"/>
      <c r="I8697" s="12" t="n"/>
      <c r="J8697" s="13" t="n"/>
      <c r="K8697" s="13" t="n"/>
      <c r="L8697" s="12" t="n"/>
      <c r="M8697">
        <f>VLOOKUP(J8697,P$7:Q$2767,2,0)</f>
        <v/>
      </c>
      <c r="N8697">
        <f>VLOOKUP(K8697,P$7:R$2767,2,0)</f>
        <v/>
      </c>
    </row>
    <row r="8698" hidden="1" outlineLevel="1" ht="22.45" customFormat="1" customHeight="1" s="71" thickBot="1">
      <c r="B8698" s="167" t="n"/>
      <c r="C8698" s="167" t="n"/>
      <c r="D8698" s="14" t="n"/>
      <c r="E8698" s="15" t="n"/>
      <c r="F8698" s="175" t="n"/>
      <c r="G8698" s="15" t="n"/>
      <c r="H8698" s="175" t="n"/>
      <c r="I8698" s="135" t="n"/>
      <c r="J8698" s="154" t="n"/>
      <c r="K8698" s="154" t="n"/>
      <c r="L8698" s="12" t="n"/>
      <c r="M8698">
        <f>VLOOKUP(J8698,P$7:Q$2767,2,0)</f>
        <v/>
      </c>
      <c r="N8698">
        <f>VLOOKUP(K8698,P$7:R$2767,2,0)</f>
        <v/>
      </c>
    </row>
    <row r="8699" hidden="1" outlineLevel="1" ht="22.45" customFormat="1" customHeight="1" s="71">
      <c r="B8699" s="165" t="n"/>
      <c r="C8699" s="165" t="n"/>
      <c r="D8699" s="152" t="n"/>
      <c r="E8699" s="163" t="n"/>
      <c r="F8699" s="164" t="n"/>
      <c r="G8699" s="163" t="n"/>
      <c r="H8699" s="164" t="n"/>
      <c r="I8699" s="7" t="n"/>
      <c r="J8699" s="8" t="n"/>
      <c r="K8699" s="8" t="n"/>
      <c r="L8699" s="12" t="n"/>
      <c r="M8699">
        <f>VLOOKUP(J8699,P$7:Q$2767,2,0)</f>
        <v/>
      </c>
      <c r="N8699">
        <f>VLOOKUP(K8699,P$7:R$2767,2,0)</f>
        <v/>
      </c>
    </row>
    <row r="8700" hidden="1" outlineLevel="1" ht="22.45" customFormat="1" customHeight="1" s="71">
      <c r="B8700" s="166" t="n"/>
      <c r="C8700" s="166" t="n"/>
      <c r="D8700" s="153" t="n"/>
      <c r="E8700" s="10" t="n"/>
      <c r="F8700" s="11" t="n"/>
      <c r="G8700" s="10" t="n"/>
      <c r="H8700" s="11" t="n"/>
      <c r="I8700" s="12" t="n"/>
      <c r="J8700" s="13" t="n"/>
      <c r="K8700" s="13" t="n"/>
      <c r="L8700" s="12" t="n"/>
      <c r="M8700">
        <f>VLOOKUP(J8700,P$7:Q$2767,2,0)</f>
        <v/>
      </c>
      <c r="N8700">
        <f>VLOOKUP(K8700,P$7:R$2767,2,0)</f>
        <v/>
      </c>
    </row>
    <row r="8701" hidden="1" outlineLevel="1" ht="22.45" customFormat="1" customHeight="1" s="71" thickBot="1">
      <c r="B8701" s="167" t="n"/>
      <c r="C8701" s="167" t="n"/>
      <c r="D8701" s="14" t="n"/>
      <c r="E8701" s="15" t="n"/>
      <c r="F8701" s="175" t="n"/>
      <c r="G8701" s="15" t="n"/>
      <c r="H8701" s="175" t="n"/>
      <c r="I8701" s="135" t="n"/>
      <c r="J8701" s="154" t="n"/>
      <c r="K8701" s="154" t="n"/>
      <c r="L8701" s="12" t="n"/>
      <c r="M8701">
        <f>VLOOKUP(J8701,P$7:Q$2767,2,0)</f>
        <v/>
      </c>
      <c r="N8701">
        <f>VLOOKUP(K8701,P$7:R$2767,2,0)</f>
        <v/>
      </c>
    </row>
    <row r="8702" hidden="1" outlineLevel="1" ht="22.45" customFormat="1" customHeight="1" s="71">
      <c r="B8702" s="165" t="n"/>
      <c r="C8702" s="165" t="n"/>
      <c r="D8702" s="152" t="n"/>
      <c r="E8702" s="163" t="n"/>
      <c r="F8702" s="164" t="n"/>
      <c r="G8702" s="163" t="n"/>
      <c r="H8702" s="164" t="n"/>
      <c r="I8702" s="7" t="n"/>
      <c r="J8702" s="8" t="n"/>
      <c r="K8702" s="8" t="n"/>
      <c r="L8702" s="12" t="n"/>
      <c r="M8702">
        <f>VLOOKUP(J8702,P$7:Q$2767,2,0)</f>
        <v/>
      </c>
      <c r="N8702">
        <f>VLOOKUP(K8702,P$7:R$2767,2,0)</f>
        <v/>
      </c>
    </row>
    <row r="8703" hidden="1" outlineLevel="1" ht="22.45" customFormat="1" customHeight="1" s="71">
      <c r="B8703" s="166" t="n"/>
      <c r="C8703" s="166" t="n"/>
      <c r="D8703" s="153" t="n"/>
      <c r="E8703" s="10" t="n"/>
      <c r="F8703" s="11" t="n"/>
      <c r="G8703" s="10" t="n"/>
      <c r="H8703" s="11" t="n"/>
      <c r="I8703" s="12" t="n"/>
      <c r="J8703" s="13" t="n"/>
      <c r="K8703" s="13" t="n"/>
      <c r="L8703" s="12" t="n"/>
      <c r="M8703">
        <f>VLOOKUP(J8703,P$7:Q$2767,2,0)</f>
        <v/>
      </c>
      <c r="N8703">
        <f>VLOOKUP(K8703,P$7:R$2767,2,0)</f>
        <v/>
      </c>
    </row>
    <row r="8704" hidden="1" outlineLevel="1" ht="22.45" customFormat="1" customHeight="1" s="71" thickBot="1">
      <c r="B8704" s="167" t="n"/>
      <c r="C8704" s="167" t="n"/>
      <c r="D8704" s="14" t="n"/>
      <c r="E8704" s="15" t="n"/>
      <c r="F8704" s="175" t="n"/>
      <c r="G8704" s="15" t="n"/>
      <c r="H8704" s="175" t="n"/>
      <c r="I8704" s="135" t="n"/>
      <c r="J8704" s="154" t="n"/>
      <c r="K8704" s="154" t="n"/>
      <c r="L8704" s="12" t="n"/>
      <c r="M8704">
        <f>VLOOKUP(J8704,P$7:Q$2767,2,0)</f>
        <v/>
      </c>
      <c r="N8704">
        <f>VLOOKUP(K8704,P$7:R$2767,2,0)</f>
        <v/>
      </c>
    </row>
    <row r="8705" hidden="1" outlineLevel="1" ht="22.45" customFormat="1" customHeight="1" s="71">
      <c r="B8705" s="165" t="n"/>
      <c r="C8705" s="165" t="n"/>
      <c r="D8705" s="152" t="n"/>
      <c r="E8705" s="163" t="n"/>
      <c r="F8705" s="164" t="n"/>
      <c r="G8705" s="163" t="n"/>
      <c r="H8705" s="164" t="n"/>
      <c r="I8705" s="176" t="n"/>
      <c r="J8705" s="8" t="n"/>
      <c r="K8705" s="8" t="n"/>
      <c r="L8705" s="12" t="n"/>
      <c r="M8705">
        <f>VLOOKUP(J8705,P$7:Q$2767,2,0)</f>
        <v/>
      </c>
      <c r="N8705">
        <f>VLOOKUP(K8705,P$7:R$2767,2,0)</f>
        <v/>
      </c>
    </row>
    <row r="8706" hidden="1" outlineLevel="1" ht="22.45" customFormat="1" customHeight="1" s="71">
      <c r="B8706" s="166" t="n"/>
      <c r="C8706" s="166" t="n"/>
      <c r="D8706" s="153" t="n"/>
      <c r="E8706" s="10" t="n"/>
      <c r="F8706" s="11" t="n"/>
      <c r="G8706" s="10" t="n"/>
      <c r="H8706" s="11" t="n"/>
      <c r="I8706" s="12" t="n"/>
      <c r="J8706" s="13" t="n"/>
      <c r="K8706" s="13" t="n"/>
      <c r="L8706" s="12" t="n"/>
      <c r="M8706">
        <f>VLOOKUP(J8706,P$7:Q$2767,2,0)</f>
        <v/>
      </c>
      <c r="N8706">
        <f>VLOOKUP(K8706,P$7:R$2767,2,0)</f>
        <v/>
      </c>
    </row>
    <row r="8707" hidden="1" outlineLevel="1" ht="22.45" customFormat="1" customHeight="1" s="71" thickBot="1">
      <c r="B8707" s="167" t="n"/>
      <c r="C8707" s="167" t="n"/>
      <c r="D8707" s="14" t="n"/>
      <c r="E8707" s="15" t="n"/>
      <c r="F8707" s="175" t="n"/>
      <c r="G8707" s="15" t="n"/>
      <c r="H8707" s="175" t="n"/>
      <c r="I8707" s="135" t="n"/>
      <c r="J8707" s="154" t="n"/>
      <c r="K8707" s="154" t="n"/>
      <c r="L8707" s="12" t="n"/>
      <c r="M8707">
        <f>VLOOKUP(J8707,P$7:Q$2767,2,0)</f>
        <v/>
      </c>
      <c r="N8707">
        <f>VLOOKUP(K8707,P$7:R$2767,2,0)</f>
        <v/>
      </c>
    </row>
    <row r="8708" hidden="1" outlineLevel="1" ht="22.45" customFormat="1" customHeight="1" s="71">
      <c r="B8708" s="165" t="n"/>
      <c r="C8708" s="165" t="n"/>
      <c r="D8708" s="152" t="n"/>
      <c r="E8708" s="163" t="n"/>
      <c r="F8708" s="164" t="n"/>
      <c r="G8708" s="163" t="n"/>
      <c r="H8708" s="164" t="n"/>
      <c r="I8708" s="7" t="n"/>
      <c r="J8708" s="8" t="n"/>
      <c r="K8708" s="8" t="n"/>
      <c r="L8708" s="12" t="n"/>
      <c r="M8708">
        <f>VLOOKUP(J8708,P$7:Q$2767,2,0)</f>
        <v/>
      </c>
      <c r="N8708">
        <f>VLOOKUP(K8708,P$7:R$2767,2,0)</f>
        <v/>
      </c>
    </row>
    <row r="8709" hidden="1" outlineLevel="1" ht="22.45" customFormat="1" customHeight="1" s="71">
      <c r="B8709" s="166" t="n"/>
      <c r="C8709" s="166" t="n"/>
      <c r="D8709" s="153" t="n"/>
      <c r="E8709" s="10" t="n"/>
      <c r="F8709" s="11" t="n"/>
      <c r="G8709" s="10" t="n"/>
      <c r="H8709" s="11" t="n"/>
      <c r="I8709" s="12" t="n"/>
      <c r="J8709" s="13" t="n"/>
      <c r="K8709" s="13" t="n"/>
      <c r="L8709" s="12" t="n"/>
      <c r="M8709">
        <f>VLOOKUP(J8709,P$7:Q$2767,2,0)</f>
        <v/>
      </c>
      <c r="N8709">
        <f>VLOOKUP(K8709,P$7:R$2767,2,0)</f>
        <v/>
      </c>
    </row>
    <row r="8710" hidden="1" outlineLevel="1" ht="22.45" customFormat="1" customHeight="1" s="71" thickBot="1">
      <c r="B8710" s="167" t="n"/>
      <c r="C8710" s="167" t="n"/>
      <c r="D8710" s="14" t="n"/>
      <c r="E8710" s="15" t="n"/>
      <c r="F8710" s="175" t="n"/>
      <c r="G8710" s="15" t="n"/>
      <c r="H8710" s="175" t="n"/>
      <c r="I8710" s="135" t="n"/>
      <c r="J8710" s="154" t="n"/>
      <c r="K8710" s="154" t="n"/>
      <c r="L8710" s="12" t="n"/>
      <c r="M8710">
        <f>VLOOKUP(J8710,P$7:Q$2767,2,0)</f>
        <v/>
      </c>
      <c r="N8710">
        <f>VLOOKUP(K8710,P$7:R$2767,2,0)</f>
        <v/>
      </c>
    </row>
    <row r="8711" hidden="1" outlineLevel="1" ht="22.45" customFormat="1" customHeight="1" s="71">
      <c r="B8711" s="165" t="n"/>
      <c r="C8711" s="165" t="n"/>
      <c r="D8711" s="152" t="n"/>
      <c r="E8711" s="163" t="n"/>
      <c r="F8711" s="164" t="n"/>
      <c r="G8711" s="163" t="n"/>
      <c r="H8711" s="164" t="n"/>
      <c r="I8711" s="7" t="n"/>
      <c r="J8711" s="8" t="n"/>
      <c r="K8711" s="8" t="n"/>
      <c r="L8711" s="12" t="n"/>
      <c r="M8711">
        <f>VLOOKUP(J8711,P$7:Q$2767,2,0)</f>
        <v/>
      </c>
      <c r="N8711">
        <f>VLOOKUP(K8711,P$7:R$2767,2,0)</f>
        <v/>
      </c>
    </row>
    <row r="8712" hidden="1" outlineLevel="1" ht="22.45" customFormat="1" customHeight="1" s="71">
      <c r="B8712" s="166" t="n"/>
      <c r="C8712" s="166" t="n"/>
      <c r="D8712" s="153" t="n"/>
      <c r="E8712" s="10" t="n"/>
      <c r="F8712" s="11" t="n"/>
      <c r="G8712" s="10" t="n"/>
      <c r="H8712" s="11" t="n"/>
      <c r="I8712" s="12" t="n"/>
      <c r="J8712" s="13" t="n"/>
      <c r="K8712" s="13" t="n"/>
      <c r="L8712" s="12" t="n"/>
      <c r="M8712">
        <f>VLOOKUP(J8712,P$7:Q$2767,2,0)</f>
        <v/>
      </c>
      <c r="N8712">
        <f>VLOOKUP(K8712,P$7:R$2767,2,0)</f>
        <v/>
      </c>
    </row>
    <row r="8713" hidden="1" outlineLevel="1" ht="22.45" customFormat="1" customHeight="1" s="71" thickBot="1">
      <c r="B8713" s="167" t="n"/>
      <c r="C8713" s="167" t="n"/>
      <c r="D8713" s="14" t="n"/>
      <c r="E8713" s="15" t="n"/>
      <c r="F8713" s="175" t="n"/>
      <c r="G8713" s="15" t="n"/>
      <c r="H8713" s="175" t="n"/>
      <c r="I8713" s="135" t="n"/>
      <c r="J8713" s="154" t="n"/>
      <c r="K8713" s="154" t="n"/>
      <c r="L8713" s="12" t="n"/>
      <c r="M8713">
        <f>VLOOKUP(J8713,P$7:Q$2767,2,0)</f>
        <v/>
      </c>
      <c r="N8713">
        <f>VLOOKUP(K8713,P$7:R$2767,2,0)</f>
        <v/>
      </c>
    </row>
    <row r="8714" hidden="1" outlineLevel="1" ht="22.45" customFormat="1" customHeight="1" s="71">
      <c r="B8714" s="165" t="n"/>
      <c r="C8714" s="165" t="n"/>
      <c r="D8714" s="152" t="n"/>
      <c r="E8714" s="163" t="n"/>
      <c r="F8714" s="164" t="n"/>
      <c r="G8714" s="163" t="n"/>
      <c r="H8714" s="164" t="n"/>
      <c r="I8714" s="7" t="n"/>
      <c r="J8714" s="8" t="n"/>
      <c r="K8714" s="8" t="n"/>
      <c r="L8714" s="12" t="n"/>
      <c r="M8714">
        <f>VLOOKUP(J8714,P$7:Q$2767,2,0)</f>
        <v/>
      </c>
      <c r="N8714">
        <f>VLOOKUP(K8714,P$7:R$2767,2,0)</f>
        <v/>
      </c>
    </row>
    <row r="8715" hidden="1" outlineLevel="1" ht="22.45" customFormat="1" customHeight="1" s="71">
      <c r="B8715" s="166" t="n"/>
      <c r="C8715" s="166" t="n"/>
      <c r="D8715" s="153" t="n"/>
      <c r="E8715" s="10" t="n"/>
      <c r="F8715" s="11" t="n"/>
      <c r="G8715" s="10" t="n"/>
      <c r="H8715" s="11" t="n"/>
      <c r="I8715" s="12" t="n"/>
      <c r="J8715" s="13" t="n"/>
      <c r="K8715" s="13" t="n"/>
      <c r="L8715" s="12" t="n"/>
      <c r="M8715">
        <f>VLOOKUP(J8715,P$7:Q$2767,2,0)</f>
        <v/>
      </c>
      <c r="N8715">
        <f>VLOOKUP(K8715,P$7:R$2767,2,0)</f>
        <v/>
      </c>
    </row>
    <row r="8716" hidden="1" outlineLevel="1" ht="22.45" customFormat="1" customHeight="1" s="71" thickBot="1">
      <c r="B8716" s="167" t="n"/>
      <c r="C8716" s="167" t="n"/>
      <c r="D8716" s="14" t="n"/>
      <c r="E8716" s="15" t="n"/>
      <c r="F8716" s="175" t="n"/>
      <c r="G8716" s="15" t="n"/>
      <c r="H8716" s="175" t="n"/>
      <c r="I8716" s="135" t="n"/>
      <c r="J8716" s="154" t="n"/>
      <c r="K8716" s="154" t="n"/>
      <c r="L8716" s="12" t="n"/>
      <c r="M8716">
        <f>VLOOKUP(J8716,P$7:Q$2767,2,0)</f>
        <v/>
      </c>
      <c r="N8716">
        <f>VLOOKUP(K8716,P$7:R$2767,2,0)</f>
        <v/>
      </c>
    </row>
    <row r="8717" hidden="1" outlineLevel="1" ht="22.45" customFormat="1" customHeight="1" s="71">
      <c r="B8717" s="165" t="n"/>
      <c r="C8717" s="165" t="n"/>
      <c r="D8717" s="152" t="n"/>
      <c r="E8717" s="163" t="n"/>
      <c r="F8717" s="164" t="n"/>
      <c r="G8717" s="163" t="n"/>
      <c r="H8717" s="164" t="n"/>
      <c r="I8717" s="7" t="n"/>
      <c r="J8717" s="8" t="n"/>
      <c r="K8717" s="8" t="n"/>
      <c r="L8717" s="12" t="n"/>
      <c r="M8717">
        <f>VLOOKUP(J8717,P$7:Q$2767,2,0)</f>
        <v/>
      </c>
      <c r="N8717">
        <f>VLOOKUP(K8717,P$7:R$2767,2,0)</f>
        <v/>
      </c>
    </row>
    <row r="8718" hidden="1" outlineLevel="1" ht="22.45" customFormat="1" customHeight="1" s="71">
      <c r="B8718" s="166" t="n"/>
      <c r="C8718" s="166" t="n"/>
      <c r="D8718" s="153" t="n"/>
      <c r="E8718" s="10" t="n"/>
      <c r="F8718" s="11" t="n"/>
      <c r="G8718" s="10" t="n"/>
      <c r="H8718" s="11" t="n"/>
      <c r="I8718" s="12" t="n"/>
      <c r="J8718" s="13" t="n"/>
      <c r="K8718" s="13" t="n"/>
      <c r="L8718" s="12" t="n"/>
      <c r="M8718">
        <f>VLOOKUP(J8718,P$7:Q$2767,2,0)</f>
        <v/>
      </c>
      <c r="N8718">
        <f>VLOOKUP(K8718,P$7:R$2767,2,0)</f>
        <v/>
      </c>
    </row>
    <row r="8719" hidden="1" outlineLevel="1" ht="22.45" customFormat="1" customHeight="1" s="71" thickBot="1">
      <c r="B8719" s="167" t="n"/>
      <c r="C8719" s="167" t="n"/>
      <c r="D8719" s="14" t="n"/>
      <c r="E8719" s="15" t="n"/>
      <c r="F8719" s="175" t="n"/>
      <c r="G8719" s="15" t="n"/>
      <c r="H8719" s="175" t="n"/>
      <c r="I8719" s="135" t="n"/>
      <c r="J8719" s="154" t="n"/>
      <c r="K8719" s="154" t="n"/>
      <c r="L8719" s="12" t="n"/>
      <c r="M8719">
        <f>VLOOKUP(J8719,P$7:Q$2767,2,0)</f>
        <v/>
      </c>
      <c r="N8719">
        <f>VLOOKUP(K8719,P$7:R$2767,2,0)</f>
        <v/>
      </c>
    </row>
    <row r="8720" hidden="1" outlineLevel="1" ht="22.45" customFormat="1" customHeight="1" s="71">
      <c r="B8720" s="165" t="n"/>
      <c r="C8720" s="165" t="n"/>
      <c r="D8720" s="152" t="n"/>
      <c r="E8720" s="163" t="n"/>
      <c r="F8720" s="164" t="n"/>
      <c r="G8720" s="163" t="n"/>
      <c r="H8720" s="164" t="n"/>
      <c r="I8720" s="7" t="n"/>
      <c r="J8720" s="8" t="n"/>
      <c r="K8720" s="8" t="n"/>
      <c r="L8720" s="12" t="n"/>
      <c r="M8720">
        <f>VLOOKUP(J8720,P$7:Q$2767,2,0)</f>
        <v/>
      </c>
      <c r="N8720">
        <f>VLOOKUP(K8720,P$7:R$2767,2,0)</f>
        <v/>
      </c>
    </row>
    <row r="8721" hidden="1" outlineLevel="1" ht="22.45" customFormat="1" customHeight="1" s="71">
      <c r="B8721" s="166" t="n"/>
      <c r="C8721" s="166" t="n"/>
      <c r="D8721" s="153" t="n"/>
      <c r="E8721" s="10" t="n"/>
      <c r="F8721" s="11" t="n"/>
      <c r="G8721" s="10" t="n"/>
      <c r="H8721" s="11" t="n"/>
      <c r="I8721" s="12" t="n"/>
      <c r="J8721" s="13" t="n"/>
      <c r="K8721" s="13" t="n"/>
      <c r="L8721" s="12" t="n"/>
      <c r="M8721">
        <f>VLOOKUP(J8721,P$7:Q$2767,2,0)</f>
        <v/>
      </c>
      <c r="N8721">
        <f>VLOOKUP(K8721,P$7:R$2767,2,0)</f>
        <v/>
      </c>
    </row>
    <row r="8722" hidden="1" outlineLevel="1" ht="22.45" customFormat="1" customHeight="1" s="71" thickBot="1">
      <c r="B8722" s="167" t="n"/>
      <c r="C8722" s="167" t="n"/>
      <c r="D8722" s="14" t="n"/>
      <c r="E8722" s="15" t="n"/>
      <c r="F8722" s="175" t="n"/>
      <c r="G8722" s="15" t="n"/>
      <c r="H8722" s="175" t="n"/>
      <c r="I8722" s="135" t="n"/>
      <c r="J8722" s="154" t="n"/>
      <c r="K8722" s="154" t="n"/>
      <c r="L8722" s="12" t="n"/>
      <c r="M8722">
        <f>VLOOKUP(J8722,P$7:Q$2767,2,0)</f>
        <v/>
      </c>
      <c r="N8722">
        <f>VLOOKUP(K8722,P$7:R$2767,2,0)</f>
        <v/>
      </c>
    </row>
    <row r="8723" hidden="1" outlineLevel="1" ht="22.45" customFormat="1" customHeight="1" s="71">
      <c r="B8723" s="165" t="n"/>
      <c r="C8723" s="165" t="n"/>
      <c r="D8723" s="152" t="n"/>
      <c r="E8723" s="163" t="n"/>
      <c r="F8723" s="164" t="n"/>
      <c r="G8723" s="163" t="n"/>
      <c r="H8723" s="164" t="n"/>
      <c r="I8723" s="7" t="n"/>
      <c r="J8723" s="8" t="n"/>
      <c r="K8723" s="8" t="n"/>
      <c r="L8723" s="12" t="n"/>
      <c r="M8723">
        <f>VLOOKUP(J8723,P$7:Q$2767,2,0)</f>
        <v/>
      </c>
      <c r="N8723">
        <f>VLOOKUP(K8723,P$7:R$2767,2,0)</f>
        <v/>
      </c>
    </row>
    <row r="8724" hidden="1" outlineLevel="1" ht="22.45" customFormat="1" customHeight="1" s="71">
      <c r="B8724" s="166" t="n"/>
      <c r="C8724" s="166" t="n"/>
      <c r="D8724" s="153" t="n"/>
      <c r="E8724" s="10" t="n"/>
      <c r="F8724" s="11" t="n"/>
      <c r="G8724" s="10" t="n"/>
      <c r="H8724" s="11" t="n"/>
      <c r="I8724" s="12" t="n"/>
      <c r="J8724" s="13" t="n"/>
      <c r="K8724" s="13" t="n"/>
      <c r="L8724" s="12" t="n"/>
      <c r="M8724">
        <f>VLOOKUP(J8724,P$7:Q$2767,2,0)</f>
        <v/>
      </c>
      <c r="N8724">
        <f>VLOOKUP(K8724,P$7:R$2767,2,0)</f>
        <v/>
      </c>
    </row>
    <row r="8725" hidden="1" outlineLevel="1" ht="22.45" customFormat="1" customHeight="1" s="71" thickBot="1">
      <c r="B8725" s="167" t="n"/>
      <c r="C8725" s="167" t="n"/>
      <c r="D8725" s="14" t="n"/>
      <c r="E8725" s="15" t="n"/>
      <c r="F8725" s="175" t="n"/>
      <c r="G8725" s="15" t="n"/>
      <c r="H8725" s="175" t="n"/>
      <c r="I8725" s="135" t="n"/>
      <c r="J8725" s="154" t="n"/>
      <c r="K8725" s="154" t="n"/>
      <c r="L8725" s="12" t="n"/>
      <c r="M8725">
        <f>VLOOKUP(J8725,P$7:Q$2767,2,0)</f>
        <v/>
      </c>
      <c r="N8725">
        <f>VLOOKUP(K8725,P$7:R$2767,2,0)</f>
        <v/>
      </c>
    </row>
    <row r="8726" hidden="1" outlineLevel="1" ht="22.45" customFormat="1" customHeight="1" s="71">
      <c r="B8726" s="165" t="n"/>
      <c r="C8726" s="165" t="n"/>
      <c r="D8726" s="152" t="n"/>
      <c r="E8726" s="163" t="n"/>
      <c r="F8726" s="164" t="n"/>
      <c r="G8726" s="163" t="n"/>
      <c r="H8726" s="164" t="n"/>
      <c r="I8726" s="7" t="n"/>
      <c r="J8726" s="8" t="n"/>
      <c r="K8726" s="8" t="n"/>
      <c r="L8726" s="12" t="n"/>
      <c r="M8726">
        <f>VLOOKUP(J8726,P$7:Q$2767,2,0)</f>
        <v/>
      </c>
      <c r="N8726">
        <f>VLOOKUP(K8726,P$7:R$2767,2,0)</f>
        <v/>
      </c>
    </row>
    <row r="8727" hidden="1" outlineLevel="1" ht="22.45" customFormat="1" customHeight="1" s="71">
      <c r="B8727" s="166" t="n"/>
      <c r="C8727" s="166" t="n"/>
      <c r="D8727" s="153" t="n"/>
      <c r="E8727" s="10" t="n"/>
      <c r="F8727" s="11" t="n"/>
      <c r="G8727" s="10" t="n"/>
      <c r="H8727" s="11" t="n"/>
      <c r="I8727" s="12" t="n"/>
      <c r="J8727" s="13" t="n"/>
      <c r="K8727" s="13" t="n"/>
      <c r="L8727" s="12" t="n"/>
      <c r="M8727">
        <f>VLOOKUP(J8727,P$7:Q$2767,2,0)</f>
        <v/>
      </c>
      <c r="N8727">
        <f>VLOOKUP(K8727,P$7:R$2767,2,0)</f>
        <v/>
      </c>
    </row>
    <row r="8728" hidden="1" outlineLevel="1" ht="22.45" customFormat="1" customHeight="1" s="71" thickBot="1">
      <c r="B8728" s="167" t="n"/>
      <c r="C8728" s="167" t="n"/>
      <c r="D8728" s="14" t="n"/>
      <c r="E8728" s="15" t="n"/>
      <c r="F8728" s="175" t="n"/>
      <c r="G8728" s="15" t="n"/>
      <c r="H8728" s="175" t="n"/>
      <c r="I8728" s="135" t="n"/>
      <c r="J8728" s="154" t="n"/>
      <c r="K8728" s="154" t="n"/>
      <c r="L8728" s="12" t="n"/>
      <c r="M8728">
        <f>VLOOKUP(J8728,P$7:Q$2767,2,0)</f>
        <v/>
      </c>
      <c r="N8728">
        <f>VLOOKUP(K8728,P$7:R$2767,2,0)</f>
        <v/>
      </c>
    </row>
    <row r="8729" hidden="1" outlineLevel="1" ht="22.45" customFormat="1" customHeight="1" s="71">
      <c r="B8729" s="165" t="n"/>
      <c r="C8729" s="165" t="n"/>
      <c r="D8729" s="152" t="n"/>
      <c r="E8729" s="163" t="n"/>
      <c r="F8729" s="164" t="n"/>
      <c r="G8729" s="163" t="n"/>
      <c r="H8729" s="164" t="n"/>
      <c r="I8729" s="7" t="n"/>
      <c r="J8729" s="8" t="n"/>
      <c r="K8729" s="8" t="n"/>
      <c r="L8729" s="12" t="n"/>
      <c r="M8729">
        <f>VLOOKUP(J8729,P$7:Q$2767,2,0)</f>
        <v/>
      </c>
      <c r="N8729">
        <f>VLOOKUP(K8729,P$7:R$2767,2,0)</f>
        <v/>
      </c>
    </row>
    <row r="8730" hidden="1" outlineLevel="1" ht="22.45" customFormat="1" customHeight="1" s="71">
      <c r="B8730" s="166" t="n"/>
      <c r="C8730" s="166" t="n"/>
      <c r="D8730" s="153" t="n"/>
      <c r="E8730" s="10" t="n"/>
      <c r="F8730" s="11" t="n"/>
      <c r="G8730" s="10" t="n"/>
      <c r="H8730" s="11" t="n"/>
      <c r="I8730" s="12" t="n"/>
      <c r="J8730" s="13" t="n"/>
      <c r="K8730" s="13" t="n"/>
      <c r="L8730" s="12" t="n"/>
      <c r="M8730">
        <f>VLOOKUP(J8730,P$7:Q$2767,2,0)</f>
        <v/>
      </c>
      <c r="N8730">
        <f>VLOOKUP(K8730,P$7:R$2767,2,0)</f>
        <v/>
      </c>
    </row>
    <row r="8731" hidden="1" outlineLevel="1" ht="22.45" customFormat="1" customHeight="1" s="71" thickBot="1">
      <c r="B8731" s="167" t="n"/>
      <c r="C8731" s="167" t="n"/>
      <c r="D8731" s="14" t="n"/>
      <c r="E8731" s="15" t="n"/>
      <c r="F8731" s="175" t="n"/>
      <c r="G8731" s="15" t="n"/>
      <c r="H8731" s="175" t="n"/>
      <c r="I8731" s="135" t="n"/>
      <c r="J8731" s="154" t="n"/>
      <c r="K8731" s="154" t="n"/>
      <c r="L8731" s="12" t="n"/>
      <c r="M8731">
        <f>VLOOKUP(J8731,P$7:Q$2767,2,0)</f>
        <v/>
      </c>
      <c r="N8731">
        <f>VLOOKUP(K8731,P$7:R$2767,2,0)</f>
        <v/>
      </c>
    </row>
    <row r="8732" hidden="1" outlineLevel="1" ht="22.45" customFormat="1" customHeight="1" s="71">
      <c r="B8732" s="165" t="n"/>
      <c r="C8732" s="165" t="n"/>
      <c r="D8732" s="152" t="n"/>
      <c r="E8732" s="163" t="n"/>
      <c r="F8732" s="164" t="n"/>
      <c r="G8732" s="163" t="n"/>
      <c r="H8732" s="164" t="n"/>
      <c r="I8732" s="176" t="n"/>
      <c r="J8732" s="8" t="n"/>
      <c r="K8732" s="8" t="n"/>
      <c r="L8732" s="12" t="n"/>
      <c r="M8732">
        <f>VLOOKUP(J8732,P$7:Q$2767,2,0)</f>
        <v/>
      </c>
      <c r="N8732">
        <f>VLOOKUP(K8732,P$7:R$2767,2,0)</f>
        <v/>
      </c>
    </row>
    <row r="8733" hidden="1" outlineLevel="1" ht="22.45" customFormat="1" customHeight="1" s="71">
      <c r="B8733" s="166" t="n"/>
      <c r="C8733" s="166" t="n"/>
      <c r="D8733" s="153" t="n"/>
      <c r="E8733" s="10" t="n"/>
      <c r="F8733" s="11" t="n"/>
      <c r="G8733" s="10" t="n"/>
      <c r="H8733" s="11" t="n"/>
      <c r="I8733" s="12" t="n"/>
      <c r="J8733" s="13" t="n"/>
      <c r="K8733" s="13" t="n"/>
      <c r="L8733" s="12" t="n"/>
      <c r="M8733">
        <f>VLOOKUP(J8733,P$7:Q$2767,2,0)</f>
        <v/>
      </c>
      <c r="N8733">
        <f>VLOOKUP(K8733,P$7:R$2767,2,0)</f>
        <v/>
      </c>
    </row>
    <row r="8734" hidden="1" outlineLevel="1" ht="22.45" customFormat="1" customHeight="1" s="71" thickBot="1">
      <c r="B8734" s="167" t="n"/>
      <c r="C8734" s="167" t="n"/>
      <c r="D8734" s="14" t="n"/>
      <c r="E8734" s="15" t="n"/>
      <c r="F8734" s="175" t="n"/>
      <c r="G8734" s="15" t="n"/>
      <c r="H8734" s="175" t="n"/>
      <c r="I8734" s="135" t="n"/>
      <c r="J8734" s="154" t="n"/>
      <c r="K8734" s="154" t="n"/>
      <c r="L8734" s="12" t="n"/>
      <c r="M8734">
        <f>VLOOKUP(J8734,P$7:Q$2767,2,0)</f>
        <v/>
      </c>
      <c r="N8734">
        <f>VLOOKUP(K8734,P$7:R$2767,2,0)</f>
        <v/>
      </c>
    </row>
    <row r="8735" hidden="1" outlineLevel="1" ht="22.45" customFormat="1" customHeight="1" s="71">
      <c r="B8735" s="165" t="n"/>
      <c r="C8735" s="165" t="n"/>
      <c r="D8735" s="152" t="n"/>
      <c r="E8735" s="163" t="n"/>
      <c r="F8735" s="164" t="n"/>
      <c r="G8735" s="163" t="n"/>
      <c r="H8735" s="164" t="n"/>
      <c r="I8735" s="7" t="n"/>
      <c r="J8735" s="8" t="n"/>
      <c r="K8735" s="8" t="n"/>
      <c r="L8735" s="12" t="n"/>
      <c r="M8735">
        <f>VLOOKUP(J8735,P$7:Q$2767,2,0)</f>
        <v/>
      </c>
      <c r="N8735">
        <f>VLOOKUP(K8735,P$7:R$2767,2,0)</f>
        <v/>
      </c>
    </row>
    <row r="8736" hidden="1" outlineLevel="1" ht="22.45" customFormat="1" customHeight="1" s="71">
      <c r="B8736" s="166" t="n"/>
      <c r="C8736" s="166" t="n"/>
      <c r="D8736" s="153" t="n"/>
      <c r="E8736" s="10" t="n"/>
      <c r="F8736" s="11" t="n"/>
      <c r="G8736" s="10" t="n"/>
      <c r="H8736" s="11" t="n"/>
      <c r="I8736" s="12" t="n"/>
      <c r="J8736" s="13" t="n"/>
      <c r="K8736" s="13" t="n"/>
      <c r="L8736" s="12" t="n"/>
      <c r="M8736">
        <f>VLOOKUP(J8736,P$7:Q$2767,2,0)</f>
        <v/>
      </c>
      <c r="N8736">
        <f>VLOOKUP(K8736,P$7:R$2767,2,0)</f>
        <v/>
      </c>
    </row>
    <row r="8737" hidden="1" outlineLevel="1" ht="22.45" customFormat="1" customHeight="1" s="71" thickBot="1">
      <c r="B8737" s="167" t="n"/>
      <c r="C8737" s="167" t="n"/>
      <c r="D8737" s="14" t="n"/>
      <c r="E8737" s="15" t="n"/>
      <c r="F8737" s="175" t="n"/>
      <c r="G8737" s="15" t="n"/>
      <c r="H8737" s="175" t="n"/>
      <c r="I8737" s="135" t="n"/>
      <c r="J8737" s="154" t="n"/>
      <c r="K8737" s="154" t="n"/>
      <c r="L8737" s="12" t="n"/>
      <c r="M8737">
        <f>VLOOKUP(J8737,P$7:Q$2767,2,0)</f>
        <v/>
      </c>
      <c r="N8737">
        <f>VLOOKUP(K8737,P$7:R$2767,2,0)</f>
        <v/>
      </c>
    </row>
    <row r="8738" hidden="1" outlineLevel="1" ht="22.45" customFormat="1" customHeight="1" s="71">
      <c r="B8738" s="165" t="n"/>
      <c r="C8738" s="165" t="n"/>
      <c r="D8738" s="152" t="n"/>
      <c r="E8738" s="163" t="n"/>
      <c r="F8738" s="164" t="n"/>
      <c r="G8738" s="163" t="n"/>
      <c r="H8738" s="164" t="n"/>
      <c r="I8738" s="7" t="n"/>
      <c r="J8738" s="8" t="n"/>
      <c r="K8738" s="8" t="n"/>
      <c r="L8738" s="12" t="n"/>
      <c r="M8738">
        <f>VLOOKUP(J8738,P$7:Q$2767,2,0)</f>
        <v/>
      </c>
      <c r="N8738">
        <f>VLOOKUP(K8738,P$7:R$2767,2,0)</f>
        <v/>
      </c>
    </row>
    <row r="8739" hidden="1" outlineLevel="1" ht="22.45" customFormat="1" customHeight="1" s="71">
      <c r="B8739" s="166" t="n"/>
      <c r="C8739" s="166" t="n"/>
      <c r="D8739" s="153" t="n"/>
      <c r="E8739" s="10" t="n"/>
      <c r="F8739" s="11" t="n"/>
      <c r="G8739" s="10" t="n"/>
      <c r="H8739" s="11" t="n"/>
      <c r="I8739" s="12" t="n"/>
      <c r="J8739" s="13" t="n"/>
      <c r="K8739" s="13" t="n"/>
      <c r="L8739" s="12" t="n"/>
      <c r="M8739">
        <f>VLOOKUP(J8739,P$7:Q$2767,2,0)</f>
        <v/>
      </c>
      <c r="N8739">
        <f>VLOOKUP(K8739,P$7:R$2767,2,0)</f>
        <v/>
      </c>
    </row>
    <row r="8740" hidden="1" outlineLevel="1" ht="22.45" customFormat="1" customHeight="1" s="71" thickBot="1">
      <c r="B8740" s="167" t="n"/>
      <c r="C8740" s="167" t="n"/>
      <c r="D8740" s="14" t="n"/>
      <c r="E8740" s="15" t="n"/>
      <c r="F8740" s="175" t="n"/>
      <c r="G8740" s="15" t="n"/>
      <c r="H8740" s="175" t="n"/>
      <c r="I8740" s="135" t="n"/>
      <c r="J8740" s="154" t="n"/>
      <c r="K8740" s="154" t="n"/>
      <c r="L8740" s="12" t="n"/>
      <c r="M8740">
        <f>VLOOKUP(J8740,P$7:Q$2767,2,0)</f>
        <v/>
      </c>
      <c r="N8740">
        <f>VLOOKUP(K8740,P$7:R$2767,2,0)</f>
        <v/>
      </c>
    </row>
    <row r="8741" hidden="1" outlineLevel="1" ht="22.45" customFormat="1" customHeight="1" s="71">
      <c r="B8741" s="165" t="n"/>
      <c r="C8741" s="165" t="n"/>
      <c r="D8741" s="152" t="n"/>
      <c r="E8741" s="163" t="n"/>
      <c r="F8741" s="164" t="n"/>
      <c r="G8741" s="163" t="n"/>
      <c r="H8741" s="164" t="n"/>
      <c r="I8741" s="7" t="n"/>
      <c r="J8741" s="8" t="n"/>
      <c r="K8741" s="8" t="n"/>
      <c r="L8741" s="12" t="n"/>
      <c r="M8741">
        <f>VLOOKUP(J8741,P$7:Q$2767,2,0)</f>
        <v/>
      </c>
      <c r="N8741">
        <f>VLOOKUP(K8741,P$7:R$2767,2,0)</f>
        <v/>
      </c>
    </row>
    <row r="8742" hidden="1" outlineLevel="1" ht="22.45" customFormat="1" customHeight="1" s="71">
      <c r="B8742" s="166" t="n"/>
      <c r="C8742" s="166" t="n"/>
      <c r="D8742" s="153" t="n"/>
      <c r="E8742" s="10" t="n"/>
      <c r="F8742" s="11" t="n"/>
      <c r="G8742" s="10" t="n"/>
      <c r="H8742" s="11" t="n"/>
      <c r="I8742" s="12" t="n"/>
      <c r="J8742" s="13" t="n"/>
      <c r="K8742" s="13" t="n"/>
      <c r="L8742" s="12" t="n"/>
      <c r="M8742">
        <f>VLOOKUP(J8742,P$7:Q$2767,2,0)</f>
        <v/>
      </c>
      <c r="N8742">
        <f>VLOOKUP(K8742,P$7:R$2767,2,0)</f>
        <v/>
      </c>
    </row>
    <row r="8743" hidden="1" outlineLevel="1" ht="22.45" customFormat="1" customHeight="1" s="71" thickBot="1">
      <c r="B8743" s="167" t="n"/>
      <c r="C8743" s="167" t="n"/>
      <c r="D8743" s="14" t="n"/>
      <c r="E8743" s="15" t="n"/>
      <c r="F8743" s="175" t="n"/>
      <c r="G8743" s="15" t="n"/>
      <c r="H8743" s="175" t="n"/>
      <c r="I8743" s="135" t="n"/>
      <c r="J8743" s="154" t="n"/>
      <c r="K8743" s="154" t="n"/>
      <c r="L8743" s="12" t="n"/>
      <c r="M8743">
        <f>VLOOKUP(J8743,P$7:Q$2767,2,0)</f>
        <v/>
      </c>
      <c r="N8743">
        <f>VLOOKUP(K8743,P$7:R$2767,2,0)</f>
        <v/>
      </c>
    </row>
    <row r="8744" hidden="1" outlineLevel="1" ht="22.45" customFormat="1" customHeight="1" s="71">
      <c r="B8744" s="165" t="n"/>
      <c r="C8744" s="165" t="n"/>
      <c r="D8744" s="152" t="n"/>
      <c r="E8744" s="163" t="n"/>
      <c r="F8744" s="164" t="n"/>
      <c r="G8744" s="163" t="n"/>
      <c r="H8744" s="164" t="n"/>
      <c r="I8744" s="7" t="n"/>
      <c r="J8744" s="8" t="n"/>
      <c r="K8744" s="8" t="n"/>
      <c r="L8744" s="12" t="n"/>
      <c r="M8744">
        <f>VLOOKUP(J8744,P$7:Q$2767,2,0)</f>
        <v/>
      </c>
      <c r="N8744">
        <f>VLOOKUP(K8744,P$7:R$2767,2,0)</f>
        <v/>
      </c>
    </row>
    <row r="8745" hidden="1" outlineLevel="1" ht="22.45" customFormat="1" customHeight="1" s="71">
      <c r="B8745" s="166" t="n"/>
      <c r="C8745" s="166" t="n"/>
      <c r="D8745" s="153" t="n"/>
      <c r="E8745" s="10" t="n"/>
      <c r="F8745" s="11" t="n"/>
      <c r="G8745" s="10" t="n"/>
      <c r="H8745" s="11" t="n"/>
      <c r="I8745" s="12" t="n"/>
      <c r="J8745" s="13" t="n"/>
      <c r="K8745" s="13" t="n"/>
      <c r="L8745" s="12" t="n"/>
      <c r="M8745">
        <f>VLOOKUP(J8745,P$7:Q$2767,2,0)</f>
        <v/>
      </c>
      <c r="N8745">
        <f>VLOOKUP(K8745,P$7:R$2767,2,0)</f>
        <v/>
      </c>
    </row>
    <row r="8746" hidden="1" outlineLevel="1" ht="22.45" customFormat="1" customHeight="1" s="71" thickBot="1">
      <c r="B8746" s="167" t="n"/>
      <c r="C8746" s="167" t="n"/>
      <c r="D8746" s="14" t="n"/>
      <c r="E8746" s="15" t="n"/>
      <c r="F8746" s="175" t="n"/>
      <c r="G8746" s="15" t="n"/>
      <c r="H8746" s="175" t="n"/>
      <c r="I8746" s="135" t="n"/>
      <c r="J8746" s="154" t="n"/>
      <c r="K8746" s="154" t="n"/>
      <c r="L8746" s="12" t="n"/>
      <c r="M8746">
        <f>VLOOKUP(J8746,P$7:Q$2767,2,0)</f>
        <v/>
      </c>
      <c r="N8746">
        <f>VLOOKUP(K8746,P$7:R$2767,2,0)</f>
        <v/>
      </c>
    </row>
    <row r="8747" hidden="1" outlineLevel="1" ht="22.45" customFormat="1" customHeight="1" s="71">
      <c r="B8747" s="165" t="n"/>
      <c r="C8747" s="165" t="n"/>
      <c r="D8747" s="152" t="n"/>
      <c r="E8747" s="163" t="n"/>
      <c r="F8747" s="164" t="n"/>
      <c r="G8747" s="163" t="n"/>
      <c r="H8747" s="164" t="n"/>
      <c r="I8747" s="7" t="n"/>
      <c r="J8747" s="8" t="n"/>
      <c r="K8747" s="8" t="n"/>
      <c r="L8747" s="12" t="n"/>
      <c r="M8747">
        <f>VLOOKUP(J8747,P$7:Q$2767,2,0)</f>
        <v/>
      </c>
      <c r="N8747">
        <f>VLOOKUP(K8747,P$7:R$2767,2,0)</f>
        <v/>
      </c>
    </row>
    <row r="8748" hidden="1" outlineLevel="1" ht="22.45" customFormat="1" customHeight="1" s="71">
      <c r="B8748" s="166" t="n"/>
      <c r="C8748" s="166" t="n"/>
      <c r="D8748" s="153" t="n"/>
      <c r="E8748" s="10" t="n"/>
      <c r="F8748" s="11" t="n"/>
      <c r="G8748" s="10" t="n"/>
      <c r="H8748" s="11" t="n"/>
      <c r="I8748" s="12" t="n"/>
      <c r="J8748" s="13" t="n"/>
      <c r="K8748" s="13" t="n"/>
      <c r="L8748" s="12" t="n"/>
      <c r="M8748">
        <f>VLOOKUP(J8748,P$7:Q$2767,2,0)</f>
        <v/>
      </c>
      <c r="N8748">
        <f>VLOOKUP(K8748,P$7:R$2767,2,0)</f>
        <v/>
      </c>
    </row>
    <row r="8749" hidden="1" outlineLevel="1" ht="22.45" customFormat="1" customHeight="1" s="71" thickBot="1">
      <c r="B8749" s="167" t="n"/>
      <c r="C8749" s="167" t="n"/>
      <c r="D8749" s="14" t="n"/>
      <c r="E8749" s="15" t="n"/>
      <c r="F8749" s="175" t="n"/>
      <c r="G8749" s="15" t="n"/>
      <c r="H8749" s="175" t="n"/>
      <c r="I8749" s="135" t="n"/>
      <c r="J8749" s="154" t="n"/>
      <c r="K8749" s="154" t="n"/>
      <c r="L8749" s="12" t="n"/>
      <c r="M8749">
        <f>VLOOKUP(J8749,P$7:Q$2767,2,0)</f>
        <v/>
      </c>
      <c r="N8749">
        <f>VLOOKUP(K8749,P$7:R$2767,2,0)</f>
        <v/>
      </c>
    </row>
    <row r="8750" hidden="1" outlineLevel="1" ht="22.45" customFormat="1" customHeight="1" s="71">
      <c r="B8750" s="165" t="n"/>
      <c r="C8750" s="165" t="n"/>
      <c r="D8750" s="152" t="n"/>
      <c r="E8750" s="163" t="n"/>
      <c r="F8750" s="164" t="n"/>
      <c r="G8750" s="163" t="n"/>
      <c r="H8750" s="164" t="n"/>
      <c r="I8750" s="7" t="n"/>
      <c r="J8750" s="8" t="n"/>
      <c r="K8750" s="8" t="n"/>
      <c r="L8750" s="12" t="n"/>
      <c r="M8750">
        <f>VLOOKUP(J8750,P$7:Q$2767,2,0)</f>
        <v/>
      </c>
      <c r="N8750">
        <f>VLOOKUP(K8750,P$7:R$2767,2,0)</f>
        <v/>
      </c>
    </row>
    <row r="8751" hidden="1" outlineLevel="1" ht="22.45" customFormat="1" customHeight="1" s="71">
      <c r="B8751" s="166" t="n"/>
      <c r="C8751" s="166" t="n"/>
      <c r="D8751" s="153" t="n"/>
      <c r="E8751" s="10" t="n"/>
      <c r="F8751" s="11" t="n"/>
      <c r="G8751" s="10" t="n"/>
      <c r="H8751" s="11" t="n"/>
      <c r="I8751" s="12" t="n"/>
      <c r="J8751" s="13" t="n"/>
      <c r="K8751" s="13" t="n"/>
      <c r="L8751" s="12" t="n"/>
      <c r="M8751">
        <f>VLOOKUP(J8751,P$7:Q$2767,2,0)</f>
        <v/>
      </c>
      <c r="N8751">
        <f>VLOOKUP(K8751,P$7:R$2767,2,0)</f>
        <v/>
      </c>
    </row>
    <row r="8752" hidden="1" outlineLevel="1" ht="22.45" customFormat="1" customHeight="1" s="71" thickBot="1">
      <c r="B8752" s="167" t="n"/>
      <c r="C8752" s="167" t="n"/>
      <c r="D8752" s="14" t="n"/>
      <c r="E8752" s="15" t="n"/>
      <c r="F8752" s="175" t="n"/>
      <c r="G8752" s="15" t="n"/>
      <c r="H8752" s="175" t="n"/>
      <c r="I8752" s="135" t="n"/>
      <c r="J8752" s="154" t="n"/>
      <c r="K8752" s="154" t="n"/>
      <c r="L8752" s="12" t="n"/>
      <c r="M8752">
        <f>VLOOKUP(J8752,P$7:Q$2767,2,0)</f>
        <v/>
      </c>
      <c r="N8752">
        <f>VLOOKUP(K8752,P$7:R$2767,2,0)</f>
        <v/>
      </c>
    </row>
    <row r="8753" hidden="1" outlineLevel="1" ht="22.45" customFormat="1" customHeight="1" s="71">
      <c r="B8753" s="165" t="n"/>
      <c r="C8753" s="165" t="n"/>
      <c r="D8753" s="152" t="n"/>
      <c r="E8753" s="163" t="n"/>
      <c r="F8753" s="164" t="n"/>
      <c r="G8753" s="163" t="n"/>
      <c r="H8753" s="164" t="n"/>
      <c r="I8753" s="7" t="n"/>
      <c r="J8753" s="8" t="n"/>
      <c r="K8753" s="8" t="n"/>
      <c r="L8753" s="12" t="n"/>
      <c r="M8753">
        <f>VLOOKUP(J8753,P$7:Q$2767,2,0)</f>
        <v/>
      </c>
      <c r="N8753">
        <f>VLOOKUP(K8753,P$7:R$2767,2,0)</f>
        <v/>
      </c>
    </row>
    <row r="8754" hidden="1" outlineLevel="1" ht="22.45" customFormat="1" customHeight="1" s="71">
      <c r="B8754" s="166" t="n"/>
      <c r="C8754" s="166" t="n"/>
      <c r="D8754" s="153" t="n"/>
      <c r="E8754" s="10" t="n"/>
      <c r="F8754" s="11" t="n"/>
      <c r="G8754" s="10" t="n"/>
      <c r="H8754" s="11" t="n"/>
      <c r="I8754" s="12" t="n"/>
      <c r="J8754" s="13" t="n"/>
      <c r="K8754" s="13" t="n"/>
      <c r="L8754" s="12" t="n"/>
      <c r="M8754">
        <f>VLOOKUP(J8754,P$7:Q$2767,2,0)</f>
        <v/>
      </c>
      <c r="N8754">
        <f>VLOOKUP(K8754,P$7:R$2767,2,0)</f>
        <v/>
      </c>
    </row>
    <row r="8755" hidden="1" outlineLevel="1" ht="22.45" customFormat="1" customHeight="1" s="71" thickBot="1">
      <c r="B8755" s="167" t="n"/>
      <c r="C8755" s="167" t="n"/>
      <c r="D8755" s="14" t="n"/>
      <c r="E8755" s="15" t="n"/>
      <c r="F8755" s="175" t="n"/>
      <c r="G8755" s="15" t="n"/>
      <c r="H8755" s="175" t="n"/>
      <c r="I8755" s="135" t="n"/>
      <c r="J8755" s="154" t="n"/>
      <c r="K8755" s="154" t="n"/>
      <c r="L8755" s="12" t="n"/>
      <c r="M8755">
        <f>VLOOKUP(J8755,P$7:Q$2767,2,0)</f>
        <v/>
      </c>
      <c r="N8755">
        <f>VLOOKUP(K8755,P$7:R$2767,2,0)</f>
        <v/>
      </c>
    </row>
    <row r="8756" hidden="1" outlineLevel="1" ht="22.45" customFormat="1" customHeight="1" s="71">
      <c r="B8756" s="165" t="n"/>
      <c r="C8756" s="165" t="n"/>
      <c r="D8756" s="152" t="n"/>
      <c r="E8756" s="163" t="n"/>
      <c r="F8756" s="164" t="n"/>
      <c r="G8756" s="163" t="n"/>
      <c r="H8756" s="164" t="n"/>
      <c r="I8756" s="176" t="n"/>
      <c r="J8756" s="8" t="n"/>
      <c r="K8756" s="8" t="n"/>
      <c r="L8756" s="12" t="n"/>
      <c r="M8756">
        <f>VLOOKUP(J8756,P$7:Q$2767,2,0)</f>
        <v/>
      </c>
      <c r="N8756">
        <f>VLOOKUP(K8756,P$7:R$2767,2,0)</f>
        <v/>
      </c>
    </row>
    <row r="8757" hidden="1" outlineLevel="1" ht="22.45" customFormat="1" customHeight="1" s="71">
      <c r="B8757" s="166" t="n"/>
      <c r="C8757" s="166" t="n"/>
      <c r="D8757" s="153" t="n"/>
      <c r="E8757" s="10" t="n"/>
      <c r="F8757" s="11" t="n"/>
      <c r="G8757" s="10" t="n"/>
      <c r="H8757" s="11" t="n"/>
      <c r="I8757" s="12" t="n"/>
      <c r="J8757" s="13" t="n"/>
      <c r="K8757" s="13" t="n"/>
      <c r="L8757" s="12" t="n"/>
      <c r="M8757">
        <f>VLOOKUP(J8757,P$7:Q$2767,2,0)</f>
        <v/>
      </c>
      <c r="N8757">
        <f>VLOOKUP(K8757,P$7:R$2767,2,0)</f>
        <v/>
      </c>
    </row>
    <row r="8758" hidden="1" outlineLevel="1" ht="22.45" customFormat="1" customHeight="1" s="71" thickBot="1">
      <c r="B8758" s="167" t="n"/>
      <c r="C8758" s="167" t="n"/>
      <c r="D8758" s="14" t="n"/>
      <c r="E8758" s="15" t="n"/>
      <c r="F8758" s="175" t="n"/>
      <c r="G8758" s="15" t="n"/>
      <c r="H8758" s="175" t="n"/>
      <c r="I8758" s="135" t="n"/>
      <c r="J8758" s="154" t="n"/>
      <c r="K8758" s="154" t="n"/>
      <c r="L8758" s="12" t="n"/>
      <c r="M8758">
        <f>VLOOKUP(J8758,P$7:Q$2767,2,0)</f>
        <v/>
      </c>
      <c r="N8758">
        <f>VLOOKUP(K8758,P$7:R$2767,2,0)</f>
        <v/>
      </c>
    </row>
    <row r="8759" hidden="1" outlineLevel="1" ht="22.45" customFormat="1" customHeight="1" s="71">
      <c r="B8759" s="165" t="n"/>
      <c r="C8759" s="165" t="n"/>
      <c r="D8759" s="152" t="n"/>
      <c r="E8759" s="163" t="n"/>
      <c r="F8759" s="164" t="n"/>
      <c r="G8759" s="163" t="n"/>
      <c r="H8759" s="164" t="n"/>
      <c r="I8759" s="7" t="n"/>
      <c r="J8759" s="8" t="n"/>
      <c r="K8759" s="8" t="n"/>
      <c r="L8759" s="12" t="n"/>
      <c r="M8759">
        <f>VLOOKUP(J8759,P$7:Q$2767,2,0)</f>
        <v/>
      </c>
      <c r="N8759">
        <f>VLOOKUP(K8759,P$7:R$2767,2,0)</f>
        <v/>
      </c>
    </row>
    <row r="8760" hidden="1" outlineLevel="1" ht="22.45" customFormat="1" customHeight="1" s="71">
      <c r="B8760" s="166" t="n"/>
      <c r="C8760" s="166" t="n"/>
      <c r="D8760" s="153" t="n"/>
      <c r="E8760" s="10" t="n"/>
      <c r="F8760" s="11" t="n"/>
      <c r="G8760" s="10" t="n"/>
      <c r="H8760" s="11" t="n"/>
      <c r="I8760" s="12" t="n"/>
      <c r="J8760" s="13" t="n"/>
      <c r="K8760" s="13" t="n"/>
      <c r="L8760" s="12" t="n"/>
      <c r="M8760">
        <f>VLOOKUP(J8760,P$7:Q$2767,2,0)</f>
        <v/>
      </c>
      <c r="N8760">
        <f>VLOOKUP(K8760,P$7:R$2767,2,0)</f>
        <v/>
      </c>
    </row>
    <row r="8761" hidden="1" outlineLevel="1" ht="22.45" customFormat="1" customHeight="1" s="71" thickBot="1">
      <c r="B8761" s="167" t="n"/>
      <c r="C8761" s="167" t="n"/>
      <c r="D8761" s="14" t="n"/>
      <c r="E8761" s="15" t="n"/>
      <c r="F8761" s="175" t="n"/>
      <c r="G8761" s="15" t="n"/>
      <c r="H8761" s="175" t="n"/>
      <c r="I8761" s="135" t="n"/>
      <c r="J8761" s="154" t="n"/>
      <c r="K8761" s="154" t="n"/>
      <c r="L8761" s="12" t="n"/>
      <c r="M8761">
        <f>VLOOKUP(J8761,P$7:Q$2767,2,0)</f>
        <v/>
      </c>
      <c r="N8761">
        <f>VLOOKUP(K8761,P$7:R$2767,2,0)</f>
        <v/>
      </c>
    </row>
    <row r="8762" hidden="1" outlineLevel="1" ht="22.45" customFormat="1" customHeight="1" s="71">
      <c r="B8762" s="165" t="n"/>
      <c r="C8762" s="165" t="n"/>
      <c r="D8762" s="152" t="n"/>
      <c r="E8762" s="163" t="n"/>
      <c r="F8762" s="164" t="n"/>
      <c r="G8762" s="163" t="n"/>
      <c r="H8762" s="164" t="n"/>
      <c r="I8762" s="7" t="n"/>
      <c r="J8762" s="8" t="n"/>
      <c r="K8762" s="8" t="n"/>
      <c r="L8762" s="12" t="n"/>
      <c r="M8762">
        <f>VLOOKUP(J8762,P$7:Q$2767,2,0)</f>
        <v/>
      </c>
      <c r="N8762">
        <f>VLOOKUP(K8762,P$7:R$2767,2,0)</f>
        <v/>
      </c>
    </row>
    <row r="8763" hidden="1" outlineLevel="1" ht="22.45" customFormat="1" customHeight="1" s="71">
      <c r="B8763" s="166" t="n"/>
      <c r="C8763" s="166" t="n"/>
      <c r="D8763" s="153" t="n"/>
      <c r="E8763" s="10" t="n"/>
      <c r="F8763" s="11" t="n"/>
      <c r="G8763" s="10" t="n"/>
      <c r="H8763" s="11" t="n"/>
      <c r="I8763" s="12" t="n"/>
      <c r="J8763" s="13" t="n"/>
      <c r="K8763" s="13" t="n"/>
      <c r="L8763" s="12" t="n"/>
      <c r="M8763">
        <f>VLOOKUP(J8763,P$7:Q$2767,2,0)</f>
        <v/>
      </c>
      <c r="N8763">
        <f>VLOOKUP(K8763,P$7:R$2767,2,0)</f>
        <v/>
      </c>
    </row>
    <row r="8764" hidden="1" outlineLevel="1" ht="22.45" customFormat="1" customHeight="1" s="71" thickBot="1">
      <c r="B8764" s="167" t="n"/>
      <c r="C8764" s="167" t="n"/>
      <c r="D8764" s="14" t="n"/>
      <c r="E8764" s="15" t="n"/>
      <c r="F8764" s="175" t="n"/>
      <c r="G8764" s="15" t="n"/>
      <c r="H8764" s="175" t="n"/>
      <c r="I8764" s="135" t="n"/>
      <c r="J8764" s="154" t="n"/>
      <c r="K8764" s="154" t="n"/>
      <c r="L8764" s="12" t="n"/>
      <c r="M8764">
        <f>VLOOKUP(J8764,P$7:Q$2767,2,0)</f>
        <v/>
      </c>
      <c r="N8764">
        <f>VLOOKUP(K8764,P$7:R$2767,2,0)</f>
        <v/>
      </c>
    </row>
    <row r="8765" hidden="1" outlineLevel="1" ht="22.45" customFormat="1" customHeight="1" s="71">
      <c r="B8765" s="165" t="n"/>
      <c r="C8765" s="165" t="n"/>
      <c r="D8765" s="152" t="n"/>
      <c r="E8765" s="163" t="n"/>
      <c r="F8765" s="164" t="n"/>
      <c r="G8765" s="163" t="n"/>
      <c r="H8765" s="164" t="n"/>
      <c r="I8765" s="7" t="n"/>
      <c r="J8765" s="8" t="n"/>
      <c r="K8765" s="8" t="n"/>
      <c r="L8765" s="12" t="n"/>
      <c r="M8765">
        <f>VLOOKUP(J8765,P$7:Q$2767,2,0)</f>
        <v/>
      </c>
      <c r="N8765">
        <f>VLOOKUP(K8765,P$7:R$2767,2,0)</f>
        <v/>
      </c>
    </row>
    <row r="8766" hidden="1" outlineLevel="1" ht="22.45" customFormat="1" customHeight="1" s="71">
      <c r="B8766" s="166" t="n"/>
      <c r="C8766" s="166" t="n"/>
      <c r="D8766" s="153" t="n"/>
      <c r="E8766" s="10" t="n"/>
      <c r="F8766" s="11" t="n"/>
      <c r="G8766" s="10" t="n"/>
      <c r="H8766" s="11" t="n"/>
      <c r="I8766" s="12" t="n"/>
      <c r="J8766" s="13" t="n"/>
      <c r="K8766" s="13" t="n"/>
      <c r="L8766" s="12" t="n"/>
      <c r="M8766">
        <f>VLOOKUP(J8766,P$7:Q$2767,2,0)</f>
        <v/>
      </c>
      <c r="N8766">
        <f>VLOOKUP(K8766,P$7:R$2767,2,0)</f>
        <v/>
      </c>
    </row>
    <row r="8767" hidden="1" outlineLevel="1" ht="22.45" customFormat="1" customHeight="1" s="71" thickBot="1">
      <c r="B8767" s="167" t="n"/>
      <c r="C8767" s="167" t="n"/>
      <c r="D8767" s="14" t="n"/>
      <c r="E8767" s="15" t="n"/>
      <c r="F8767" s="175" t="n"/>
      <c r="G8767" s="15" t="n"/>
      <c r="H8767" s="175" t="n"/>
      <c r="I8767" s="135" t="n"/>
      <c r="J8767" s="154" t="n"/>
      <c r="K8767" s="154" t="n"/>
      <c r="L8767" s="12" t="n"/>
      <c r="M8767">
        <f>VLOOKUP(J8767,P$7:Q$2767,2,0)</f>
        <v/>
      </c>
      <c r="N8767">
        <f>VLOOKUP(K8767,P$7:R$2767,2,0)</f>
        <v/>
      </c>
    </row>
    <row r="8768" hidden="1" outlineLevel="1" ht="22.45" customFormat="1" customHeight="1" s="71">
      <c r="B8768" s="165" t="n"/>
      <c r="C8768" s="165" t="n"/>
      <c r="D8768" s="152" t="n"/>
      <c r="E8768" s="163" t="n"/>
      <c r="F8768" s="164" t="n"/>
      <c r="G8768" s="163" t="n"/>
      <c r="H8768" s="164" t="n"/>
      <c r="I8768" s="7" t="n"/>
      <c r="J8768" s="8" t="n"/>
      <c r="K8768" s="8" t="n"/>
      <c r="L8768" s="12" t="n"/>
      <c r="M8768">
        <f>VLOOKUP(J8768,P$7:Q$2767,2,0)</f>
        <v/>
      </c>
      <c r="N8768">
        <f>VLOOKUP(K8768,P$7:R$2767,2,0)</f>
        <v/>
      </c>
    </row>
    <row r="8769" hidden="1" outlineLevel="1" ht="22.45" customFormat="1" customHeight="1" s="71">
      <c r="B8769" s="166" t="n"/>
      <c r="C8769" s="166" t="n"/>
      <c r="D8769" s="153" t="n"/>
      <c r="E8769" s="10" t="n"/>
      <c r="F8769" s="11" t="n"/>
      <c r="G8769" s="10" t="n"/>
      <c r="H8769" s="11" t="n"/>
      <c r="I8769" s="12" t="n"/>
      <c r="J8769" s="13" t="n"/>
      <c r="K8769" s="13" t="n"/>
      <c r="L8769" s="12" t="n"/>
      <c r="M8769">
        <f>VLOOKUP(J8769,P$7:Q$2767,2,0)</f>
        <v/>
      </c>
      <c r="N8769">
        <f>VLOOKUP(K8769,P$7:R$2767,2,0)</f>
        <v/>
      </c>
    </row>
    <row r="8770" hidden="1" outlineLevel="1" ht="22.45" customFormat="1" customHeight="1" s="71" thickBot="1">
      <c r="B8770" s="167" t="n"/>
      <c r="C8770" s="167" t="n"/>
      <c r="D8770" s="14" t="n"/>
      <c r="E8770" s="15" t="n"/>
      <c r="F8770" s="175" t="n"/>
      <c r="G8770" s="15" t="n"/>
      <c r="H8770" s="175" t="n"/>
      <c r="I8770" s="135" t="n"/>
      <c r="J8770" s="154" t="n"/>
      <c r="K8770" s="154" t="n"/>
      <c r="L8770" s="12" t="n"/>
      <c r="M8770">
        <f>VLOOKUP(J8770,P$7:Q$2767,2,0)</f>
        <v/>
      </c>
      <c r="N8770">
        <f>VLOOKUP(K8770,P$7:R$2767,2,0)</f>
        <v/>
      </c>
    </row>
    <row r="8771" hidden="1" outlineLevel="1" ht="22.45" customFormat="1" customHeight="1" s="71">
      <c r="B8771" s="165" t="n"/>
      <c r="C8771" s="165" t="n"/>
      <c r="D8771" s="152" t="n"/>
      <c r="E8771" s="163" t="n"/>
      <c r="F8771" s="164" t="n"/>
      <c r="G8771" s="163" t="n"/>
      <c r="H8771" s="164" t="n"/>
      <c r="I8771" s="7" t="n"/>
      <c r="J8771" s="8" t="n"/>
      <c r="K8771" s="8" t="n"/>
      <c r="L8771" s="12" t="n"/>
      <c r="M8771">
        <f>VLOOKUP(J8771,P$7:Q$2767,2,0)</f>
        <v/>
      </c>
      <c r="N8771">
        <f>VLOOKUP(K8771,P$7:R$2767,2,0)</f>
        <v/>
      </c>
    </row>
    <row r="8772" hidden="1" outlineLevel="1" ht="22.45" customFormat="1" customHeight="1" s="71">
      <c r="B8772" s="166" t="n"/>
      <c r="C8772" s="166" t="n"/>
      <c r="D8772" s="153" t="n"/>
      <c r="E8772" s="10" t="n"/>
      <c r="F8772" s="11" t="n"/>
      <c r="G8772" s="10" t="n"/>
      <c r="H8772" s="11" t="n"/>
      <c r="I8772" s="12" t="n"/>
      <c r="J8772" s="13" t="n"/>
      <c r="K8772" s="13" t="n"/>
      <c r="L8772" s="12" t="n"/>
      <c r="M8772">
        <f>VLOOKUP(J8772,P$7:Q$2767,2,0)</f>
        <v/>
      </c>
      <c r="N8772">
        <f>VLOOKUP(K8772,P$7:R$2767,2,0)</f>
        <v/>
      </c>
    </row>
    <row r="8773" hidden="1" outlineLevel="1" ht="22.45" customFormat="1" customHeight="1" s="71" thickBot="1">
      <c r="B8773" s="167" t="n"/>
      <c r="C8773" s="167" t="n"/>
      <c r="D8773" s="14" t="n"/>
      <c r="E8773" s="15" t="n"/>
      <c r="F8773" s="175" t="n"/>
      <c r="G8773" s="15" t="n"/>
      <c r="H8773" s="175" t="n"/>
      <c r="I8773" s="135" t="n"/>
      <c r="J8773" s="154" t="n"/>
      <c r="K8773" s="154" t="n"/>
      <c r="L8773" s="12" t="n"/>
      <c r="M8773">
        <f>VLOOKUP(J8773,P$7:Q$2767,2,0)</f>
        <v/>
      </c>
      <c r="N8773">
        <f>VLOOKUP(K8773,P$7:R$2767,2,0)</f>
        <v/>
      </c>
    </row>
    <row r="8774" hidden="1" outlineLevel="1" ht="22.45" customFormat="1" customHeight="1" s="71">
      <c r="B8774" s="165" t="n"/>
      <c r="C8774" s="165" t="n"/>
      <c r="D8774" s="152" t="n"/>
      <c r="E8774" s="163" t="n"/>
      <c r="F8774" s="164" t="n"/>
      <c r="G8774" s="163" t="n"/>
      <c r="H8774" s="164" t="n"/>
      <c r="I8774" s="7" t="n"/>
      <c r="J8774" s="8" t="n"/>
      <c r="K8774" s="8" t="n"/>
      <c r="L8774" s="12" t="n"/>
      <c r="M8774">
        <f>VLOOKUP(J8774,P$7:Q$2767,2,0)</f>
        <v/>
      </c>
      <c r="N8774">
        <f>VLOOKUP(K8774,P$7:R$2767,2,0)</f>
        <v/>
      </c>
    </row>
    <row r="8775" hidden="1" outlineLevel="1" ht="22.45" customFormat="1" customHeight="1" s="71">
      <c r="B8775" s="166" t="n"/>
      <c r="C8775" s="166" t="n"/>
      <c r="D8775" s="153" t="n"/>
      <c r="E8775" s="10" t="n"/>
      <c r="F8775" s="11" t="n"/>
      <c r="G8775" s="10" t="n"/>
      <c r="H8775" s="11" t="n"/>
      <c r="I8775" s="12" t="n"/>
      <c r="J8775" s="13" t="n"/>
      <c r="K8775" s="13" t="n"/>
      <c r="L8775" s="12" t="n"/>
      <c r="M8775">
        <f>VLOOKUP(J8775,P$7:Q$2767,2,0)</f>
        <v/>
      </c>
      <c r="N8775">
        <f>VLOOKUP(K8775,P$7:R$2767,2,0)</f>
        <v/>
      </c>
    </row>
    <row r="8776" hidden="1" outlineLevel="1" ht="22.45" customFormat="1" customHeight="1" s="71" thickBot="1">
      <c r="B8776" s="167" t="n"/>
      <c r="C8776" s="167" t="n"/>
      <c r="D8776" s="14" t="n"/>
      <c r="E8776" s="15" t="n"/>
      <c r="F8776" s="175" t="n"/>
      <c r="G8776" s="15" t="n"/>
      <c r="H8776" s="175" t="n"/>
      <c r="I8776" s="135" t="n"/>
      <c r="J8776" s="154" t="n"/>
      <c r="K8776" s="154" t="n"/>
      <c r="L8776" s="12" t="n"/>
      <c r="M8776">
        <f>VLOOKUP(J8776,P$7:Q$2767,2,0)</f>
        <v/>
      </c>
      <c r="N8776">
        <f>VLOOKUP(K8776,P$7:R$2767,2,0)</f>
        <v/>
      </c>
    </row>
    <row r="8777" hidden="1" outlineLevel="1" ht="22.45" customFormat="1" customHeight="1" s="71">
      <c r="B8777" s="165" t="n"/>
      <c r="C8777" s="165" t="n"/>
      <c r="D8777" s="152" t="n"/>
      <c r="E8777" s="163" t="n"/>
      <c r="F8777" s="164" t="n"/>
      <c r="G8777" s="163" t="n"/>
      <c r="H8777" s="164" t="n"/>
      <c r="I8777" s="176" t="n"/>
      <c r="J8777" s="8" t="n"/>
      <c r="K8777" s="8" t="n"/>
      <c r="L8777" s="12" t="n"/>
      <c r="M8777">
        <f>VLOOKUP(J8777,P$7:Q$2767,2,0)</f>
        <v/>
      </c>
      <c r="N8777">
        <f>VLOOKUP(K8777,P$7:R$2767,2,0)</f>
        <v/>
      </c>
    </row>
    <row r="8778" hidden="1" outlineLevel="1" ht="22.45" customFormat="1" customHeight="1" s="71">
      <c r="B8778" s="166" t="n"/>
      <c r="C8778" s="166" t="n"/>
      <c r="D8778" s="153" t="n"/>
      <c r="E8778" s="10" t="n"/>
      <c r="F8778" s="11" t="n"/>
      <c r="G8778" s="10" t="n"/>
      <c r="H8778" s="11" t="n"/>
      <c r="I8778" s="12" t="n"/>
      <c r="J8778" s="13" t="n"/>
      <c r="K8778" s="13" t="n"/>
      <c r="L8778" s="12" t="n"/>
      <c r="M8778">
        <f>VLOOKUP(J8778,P$7:Q$2767,2,0)</f>
        <v/>
      </c>
      <c r="N8778">
        <f>VLOOKUP(K8778,P$7:R$2767,2,0)</f>
        <v/>
      </c>
    </row>
    <row r="8779" hidden="1" outlineLevel="1" ht="22.45" customFormat="1" customHeight="1" s="71" thickBot="1">
      <c r="B8779" s="167" t="n"/>
      <c r="C8779" s="167" t="n"/>
      <c r="D8779" s="14" t="n"/>
      <c r="E8779" s="15" t="n"/>
      <c r="F8779" s="175" t="n"/>
      <c r="G8779" s="15" t="n"/>
      <c r="H8779" s="175" t="n"/>
      <c r="I8779" s="135" t="n"/>
      <c r="J8779" s="154" t="n"/>
      <c r="K8779" s="154" t="n"/>
      <c r="L8779" s="12" t="n"/>
      <c r="M8779">
        <f>VLOOKUP(J8779,P$7:Q$2767,2,0)</f>
        <v/>
      </c>
      <c r="N8779">
        <f>VLOOKUP(K8779,P$7:R$2767,2,0)</f>
        <v/>
      </c>
    </row>
    <row r="8780" hidden="1" outlineLevel="1" ht="22.45" customFormat="1" customHeight="1" s="71">
      <c r="B8780" s="165" t="n"/>
      <c r="C8780" s="165" t="n"/>
      <c r="D8780" s="152" t="n"/>
      <c r="E8780" s="163" t="n"/>
      <c r="F8780" s="164" t="n"/>
      <c r="G8780" s="163" t="n"/>
      <c r="H8780" s="164" t="n"/>
      <c r="I8780" s="176" t="n"/>
      <c r="J8780" s="8" t="n"/>
      <c r="K8780" s="8" t="n"/>
      <c r="L8780" s="12" t="n"/>
      <c r="M8780">
        <f>VLOOKUP(J8780,P$7:Q$2767,2,0)</f>
        <v/>
      </c>
      <c r="N8780">
        <f>VLOOKUP(K8780,P$7:R$2767,2,0)</f>
        <v/>
      </c>
    </row>
    <row r="8781" hidden="1" outlineLevel="1" ht="22.45" customFormat="1" customHeight="1" s="71">
      <c r="B8781" s="166" t="n"/>
      <c r="C8781" s="166" t="n"/>
      <c r="D8781" s="153" t="n"/>
      <c r="E8781" s="10" t="n"/>
      <c r="F8781" s="11" t="n"/>
      <c r="G8781" s="10" t="n"/>
      <c r="H8781" s="11" t="n"/>
      <c r="I8781" s="12" t="n"/>
      <c r="J8781" s="13" t="n"/>
      <c r="K8781" s="13" t="n"/>
      <c r="L8781" s="12" t="n"/>
      <c r="M8781">
        <f>VLOOKUP(J8781,P$7:Q$2767,2,0)</f>
        <v/>
      </c>
      <c r="N8781">
        <f>VLOOKUP(K8781,P$7:R$2767,2,0)</f>
        <v/>
      </c>
    </row>
    <row r="8782" hidden="1" outlineLevel="1" ht="22.45" customFormat="1" customHeight="1" s="71" thickBot="1">
      <c r="B8782" s="167" t="n"/>
      <c r="C8782" s="167" t="n"/>
      <c r="D8782" s="14" t="n"/>
      <c r="E8782" s="15" t="n"/>
      <c r="F8782" s="175" t="n"/>
      <c r="G8782" s="15" t="n"/>
      <c r="H8782" s="175" t="n"/>
      <c r="I8782" s="135" t="n"/>
      <c r="J8782" s="154" t="n"/>
      <c r="K8782" s="154" t="n"/>
      <c r="L8782" s="12" t="n"/>
      <c r="M8782">
        <f>VLOOKUP(J8782,P$7:Q$2767,2,0)</f>
        <v/>
      </c>
      <c r="N8782">
        <f>VLOOKUP(K8782,P$7:R$2767,2,0)</f>
        <v/>
      </c>
    </row>
    <row r="8783" hidden="1" outlineLevel="1" ht="22.45" customFormat="1" customHeight="1" s="71">
      <c r="B8783" s="165" t="n"/>
      <c r="C8783" s="165" t="n"/>
      <c r="D8783" s="152" t="n"/>
      <c r="E8783" s="163" t="n"/>
      <c r="F8783" s="164" t="n"/>
      <c r="G8783" s="163" t="n"/>
      <c r="H8783" s="164" t="n"/>
      <c r="I8783" s="7" t="n"/>
      <c r="J8783" s="8" t="n"/>
      <c r="K8783" s="8" t="n"/>
      <c r="L8783" s="12" t="n"/>
      <c r="M8783">
        <f>VLOOKUP(J8783,P$7:Q$2767,2,0)</f>
        <v/>
      </c>
      <c r="N8783">
        <f>VLOOKUP(K8783,P$7:R$2767,2,0)</f>
        <v/>
      </c>
    </row>
    <row r="8784" hidden="1" outlineLevel="1" ht="22.45" customFormat="1" customHeight="1" s="71">
      <c r="B8784" s="166" t="n"/>
      <c r="C8784" s="166" t="n"/>
      <c r="D8784" s="153" t="n"/>
      <c r="E8784" s="10" t="n"/>
      <c r="F8784" s="11" t="n"/>
      <c r="G8784" s="10" t="n"/>
      <c r="H8784" s="11" t="n"/>
      <c r="I8784" s="12" t="n"/>
      <c r="J8784" s="13" t="n"/>
      <c r="K8784" s="13" t="n"/>
      <c r="L8784" s="12" t="n"/>
      <c r="M8784">
        <f>VLOOKUP(J8784,P$7:Q$2767,2,0)</f>
        <v/>
      </c>
      <c r="N8784">
        <f>VLOOKUP(K8784,P$7:R$2767,2,0)</f>
        <v/>
      </c>
    </row>
    <row r="8785" hidden="1" outlineLevel="1" ht="22.45" customFormat="1" customHeight="1" s="71" thickBot="1">
      <c r="B8785" s="167" t="n"/>
      <c r="C8785" s="167" t="n"/>
      <c r="D8785" s="14" t="n"/>
      <c r="E8785" s="15" t="n"/>
      <c r="F8785" s="175" t="n"/>
      <c r="G8785" s="15" t="n"/>
      <c r="H8785" s="175" t="n"/>
      <c r="I8785" s="135" t="n"/>
      <c r="J8785" s="154" t="n"/>
      <c r="K8785" s="154" t="n"/>
      <c r="L8785" s="12" t="n"/>
      <c r="M8785">
        <f>VLOOKUP(J8785,P$7:Q$2767,2,0)</f>
        <v/>
      </c>
      <c r="N8785">
        <f>VLOOKUP(K8785,P$7:R$2767,2,0)</f>
        <v/>
      </c>
    </row>
    <row r="8786" hidden="1" outlineLevel="1" ht="22.45" customFormat="1" customHeight="1" s="71">
      <c r="B8786" s="165" t="n"/>
      <c r="C8786" s="165" t="n"/>
      <c r="D8786" s="152" t="n"/>
      <c r="E8786" s="163" t="n"/>
      <c r="F8786" s="164" t="n"/>
      <c r="G8786" s="163" t="n"/>
      <c r="H8786" s="164" t="n"/>
      <c r="I8786" s="7" t="n"/>
      <c r="J8786" s="8" t="n"/>
      <c r="K8786" s="8" t="n"/>
      <c r="L8786" s="12" t="n"/>
      <c r="M8786">
        <f>VLOOKUP(J8786,P$7:Q$2767,2,0)</f>
        <v/>
      </c>
      <c r="N8786">
        <f>VLOOKUP(K8786,P$7:R$2767,2,0)</f>
        <v/>
      </c>
    </row>
    <row r="8787" hidden="1" outlineLevel="1" ht="22.45" customFormat="1" customHeight="1" s="71">
      <c r="B8787" s="166" t="n"/>
      <c r="C8787" s="166" t="n"/>
      <c r="D8787" s="153" t="n"/>
      <c r="E8787" s="10" t="n"/>
      <c r="F8787" s="11" t="n"/>
      <c r="G8787" s="10" t="n"/>
      <c r="H8787" s="11" t="n"/>
      <c r="I8787" s="12" t="n"/>
      <c r="J8787" s="13" t="n"/>
      <c r="K8787" s="13" t="n"/>
      <c r="L8787" s="12" t="n"/>
      <c r="M8787">
        <f>VLOOKUP(J8787,P$7:Q$2767,2,0)</f>
        <v/>
      </c>
      <c r="N8787">
        <f>VLOOKUP(K8787,P$7:R$2767,2,0)</f>
        <v/>
      </c>
    </row>
    <row r="8788" hidden="1" outlineLevel="1" ht="22.45" customFormat="1" customHeight="1" s="71" thickBot="1">
      <c r="B8788" s="167" t="n"/>
      <c r="C8788" s="167" t="n"/>
      <c r="D8788" s="14" t="n"/>
      <c r="E8788" s="15" t="n"/>
      <c r="F8788" s="175" t="n"/>
      <c r="G8788" s="15" t="n"/>
      <c r="H8788" s="175" t="n"/>
      <c r="I8788" s="135" t="n"/>
      <c r="J8788" s="154" t="n"/>
      <c r="K8788" s="154" t="n"/>
      <c r="L8788" s="12" t="n"/>
      <c r="M8788">
        <f>VLOOKUP(J8788,P$7:Q$2767,2,0)</f>
        <v/>
      </c>
      <c r="N8788">
        <f>VLOOKUP(K8788,P$7:R$2767,2,0)</f>
        <v/>
      </c>
    </row>
    <row r="8789" hidden="1" outlineLevel="1" ht="22.45" customFormat="1" customHeight="1" s="71">
      <c r="B8789" s="165" t="n"/>
      <c r="C8789" s="165" t="n"/>
      <c r="D8789" s="152" t="n"/>
      <c r="E8789" s="163" t="n"/>
      <c r="F8789" s="164" t="n"/>
      <c r="G8789" s="163" t="n"/>
      <c r="H8789" s="164" t="n"/>
      <c r="I8789" s="7" t="n"/>
      <c r="J8789" s="8" t="n"/>
      <c r="K8789" s="8" t="n"/>
      <c r="L8789" s="12" t="n"/>
      <c r="M8789">
        <f>VLOOKUP(J8789,P$7:Q$2767,2,0)</f>
        <v/>
      </c>
      <c r="N8789">
        <f>VLOOKUP(K8789,P$7:R$2767,2,0)</f>
        <v/>
      </c>
    </row>
    <row r="8790" hidden="1" outlineLevel="1" ht="22.45" customFormat="1" customHeight="1" s="71">
      <c r="B8790" s="166" t="n"/>
      <c r="C8790" s="166" t="n"/>
      <c r="D8790" s="153" t="n"/>
      <c r="E8790" s="10" t="n"/>
      <c r="F8790" s="11" t="n"/>
      <c r="G8790" s="10" t="n"/>
      <c r="H8790" s="11" t="n"/>
      <c r="I8790" s="12" t="n"/>
      <c r="J8790" s="13" t="n"/>
      <c r="K8790" s="13" t="n"/>
      <c r="L8790" s="12" t="n"/>
      <c r="M8790">
        <f>VLOOKUP(J8790,P$7:Q$2767,2,0)</f>
        <v/>
      </c>
      <c r="N8790">
        <f>VLOOKUP(K8790,P$7:R$2767,2,0)</f>
        <v/>
      </c>
    </row>
    <row r="8791" hidden="1" outlineLevel="1" ht="22.45" customFormat="1" customHeight="1" s="71" thickBot="1">
      <c r="B8791" s="167" t="n"/>
      <c r="C8791" s="167" t="n"/>
      <c r="D8791" s="14" t="n"/>
      <c r="E8791" s="15" t="n"/>
      <c r="F8791" s="175" t="n"/>
      <c r="G8791" s="15" t="n"/>
      <c r="H8791" s="175" t="n"/>
      <c r="I8791" s="135" t="n"/>
      <c r="J8791" s="154" t="n"/>
      <c r="K8791" s="154" t="n"/>
      <c r="L8791" s="12" t="n"/>
      <c r="M8791">
        <f>VLOOKUP(J8791,P$7:Q$2767,2,0)</f>
        <v/>
      </c>
      <c r="N8791">
        <f>VLOOKUP(K8791,P$7:R$2767,2,0)</f>
        <v/>
      </c>
    </row>
    <row r="8792" hidden="1" outlineLevel="1" ht="22.45" customFormat="1" customHeight="1" s="71">
      <c r="B8792" s="165" t="n"/>
      <c r="C8792" s="165" t="n"/>
      <c r="D8792" s="152" t="n"/>
      <c r="E8792" s="163" t="n"/>
      <c r="F8792" s="164" t="n"/>
      <c r="G8792" s="163" t="n"/>
      <c r="H8792" s="164" t="n"/>
      <c r="I8792" s="7" t="n"/>
      <c r="J8792" s="8" t="n"/>
      <c r="K8792" s="8" t="n"/>
      <c r="L8792" s="12" t="n"/>
      <c r="M8792">
        <f>VLOOKUP(J8792,P$7:Q$2767,2,0)</f>
        <v/>
      </c>
      <c r="N8792">
        <f>VLOOKUP(K8792,P$7:R$2767,2,0)</f>
        <v/>
      </c>
    </row>
    <row r="8793" hidden="1" outlineLevel="1" ht="22.45" customFormat="1" customHeight="1" s="71">
      <c r="B8793" s="166" t="n"/>
      <c r="C8793" s="166" t="n"/>
      <c r="D8793" s="153" t="n"/>
      <c r="E8793" s="10" t="n"/>
      <c r="F8793" s="11" t="n"/>
      <c r="G8793" s="10" t="n"/>
      <c r="H8793" s="11" t="n"/>
      <c r="I8793" s="12" t="n"/>
      <c r="J8793" s="13" t="n"/>
      <c r="K8793" s="13" t="n"/>
      <c r="L8793" s="12" t="n"/>
      <c r="M8793">
        <f>VLOOKUP(J8793,P$7:Q$2767,2,0)</f>
        <v/>
      </c>
      <c r="N8793">
        <f>VLOOKUP(K8793,P$7:R$2767,2,0)</f>
        <v/>
      </c>
    </row>
    <row r="8794" hidden="1" outlineLevel="1" ht="22.45" customFormat="1" customHeight="1" s="71" thickBot="1">
      <c r="B8794" s="167" t="n"/>
      <c r="C8794" s="167" t="n"/>
      <c r="D8794" s="14" t="n"/>
      <c r="E8794" s="15" t="n"/>
      <c r="F8794" s="175" t="n"/>
      <c r="G8794" s="15" t="n"/>
      <c r="H8794" s="175" t="n"/>
      <c r="I8794" s="135" t="n"/>
      <c r="J8794" s="154" t="n"/>
      <c r="K8794" s="154" t="n"/>
      <c r="L8794" s="12" t="n"/>
      <c r="M8794">
        <f>VLOOKUP(J8794,P$7:Q$2767,2,0)</f>
        <v/>
      </c>
      <c r="N8794">
        <f>VLOOKUP(K8794,P$7:R$2767,2,0)</f>
        <v/>
      </c>
    </row>
    <row r="8795" hidden="1" outlineLevel="1" ht="22.45" customFormat="1" customHeight="1" s="71">
      <c r="B8795" s="165" t="n"/>
      <c r="C8795" s="165" t="n"/>
      <c r="D8795" s="152" t="n"/>
      <c r="E8795" s="163" t="n"/>
      <c r="F8795" s="164" t="n"/>
      <c r="G8795" s="163" t="n"/>
      <c r="H8795" s="164" t="n"/>
      <c r="I8795" s="7" t="n"/>
      <c r="J8795" s="8" t="n"/>
      <c r="K8795" s="8" t="n"/>
      <c r="L8795" s="12" t="n"/>
      <c r="M8795">
        <f>VLOOKUP(J8795,P$7:Q$2767,2,0)</f>
        <v/>
      </c>
      <c r="N8795">
        <f>VLOOKUP(K8795,P$7:R$2767,2,0)</f>
        <v/>
      </c>
    </row>
    <row r="8796" hidden="1" outlineLevel="1" ht="22.45" customFormat="1" customHeight="1" s="71">
      <c r="B8796" s="166" t="n"/>
      <c r="C8796" s="166" t="n"/>
      <c r="D8796" s="153" t="n"/>
      <c r="E8796" s="10" t="n"/>
      <c r="F8796" s="11" t="n"/>
      <c r="G8796" s="10" t="n"/>
      <c r="H8796" s="11" t="n"/>
      <c r="I8796" s="12" t="n"/>
      <c r="J8796" s="13" t="n"/>
      <c r="K8796" s="13" t="n"/>
      <c r="L8796" s="12" t="n"/>
      <c r="M8796">
        <f>VLOOKUP(J8796,P$7:Q$2767,2,0)</f>
        <v/>
      </c>
      <c r="N8796">
        <f>VLOOKUP(K8796,P$7:R$2767,2,0)</f>
        <v/>
      </c>
    </row>
    <row r="8797" hidden="1" outlineLevel="1" ht="22.45" customFormat="1" customHeight="1" s="71" thickBot="1">
      <c r="B8797" s="167" t="n"/>
      <c r="C8797" s="167" t="n"/>
      <c r="D8797" s="14" t="n"/>
      <c r="E8797" s="15" t="n"/>
      <c r="F8797" s="175" t="n"/>
      <c r="G8797" s="15" t="n"/>
      <c r="H8797" s="175" t="n"/>
      <c r="I8797" s="135" t="n"/>
      <c r="J8797" s="154" t="n"/>
      <c r="K8797" s="154" t="n"/>
      <c r="L8797" s="12" t="n"/>
      <c r="M8797">
        <f>VLOOKUP(J8797,P$7:Q$2767,2,0)</f>
        <v/>
      </c>
      <c r="N8797">
        <f>VLOOKUP(K8797,P$7:R$2767,2,0)</f>
        <v/>
      </c>
    </row>
    <row r="8798" hidden="1" outlineLevel="1" ht="22.45" customFormat="1" customHeight="1" s="71">
      <c r="B8798" s="165" t="n"/>
      <c r="C8798" s="165" t="n"/>
      <c r="D8798" s="152" t="n"/>
      <c r="E8798" s="163" t="n"/>
      <c r="F8798" s="164" t="n"/>
      <c r="G8798" s="163" t="n"/>
      <c r="H8798" s="164" t="n"/>
      <c r="I8798" s="7" t="n"/>
      <c r="J8798" s="8" t="n"/>
      <c r="K8798" s="8" t="n"/>
      <c r="L8798" s="12" t="n"/>
      <c r="M8798">
        <f>VLOOKUP(J8798,P$7:Q$2767,2,0)</f>
        <v/>
      </c>
      <c r="N8798">
        <f>VLOOKUP(K8798,P$7:R$2767,2,0)</f>
        <v/>
      </c>
    </row>
    <row r="8799" hidden="1" outlineLevel="1" ht="22.45" customFormat="1" customHeight="1" s="71">
      <c r="B8799" s="166" t="n"/>
      <c r="C8799" s="166" t="n"/>
      <c r="D8799" s="153" t="n"/>
      <c r="E8799" s="10" t="n"/>
      <c r="F8799" s="11" t="n"/>
      <c r="G8799" s="10" t="n"/>
      <c r="H8799" s="11" t="n"/>
      <c r="I8799" s="12" t="n"/>
      <c r="J8799" s="13" t="n"/>
      <c r="K8799" s="13" t="n"/>
      <c r="L8799" s="12" t="n"/>
      <c r="M8799">
        <f>VLOOKUP(J8799,P$7:Q$2767,2,0)</f>
        <v/>
      </c>
      <c r="N8799">
        <f>VLOOKUP(K8799,P$7:R$2767,2,0)</f>
        <v/>
      </c>
    </row>
    <row r="8800" hidden="1" outlineLevel="1" ht="22.45" customFormat="1" customHeight="1" s="71" thickBot="1">
      <c r="B8800" s="167" t="n"/>
      <c r="C8800" s="167" t="n"/>
      <c r="D8800" s="14" t="n"/>
      <c r="E8800" s="15" t="n"/>
      <c r="F8800" s="175" t="n"/>
      <c r="G8800" s="15" t="n"/>
      <c r="H8800" s="175" t="n"/>
      <c r="I8800" s="135" t="n"/>
      <c r="J8800" s="154" t="n"/>
      <c r="K8800" s="154" t="n"/>
      <c r="L8800" s="12" t="n"/>
      <c r="M8800">
        <f>VLOOKUP(J8800,P$7:Q$2767,2,0)</f>
        <v/>
      </c>
      <c r="N8800">
        <f>VLOOKUP(K8800,P$7:R$2767,2,0)</f>
        <v/>
      </c>
    </row>
    <row r="8801" hidden="1" outlineLevel="1" ht="22.45" customFormat="1" customHeight="1" s="71">
      <c r="B8801" s="165" t="n"/>
      <c r="C8801" s="165" t="n"/>
      <c r="D8801" s="152" t="n"/>
      <c r="E8801" s="163" t="n"/>
      <c r="F8801" s="164" t="n"/>
      <c r="G8801" s="163" t="n"/>
      <c r="H8801" s="164" t="n"/>
      <c r="I8801" s="7" t="n"/>
      <c r="J8801" s="8" t="n"/>
      <c r="K8801" s="8" t="n"/>
      <c r="L8801" s="12" t="n"/>
      <c r="M8801">
        <f>VLOOKUP(J8801,P$7:Q$2767,2,0)</f>
        <v/>
      </c>
      <c r="N8801">
        <f>VLOOKUP(K8801,P$7:R$2767,2,0)</f>
        <v/>
      </c>
    </row>
    <row r="8802" hidden="1" outlineLevel="1" ht="22.45" customFormat="1" customHeight="1" s="71">
      <c r="B8802" s="166" t="n"/>
      <c r="C8802" s="166" t="n"/>
      <c r="D8802" s="153" t="n"/>
      <c r="E8802" s="10" t="n"/>
      <c r="F8802" s="11" t="n"/>
      <c r="G8802" s="10" t="n"/>
      <c r="H8802" s="11" t="n"/>
      <c r="I8802" s="12" t="n"/>
      <c r="J8802" s="13" t="n"/>
      <c r="K8802" s="13" t="n"/>
      <c r="L8802" s="12" t="n"/>
      <c r="M8802">
        <f>VLOOKUP(J8802,P$7:Q$2767,2,0)</f>
        <v/>
      </c>
      <c r="N8802">
        <f>VLOOKUP(K8802,P$7:R$2767,2,0)</f>
        <v/>
      </c>
    </row>
    <row r="8803" hidden="1" outlineLevel="1" ht="22.45" customFormat="1" customHeight="1" s="71" thickBot="1">
      <c r="B8803" s="167" t="n"/>
      <c r="C8803" s="167" t="n"/>
      <c r="D8803" s="14" t="n"/>
      <c r="E8803" s="15" t="n"/>
      <c r="F8803" s="175" t="n"/>
      <c r="G8803" s="15" t="n"/>
      <c r="H8803" s="175" t="n"/>
      <c r="I8803" s="135" t="n"/>
      <c r="J8803" s="154" t="n"/>
      <c r="K8803" s="154" t="n"/>
      <c r="L8803" s="12" t="n"/>
      <c r="M8803">
        <f>VLOOKUP(J8803,P$7:Q$2767,2,0)</f>
        <v/>
      </c>
      <c r="N8803">
        <f>VLOOKUP(K8803,P$7:R$2767,2,0)</f>
        <v/>
      </c>
    </row>
    <row r="8804" hidden="1" outlineLevel="1" ht="22.45" customFormat="1" customHeight="1" s="71">
      <c r="B8804" s="165" t="n"/>
      <c r="C8804" s="165" t="n"/>
      <c r="D8804" s="152" t="n"/>
      <c r="E8804" s="163" t="n"/>
      <c r="F8804" s="164" t="n"/>
      <c r="G8804" s="163" t="n"/>
      <c r="H8804" s="164" t="n"/>
      <c r="I8804" s="7" t="n"/>
      <c r="J8804" s="8" t="n"/>
      <c r="K8804" s="8" t="n"/>
      <c r="L8804" s="12" t="n"/>
      <c r="M8804">
        <f>VLOOKUP(J8804,P$7:Q$2767,2,0)</f>
        <v/>
      </c>
      <c r="N8804">
        <f>VLOOKUP(K8804,P$7:R$2767,2,0)</f>
        <v/>
      </c>
    </row>
    <row r="8805" hidden="1" outlineLevel="1" ht="22.45" customFormat="1" customHeight="1" s="71">
      <c r="B8805" s="166" t="n"/>
      <c r="C8805" s="166" t="n"/>
      <c r="D8805" s="153" t="n"/>
      <c r="E8805" s="10" t="n"/>
      <c r="F8805" s="11" t="n"/>
      <c r="G8805" s="10" t="n"/>
      <c r="H8805" s="11" t="n"/>
      <c r="I8805" s="12" t="n"/>
      <c r="J8805" s="13" t="n"/>
      <c r="K8805" s="13" t="n"/>
      <c r="L8805" s="12" t="n"/>
      <c r="M8805">
        <f>VLOOKUP(J8805,P$7:Q$2767,2,0)</f>
        <v/>
      </c>
      <c r="N8805">
        <f>VLOOKUP(K8805,P$7:R$2767,2,0)</f>
        <v/>
      </c>
    </row>
    <row r="8806" hidden="1" outlineLevel="1" ht="22.45" customFormat="1" customHeight="1" s="71" thickBot="1">
      <c r="B8806" s="167" t="n"/>
      <c r="C8806" s="167" t="n"/>
      <c r="D8806" s="14" t="n"/>
      <c r="E8806" s="15" t="n"/>
      <c r="F8806" s="175" t="n"/>
      <c r="G8806" s="15" t="n"/>
      <c r="H8806" s="175" t="n"/>
      <c r="I8806" s="135" t="n"/>
      <c r="J8806" s="154" t="n"/>
      <c r="K8806" s="154" t="n"/>
      <c r="L8806" s="12" t="n"/>
      <c r="M8806">
        <f>VLOOKUP(J8806,P$7:Q$2767,2,0)</f>
        <v/>
      </c>
      <c r="N8806">
        <f>VLOOKUP(K8806,P$7:R$2767,2,0)</f>
        <v/>
      </c>
    </row>
    <row r="8807" hidden="1" outlineLevel="1" ht="22.45" customFormat="1" customHeight="1" s="71">
      <c r="B8807" s="165" t="n"/>
      <c r="C8807" s="165" t="n"/>
      <c r="D8807" s="152" t="n"/>
      <c r="E8807" s="163" t="n"/>
      <c r="F8807" s="164" t="n"/>
      <c r="G8807" s="163" t="n"/>
      <c r="H8807" s="164" t="n"/>
      <c r="I8807" s="7" t="n"/>
      <c r="J8807" s="8" t="n"/>
      <c r="K8807" s="8" t="n"/>
      <c r="L8807" s="12" t="n"/>
      <c r="M8807">
        <f>VLOOKUP(J8807,P$7:Q$2767,2,0)</f>
        <v/>
      </c>
      <c r="N8807">
        <f>VLOOKUP(K8807,P$7:R$2767,2,0)</f>
        <v/>
      </c>
    </row>
    <row r="8808" hidden="1" outlineLevel="1" ht="22.45" customFormat="1" customHeight="1" s="71">
      <c r="B8808" s="166" t="n"/>
      <c r="C8808" s="166" t="n"/>
      <c r="D8808" s="153" t="n"/>
      <c r="E8808" s="10" t="n"/>
      <c r="F8808" s="11" t="n"/>
      <c r="G8808" s="10" t="n"/>
      <c r="H8808" s="11" t="n"/>
      <c r="I8808" s="12" t="n"/>
      <c r="J8808" s="13" t="n"/>
      <c r="K8808" s="13" t="n"/>
      <c r="L8808" s="12" t="n"/>
      <c r="M8808">
        <f>VLOOKUP(J8808,P$7:Q$2767,2,0)</f>
        <v/>
      </c>
      <c r="N8808">
        <f>VLOOKUP(K8808,P$7:R$2767,2,0)</f>
        <v/>
      </c>
    </row>
    <row r="8809" hidden="1" outlineLevel="1" ht="22.45" customFormat="1" customHeight="1" s="71" thickBot="1">
      <c r="B8809" s="167" t="n"/>
      <c r="C8809" s="167" t="n"/>
      <c r="D8809" s="14" t="n"/>
      <c r="E8809" s="15" t="n"/>
      <c r="F8809" s="175" t="n"/>
      <c r="G8809" s="15" t="n"/>
      <c r="H8809" s="175" t="n"/>
      <c r="I8809" s="135" t="n"/>
      <c r="J8809" s="154" t="n"/>
      <c r="K8809" s="154" t="n"/>
      <c r="L8809" s="12" t="n"/>
      <c r="M8809">
        <f>VLOOKUP(J8809,P$7:Q$2767,2,0)</f>
        <v/>
      </c>
      <c r="N8809">
        <f>VLOOKUP(K8809,P$7:R$2767,2,0)</f>
        <v/>
      </c>
    </row>
    <row r="8810" hidden="1" outlineLevel="1" ht="22.45" customFormat="1" customHeight="1" s="71">
      <c r="B8810" s="165" t="n"/>
      <c r="C8810" s="165" t="n"/>
      <c r="D8810" s="152" t="n"/>
      <c r="E8810" s="163" t="n"/>
      <c r="F8810" s="164" t="n"/>
      <c r="G8810" s="163" t="n"/>
      <c r="H8810" s="164" t="n"/>
      <c r="I8810" s="176" t="n"/>
      <c r="J8810" s="8" t="n"/>
      <c r="K8810" s="8" t="n"/>
      <c r="L8810" s="12" t="n"/>
      <c r="M8810">
        <f>VLOOKUP(J8810,P$7:Q$2767,2,0)</f>
        <v/>
      </c>
      <c r="N8810">
        <f>VLOOKUP(K8810,P$7:R$2767,2,0)</f>
        <v/>
      </c>
    </row>
    <row r="8811" hidden="1" outlineLevel="1" ht="22.45" customFormat="1" customHeight="1" s="71">
      <c r="B8811" s="166" t="n"/>
      <c r="C8811" s="166" t="n"/>
      <c r="D8811" s="153" t="n"/>
      <c r="E8811" s="10" t="n"/>
      <c r="F8811" s="11" t="n"/>
      <c r="G8811" s="10" t="n"/>
      <c r="H8811" s="11" t="n"/>
      <c r="I8811" s="12" t="n"/>
      <c r="J8811" s="13" t="n"/>
      <c r="K8811" s="13" t="n"/>
      <c r="L8811" s="12" t="n"/>
      <c r="M8811">
        <f>VLOOKUP(J8811,P$7:Q$2767,2,0)</f>
        <v/>
      </c>
      <c r="N8811">
        <f>VLOOKUP(K8811,P$7:R$2767,2,0)</f>
        <v/>
      </c>
    </row>
    <row r="8812" hidden="1" outlineLevel="1" ht="22.45" customFormat="1" customHeight="1" s="71" thickBot="1">
      <c r="B8812" s="167" t="n"/>
      <c r="C8812" s="167" t="n"/>
      <c r="D8812" s="14" t="n"/>
      <c r="E8812" s="15" t="n"/>
      <c r="F8812" s="175" t="n"/>
      <c r="G8812" s="15" t="n"/>
      <c r="H8812" s="175" t="n"/>
      <c r="I8812" s="135" t="n"/>
      <c r="J8812" s="154" t="n"/>
      <c r="K8812" s="154" t="n"/>
      <c r="L8812" s="12" t="n"/>
      <c r="M8812">
        <f>VLOOKUP(J8812,P$7:Q$2767,2,0)</f>
        <v/>
      </c>
      <c r="N8812">
        <f>VLOOKUP(K8812,P$7:R$2767,2,0)</f>
        <v/>
      </c>
    </row>
    <row r="8813" hidden="1" outlineLevel="1" ht="22.45" customFormat="1" customHeight="1" s="71">
      <c r="B8813" s="165" t="n"/>
      <c r="C8813" s="165" t="n"/>
      <c r="D8813" s="152" t="n"/>
      <c r="E8813" s="163" t="n"/>
      <c r="F8813" s="164" t="n"/>
      <c r="G8813" s="163" t="n"/>
      <c r="H8813" s="164" t="n"/>
      <c r="I8813" s="176" t="n"/>
      <c r="J8813" s="8" t="n"/>
      <c r="K8813" s="8" t="n"/>
      <c r="L8813" s="12" t="n"/>
      <c r="M8813">
        <f>VLOOKUP(J8813,P$7:Q$2767,2,0)</f>
        <v/>
      </c>
      <c r="N8813">
        <f>VLOOKUP(K8813,P$7:R$2767,2,0)</f>
        <v/>
      </c>
    </row>
    <row r="8814" hidden="1" outlineLevel="1" ht="22.45" customFormat="1" customHeight="1" s="71">
      <c r="B8814" s="166" t="n"/>
      <c r="C8814" s="166" t="n"/>
      <c r="D8814" s="153" t="n"/>
      <c r="E8814" s="10" t="n"/>
      <c r="F8814" s="11" t="n"/>
      <c r="G8814" s="10" t="n"/>
      <c r="H8814" s="11" t="n"/>
      <c r="I8814" s="12" t="n"/>
      <c r="J8814" s="13" t="n"/>
      <c r="K8814" s="13" t="n"/>
      <c r="L8814" s="12" t="n"/>
      <c r="M8814">
        <f>VLOOKUP(J8814,P$7:Q$2767,2,0)</f>
        <v/>
      </c>
      <c r="N8814">
        <f>VLOOKUP(K8814,P$7:R$2767,2,0)</f>
        <v/>
      </c>
    </row>
    <row r="8815" hidden="1" outlineLevel="1" ht="22.45" customFormat="1" customHeight="1" s="71" thickBot="1">
      <c r="B8815" s="167" t="n"/>
      <c r="C8815" s="167" t="n"/>
      <c r="D8815" s="14" t="n"/>
      <c r="E8815" s="15" t="n"/>
      <c r="F8815" s="175" t="n"/>
      <c r="G8815" s="15" t="n"/>
      <c r="H8815" s="175" t="n"/>
      <c r="I8815" s="135" t="n"/>
      <c r="J8815" s="154" t="n"/>
      <c r="K8815" s="154" t="n"/>
      <c r="L8815" s="12" t="n"/>
      <c r="M8815">
        <f>VLOOKUP(J8815,P$7:Q$2767,2,0)</f>
        <v/>
      </c>
      <c r="N8815">
        <f>VLOOKUP(K8815,P$7:R$2767,2,0)</f>
        <v/>
      </c>
    </row>
    <row r="8816" hidden="1" outlineLevel="1" ht="22.45" customFormat="1" customHeight="1" s="71">
      <c r="B8816" s="165" t="n"/>
      <c r="C8816" s="165" t="n"/>
      <c r="D8816" s="152" t="n"/>
      <c r="E8816" s="163" t="n"/>
      <c r="F8816" s="164" t="n"/>
      <c r="G8816" s="163" t="n"/>
      <c r="H8816" s="164" t="n"/>
      <c r="I8816" s="176" t="n"/>
      <c r="J8816" s="8" t="n"/>
      <c r="K8816" s="8" t="n"/>
      <c r="L8816" s="12" t="n"/>
      <c r="M8816">
        <f>VLOOKUP(J8816,P$7:Q$2767,2,0)</f>
        <v/>
      </c>
      <c r="N8816">
        <f>VLOOKUP(K8816,P$7:R$2767,2,0)</f>
        <v/>
      </c>
    </row>
    <row r="8817" hidden="1" outlineLevel="1" ht="22.45" customFormat="1" customHeight="1" s="71">
      <c r="B8817" s="166" t="n"/>
      <c r="C8817" s="166" t="n"/>
      <c r="D8817" s="153" t="n"/>
      <c r="E8817" s="10" t="n"/>
      <c r="F8817" s="11" t="n"/>
      <c r="G8817" s="10" t="n"/>
      <c r="H8817" s="11" t="n"/>
      <c r="I8817" s="12" t="n"/>
      <c r="J8817" s="13" t="n"/>
      <c r="K8817" s="13" t="n"/>
      <c r="L8817" s="12" t="n"/>
      <c r="M8817">
        <f>VLOOKUP(J8817,P$7:Q$2767,2,0)</f>
        <v/>
      </c>
      <c r="N8817">
        <f>VLOOKUP(K8817,P$7:R$2767,2,0)</f>
        <v/>
      </c>
    </row>
    <row r="8818" hidden="1" outlineLevel="1" ht="22.45" customFormat="1" customHeight="1" s="71" thickBot="1">
      <c r="B8818" s="167" t="n"/>
      <c r="C8818" s="167" t="n"/>
      <c r="D8818" s="14" t="n"/>
      <c r="E8818" s="15" t="n"/>
      <c r="F8818" s="175" t="n"/>
      <c r="G8818" s="15" t="n"/>
      <c r="H8818" s="175" t="n"/>
      <c r="I8818" s="135" t="n"/>
      <c r="J8818" s="154" t="n"/>
      <c r="K8818" s="154" t="n"/>
      <c r="L8818" s="12" t="n"/>
      <c r="M8818">
        <f>VLOOKUP(J8818,P$7:Q$2767,2,0)</f>
        <v/>
      </c>
      <c r="N8818">
        <f>VLOOKUP(K8818,P$7:R$2767,2,0)</f>
        <v/>
      </c>
    </row>
    <row r="8819" hidden="1" outlineLevel="1" ht="22.45" customFormat="1" customHeight="1" s="71">
      <c r="B8819" s="165" t="n"/>
      <c r="C8819" s="165" t="n"/>
      <c r="D8819" s="152" t="n"/>
      <c r="E8819" s="163" t="n"/>
      <c r="F8819" s="164" t="n"/>
      <c r="G8819" s="163" t="n"/>
      <c r="H8819" s="164" t="n"/>
      <c r="I8819" s="7" t="n"/>
      <c r="J8819" s="8" t="n"/>
      <c r="K8819" s="8" t="n"/>
      <c r="L8819" s="12" t="n"/>
      <c r="M8819">
        <f>VLOOKUP(J8819,P$7:Q$2767,2,0)</f>
        <v/>
      </c>
      <c r="N8819">
        <f>VLOOKUP(K8819,P$7:R$2767,2,0)</f>
        <v/>
      </c>
    </row>
    <row r="8820" hidden="1" outlineLevel="1" ht="22.45" customFormat="1" customHeight="1" s="71">
      <c r="B8820" s="166" t="n"/>
      <c r="C8820" s="166" t="n"/>
      <c r="D8820" s="153" t="n"/>
      <c r="E8820" s="10" t="n"/>
      <c r="F8820" s="11" t="n"/>
      <c r="G8820" s="10" t="n"/>
      <c r="H8820" s="11" t="n"/>
      <c r="I8820" s="12" t="n"/>
      <c r="J8820" s="13" t="n"/>
      <c r="K8820" s="13" t="n"/>
      <c r="L8820" s="12" t="n"/>
      <c r="M8820">
        <f>VLOOKUP(J8820,P$7:Q$2767,2,0)</f>
        <v/>
      </c>
      <c r="N8820">
        <f>VLOOKUP(K8820,P$7:R$2767,2,0)</f>
        <v/>
      </c>
    </row>
    <row r="8821" hidden="1" outlineLevel="1" ht="22.45" customFormat="1" customHeight="1" s="71" thickBot="1">
      <c r="B8821" s="167" t="n"/>
      <c r="C8821" s="167" t="n"/>
      <c r="D8821" s="14" t="n"/>
      <c r="E8821" s="15" t="n"/>
      <c r="F8821" s="175" t="n"/>
      <c r="G8821" s="15" t="n"/>
      <c r="H8821" s="175" t="n"/>
      <c r="I8821" s="135" t="n"/>
      <c r="J8821" s="154" t="n"/>
      <c r="K8821" s="154" t="n"/>
      <c r="L8821" s="12" t="n"/>
      <c r="M8821">
        <f>VLOOKUP(J8821,P$7:Q$2767,2,0)</f>
        <v/>
      </c>
      <c r="N8821">
        <f>VLOOKUP(K8821,P$7:R$2767,2,0)</f>
        <v/>
      </c>
    </row>
    <row r="8822" hidden="1" outlineLevel="1" ht="22.45" customFormat="1" customHeight="1" s="71">
      <c r="B8822" s="165" t="n"/>
      <c r="C8822" s="165" t="n"/>
      <c r="D8822" s="152" t="n"/>
      <c r="E8822" s="163" t="n"/>
      <c r="F8822" s="164" t="n"/>
      <c r="G8822" s="163" t="n"/>
      <c r="H8822" s="164" t="n"/>
      <c r="I8822" s="7" t="n"/>
      <c r="J8822" s="8" t="n"/>
      <c r="K8822" s="8" t="n"/>
      <c r="L8822" s="12" t="n"/>
      <c r="M8822">
        <f>VLOOKUP(J8822,P$7:Q$2767,2,0)</f>
        <v/>
      </c>
      <c r="N8822">
        <f>VLOOKUP(K8822,P$7:R$2767,2,0)</f>
        <v/>
      </c>
    </row>
    <row r="8823" hidden="1" outlineLevel="1" ht="22.45" customFormat="1" customHeight="1" s="71">
      <c r="B8823" s="166" t="n"/>
      <c r="C8823" s="166" t="n"/>
      <c r="D8823" s="153" t="n"/>
      <c r="E8823" s="10" t="n"/>
      <c r="F8823" s="11" t="n"/>
      <c r="G8823" s="10" t="n"/>
      <c r="H8823" s="11" t="n"/>
      <c r="I8823" s="12" t="n"/>
      <c r="J8823" s="13" t="n"/>
      <c r="K8823" s="13" t="n"/>
      <c r="L8823" s="12" t="n"/>
      <c r="M8823">
        <f>VLOOKUP(J8823,P$7:Q$2767,2,0)</f>
        <v/>
      </c>
      <c r="N8823">
        <f>VLOOKUP(K8823,P$7:R$2767,2,0)</f>
        <v/>
      </c>
    </row>
    <row r="8824" hidden="1" outlineLevel="1" ht="22.45" customFormat="1" customHeight="1" s="71" thickBot="1">
      <c r="B8824" s="167" t="n"/>
      <c r="C8824" s="167" t="n"/>
      <c r="D8824" s="14" t="n"/>
      <c r="E8824" s="15" t="n"/>
      <c r="F8824" s="175" t="n"/>
      <c r="G8824" s="15" t="n"/>
      <c r="H8824" s="175" t="n"/>
      <c r="I8824" s="135" t="n"/>
      <c r="J8824" s="154" t="n"/>
      <c r="K8824" s="154" t="n"/>
      <c r="L8824" s="12" t="n"/>
      <c r="M8824">
        <f>VLOOKUP(J8824,P$7:Q$2767,2,0)</f>
        <v/>
      </c>
      <c r="N8824">
        <f>VLOOKUP(K8824,P$7:R$2767,2,0)</f>
        <v/>
      </c>
    </row>
    <row r="8825" hidden="1" outlineLevel="1" ht="22.45" customFormat="1" customHeight="1" s="71">
      <c r="B8825" s="165" t="n"/>
      <c r="C8825" s="165" t="n"/>
      <c r="D8825" s="152" t="n"/>
      <c r="E8825" s="163" t="n"/>
      <c r="F8825" s="164" t="n"/>
      <c r="G8825" s="163" t="n"/>
      <c r="H8825" s="164" t="n"/>
      <c r="I8825" s="176" t="n"/>
      <c r="J8825" s="8" t="n"/>
      <c r="K8825" s="8" t="n"/>
      <c r="L8825" s="12" t="n"/>
      <c r="M8825">
        <f>VLOOKUP(J8825,P$7:Q$2767,2,0)</f>
        <v/>
      </c>
      <c r="N8825">
        <f>VLOOKUP(K8825,P$7:R$2767,2,0)</f>
        <v/>
      </c>
    </row>
    <row r="8826" hidden="1" outlineLevel="1" ht="22.45" customFormat="1" customHeight="1" s="71">
      <c r="B8826" s="166" t="n"/>
      <c r="C8826" s="166" t="n"/>
      <c r="D8826" s="153" t="n"/>
      <c r="E8826" s="10" t="n"/>
      <c r="F8826" s="11" t="n"/>
      <c r="G8826" s="10" t="n"/>
      <c r="H8826" s="11" t="n"/>
      <c r="I8826" s="12" t="n"/>
      <c r="J8826" s="13" t="n"/>
      <c r="K8826" s="13" t="n"/>
      <c r="L8826" s="12" t="n"/>
      <c r="M8826">
        <f>VLOOKUP(J8826,P$7:Q$2767,2,0)</f>
        <v/>
      </c>
      <c r="N8826">
        <f>VLOOKUP(K8826,P$7:R$2767,2,0)</f>
        <v/>
      </c>
    </row>
    <row r="8827" hidden="1" outlineLevel="1" ht="22.45" customFormat="1" customHeight="1" s="71" thickBot="1">
      <c r="B8827" s="167" t="n"/>
      <c r="C8827" s="167" t="n"/>
      <c r="D8827" s="14" t="n"/>
      <c r="E8827" s="15" t="n"/>
      <c r="F8827" s="175" t="n"/>
      <c r="G8827" s="15" t="n"/>
      <c r="H8827" s="175" t="n"/>
      <c r="I8827" s="135" t="n"/>
      <c r="J8827" s="154" t="n"/>
      <c r="K8827" s="154" t="n"/>
      <c r="L8827" s="12" t="n"/>
      <c r="M8827">
        <f>VLOOKUP(J8827,P$7:Q$2767,2,0)</f>
        <v/>
      </c>
      <c r="N8827">
        <f>VLOOKUP(K8827,P$7:R$2767,2,0)</f>
        <v/>
      </c>
    </row>
    <row r="8828" hidden="1" outlineLevel="1" ht="22.45" customFormat="1" customHeight="1" s="71">
      <c r="B8828" s="165" t="n"/>
      <c r="C8828" s="165" t="n"/>
      <c r="D8828" s="152" t="n"/>
      <c r="E8828" s="163" t="n"/>
      <c r="F8828" s="164" t="n"/>
      <c r="G8828" s="163" t="n"/>
      <c r="H8828" s="164" t="n"/>
      <c r="I8828" s="7" t="n"/>
      <c r="J8828" s="8" t="n"/>
      <c r="K8828" s="8" t="n"/>
      <c r="L8828" s="12" t="n"/>
      <c r="M8828">
        <f>VLOOKUP(J8828,P$7:Q$2767,2,0)</f>
        <v/>
      </c>
      <c r="N8828">
        <f>VLOOKUP(K8828,P$7:R$2767,2,0)</f>
        <v/>
      </c>
    </row>
    <row r="8829" hidden="1" outlineLevel="1" ht="22.45" customFormat="1" customHeight="1" s="71">
      <c r="B8829" s="166" t="n"/>
      <c r="C8829" s="166" t="n"/>
      <c r="D8829" s="153" t="n"/>
      <c r="E8829" s="10" t="n"/>
      <c r="F8829" s="11" t="n"/>
      <c r="G8829" s="10" t="n"/>
      <c r="H8829" s="11" t="n"/>
      <c r="I8829" s="12" t="n"/>
      <c r="J8829" s="13" t="n"/>
      <c r="K8829" s="13" t="n"/>
      <c r="L8829" s="12" t="n"/>
      <c r="M8829">
        <f>VLOOKUP(J8829,P$7:Q$2767,2,0)</f>
        <v/>
      </c>
      <c r="N8829">
        <f>VLOOKUP(K8829,P$7:R$2767,2,0)</f>
        <v/>
      </c>
    </row>
    <row r="8830" hidden="1" outlineLevel="1" ht="22.45" customFormat="1" customHeight="1" s="71" thickBot="1">
      <c r="B8830" s="167" t="n"/>
      <c r="C8830" s="167" t="n"/>
      <c r="D8830" s="14" t="n"/>
      <c r="E8830" s="15" t="n"/>
      <c r="F8830" s="175" t="n"/>
      <c r="G8830" s="15" t="n"/>
      <c r="H8830" s="175" t="n"/>
      <c r="I8830" s="135" t="n"/>
      <c r="J8830" s="154" t="n"/>
      <c r="K8830" s="154" t="n"/>
      <c r="L8830" s="12" t="n"/>
      <c r="M8830">
        <f>VLOOKUP(J8830,P$7:Q$2767,2,0)</f>
        <v/>
      </c>
      <c r="N8830">
        <f>VLOOKUP(K8830,P$7:R$2767,2,0)</f>
        <v/>
      </c>
    </row>
    <row r="8831" hidden="1" outlineLevel="1" ht="22.45" customFormat="1" customHeight="1" s="71">
      <c r="B8831" s="165" t="n"/>
      <c r="C8831" s="165" t="n"/>
      <c r="D8831" s="152" t="n"/>
      <c r="E8831" s="163" t="n"/>
      <c r="F8831" s="164" t="n"/>
      <c r="G8831" s="163" t="n"/>
      <c r="H8831" s="164" t="n"/>
      <c r="I8831" s="7" t="n"/>
      <c r="J8831" s="8" t="n"/>
      <c r="K8831" s="8" t="n"/>
      <c r="L8831" s="12" t="n"/>
      <c r="M8831">
        <f>VLOOKUP(J8831,P$7:Q$2767,2,0)</f>
        <v/>
      </c>
      <c r="N8831">
        <f>VLOOKUP(K8831,P$7:R$2767,2,0)</f>
        <v/>
      </c>
    </row>
    <row r="8832" hidden="1" outlineLevel="1" ht="22.45" customFormat="1" customHeight="1" s="71">
      <c r="B8832" s="166" t="n"/>
      <c r="C8832" s="166" t="n"/>
      <c r="D8832" s="153" t="n"/>
      <c r="E8832" s="10" t="n"/>
      <c r="F8832" s="11" t="n"/>
      <c r="G8832" s="10" t="n"/>
      <c r="H8832" s="11" t="n"/>
      <c r="I8832" s="12" t="n"/>
      <c r="J8832" s="13" t="n"/>
      <c r="K8832" s="13" t="n"/>
      <c r="L8832" s="12" t="n"/>
      <c r="M8832">
        <f>VLOOKUP(J8832,P$7:Q$2767,2,0)</f>
        <v/>
      </c>
      <c r="N8832">
        <f>VLOOKUP(K8832,P$7:R$2767,2,0)</f>
        <v/>
      </c>
    </row>
    <row r="8833" hidden="1" outlineLevel="1" ht="22.45" customFormat="1" customHeight="1" s="71" thickBot="1">
      <c r="B8833" s="167" t="n"/>
      <c r="C8833" s="167" t="n"/>
      <c r="D8833" s="14" t="n"/>
      <c r="E8833" s="15" t="n"/>
      <c r="F8833" s="175" t="n"/>
      <c r="G8833" s="15" t="n"/>
      <c r="H8833" s="175" t="n"/>
      <c r="I8833" s="135" t="n"/>
      <c r="J8833" s="154" t="n"/>
      <c r="K8833" s="154" t="n"/>
      <c r="L8833" s="12" t="n"/>
      <c r="M8833">
        <f>VLOOKUP(J8833,P$7:Q$2767,2,0)</f>
        <v/>
      </c>
      <c r="N8833">
        <f>VLOOKUP(K8833,P$7:R$2767,2,0)</f>
        <v/>
      </c>
    </row>
    <row r="8834" hidden="1" outlineLevel="1" ht="22.45" customFormat="1" customHeight="1" s="71">
      <c r="B8834" s="165" t="n"/>
      <c r="C8834" s="165" t="n"/>
      <c r="D8834" s="152" t="n"/>
      <c r="E8834" s="163" t="n"/>
      <c r="F8834" s="164" t="n"/>
      <c r="G8834" s="163" t="n"/>
      <c r="H8834" s="164" t="n"/>
      <c r="I8834" s="176" t="n"/>
      <c r="J8834" s="8" t="n"/>
      <c r="K8834" s="8" t="n"/>
      <c r="L8834" s="12" t="n"/>
      <c r="M8834">
        <f>VLOOKUP(J8834,P$7:Q$2767,2,0)</f>
        <v/>
      </c>
      <c r="N8834">
        <f>VLOOKUP(K8834,P$7:R$2767,2,0)</f>
        <v/>
      </c>
    </row>
    <row r="8835" hidden="1" outlineLevel="1" ht="22.45" customFormat="1" customHeight="1" s="71">
      <c r="B8835" s="166" t="n"/>
      <c r="C8835" s="166" t="n"/>
      <c r="D8835" s="153" t="n"/>
      <c r="E8835" s="10" t="n"/>
      <c r="F8835" s="11" t="n"/>
      <c r="G8835" s="10" t="n"/>
      <c r="H8835" s="11" t="n"/>
      <c r="I8835" s="12" t="n"/>
      <c r="J8835" s="13" t="n"/>
      <c r="K8835" s="13" t="n"/>
      <c r="L8835" s="12" t="n"/>
      <c r="M8835">
        <f>VLOOKUP(J8835,P$7:Q$2767,2,0)</f>
        <v/>
      </c>
      <c r="N8835">
        <f>VLOOKUP(K8835,P$7:R$2767,2,0)</f>
        <v/>
      </c>
    </row>
    <row r="8836" hidden="1" outlineLevel="1" ht="30.8" customFormat="1" customHeight="1" s="71" thickBot="1">
      <c r="B8836" s="167" t="n"/>
      <c r="C8836" s="167" t="n"/>
      <c r="D8836" s="14" t="n"/>
      <c r="E8836" s="15" t="n"/>
      <c r="F8836" s="175" t="n"/>
      <c r="G8836" s="15" t="n"/>
      <c r="H8836" s="175" t="n"/>
      <c r="I8836" s="135" t="n"/>
      <c r="J8836" s="154" t="n"/>
      <c r="K8836" s="154" t="n"/>
      <c r="L8836" s="12" t="n"/>
      <c r="M8836">
        <f>VLOOKUP(J8836,P$7:Q$2767,2,0)</f>
        <v/>
      </c>
      <c r="N8836">
        <f>VLOOKUP(K8836,P$7:R$2767,2,0)</f>
        <v/>
      </c>
    </row>
    <row r="8837" hidden="1" ht="22.45" customFormat="1" customHeight="1" s="71" thickBot="1">
      <c r="B8837" s="152" t="n"/>
      <c r="C8837" s="152" t="n"/>
      <c r="D8837" s="152" t="n"/>
      <c r="E8837" s="172" t="n"/>
      <c r="F8837" s="169" t="n"/>
      <c r="G8837" s="172" t="n"/>
      <c r="H8837" s="169" t="n"/>
      <c r="I8837" s="7" t="n"/>
      <c r="J8837" s="8" t="n"/>
      <c r="K8837" s="8" t="n"/>
      <c r="L8837" s="9" t="n"/>
      <c r="M8837">
        <f>VLOOKUP(J8837,P$7:Q$2767,2,0)</f>
        <v/>
      </c>
      <c r="N8837">
        <f>VLOOKUP(K8837,P$7:R$2767,2,0)</f>
        <v/>
      </c>
    </row>
    <row r="8838" hidden="1" ht="22.45" customFormat="1" customHeight="1" s="71">
      <c r="B8838" s="165" t="n"/>
      <c r="C8838" s="165" t="n"/>
      <c r="D8838" s="152" t="n"/>
      <c r="E8838" s="163" t="n"/>
      <c r="F8838" s="164" t="n"/>
      <c r="G8838" s="163" t="n"/>
      <c r="H8838" s="164" t="n"/>
      <c r="I8838" s="7" t="n"/>
      <c r="J8838" s="8" t="n"/>
      <c r="K8838" s="8" t="n"/>
      <c r="L8838" s="9" t="n"/>
      <c r="M8838">
        <f>VLOOKUP(J8838,P$7:Q$2767,2,0)</f>
        <v/>
      </c>
      <c r="N8838">
        <f>VLOOKUP(K8838,P$7:R$2767,2,0)</f>
        <v/>
      </c>
    </row>
    <row r="8839" hidden="1" ht="32.9" customFormat="1" customHeight="1" s="71" thickBot="1">
      <c r="B8839" s="167" t="n"/>
      <c r="C8839" s="167" t="n"/>
      <c r="D8839" s="153" t="n"/>
      <c r="E8839" s="10" t="n"/>
      <c r="F8839" s="11" t="n"/>
      <c r="G8839" s="10" t="n"/>
      <c r="H8839" s="11" t="n"/>
      <c r="I8839" s="12" t="n"/>
      <c r="J8839" s="13" t="n"/>
      <c r="K8839" s="13" t="n"/>
      <c r="L8839" s="12" t="n"/>
      <c r="M8839">
        <f>VLOOKUP(J8839,P$7:Q$2767,2,0)</f>
        <v/>
      </c>
      <c r="N8839">
        <f>VLOOKUP(K8839,P$7:R$2767,2,0)</f>
        <v/>
      </c>
    </row>
    <row r="8840" hidden="1" ht="14.25" customHeight="1" s="171" thickBot="1">
      <c r="B8840" s="16" t="n"/>
      <c r="C8840" s="17" t="n"/>
      <c r="D8840" s="18" t="n"/>
      <c r="E8840" s="19" t="n"/>
      <c r="F8840" s="20" t="n"/>
      <c r="G8840" s="19" t="n"/>
      <c r="H8840" s="20" t="n"/>
      <c r="I8840" s="63">
        <f>SUM(I7:I8839)</f>
        <v/>
      </c>
      <c r="J8840" s="16" t="n"/>
      <c r="K8840" s="17" t="n"/>
      <c r="L8840" s="18" t="n"/>
      <c r="M8840">
        <f>VLOOKUP(J8840,P$7:Q$2767,2,0)</f>
        <v/>
      </c>
    </row>
    <row r="8841" hidden="1" ht="18.85" customHeight="1" s="171">
      <c r="I8841" s="21" t="n">
        <v>27336867.26</v>
      </c>
    </row>
    <row r="8842" ht="17.2" customHeight="1" s="171">
      <c r="B8842" s="29" t="n"/>
      <c r="C8842" s="29" t="n"/>
      <c r="D8842" s="29" t="n"/>
      <c r="E8842" s="29" t="n"/>
      <c r="F8842" s="29" t="n"/>
      <c r="G8842" s="29" t="n"/>
      <c r="H8842" s="29" t="n"/>
      <c r="I8842" s="29" t="n"/>
      <c r="J8842" s="29" t="n"/>
      <c r="K8842" s="29" t="n"/>
      <c r="L8842" s="29" t="n"/>
      <c r="M8842" s="34" t="n"/>
      <c r="N8842" s="34" t="n"/>
      <c r="O8842" s="34" t="n"/>
      <c r="P8842" s="34" t="n"/>
    </row>
    <row r="8843">
      <c r="I8843" s="178" t="n"/>
      <c r="J8843" s="179">
        <f>SUM(I7:I8839)</f>
        <v/>
      </c>
    </row>
    <row r="8844">
      <c r="I8844" s="62">
        <f>C4</f>
        <v/>
      </c>
      <c r="J8844" s="64" t="inlineStr">
        <is>
          <t>Дт</t>
        </is>
      </c>
      <c r="N8844" t="inlineStr">
        <is>
          <t>сом</t>
        </is>
      </c>
      <c r="O8844" t="inlineStr">
        <is>
          <t>%%</t>
        </is>
      </c>
      <c r="P8844" s="75" t="inlineStr">
        <is>
          <t>Кт</t>
        </is>
      </c>
    </row>
    <row r="8845">
      <c r="F8845" s="38" t="inlineStr">
        <is>
          <t>100-01 Участок дробления</t>
        </is>
      </c>
      <c r="G8845" s="49" t="n"/>
      <c r="H8845" s="49" t="n"/>
      <c r="I8845" s="49" t="n"/>
      <c r="J8845" s="75">
        <f>SUMIF($M$7:$M$8839,F8845,$I$7:$I$8839)</f>
        <v/>
      </c>
      <c r="L8845" s="170" t="inlineStr">
        <is>
          <t>ИТОГИ</t>
        </is>
      </c>
      <c r="P8845" s="75">
        <f>SUMIF($N$7:$N$8839,F8845,$I$7:$I$8839)</f>
        <v/>
      </c>
      <c r="W8845" t="inlineStr">
        <is>
          <t>Сейтбеков Мунарбек Дуйшоканович</t>
        </is>
      </c>
    </row>
    <row r="8846">
      <c r="C8846" s="75" t="n"/>
      <c r="D8846" s="51">
        <f>SUBTOTAL(9,I7:I8839)</f>
        <v/>
      </c>
      <c r="F8846" s="38" t="inlineStr">
        <is>
          <t>100-02 Главный корпус (флотация)</t>
        </is>
      </c>
      <c r="G8846" s="49" t="n"/>
      <c r="H8846" s="49" t="n"/>
      <c r="I8846" s="49" t="n"/>
      <c r="J8846" s="75">
        <f>SUMIF($M$7:$M$8839,F8846,$I$7:$I$8839)</f>
        <v/>
      </c>
      <c r="L8846" s="49" t="n">
        <v>1633</v>
      </c>
      <c r="M8846" s="71" t="inlineStr">
        <is>
          <t>100/120</t>
        </is>
      </c>
      <c r="N8846" s="66">
        <f>K8864+K8928+J8903+J8945</f>
        <v/>
      </c>
      <c r="O8846" s="72">
        <f>N8846/$N$8867</f>
        <v/>
      </c>
      <c r="P8846" s="75">
        <f>SUMIF($N$7:$N$8839,F8846,$I$7:$I$8839)</f>
        <v/>
      </c>
      <c r="W8846" t="inlineStr">
        <is>
          <t>Джакиев Алишер Тажибаевич</t>
        </is>
      </c>
    </row>
    <row r="8847">
      <c r="F8847" s="86" t="inlineStr">
        <is>
          <t>100-03 Участок фильтрации (хвосты)</t>
        </is>
      </c>
      <c r="G8847" s="85" t="n"/>
      <c r="H8847" s="85" t="n"/>
      <c r="I8847" s="85" t="n"/>
      <c r="J8847" s="75">
        <f>SUMIF($M$7:$M$8839,F8847,$I$7:$I$8839)</f>
        <v/>
      </c>
      <c r="K8847" s="140" t="n"/>
      <c r="L8847" s="50" t="n">
        <v>2123</v>
      </c>
      <c r="M8847" s="71" t="n">
        <v>101</v>
      </c>
      <c r="N8847" s="66">
        <f>K8874+J8919</f>
        <v/>
      </c>
      <c r="O8847" s="72">
        <f>N8847/$N$8867</f>
        <v/>
      </c>
      <c r="P8847" s="75">
        <f>SUMIF($N$7:$N$8839,F8847,$I$7:$I$8839)</f>
        <v/>
      </c>
      <c r="W8847" t="inlineStr">
        <is>
          <t>Исманалиев Улукбек Артыкбаевич</t>
        </is>
      </c>
    </row>
    <row r="8848">
      <c r="F8848" t="inlineStr">
        <is>
          <t>100-03-01 Процесс сгущения хвостов</t>
        </is>
      </c>
      <c r="G8848" s="96" t="n"/>
      <c r="H8848" s="96" t="n"/>
      <c r="I8848" s="96" t="n"/>
      <c r="J8848" s="75">
        <f>SUMIF($M$7:$M$8839,F8848,$I$7:$I$8839)</f>
        <v/>
      </c>
      <c r="K8848" s="140" t="n"/>
      <c r="L8848" s="131" t="n">
        <v>2125</v>
      </c>
      <c r="M8848" s="131" t="n">
        <v>130</v>
      </c>
      <c r="N8848" s="132">
        <f>K8970</f>
        <v/>
      </c>
      <c r="O8848" s="72">
        <f>N8848/$N$8867</f>
        <v/>
      </c>
      <c r="P8848" s="75">
        <f>SUMIF($N$7:$N$8839,F8848,$I$7:$I$8839)</f>
        <v/>
      </c>
    </row>
    <row r="8849">
      <c r="F8849" s="24" t="inlineStr">
        <is>
          <t>100-03-02 Транспортировка сгущенной пульпы</t>
        </is>
      </c>
      <c r="G8849" s="96" t="n"/>
      <c r="H8849" s="96" t="n"/>
      <c r="I8849" s="96" t="n"/>
      <c r="J8849" s="75">
        <f>SUMIF($M$7:$M$8839,F8849,$I$7:$I$8839)</f>
        <v/>
      </c>
      <c r="K8849" s="140" t="n"/>
      <c r="L8849" s="50" t="n">
        <v>2126</v>
      </c>
      <c r="M8849" s="71" t="n"/>
      <c r="N8849" s="66" t="n"/>
      <c r="O8849" s="72" t="n"/>
      <c r="P8849" s="75">
        <f>SUMIF($N$7:$N$8839,F8849,$I$7:$I$8839)</f>
        <v/>
      </c>
    </row>
    <row r="8850">
      <c r="F8850" s="24" t="inlineStr">
        <is>
          <t>100-03-03 Фильтрация хвостов</t>
        </is>
      </c>
      <c r="G8850" s="96" t="n"/>
      <c r="H8850" s="96" t="n"/>
      <c r="I8850" s="96" t="n"/>
      <c r="J8850" s="75">
        <f>SUMIF($M$7:$M$8839,F8850,$I$7:$I$8839)</f>
        <v/>
      </c>
      <c r="K8850" s="140" t="n"/>
      <c r="L8850" s="50" t="n"/>
      <c r="M8850" s="71" t="n"/>
      <c r="N8850" s="66" t="n"/>
      <c r="O8850" s="72" t="n"/>
      <c r="P8850" s="75">
        <f>SUMIF($N$7:$N$8839,F8850,$I$7:$I$8839)</f>
        <v/>
      </c>
    </row>
    <row r="8851">
      <c r="F8851" s="24" t="inlineStr">
        <is>
          <t>100-03-04 Транспортировка обезвоженных кеков</t>
        </is>
      </c>
      <c r="G8851" s="96" t="n"/>
      <c r="H8851" s="96" t="n"/>
      <c r="I8851" s="96" t="n"/>
      <c r="J8851" s="75">
        <f>SUMIF($M$7:$M$8839,F8851,$I$7:$I$8839)</f>
        <v/>
      </c>
      <c r="K8851" s="140" t="n"/>
      <c r="L8851" s="50" t="n"/>
      <c r="M8851" s="71" t="n"/>
      <c r="N8851" s="66" t="n"/>
      <c r="O8851" s="72" t="n"/>
      <c r="P8851" s="75">
        <f>SUMIF($N$7:$N$8839,F8851,$I$7:$I$8839)</f>
        <v/>
      </c>
    </row>
    <row r="8852">
      <c r="F8852" s="24" t="inlineStr">
        <is>
          <t>100-03-05 Укладка хвостов конвейерами</t>
        </is>
      </c>
      <c r="G8852" s="96" t="n"/>
      <c r="H8852" s="96" t="n"/>
      <c r="I8852" s="96" t="n"/>
      <c r="J8852" s="75">
        <f>SUMIF($M$7:$M$8839,F8852,$I$7:$I$8839)</f>
        <v/>
      </c>
      <c r="K8852" s="140" t="n"/>
      <c r="L8852" s="50" t="n"/>
      <c r="M8852" s="71" t="n"/>
      <c r="N8852" s="66" t="n"/>
      <c r="O8852" s="72" t="n"/>
      <c r="P8852" s="75">
        <f>SUMIF($N$7:$N$8839,F8852,$I$7:$I$8839)</f>
        <v/>
      </c>
    </row>
    <row r="8853">
      <c r="F8853" s="24" t="inlineStr">
        <is>
          <t>100-03-06 Укладка хвостов техникой ГАТЦ</t>
        </is>
      </c>
      <c r="G8853" s="96" t="n"/>
      <c r="H8853" s="96" t="n"/>
      <c r="I8853" s="96" t="n"/>
      <c r="J8853" s="75">
        <f>SUMIF($M$7:$M$8839,F8853,$I$7:$I$8839)</f>
        <v/>
      </c>
      <c r="K8853" s="140" t="n"/>
      <c r="L8853" s="50" t="n"/>
      <c r="M8853" s="71" t="n"/>
      <c r="N8853" s="66" t="n"/>
      <c r="O8853" s="72" t="n"/>
      <c r="P8853" s="75">
        <f>SUMIF($N$7:$N$8839,F8853,$I$7:$I$8839)</f>
        <v/>
      </c>
    </row>
    <row r="8854">
      <c r="F8854" s="84" t="n"/>
      <c r="G8854" s="85" t="n"/>
      <c r="H8854" s="85" t="n"/>
      <c r="I8854" s="85" t="n"/>
      <c r="J8854" s="75" t="n"/>
      <c r="L8854" s="50" t="n"/>
      <c r="M8854" s="71" t="n"/>
      <c r="N8854" s="66" t="n"/>
      <c r="O8854" s="72" t="n"/>
      <c r="P8854" s="75">
        <f>SUMIF($N$7:$N$8839,F8854,$I$7:$I$8839)</f>
        <v/>
      </c>
    </row>
    <row r="8855">
      <c r="F8855" s="86" t="n"/>
      <c r="G8855" s="85" t="n"/>
      <c r="H8855" s="85" t="n"/>
      <c r="I8855" s="85" t="n"/>
      <c r="J8855" s="75" t="n"/>
      <c r="L8855" s="50" t="n"/>
      <c r="M8855" s="71" t="n"/>
      <c r="N8855" s="66" t="n"/>
      <c r="O8855" s="72" t="n"/>
      <c r="P8855" s="75">
        <f>SUMIF($N$7:$N$8839,F8855,$I$7:$I$8839)</f>
        <v/>
      </c>
    </row>
    <row r="8856">
      <c r="F8856" s="38" t="inlineStr">
        <is>
          <t>100-04 Участок упаковки концентрата</t>
        </is>
      </c>
      <c r="G8856" s="49" t="n"/>
      <c r="H8856" s="49" t="n"/>
      <c r="I8856" s="49" t="n"/>
      <c r="J8856" s="75">
        <f>SUMIF($M$7:$M$8839,F8856,$I$7:$I$8839)</f>
        <v/>
      </c>
      <c r="L8856" s="51" t="n">
        <v>8460</v>
      </c>
      <c r="M8856" s="71" t="inlineStr">
        <is>
          <t>111/112/нд/0</t>
        </is>
      </c>
      <c r="N8856" s="66">
        <f>K8908+J8909+J8910</f>
        <v/>
      </c>
      <c r="O8856" s="72">
        <f>N8856/$N$8867</f>
        <v/>
      </c>
      <c r="P8856" s="75">
        <f>SUMIF($N$7:$N$8839,F8856,$I$7:$I$8839)</f>
        <v/>
      </c>
      <c r="W8856" s="73" t="inlineStr">
        <is>
          <t>Айсина Зульфия</t>
        </is>
      </c>
    </row>
    <row r="8857">
      <c r="F8857" s="38" t="inlineStr">
        <is>
          <t>100-05 СДЯВ</t>
        </is>
      </c>
      <c r="G8857" s="49" t="n"/>
      <c r="H8857" s="49" t="n"/>
      <c r="I8857" s="49" t="n"/>
      <c r="J8857" s="75">
        <f>SUMIF($M$7:$M$8839,F8857,$I$7:$I$8839)</f>
        <v/>
      </c>
      <c r="L8857" s="26" t="n">
        <v>7510</v>
      </c>
      <c r="M8857" s="71" t="n">
        <v>104</v>
      </c>
      <c r="N8857" s="66">
        <f>K8878</f>
        <v/>
      </c>
      <c r="O8857" s="72">
        <f>N8857/$N$8867</f>
        <v/>
      </c>
      <c r="P8857" s="75">
        <f>SUMIF($N$7:$N$8839,F8857,$I$7:$I$8839)</f>
        <v/>
      </c>
      <c r="W8857" t="inlineStr">
        <is>
          <t>Матказиев Нурланбек Жайлообаевич</t>
        </is>
      </c>
    </row>
    <row r="8858">
      <c r="F8858" s="38" t="inlineStr">
        <is>
          <t>100-06 Участок  измельчения</t>
        </is>
      </c>
      <c r="G8858" s="49" t="n"/>
      <c r="H8858" s="49" t="n"/>
      <c r="I8858" s="49" t="n"/>
      <c r="J8858" s="75">
        <f>SUMIF($M$7:$M$8839,F8858,$I$7:$I$8839)</f>
        <v/>
      </c>
      <c r="L8858" s="44" t="n">
        <v>2184</v>
      </c>
      <c r="M8858" s="71" t="n">
        <v>106</v>
      </c>
      <c r="N8858" s="66">
        <f>K8901</f>
        <v/>
      </c>
      <c r="O8858" s="72">
        <f>N8858/$N$8867</f>
        <v/>
      </c>
      <c r="P8858" s="75">
        <f>SUMIF($N$7:$N$8839,F8858,$I$7:$I$8839)</f>
        <v/>
      </c>
      <c r="W8858" t="inlineStr">
        <is>
          <t>Левин Вадим Сергеевич ( Специалист по анализу и</t>
        </is>
      </c>
    </row>
    <row r="8859">
      <c r="F8859" s="38" t="inlineStr">
        <is>
          <t>100-07 Главные специалисты ИТР ОФ</t>
        </is>
      </c>
      <c r="G8859" s="49" t="n"/>
      <c r="H8859" s="49" t="n"/>
      <c r="I8859" s="49" t="n"/>
      <c r="J8859" s="75">
        <f>SUMIF($M$7:$M$8839,F8859,$I$7:$I$8839)</f>
        <v/>
      </c>
      <c r="L8859" s="71" t="n">
        <v>2121</v>
      </c>
      <c r="M8859" s="71" t="inlineStr">
        <is>
          <t>прочие /109/119/123/126/127/128/114/105</t>
        </is>
      </c>
      <c r="N8859" s="66">
        <f>J8875+J8876+J8879+J8880+J8881+J8882+J8883+J8884+J8885+J8886+J8902+J8912+J8913+J8914+J8915+J8916+J8917+J8920+J8929+J8930+J8931+J8933+J8938+J8947+J8948+J8950+J8949+J8946+J8944+J8943+J8942+J8941+J8940+J8939+J8937+J8936+J8935+J8934</f>
        <v/>
      </c>
      <c r="O8859" s="72">
        <f>N8859/$N$8867</f>
        <v/>
      </c>
      <c r="P8859" s="75">
        <f>SUMIF($N$7:$N$8839,F8859,$I$7:$I$8839)</f>
        <v/>
      </c>
      <c r="W8859" t="inlineStr">
        <is>
          <t>Каныбек уулу Эрнис</t>
        </is>
      </c>
    </row>
    <row r="8860">
      <c r="F8860" s="38" t="inlineStr">
        <is>
          <t>100-08  ИТР Производство ОФ</t>
        </is>
      </c>
      <c r="G8860" s="49" t="n"/>
      <c r="H8860" s="49" t="n"/>
      <c r="I8860" s="49" t="n"/>
      <c r="J8860" s="75">
        <f>SUMIF($M$7:$M$8839,F8860,$I$7:$I$8839)</f>
        <v/>
      </c>
      <c r="L8860" s="128" t="n">
        <v>2189</v>
      </c>
      <c r="M8860" s="129" t="n">
        <v>130</v>
      </c>
      <c r="N8860" s="130" t="n"/>
      <c r="O8860" s="37">
        <f>SUBTOTAL(9,O8846:O8859)</f>
        <v/>
      </c>
      <c r="P8860" s="75">
        <f>SUMIF($N$7:$N$8839,F8860,$I$7:$I$8839)</f>
        <v/>
      </c>
      <c r="W8860" t="inlineStr">
        <is>
          <t>Каныбек уулу Эрнис</t>
        </is>
      </c>
    </row>
    <row r="8861">
      <c r="F8861" s="38" t="n"/>
      <c r="G8861" s="49" t="n"/>
      <c r="H8861" s="49" t="n"/>
      <c r="I8861" s="49" t="n"/>
      <c r="J8861" s="75" t="n"/>
      <c r="L8861" s="54" t="n"/>
      <c r="M8861" s="54" t="n"/>
      <c r="N8861" s="61">
        <f>SUM(N8846:N8860)</f>
        <v/>
      </c>
      <c r="O8861" s="37" t="n"/>
      <c r="P8861" s="75">
        <f>SUMIF($N$7:$N$8839,F8861,$I$7:$I$8839)</f>
        <v/>
      </c>
      <c r="W8861" t="inlineStr">
        <is>
          <t>Шералиев Акбаралы Балтагулович</t>
        </is>
      </c>
    </row>
    <row r="8862">
      <c r="F8862" s="38" t="inlineStr">
        <is>
          <t>100-09 РММ</t>
        </is>
      </c>
      <c r="G8862" s="49" t="n"/>
      <c r="H8862" s="49" t="n"/>
      <c r="I8862" s="49" t="n"/>
      <c r="J8862" s="75">
        <f>SUMIF($M$7:$M$8839,F8862,$I$7:$I$8839)</f>
        <v/>
      </c>
      <c r="L8862" s="55" t="inlineStr">
        <is>
          <t>0/ Н#Д</t>
        </is>
      </c>
      <c r="M8862" s="71" t="n"/>
      <c r="N8862" s="92">
        <f>K8973</f>
        <v/>
      </c>
      <c r="O8862" s="72">
        <f>N8862/$N$8867</f>
        <v/>
      </c>
      <c r="P8862" s="75">
        <f>SUMIF($N$7:$N$8839,F8862,$I$7:$I$8839)</f>
        <v/>
      </c>
      <c r="W8862" t="inlineStr">
        <is>
          <t>Отунчиев Кенжебек Бекболотович (Машинист насосных</t>
        </is>
      </c>
    </row>
    <row r="8863">
      <c r="F8863" s="38" t="inlineStr">
        <is>
          <t>100-10 Общепроизводственные расходы</t>
        </is>
      </c>
      <c r="G8863" s="49" t="n"/>
      <c r="H8863" s="49" t="n"/>
      <c r="I8863" s="49" t="n"/>
      <c r="J8863" s="75">
        <f>SUMIF($M$7:$M$8839,F8863,$I$7:$I$8839)</f>
        <v/>
      </c>
      <c r="L8863" s="48" t="inlineStr">
        <is>
          <t>умтс</t>
        </is>
      </c>
      <c r="M8863" s="71" t="inlineStr">
        <is>
          <t>120-03</t>
        </is>
      </c>
      <c r="N8863" s="66">
        <f>K8924</f>
        <v/>
      </c>
      <c r="O8863" s="72">
        <f>N8863/$N$8867</f>
        <v/>
      </c>
      <c r="P8863" s="75">
        <f>SUMIF($N$7:$N$8839,F8863,$I$7:$I$8839)</f>
        <v/>
      </c>
      <c r="W8863" t="inlineStr">
        <is>
          <t>Ысабеков Анарбай</t>
        </is>
      </c>
    </row>
    <row r="8864">
      <c r="F8864" s="38" t="inlineStr">
        <is>
          <t>100-Обогатительная фабрика</t>
        </is>
      </c>
      <c r="G8864" s="49" t="n"/>
      <c r="H8864" s="49" t="n"/>
      <c r="I8864" s="49" t="n"/>
      <c r="J8864" s="75">
        <f>SUMIF($M$7:$M$8839,F8864,$I$7:$I$8839)</f>
        <v/>
      </c>
      <c r="K8864" s="49">
        <f>SUBTOTAL(9,J8845:J8864)</f>
        <v/>
      </c>
      <c r="L8864" s="48" t="inlineStr">
        <is>
          <t>шс</t>
        </is>
      </c>
      <c r="M8864" s="71" t="n">
        <v>117</v>
      </c>
      <c r="N8864" s="66">
        <f>K8911</f>
        <v/>
      </c>
      <c r="O8864" s="72">
        <f>N8864/$N$8867</f>
        <v/>
      </c>
      <c r="P8864" s="75">
        <f>SUMIF($N$7:$N$8839,F8864,$I$7:$I$8839)</f>
        <v/>
      </c>
      <c r="W8864" t="inlineStr">
        <is>
          <t>Маматкаримов Дурусбек Усенович слесарь по ремонту</t>
        </is>
      </c>
    </row>
    <row r="8865">
      <c r="F8865" s="39" t="inlineStr">
        <is>
          <t>101  К арьер</t>
        </is>
      </c>
      <c r="G8865" s="50" t="n"/>
      <c r="H8865" s="50" t="n"/>
      <c r="I8865" s="50" t="n"/>
      <c r="J8865" s="27">
        <f>SUMIF($M$7:$M$8839,F8865,$I$7:$I$8839)</f>
        <v/>
      </c>
      <c r="M8865" s="71" t="n"/>
      <c r="N8865" s="56">
        <f>SUM(N8862:N8864)</f>
        <v/>
      </c>
      <c r="O8865" s="37">
        <f>SUM(O8862:O8864)</f>
        <v/>
      </c>
      <c r="P8865" s="75">
        <f>SUMIF($N$7:$N$8839,F8865,$I$7:$I$8839)</f>
        <v/>
      </c>
      <c r="W8865" t="inlineStr">
        <is>
          <t>Шабданов Ильяс Добулович</t>
        </is>
      </c>
    </row>
    <row r="8866">
      <c r="F8866" s="39" t="inlineStr">
        <is>
          <t>101-01-Технологический участок</t>
        </is>
      </c>
      <c r="G8866" s="50" t="n"/>
      <c r="H8866" s="50" t="n"/>
      <c r="I8866" s="50" t="n"/>
      <c r="J8866" s="27">
        <f>SUMIF($M$7:$M$8839,F8866,$I$7:$I$8839)</f>
        <v/>
      </c>
      <c r="M8866" s="71" t="n"/>
      <c r="N8866" s="71" t="n"/>
      <c r="O8866" s="71" t="n"/>
      <c r="P8866" s="75">
        <f>SUMIF($N$7:$N$8839,F8866,$I$7:$I$8839)</f>
        <v/>
      </c>
      <c r="W8866" t="inlineStr">
        <is>
          <t>Абдиев Сталбек Алижанович</t>
        </is>
      </c>
    </row>
    <row r="8867">
      <c r="F8867" s="39" t="inlineStr">
        <is>
          <t>101-02-ЭКБУ - Карьер</t>
        </is>
      </c>
      <c r="G8867" s="50" t="n"/>
      <c r="H8867" s="50" t="n"/>
      <c r="I8867" s="50" t="n"/>
      <c r="J8867" s="27">
        <f>SUMIF($M$7:$M$8839,F8867,$I$7:$I$8839)</f>
        <v/>
      </c>
      <c r="M8867" s="71" t="n"/>
      <c r="N8867" s="66">
        <f>N8861+N8865</f>
        <v/>
      </c>
      <c r="O8867" s="71" t="n"/>
      <c r="P8867" s="75">
        <f>SUMIF($N$7:$N$8839,F8867,$I$7:$I$8839)</f>
        <v/>
      </c>
    </row>
    <row r="8868">
      <c r="F8868" s="39" t="inlineStr">
        <is>
          <t>101-03-участок БВР</t>
        </is>
      </c>
      <c r="G8868" s="50" t="n"/>
      <c r="H8868" s="50" t="n"/>
      <c r="I8868" s="50" t="n"/>
      <c r="J8868" s="27">
        <f>SUMIF($M$7:$M$8839,F8868,$I$7:$I$8839)</f>
        <v/>
      </c>
      <c r="M8868" s="71" t="n"/>
      <c r="N8868" s="36">
        <f>J8977-N8867</f>
        <v/>
      </c>
      <c r="O8868" s="71" t="n"/>
      <c r="P8868" s="75">
        <f>SUMIF($N$7:$N$8839,F8868,$I$7:$I$8839)</f>
        <v/>
      </c>
    </row>
    <row r="8869">
      <c r="F8869" s="39" t="inlineStr">
        <is>
          <t>101-04 - Дорожный участок - карьер</t>
        </is>
      </c>
      <c r="G8869" s="50" t="n"/>
      <c r="H8869" s="50" t="n"/>
      <c r="I8869" s="50" t="n"/>
      <c r="J8869" s="27">
        <f>SUMIF($M$7:$M$8839,F8869,$I$7:$I$8839)</f>
        <v/>
      </c>
      <c r="M8869" s="71" t="n"/>
      <c r="N8869" s="71" t="n"/>
      <c r="O8869" s="71" t="n"/>
      <c r="P8869" s="75">
        <f>SUMIF($N$7:$N$8839,F8869,$I$7:$I$8839)</f>
        <v/>
      </c>
    </row>
    <row r="8870">
      <c r="F8870" s="39" t="inlineStr">
        <is>
          <t>101-05-Отвал</t>
        </is>
      </c>
      <c r="G8870" s="50" t="n"/>
      <c r="H8870" s="50" t="n"/>
      <c r="I8870" s="50" t="n"/>
      <c r="J8870" s="27">
        <f>SUMIF($M$7:$M$8839,F8870,$I$7:$I$8839)</f>
        <v/>
      </c>
      <c r="P8870" s="75">
        <f>SUMIF($N$7:$N$8839,F8870,$I$7:$I$8839)</f>
        <v/>
      </c>
    </row>
    <row r="8871">
      <c r="F8871" s="39" t="inlineStr">
        <is>
          <t>101-06-Общепроизводственные расходы - Карьер</t>
        </is>
      </c>
      <c r="G8871" s="50" t="n"/>
      <c r="H8871" s="50" t="n"/>
      <c r="I8871" s="50" t="n"/>
      <c r="J8871" s="27">
        <f>SUMIF($M$7:$M$8839,F8871,$I$7:$I$8839)</f>
        <v/>
      </c>
      <c r="P8871" s="75">
        <f>SUMIF($N$7:$N$8839,F8871,$I$7:$I$8839)</f>
        <v/>
      </c>
    </row>
    <row r="8872">
      <c r="F8872" s="39" t="inlineStr">
        <is>
          <t>101-07-Склад "Ак-Сай"</t>
        </is>
      </c>
      <c r="G8872" s="50" t="n"/>
      <c r="H8872" s="50" t="n"/>
      <c r="I8872" s="50" t="n"/>
      <c r="J8872" s="27">
        <f>SUMIF($M$7:$M$8839,F8872,$I$7:$I$8839)</f>
        <v/>
      </c>
      <c r="P8872" s="75">
        <f>SUMIF($N$7:$N$8839,F8872,$I$7:$I$8839)</f>
        <v/>
      </c>
    </row>
    <row r="8873">
      <c r="F8873" s="39" t="inlineStr">
        <is>
          <t>101-08 Карьер-Рудный склад</t>
        </is>
      </c>
      <c r="G8873" s="50" t="n"/>
      <c r="H8873" s="50" t="n"/>
      <c r="I8873" s="50" t="n"/>
      <c r="J8873" s="27">
        <f>SUMIF($M$7:$M$8839,F8873,$I$7:$I$8839)</f>
        <v/>
      </c>
      <c r="P8873" s="75">
        <f>SUMIF($N$7:$N$8839,F8873,$I$7:$I$8839)</f>
        <v/>
      </c>
    </row>
    <row r="8874">
      <c r="F8874" s="39" t="inlineStr">
        <is>
          <t>101-Карьер</t>
        </is>
      </c>
      <c r="G8874" s="50" t="n"/>
      <c r="H8874" s="50" t="n"/>
      <c r="I8874" s="50" t="n"/>
      <c r="J8874" s="27">
        <f>SUMIF($M$7:$M$8839,F8874,$I$7:$I$8839)</f>
        <v/>
      </c>
      <c r="K8874" s="50">
        <f>SUBTOTAL(9,J8865:J8874)</f>
        <v/>
      </c>
      <c r="P8874" s="75">
        <f>SUMIF($N$7:$N$8839,F8874,$I$7:$I$8839)</f>
        <v/>
      </c>
    </row>
    <row r="8875">
      <c r="F8875" s="40" t="inlineStr">
        <is>
          <t>102-ИНФРАСТРУКТУРА</t>
        </is>
      </c>
      <c r="J8875" s="64">
        <f>SUMIF($M$7:$M$8839,F8875,$I$7:$I$8839)</f>
        <v/>
      </c>
      <c r="P8875" s="75">
        <f>SUMIF($N$7:$N$8839,F8875,$I$7:$I$8839)</f>
        <v/>
      </c>
    </row>
    <row r="8876">
      <c r="F8876" s="40" t="inlineStr">
        <is>
          <t>103 Общеадминистративные расходы</t>
        </is>
      </c>
      <c r="J8876" s="64">
        <f>SUMIF($M$7:$M$8839,F8876,$I$7:$I$8839)</f>
        <v/>
      </c>
      <c r="P8876" s="75">
        <f>SUMIF($N$7:$N$8839,F8876,$I$7:$I$8839)</f>
        <v/>
      </c>
    </row>
    <row r="8877">
      <c r="F8877" s="41" t="inlineStr">
        <is>
          <t>104-01 Управление по сбыту</t>
        </is>
      </c>
      <c r="G8877" s="42" t="n"/>
      <c r="H8877" s="42" t="n"/>
      <c r="I8877" s="42" t="n"/>
      <c r="J8877" s="30">
        <f>SUMIF($M$7:$M$8839,F8877,$I$7:$I$8839)</f>
        <v/>
      </c>
      <c r="P8877" s="75">
        <f>SUMIF($N$7:$N$8839,F8877,$I$7:$I$8839)</f>
        <v/>
      </c>
    </row>
    <row r="8878">
      <c r="F8878" s="41" t="inlineStr">
        <is>
          <t>104-Сбыт</t>
        </is>
      </c>
      <c r="G8878" s="42" t="n"/>
      <c r="H8878" s="42" t="n"/>
      <c r="I8878" s="42" t="n"/>
      <c r="J8878" s="30">
        <f>SUMIF($M$7:$M$8839,F8878,$I$7:$I$8839)</f>
        <v/>
      </c>
      <c r="K8878" s="71">
        <f>SUBTOTAL(9,J8877:J8878)</f>
        <v/>
      </c>
      <c r="P8878" s="75">
        <f>SUMIF($N$7:$N$8839,F8878,$I$7:$I$8839)</f>
        <v/>
      </c>
    </row>
    <row r="8879">
      <c r="F8879" s="40" t="inlineStr">
        <is>
          <t>105 - Э нергохозяйство/цех</t>
        </is>
      </c>
      <c r="J8879" s="64">
        <f>SUMIF($M$7:$M$8839,F8879,$I$7:$I$8839)</f>
        <v/>
      </c>
      <c r="P8879" s="75">
        <f>SUMIF($N$7:$N$8839,F8879,$I$7:$I$8839)</f>
        <v/>
      </c>
    </row>
    <row r="8880">
      <c r="F8880" s="40" t="inlineStr">
        <is>
          <t>105-01-ДЭС</t>
        </is>
      </c>
      <c r="J8880" s="64">
        <f>SUMIF($M$7:$M$8839,F8880,$I$7:$I$8839)</f>
        <v/>
      </c>
      <c r="P8880" s="75">
        <f>SUMIF($N$7:$N$8839,F8880,$I$7:$I$8839)</f>
        <v/>
      </c>
    </row>
    <row r="8881">
      <c r="F8881" s="40" t="inlineStr">
        <is>
          <t>105-02-УТВС и НК</t>
        </is>
      </c>
      <c r="J8881" s="64">
        <f>SUMIF($M$7:$M$8839,F8881,$I$7:$I$8839)</f>
        <v/>
      </c>
      <c r="P8881" s="75">
        <f>SUMIF($N$7:$N$8839,F8881,$I$7:$I$8839)</f>
        <v/>
      </c>
    </row>
    <row r="8882">
      <c r="F8882" s="40" t="inlineStr">
        <is>
          <t>105-03-ЛЭП</t>
        </is>
      </c>
      <c r="J8882" s="64">
        <f>SUMIF($M$7:$M$8839,F8882,$I$7:$I$8839)</f>
        <v/>
      </c>
      <c r="P8882" s="75">
        <f>SUMIF($N$7:$N$8839,F8882,$I$7:$I$8839)</f>
        <v/>
      </c>
    </row>
    <row r="8883">
      <c r="F8883" s="40" t="inlineStr">
        <is>
          <t>105-04-Компрессорная</t>
        </is>
      </c>
      <c r="J8883" s="64">
        <f>SUMIF($M$7:$M$8839,F8883,$I$7:$I$8839)</f>
        <v/>
      </c>
      <c r="P8883" s="75">
        <f>SUMIF($N$7:$N$8839,F8883,$I$7:$I$8839)</f>
        <v/>
      </c>
    </row>
    <row r="8884">
      <c r="F8884" s="40" t="inlineStr">
        <is>
          <t>105-05-Общепроизводственные - Энергохозяйство</t>
        </is>
      </c>
      <c r="J8884" s="64">
        <f>SUMIF($M$7:$M$8839,F8884,$I$7:$I$8839)</f>
        <v/>
      </c>
      <c r="P8884" s="75">
        <f>SUMIF($N$7:$N$8839,F8884,$I$7:$I$8839)</f>
        <v/>
      </c>
    </row>
    <row r="8885">
      <c r="F8885" s="40" t="inlineStr">
        <is>
          <t>105-06- Энергохозяйство-ПС110</t>
        </is>
      </c>
      <c r="J8885" s="64">
        <f>SUMIF($M$7:$M$8839,F8885,$I$7:$I$8839)</f>
        <v/>
      </c>
      <c r="P8885" s="75">
        <f>SUMIF($N$7:$N$8839,F8885,$I$7:$I$8839)</f>
        <v/>
      </c>
    </row>
    <row r="8886">
      <c r="F8886" s="40" t="inlineStr">
        <is>
          <t>105-Энергохозяйство/цех</t>
        </is>
      </c>
      <c r="J8886" s="64">
        <f>SUMIF($M$7:$M$8839,F8886,$I$7:$I$8839)</f>
        <v/>
      </c>
      <c r="K8886" s="71">
        <f>SUBTOTAL(9,J8879:J8886)</f>
        <v/>
      </c>
      <c r="P8886" s="75">
        <f>SUMIF($N$7:$N$8839,F8886,$I$7:$I$8839)</f>
        <v/>
      </c>
    </row>
    <row r="8887">
      <c r="F8887" s="43" t="inlineStr">
        <is>
          <t>106 - Г РР</t>
        </is>
      </c>
      <c r="G8887" s="44" t="n"/>
      <c r="H8887" s="44" t="n"/>
      <c r="I8887" s="44" t="n"/>
      <c r="J8887" s="31">
        <f>SUMIF($M$7:$M$8839,F8887,$I$7:$I$8839)</f>
        <v/>
      </c>
      <c r="P8887" s="75">
        <f>SUMIF($N$7:$N$8839,F8887,$I$7:$I$8839)</f>
        <v/>
      </c>
    </row>
    <row r="8888">
      <c r="F8888" s="43" t="inlineStr">
        <is>
          <t>106-01-01-Буровой участок ГРР - Северный</t>
        </is>
      </c>
      <c r="G8888" s="44" t="n"/>
      <c r="H8888" s="44" t="n"/>
      <c r="I8888" s="44" t="n"/>
      <c r="J8888" s="31">
        <f>SUMIF($M$7:$M$8839,F8888,$I$7:$I$8839)</f>
        <v/>
      </c>
      <c r="P8888" s="75">
        <f>SUMIF($N$7:$N$8839,F8888,$I$7:$I$8839)</f>
        <v/>
      </c>
    </row>
    <row r="8889">
      <c r="F8889" s="43" t="inlineStr">
        <is>
          <t>106-01-02-Буровой участок ГРР - Югозападный</t>
        </is>
      </c>
      <c r="G8889" s="44" t="n"/>
      <c r="H8889" s="44" t="n"/>
      <c r="I8889" s="44" t="n"/>
      <c r="J8889" s="31">
        <f>SUMIF($M$7:$M$8839,F8889,$I$7:$I$8839)</f>
        <v/>
      </c>
      <c r="P8889" s="75">
        <f>SUMIF($N$7:$N$8839,F8889,$I$7:$I$8839)</f>
        <v/>
      </c>
    </row>
    <row r="8890">
      <c r="F8890" s="43" t="inlineStr">
        <is>
          <t>106-01-03-Буровой участок ГРР - Южный</t>
        </is>
      </c>
      <c r="G8890" s="44" t="n"/>
      <c r="H8890" s="44" t="n"/>
      <c r="I8890" s="44" t="n"/>
      <c r="J8890" s="31">
        <f>SUMIF($M$7:$M$8839,F8890,$I$7:$I$8839)</f>
        <v/>
      </c>
      <c r="P8890" s="75">
        <f>SUMIF($N$7:$N$8839,F8890,$I$7:$I$8839)</f>
        <v/>
      </c>
    </row>
    <row r="8891">
      <c r="F8891" s="43" t="inlineStr">
        <is>
          <t>106-01-04-Буровой участок ГРР - Восточный</t>
        </is>
      </c>
      <c r="G8891" s="44" t="n"/>
      <c r="H8891" s="44" t="n"/>
      <c r="I8891" s="44" t="n"/>
      <c r="J8891" s="31">
        <f>SUMIF($M$7:$M$8839,F8891,$I$7:$I$8839)</f>
        <v/>
      </c>
      <c r="P8891" s="75">
        <f>SUMIF($N$7:$N$8839,F8891,$I$7:$I$8839)</f>
        <v/>
      </c>
    </row>
    <row r="8892">
      <c r="F8892" s="43" t="inlineStr">
        <is>
          <t>106-01-05-Буровой участок ГРР - Даван</t>
        </is>
      </c>
      <c r="G8892" s="44" t="n"/>
      <c r="H8892" s="44" t="n"/>
      <c r="I8892" s="44" t="n"/>
      <c r="J8892" s="31">
        <f>SUMIF($M$7:$M$8839,F8892,$I$7:$I$8839)</f>
        <v/>
      </c>
      <c r="P8892" s="75">
        <f>SUMIF($N$7:$N$8839,F8892,$I$7:$I$8839)</f>
        <v/>
      </c>
    </row>
    <row r="8893">
      <c r="E8893" s="141" t="inlineStr">
        <is>
          <t>new</t>
        </is>
      </c>
      <c r="F8893" t="inlineStr">
        <is>
          <t>106-01-06-Буровой участок ГРР - Глубокий</t>
        </is>
      </c>
      <c r="G8893" s="49" t="n"/>
      <c r="H8893" s="49" t="n"/>
      <c r="I8893" s="44" t="n"/>
      <c r="J8893" s="31">
        <f>SUMIF($M$7:$M$8839,F8893,$I$7:$I$8839)</f>
        <v/>
      </c>
      <c r="P8893" s="75" t="n"/>
    </row>
    <row r="8894">
      <c r="F8894" s="43" t="inlineStr">
        <is>
          <t>106-01-Буровой участок ГРР</t>
        </is>
      </c>
      <c r="G8894" s="44" t="n"/>
      <c r="H8894" s="44" t="n"/>
      <c r="I8894" s="44" t="n"/>
      <c r="J8894" s="31">
        <f>SUMIF($M$7:$M$8839,F8894,$I$7:$I$8839)</f>
        <v/>
      </c>
      <c r="P8894" s="75">
        <f>SUMIF($N$7:$N$8839,F8894,$I$7:$I$8839)</f>
        <v/>
      </c>
    </row>
    <row r="8895">
      <c r="F8895" s="43" t="inlineStr">
        <is>
          <t>106-02-01-Горный участок - Центральный</t>
        </is>
      </c>
      <c r="G8895" s="44" t="n"/>
      <c r="H8895" s="44" t="n"/>
      <c r="I8895" s="44" t="n"/>
      <c r="J8895" s="31">
        <f>SUMIF($M$7:$M$8839,F8895,$I$7:$I$8839)</f>
        <v/>
      </c>
      <c r="P8895" s="75">
        <f>SUMIF($N$7:$N$8839,F8895,$I$7:$I$8839)</f>
        <v/>
      </c>
    </row>
    <row r="8896">
      <c r="F8896" s="43" t="inlineStr">
        <is>
          <t>106-02-02-Горный участок - Штольня №6</t>
        </is>
      </c>
      <c r="G8896" s="44" t="n"/>
      <c r="H8896" s="44" t="n"/>
      <c r="I8896" s="44" t="n"/>
      <c r="J8896" s="31">
        <f>SUMIF($M$7:$M$8839,F8896,$I$7:$I$8839)</f>
        <v/>
      </c>
      <c r="P8896" s="75">
        <f>SUMIF($N$7:$N$8839,F8896,$I$7:$I$8839)</f>
        <v/>
      </c>
    </row>
    <row r="8897">
      <c r="F8897" s="43" t="inlineStr">
        <is>
          <t>106-02-03-Горный участок ГРР Подземный рудник</t>
        </is>
      </c>
      <c r="G8897" s="44" t="n"/>
      <c r="H8897" s="44" t="n"/>
      <c r="I8897" s="44" t="n"/>
      <c r="J8897" s="31">
        <f>SUMIF($M$7:$M$8839,F8897,$I$7:$I$8839)</f>
        <v/>
      </c>
      <c r="P8897" s="75">
        <f>SUMIF($N$7:$N$8839,F8897,$I$7:$I$8839)</f>
        <v/>
      </c>
    </row>
    <row r="8898">
      <c r="F8898" s="43" t="inlineStr">
        <is>
          <t>106-02-Горный участок (ГРР-Бозымчак)</t>
        </is>
      </c>
      <c r="G8898" s="44" t="n"/>
      <c r="H8898" s="44" t="n"/>
      <c r="I8898" s="44" t="n"/>
      <c r="J8898" s="31">
        <f>SUMIF($M$7:$M$8839,F8898,$I$7:$I$8839)</f>
        <v/>
      </c>
      <c r="P8898" s="75">
        <f>SUMIF($N$7:$N$8839,F8898,$I$7:$I$8839)</f>
        <v/>
      </c>
    </row>
    <row r="8899">
      <c r="F8899" s="43" t="inlineStr">
        <is>
          <t>106-03-ГРР-Бишкек</t>
        </is>
      </c>
      <c r="G8899" s="44" t="n"/>
      <c r="H8899" s="44" t="n"/>
      <c r="I8899" s="44" t="n"/>
      <c r="J8899" s="31">
        <f>SUMIF($M$7:$M$8839,F8899,$I$7:$I$8839)</f>
        <v/>
      </c>
      <c r="P8899" s="75">
        <f>SUMIF($N$7:$N$8839,F8899,$I$7:$I$8839)</f>
        <v/>
      </c>
    </row>
    <row r="8900">
      <c r="F8900" s="43" t="inlineStr">
        <is>
          <t>106-04-ГРР-общепроизводственные</t>
        </is>
      </c>
      <c r="G8900" s="44" t="n"/>
      <c r="H8900" s="44" t="n"/>
      <c r="I8900" s="44" t="n"/>
      <c r="J8900" s="31">
        <f>SUMIF($M$7:$M$8839,F8900,$I$7:$I$8839)</f>
        <v/>
      </c>
      <c r="P8900" s="75">
        <f>SUMIF($N$7:$N$8839,F8900,$I$7:$I$8839)</f>
        <v/>
      </c>
    </row>
    <row r="8901">
      <c r="F8901" s="43" t="inlineStr">
        <is>
          <t>106-Геологоразведочные работы</t>
        </is>
      </c>
      <c r="G8901" s="44" t="n"/>
      <c r="H8901" s="44" t="n"/>
      <c r="I8901" s="44" t="n"/>
      <c r="J8901" s="31">
        <f>SUMIF($M$7:$M$8839,F8901,$I$7:$I$8839)</f>
        <v/>
      </c>
      <c r="K8901" s="71">
        <f>SUBTOTAL(9,J8887:J8901)</f>
        <v/>
      </c>
      <c r="L8901" s="32" t="n"/>
      <c r="P8901" s="75">
        <f>SUMIF($N$7:$N$8839,F8901,$I$7:$I$8839)</f>
        <v/>
      </c>
    </row>
    <row r="8902">
      <c r="F8902" s="45" t="inlineStr">
        <is>
          <t>107-Отдел Капитального Строительства</t>
        </is>
      </c>
      <c r="J8902" s="64">
        <f>SUMIF($M$7:$M$8839,F8902,$I$7:$I$8839)</f>
        <v/>
      </c>
      <c r="K8902" s="71">
        <f>J8902</f>
        <v/>
      </c>
      <c r="P8902" s="75">
        <f>SUMIF($N$7:$N$8839,F8902,$I$7:$I$8839)</f>
        <v/>
      </c>
    </row>
    <row r="8903">
      <c r="F8903" s="38" t="inlineStr">
        <is>
          <t>109-Химлаборатория</t>
        </is>
      </c>
      <c r="G8903" s="49" t="n"/>
      <c r="H8903" s="49" t="n"/>
      <c r="I8903" s="49" t="n"/>
      <c r="J8903" s="75">
        <f>SUMIF($M$7:$M$8839,F8903,$I$7:$I$8839)</f>
        <v/>
      </c>
      <c r="K8903" s="71">
        <f>J8903</f>
        <v/>
      </c>
      <c r="P8903" s="75">
        <f>SUMIF($N$7:$N$8839,F8903,$I$7:$I$8839)</f>
        <v/>
      </c>
    </row>
    <row r="8904">
      <c r="F8904" s="46" t="inlineStr">
        <is>
          <t>111-01-АУП - Гараж</t>
        </is>
      </c>
      <c r="G8904" s="51" t="n"/>
      <c r="H8904" s="51" t="n"/>
      <c r="I8904" s="51" t="n"/>
      <c r="J8904" s="28">
        <f>SUMIF($M$7:$M$8839,F8904,$I$7:$I$8839)</f>
        <v/>
      </c>
      <c r="P8904" s="75">
        <f>SUMIF($N$7:$N$8839,F8904,$I$7:$I$8839)</f>
        <v/>
      </c>
    </row>
    <row r="8905">
      <c r="F8905" s="46" t="inlineStr">
        <is>
          <t>111-02-АУП</t>
        </is>
      </c>
      <c r="G8905" s="51" t="n"/>
      <c r="H8905" s="51" t="n"/>
      <c r="I8905" s="51" t="n"/>
      <c r="J8905" s="28">
        <f>SUMIF($M$7:$M$8839,F8905,$I$7:$I$8839)</f>
        <v/>
      </c>
      <c r="P8905" s="75">
        <f>SUMIF($N$7:$N$8839,F8905,$I$7:$I$8839)</f>
        <v/>
      </c>
    </row>
    <row r="8906">
      <c r="F8906" s="46" t="inlineStr">
        <is>
          <t>111-03-Офис Ала-Бука</t>
        </is>
      </c>
      <c r="G8906" s="51" t="n"/>
      <c r="H8906" s="51" t="n"/>
      <c r="I8906" s="51" t="n"/>
      <c r="J8906" s="28">
        <f>SUMIF($M$7:$M$8839,F8906,$I$7:$I$8839)</f>
        <v/>
      </c>
      <c r="P8906" s="75">
        <f>SUMIF($N$7:$N$8839,F8906,$I$7:$I$8839)</f>
        <v/>
      </c>
    </row>
    <row r="8907">
      <c r="F8907" s="46" t="inlineStr">
        <is>
          <t>112-01-ИТР-производство</t>
        </is>
      </c>
      <c r="G8907" s="51" t="n"/>
      <c r="H8907" s="51" t="n"/>
      <c r="I8907" s="51" t="n"/>
      <c r="J8907" s="28">
        <f>SUMIF($M$7:$M$8839,F8907,$I$7:$I$8839)</f>
        <v/>
      </c>
      <c r="P8907" s="75">
        <f>SUMIF($N$7:$N$8839,F8907,$I$7:$I$8839)</f>
        <v/>
      </c>
    </row>
    <row r="8908">
      <c r="F8908" s="46" t="inlineStr">
        <is>
          <t>112-ИТР-офис</t>
        </is>
      </c>
      <c r="G8908" s="51" t="n"/>
      <c r="H8908" s="51" t="n"/>
      <c r="I8908" s="51" t="n"/>
      <c r="J8908" s="28">
        <f>SUMIF($M$7:$M$8839,F8908,$I$7:$I$8839)</f>
        <v/>
      </c>
      <c r="K8908" s="51">
        <f>SUBTOTAL(9,J8904:J8908)</f>
        <v/>
      </c>
      <c r="P8908" s="75">
        <f>SUMIF($N$7:$N$8839,F8908,$I$7:$I$8839)</f>
        <v/>
      </c>
    </row>
    <row r="8909">
      <c r="F8909" s="57" t="inlineStr">
        <is>
          <t>113-Офис Управления Проектом - Бишкек</t>
        </is>
      </c>
      <c r="G8909" s="58" t="n"/>
      <c r="H8909" s="58" t="n"/>
      <c r="I8909" s="58" t="n"/>
      <c r="J8909" s="59">
        <f>SUMIF($M$7:$M$8839,F8909,$I$7:$I$8839)</f>
        <v/>
      </c>
      <c r="P8909" s="75">
        <f>SUMIF($N$7:$N$8839,F8909,$I$7:$I$8839)</f>
        <v/>
      </c>
    </row>
    <row r="8910">
      <c r="F8910" s="57" t="inlineStr">
        <is>
          <t>114-Офис Управления Проектом - Бозымчак</t>
        </is>
      </c>
      <c r="G8910" s="58" t="n"/>
      <c r="H8910" s="58" t="n"/>
      <c r="I8910" s="58" t="n"/>
      <c r="J8910" s="59">
        <f>SUMIF($M$7:$M$8839,F8910,$I$7:$I$8839)</f>
        <v/>
      </c>
      <c r="P8910" s="75">
        <f>SUMIF($N$7:$N$8839,F8910,$I$7:$I$8839)</f>
        <v/>
      </c>
    </row>
    <row r="8911">
      <c r="F8911" s="47" t="inlineStr">
        <is>
          <t>117-Перевалочная база</t>
        </is>
      </c>
      <c r="G8911" s="48" t="n"/>
      <c r="H8911" s="48" t="n"/>
      <c r="I8911" s="48" t="n"/>
      <c r="J8911" s="33">
        <f>SUMIF($M$7:$M$8839,F8911,$I$7:$I$8839)</f>
        <v/>
      </c>
      <c r="K8911" s="71">
        <f>J8911</f>
        <v/>
      </c>
      <c r="P8911" s="75">
        <f>SUMIF($N$7:$N$8839,F8911,$I$7:$I$8839)</f>
        <v/>
      </c>
    </row>
    <row r="8912">
      <c r="F8912" s="40" t="inlineStr">
        <is>
          <t>119 - А втотранспортный цех</t>
        </is>
      </c>
      <c r="J8912" s="64">
        <f>SUMIF($M$7:$M$8839,F8912,$I$7:$I$8839)</f>
        <v/>
      </c>
      <c r="P8912" s="75">
        <f>SUMIF($N$7:$N$8839,F8912,$I$7:$I$8839)</f>
        <v/>
      </c>
    </row>
    <row r="8913">
      <c r="F8913" s="45" t="inlineStr">
        <is>
          <t>119-01-автотранспортный  цех - легковой транспорт</t>
        </is>
      </c>
      <c r="J8913" s="64">
        <f>SUMIF($M$7:$M$8839,F8913,$I$7:$I$8839)</f>
        <v/>
      </c>
      <c r="P8913" s="75">
        <f>SUMIF($N$7:$N$8839,F8913,$I$7:$I$8839)</f>
        <v/>
      </c>
    </row>
    <row r="8914">
      <c r="F8914" s="45" t="inlineStr">
        <is>
          <t>119-02-Автотранспортный цех - грузовой транспорт</t>
        </is>
      </c>
      <c r="J8914" s="64">
        <f>SUMIF($M$7:$M$8839,F8914,$I$7:$I$8839)</f>
        <v/>
      </c>
      <c r="P8914" s="75">
        <f>SUMIF($N$7:$N$8839,F8914,$I$7:$I$8839)</f>
        <v/>
      </c>
    </row>
    <row r="8915">
      <c r="F8915" s="45" t="inlineStr">
        <is>
          <t>119-03-Автотранспортный цех - ЭКБУ</t>
        </is>
      </c>
      <c r="J8915" s="64">
        <f>SUMIF($M$7:$M$8839,F8915,$I$7:$I$8839)</f>
        <v/>
      </c>
      <c r="P8915" s="75">
        <f>SUMIF($N$7:$N$8839,F8915,$I$7:$I$8839)</f>
        <v/>
      </c>
    </row>
    <row r="8916">
      <c r="F8916" s="45" t="inlineStr">
        <is>
          <t>119-04-Автотранспортный цех - спецтранспорт</t>
        </is>
      </c>
      <c r="J8916" s="64">
        <f>SUMIF($M$7:$M$8839,F8916,$I$7:$I$8839)</f>
        <v/>
      </c>
      <c r="M8916" s="125" t="inlineStr">
        <is>
          <t>119-05 Общепроизводственные АТЦ</t>
        </is>
      </c>
      <c r="P8916" s="75">
        <f>SUMIF($N$7:$N$8839,F8916,$I$7:$I$8839)</f>
        <v/>
      </c>
    </row>
    <row r="8917">
      <c r="F8917" s="40" t="inlineStr">
        <is>
          <t>119-05-Автотранспортный цех - общепроизводственные</t>
        </is>
      </c>
      <c r="J8917" s="64">
        <f>SUMIF($M$7:$M$8839,F8917,$I$7:$I$8839)</f>
        <v/>
      </c>
      <c r="M8917" t="inlineStr">
        <is>
          <t>119-05-Автотранспортный цех - общепроизводственные</t>
        </is>
      </c>
      <c r="P8917" s="75">
        <f>SUMIF($N$7:$N$8839,F8917,$I$7:$I$8839)</f>
        <v/>
      </c>
    </row>
    <row r="8918">
      <c r="F8918" s="125" t="inlineStr">
        <is>
          <t>119-05 Общепроизводственные АТЦ</t>
        </is>
      </c>
      <c r="G8918" s="140" t="n"/>
      <c r="H8918" s="140" t="n"/>
      <c r="I8918" s="140" t="n"/>
      <c r="J8918" s="141">
        <f>SUMIF($M$7:$M$8839,F8918,$I$7:$I$8839)</f>
        <v/>
      </c>
      <c r="P8918" s="75" t="n"/>
    </row>
    <row r="8919">
      <c r="F8919" s="39" t="inlineStr">
        <is>
          <t>119-06-Автотранспортный цех-РПП</t>
        </is>
      </c>
      <c r="G8919" s="50" t="n"/>
      <c r="H8919" s="50" t="n"/>
      <c r="I8919" s="50" t="n"/>
      <c r="J8919" s="64">
        <f>SUMIF($M$7:$M$8839,F8919,$I$7:$I$8839)</f>
        <v/>
      </c>
      <c r="P8919" s="75">
        <f>SUMIF($N$7:$N$8839,F8919,$I$7:$I$8839)</f>
        <v/>
      </c>
    </row>
    <row r="8920">
      <c r="F8920" s="45" t="inlineStr">
        <is>
          <t>119-07-Автотранспортный цех-автобусы</t>
        </is>
      </c>
      <c r="J8920" s="64">
        <f>SUMIF($M$7:$M$8839,F8920,$I$7:$I$8839)</f>
        <v/>
      </c>
      <c r="K8920" s="71">
        <f>SUBTOTAL(9,J8912:J8920)</f>
        <v/>
      </c>
      <c r="L8920" s="71" t="n">
        <v>1991638.63</v>
      </c>
      <c r="M8920">
        <f>K8920-L8920</f>
        <v/>
      </c>
      <c r="P8920" s="75">
        <f>SUMIF($N$7:$N$8839,F8920,$I$7:$I$8839)</f>
        <v/>
      </c>
    </row>
    <row r="8921">
      <c r="F8921" s="38" t="inlineStr">
        <is>
          <t>120-01-Геолого-маркшейдерская служба. отдел</t>
        </is>
      </c>
      <c r="G8921" s="49" t="n"/>
      <c r="H8921" s="49" t="n"/>
      <c r="I8921" s="49" t="n"/>
      <c r="J8921" s="64">
        <f>SUMIF($M$7:$M$8839,F8921,$I$7:$I$8839)</f>
        <v/>
      </c>
      <c r="P8921" s="75">
        <f>SUMIF($N$7:$N$8839,F8921,$I$7:$I$8839)</f>
        <v/>
      </c>
    </row>
    <row r="8922">
      <c r="F8922" s="38" t="inlineStr">
        <is>
          <t>120-02  - Главные специалисты ИТР</t>
        </is>
      </c>
      <c r="G8922" s="49" t="n"/>
      <c r="H8922" s="49" t="n"/>
      <c r="I8922" s="49" t="n"/>
      <c r="J8922" s="64">
        <f>SUMIF($M$7:$M$8839,F8922,$I$7:$I$8839)</f>
        <v/>
      </c>
      <c r="P8922" s="75">
        <f>SUMIF($N$7:$N$8839,F8922,$I$7:$I$8839)</f>
        <v/>
      </c>
    </row>
    <row r="8923">
      <c r="F8923" s="47" t="inlineStr">
        <is>
          <t>120-03-01-ОМТС-Отдел Экспертной приемки и учетаТМЦ</t>
        </is>
      </c>
      <c r="G8923" s="48" t="n"/>
      <c r="H8923" s="48" t="n"/>
      <c r="I8923" s="48" t="n"/>
      <c r="J8923" s="33">
        <f>SUMIF($M$7:$M$8839,F8923,$I$7:$I$8839)</f>
        <v/>
      </c>
      <c r="O8923" s="64" t="inlineStr">
        <is>
          <t>ОМТС</t>
        </is>
      </c>
      <c r="P8923" s="28">
        <f>SUMIF($N$7:$N$8839,F8923,$I$7:$I$8839)</f>
        <v/>
      </c>
    </row>
    <row r="8924">
      <c r="F8924" s="47" t="inlineStr">
        <is>
          <t>120-03-ОМТС</t>
        </is>
      </c>
      <c r="G8924" s="48" t="n"/>
      <c r="H8924" s="48" t="n"/>
      <c r="I8924" s="48" t="n"/>
      <c r="J8924" s="33">
        <f>SUMIF($M$7:$M$8839,F8924,$I$7:$I$8839)</f>
        <v/>
      </c>
      <c r="K8924" s="71">
        <f>J8923+J8924</f>
        <v/>
      </c>
      <c r="L8924" s="71">
        <f>K8920+K8924+K8928</f>
        <v/>
      </c>
      <c r="O8924" s="64" t="inlineStr">
        <is>
          <t>ОМТС</t>
        </is>
      </c>
      <c r="P8924" s="28">
        <f>SUMIF($N$7:$N$8839,F8924,$I$7:$I$8839)</f>
        <v/>
      </c>
      <c r="R8924" s="76">
        <f>P8924+P8923</f>
        <v/>
      </c>
    </row>
    <row r="8925">
      <c r="F8925" s="38" t="inlineStr">
        <is>
          <t>120-04-Прочие расходы - производственные</t>
        </is>
      </c>
      <c r="G8925" s="49" t="n"/>
      <c r="H8925" s="49" t="n"/>
      <c r="I8925" s="49" t="n"/>
      <c r="J8925" s="75">
        <f>SUMIF($M$7:$M$8839,F8925,$I$7:$I$8839)</f>
        <v/>
      </c>
      <c r="P8925" s="75">
        <f>SUMIF($N$7:$N$8839,F8925,$I$7:$I$8839)</f>
        <v/>
      </c>
    </row>
    <row r="8926">
      <c r="F8926" s="38" t="inlineStr">
        <is>
          <t>120-05-Транспортные расходы на доставку материалов</t>
        </is>
      </c>
      <c r="G8926" s="49" t="n"/>
      <c r="H8926" s="49" t="n"/>
      <c r="I8926" s="49" t="n"/>
      <c r="J8926" s="75">
        <f>SUMIF($M$7:$M$8839,F8926,$I$7:$I$8839)</f>
        <v/>
      </c>
      <c r="P8926" s="75">
        <f>SUMIF($N$7:$N$8839,F8926,$I$7:$I$8839)</f>
        <v/>
      </c>
    </row>
    <row r="8927">
      <c r="F8927" s="38" t="inlineStr">
        <is>
          <t>120-Общепроизводственные  расходы ( неисползовать)</t>
        </is>
      </c>
      <c r="G8927" s="49" t="n"/>
      <c r="H8927" s="49" t="n"/>
      <c r="I8927" s="49" t="n"/>
      <c r="J8927" s="75">
        <f>SUMIF($M$7:$M$8839,F8927,$I$7:$I$8839)</f>
        <v/>
      </c>
      <c r="P8927" s="75">
        <f>SUMIF($N$7:$N$8839,F8927,$I$7:$I$8839)</f>
        <v/>
      </c>
    </row>
    <row r="8928">
      <c r="F8928" s="38" t="inlineStr">
        <is>
          <t>120-Общепроизводственные расходы</t>
        </is>
      </c>
      <c r="G8928" s="49" t="n"/>
      <c r="H8928" s="49" t="n"/>
      <c r="I8928" s="49" t="n"/>
      <c r="J8928" s="75">
        <f>SUMIF($M$7:$M$8839,F8928,$I$7:$I$8839)</f>
        <v/>
      </c>
      <c r="K8928" s="49">
        <f>J8921+J8922+J8925+J8926+J8927+J8928</f>
        <v/>
      </c>
      <c r="P8928" s="75">
        <f>SUMIF($N$7:$N$8839,F8928,$I$7:$I$8839)</f>
        <v/>
      </c>
    </row>
    <row r="8929">
      <c r="F8929" s="40" t="inlineStr">
        <is>
          <t>123 - А дминистративно-бытовой комплекс-А ХО</t>
        </is>
      </c>
      <c r="J8929" s="64">
        <f>SUMIF($M$7:$M$8839,F8929,$I$7:$I$8839)</f>
        <v/>
      </c>
      <c r="P8929" s="75">
        <f>SUMIF($N$7:$N$8839,F8929,$I$7:$I$8839)</f>
        <v/>
      </c>
    </row>
    <row r="8930">
      <c r="F8930" s="40" t="inlineStr">
        <is>
          <t>123-01-АБК-АХО-вахтовый поселок</t>
        </is>
      </c>
      <c r="J8930" s="64">
        <f>SUMIF($M$7:$M$8839,F8930,$I$7:$I$8839)</f>
        <v/>
      </c>
      <c r="P8930" s="75">
        <f>SUMIF($N$7:$N$8839,F8930,$I$7:$I$8839)</f>
        <v/>
      </c>
    </row>
    <row r="8931">
      <c r="F8931" s="40" t="inlineStr">
        <is>
          <t>123-02-АБК-АХО-Столовая</t>
        </is>
      </c>
      <c r="J8931" s="64">
        <f>SUMIF($M$7:$M$8839,F8931,$I$7:$I$8839)</f>
        <v/>
      </c>
      <c r="M8931" s="125" t="inlineStr">
        <is>
          <t>123-02 столовая</t>
        </is>
      </c>
      <c r="P8931" s="75">
        <f>SUMIF($N$7:$N$8839,F8931,$I$7:$I$8839)</f>
        <v/>
      </c>
    </row>
    <row r="8932">
      <c r="F8932" s="125" t="inlineStr">
        <is>
          <t>123-02 столовая</t>
        </is>
      </c>
      <c r="J8932" s="141">
        <f>SUMIF($M$7:$M$8839,F8932,$I$7:$I$8839)</f>
        <v/>
      </c>
      <c r="P8932" s="75" t="n"/>
    </row>
    <row r="8933">
      <c r="F8933" s="40" t="inlineStr">
        <is>
          <t>123-03-АБК-АХО-медпункт</t>
        </is>
      </c>
      <c r="J8933" s="64">
        <f>SUMIF($M$7:$M$8839,F8933,$I$7:$I$8839)</f>
        <v/>
      </c>
      <c r="M8933" t="inlineStr">
        <is>
          <t>123-02-АБК-АХО-Столовая</t>
        </is>
      </c>
      <c r="P8933" s="75">
        <f>SUMIF($N$7:$N$8839,F8933,$I$7:$I$8839)</f>
        <v/>
      </c>
    </row>
    <row r="8934">
      <c r="F8934" s="45" t="inlineStr">
        <is>
          <t>123-04-АБК-АХО-тренажерный зал</t>
        </is>
      </c>
      <c r="J8934" s="64">
        <f>SUMIF($M$7:$M$8839,F8934,$I$7:$I$8839)</f>
        <v/>
      </c>
      <c r="P8934" s="75">
        <f>SUMIF($N$7:$N$8839,F8934,$I$7:$I$8839)</f>
        <v/>
      </c>
    </row>
    <row r="8935">
      <c r="F8935" s="45" t="inlineStr">
        <is>
          <t>123-05-АБК-АХО-ограждение</t>
        </is>
      </c>
      <c r="J8935" s="64">
        <f>SUMIF($M$7:$M$8839,F8935,$I$7:$I$8839)</f>
        <v/>
      </c>
      <c r="P8935" s="75">
        <f>SUMIF($N$7:$N$8839,F8935,$I$7:$I$8839)</f>
        <v/>
      </c>
    </row>
    <row r="8936">
      <c r="F8936" s="45" t="inlineStr">
        <is>
          <t>123-06-АБК-АХО-Насосная "Чукурчак-Сай"</t>
        </is>
      </c>
      <c r="J8936" s="64">
        <f>SUMIF($M$7:$M$8839,F8936,$I$7:$I$8839)</f>
        <v/>
      </c>
      <c r="P8936" s="75">
        <f>SUMIF($N$7:$N$8839,F8936,$I$7:$I$8839)</f>
        <v/>
      </c>
    </row>
    <row r="8937">
      <c r="F8937" s="45" t="inlineStr">
        <is>
          <t>123-07-АБК-АХО-Водоотводная канава</t>
        </is>
      </c>
      <c r="J8937" s="64">
        <f>SUMIF($M$7:$M$8839,F8937,$I$7:$I$8839)</f>
        <v/>
      </c>
      <c r="P8937" s="75">
        <f>SUMIF($N$7:$N$8839,F8937,$I$7:$I$8839)</f>
        <v/>
      </c>
    </row>
    <row r="8938">
      <c r="F8938" s="38" t="inlineStr">
        <is>
          <t>123-08-АБК-АХО-Строители</t>
        </is>
      </c>
      <c r="J8938" s="64">
        <f>SUMIF($M$7:$M$8839,F8938,$I$7:$I$8839)</f>
        <v/>
      </c>
      <c r="K8938" s="71">
        <f>SUBTOTAL(9,J8930:J8938)</f>
        <v/>
      </c>
      <c r="P8938" s="75">
        <f>SUMIF($N$7:$N$8839,F8938,$I$7:$I$8839)</f>
        <v/>
      </c>
    </row>
    <row r="8939">
      <c r="F8939" s="45" t="inlineStr">
        <is>
          <t>123-А дминистративно-бытовой комплекс-А ХО</t>
        </is>
      </c>
      <c r="J8939" s="64">
        <f>SUMIF($M$7:$M$8839,F8939,$I$7:$I$8839)</f>
        <v/>
      </c>
      <c r="P8939" s="75">
        <f>SUMIF($N$7:$N$8839,F8939,$I$7:$I$8839)</f>
        <v/>
      </c>
    </row>
    <row r="8940">
      <c r="F8940" s="45" t="inlineStr">
        <is>
          <t>124-Подъездные дороги</t>
        </is>
      </c>
      <c r="J8940" s="64">
        <f>SUMIF($M$7:$M$8839,F8940,$I$7:$I$8839)</f>
        <v/>
      </c>
      <c r="P8940" s="75">
        <f>SUMIF($N$7:$N$8839,F8940,$I$7:$I$8839)</f>
        <v/>
      </c>
    </row>
    <row r="8941">
      <c r="F8941" s="40" t="inlineStr">
        <is>
          <t>125-01-Редакция газеты "Бозумчак"</t>
        </is>
      </c>
      <c r="J8941" s="64">
        <f>SUMIF($M$7:$M$8839,F8941,$I$7:$I$8839)</f>
        <v/>
      </c>
      <c r="P8941" s="75">
        <f>SUMIF($N$7:$N$8839,F8941,$I$7:$I$8839)</f>
        <v/>
      </c>
    </row>
    <row r="8942">
      <c r="F8942" s="40" t="inlineStr">
        <is>
          <t>125-Редакции газеты "Бозумчак"</t>
        </is>
      </c>
      <c r="J8942" s="64">
        <f>SUMIF($M$7:$M$8839,F8942,$I$7:$I$8839)</f>
        <v/>
      </c>
      <c r="P8942" s="75">
        <f>SUMIF($N$7:$N$8839,F8942,$I$7:$I$8839)</f>
        <v/>
      </c>
    </row>
    <row r="8943">
      <c r="F8943" s="40" t="inlineStr">
        <is>
          <t>125-Редакция газеты "Бозумчак"</t>
        </is>
      </c>
      <c r="J8943" s="64">
        <f>SUMIF($M$7:$M$8839,F8943,$I$7:$I$8839)</f>
        <v/>
      </c>
      <c r="P8943" s="75">
        <f>SUMIF($N$7:$N$8839,F8943,$I$7:$I$8839)</f>
        <v/>
      </c>
    </row>
    <row r="8944">
      <c r="F8944" s="40" t="inlineStr">
        <is>
          <t>126 - ОТК</t>
        </is>
      </c>
      <c r="J8944" s="64">
        <f>SUMIF($M$7:$M$8839,F8944,$I$7:$I$8839)</f>
        <v/>
      </c>
      <c r="P8944" s="75">
        <f>SUMIF($N$7:$N$8839,F8944,$I$7:$I$8839)</f>
        <v/>
      </c>
    </row>
    <row r="8945">
      <c r="F8945" s="38" t="inlineStr">
        <is>
          <t>126-001 ОТК Общепроизводственные расходы</t>
        </is>
      </c>
      <c r="G8945" s="49" t="n"/>
      <c r="H8945" s="49" t="n"/>
      <c r="I8945" s="49" t="n"/>
      <c r="J8945" s="64">
        <f>SUMIF($M$7:$M$8839,F8945,$I$7:$I$8839)</f>
        <v/>
      </c>
      <c r="P8945" s="75">
        <f>SUMIF($N$7:$N$8839,F8945,$I$7:$I$8839)</f>
        <v/>
      </c>
    </row>
    <row r="8946">
      <c r="F8946" s="40" t="inlineStr">
        <is>
          <t>127 - Служба охраны и режима</t>
        </is>
      </c>
      <c r="J8946" s="64">
        <f>SUMIF($M$7:$M$8839,F8946,$I$7:$I$8839)</f>
        <v/>
      </c>
      <c r="P8946" s="75">
        <f>SUMIF($N$7:$N$8839,F8946,$I$7:$I$8839)</f>
        <v/>
      </c>
    </row>
    <row r="8947">
      <c r="F8947" s="40" t="inlineStr">
        <is>
          <t>127-001- Служба охраны и режима</t>
        </is>
      </c>
      <c r="J8947" s="64">
        <f>SUMIF($M$7:$M$8839,F8947,$I$7:$I$8839)</f>
        <v/>
      </c>
      <c r="P8947" s="75">
        <f>SUMIF($N$7:$N$8839,F8947,$I$7:$I$8839)</f>
        <v/>
      </c>
    </row>
    <row r="8948">
      <c r="F8948" s="40" t="inlineStr">
        <is>
          <t>128-01-Пожарное депо</t>
        </is>
      </c>
      <c r="J8948" s="64">
        <f>SUMIF($M$7:$M$8839,F8948,$I$7:$I$8839)</f>
        <v/>
      </c>
      <c r="P8948" s="75">
        <f>SUMIF($N$7:$N$8839,F8948,$I$7:$I$8839)</f>
        <v/>
      </c>
    </row>
    <row r="8949">
      <c r="F8949" s="40" t="inlineStr">
        <is>
          <t>128-Пожарное депо</t>
        </is>
      </c>
      <c r="J8949" s="64">
        <f>SUMIF($M$7:$M$8839,F8949,$I$7:$I$8839)</f>
        <v/>
      </c>
      <c r="K8949" s="71">
        <f>SUBTOTAL(9,J8945:J8948)</f>
        <v/>
      </c>
      <c r="P8949" s="75">
        <f>SUMIF($N$7:$N$8839,F8949,$I$7:$I$8839)</f>
        <v/>
      </c>
    </row>
    <row r="8950">
      <c r="F8950" s="40" t="inlineStr">
        <is>
          <t>130 Подземный рудник</t>
        </is>
      </c>
      <c r="J8950" s="64">
        <f>SUMIF($M$7:$M$8839,F8950,$I$7:$I$8839)</f>
        <v/>
      </c>
      <c r="P8950" s="75">
        <f>SUMIF($N$7:$N$8839,F8950,$I$7:$I$8839)</f>
        <v/>
      </c>
    </row>
    <row r="8951">
      <c r="F8951" s="45" t="inlineStr">
        <is>
          <t>130-01 Проект подземный рудник</t>
        </is>
      </c>
      <c r="J8951" s="64">
        <f>SUMIF($M$7:$M$8839,F8951,$I$7:$I$8839)</f>
        <v/>
      </c>
      <c r="P8951" s="75">
        <f>SUMIF($N$7:$N$8839,F8951,$I$7:$I$8839)</f>
        <v/>
      </c>
    </row>
    <row r="8952">
      <c r="F8952" s="24" t="inlineStr">
        <is>
          <t>130-02 Бурение (Проходческие работы)</t>
        </is>
      </c>
      <c r="J8952" s="64">
        <f>SUMIF($M$7:$M$8839,F8952,$I$7:$I$8839)</f>
        <v/>
      </c>
      <c r="P8952" s="75">
        <f>SUMIF($N$7:$N$8839,F8952,$I$7:$I$8839)</f>
        <v/>
      </c>
    </row>
    <row r="8953">
      <c r="F8953" s="24" t="inlineStr">
        <is>
          <t>130-03 Бурение (Добычные работы)</t>
        </is>
      </c>
      <c r="J8953" s="64">
        <f>SUMIF($M$7:$M$8839,F8953,$I$7:$I$8839)</f>
        <v/>
      </c>
      <c r="P8953" s="75">
        <f>SUMIF($N$7:$N$8839,F8953,$I$7:$I$8839)</f>
        <v/>
      </c>
    </row>
    <row r="8954">
      <c r="F8954" s="24" t="inlineStr">
        <is>
          <t>130-04 Взрывание</t>
        </is>
      </c>
      <c r="J8954" s="64">
        <f>SUMIF($M$7:$M$8839,F8954,$I$7:$I$8839)</f>
        <v/>
      </c>
      <c r="P8954" s="75">
        <f>SUMIF($N$7:$N$8839,F8954,$I$7:$I$8839)</f>
        <v/>
      </c>
    </row>
    <row r="8955">
      <c r="F8955" s="24" t="inlineStr">
        <is>
          <t>130-04-01 Взрывание(заряжание) (Проходческие работы)</t>
        </is>
      </c>
      <c r="J8955" s="64">
        <f>SUMIF($M$7:$M$8839,F8955,$I$7:$I$8839)</f>
        <v/>
      </c>
      <c r="P8955" s="75">
        <f>SUMIF($N$7:$N$8839,F8955,$I$7:$I$8839)</f>
        <v/>
      </c>
    </row>
    <row r="8956">
      <c r="F8956" s="24" t="inlineStr">
        <is>
          <t>130-04-02 Взрывание(заряжание) (Добычные работы)+втор.дробление взрывным способом</t>
        </is>
      </c>
      <c r="J8956" s="64">
        <f>SUMIF($M$7:$M$8839,F8956,$I$7:$I$8839)</f>
        <v/>
      </c>
      <c r="P8956" s="75">
        <f>SUMIF($N$7:$N$8839,F8956,$I$7:$I$8839)</f>
        <v/>
      </c>
    </row>
    <row r="8957">
      <c r="F8957" s="24" t="inlineStr">
        <is>
          <t>130-05 Вторичное дробление механизированным способом</t>
        </is>
      </c>
      <c r="J8957" s="64">
        <f>SUMIF($M$7:$M$8839,F8957,$I$7:$I$8839)</f>
        <v/>
      </c>
      <c r="P8957" s="75">
        <f>SUMIF($N$7:$N$8839,F8957,$I$7:$I$8839)</f>
        <v/>
      </c>
    </row>
    <row r="8958">
      <c r="F8958" s="24" t="inlineStr">
        <is>
          <t>130-06 Погрузка Горной массы</t>
        </is>
      </c>
      <c r="J8958" s="64">
        <f>SUMIF($M$7:$M$8839,F8958,$I$7:$I$8839)</f>
        <v/>
      </c>
      <c r="P8958" s="75">
        <f>SUMIF($N$7:$N$8839,F8958,$I$7:$I$8839)</f>
        <v/>
      </c>
    </row>
    <row r="8959">
      <c r="F8959" s="24" t="inlineStr">
        <is>
          <t>130-07 Перевозка Горной массы</t>
        </is>
      </c>
      <c r="J8959" s="64">
        <f>SUMIF($M$7:$M$8839,F8959,$I$7:$I$8839)</f>
        <v/>
      </c>
      <c r="P8959" s="75">
        <f>SUMIF($N$7:$N$8839,F8959,$I$7:$I$8839)</f>
        <v/>
      </c>
    </row>
    <row r="8960">
      <c r="F8960" s="24" t="inlineStr">
        <is>
          <t>130-08 Оборка</t>
        </is>
      </c>
      <c r="J8960" s="64">
        <f>SUMIF($M$7:$M$8839,F8960,$I$7:$I$8839)</f>
        <v/>
      </c>
      <c r="P8960" s="75">
        <f>SUMIF($N$7:$N$8839,F8960,$I$7:$I$8839)</f>
        <v/>
      </c>
    </row>
    <row r="8961">
      <c r="F8961" s="24" t="inlineStr">
        <is>
          <t>130-09 Крепление</t>
        </is>
      </c>
      <c r="J8961" s="64">
        <f>SUMIF($M$7:$M$8839,F8961,$I$7:$I$8839)</f>
        <v/>
      </c>
      <c r="P8961" s="75">
        <f>SUMIF($N$7:$N$8839,F8961,$I$7:$I$8839)</f>
        <v/>
      </c>
    </row>
    <row r="8962">
      <c r="F8962" s="24" t="inlineStr">
        <is>
          <t>130-10 Коммуникации</t>
        </is>
      </c>
      <c r="J8962" s="64">
        <f>SUMIF($M$7:$M$8839,F8962,$I$7:$I$8839)</f>
        <v/>
      </c>
      <c r="P8962" s="75">
        <f>SUMIF($N$7:$N$8839,F8962,$I$7:$I$8839)</f>
        <v/>
      </c>
    </row>
    <row r="8963">
      <c r="F8963" s="24" t="inlineStr">
        <is>
          <t>130-11 Вибропитатель</t>
        </is>
      </c>
      <c r="J8963" s="64">
        <f>SUMIF($M$7:$M$8839,F8963,$I$7:$I$8839)</f>
        <v/>
      </c>
      <c r="P8963" s="75">
        <f>SUMIF($N$7:$N$8839,F8963,$I$7:$I$8839)</f>
        <v/>
      </c>
    </row>
    <row r="8964">
      <c r="F8964" s="24" t="inlineStr">
        <is>
          <t>130-12 Общепроизводственные расходы</t>
        </is>
      </c>
      <c r="J8964" s="64">
        <f>SUMIF($M$7:$M$8839,F8964,$I$7:$I$8839)</f>
        <v/>
      </c>
      <c r="P8964" s="75">
        <f>SUMIF($N$7:$N$8839,F8964,$I$7:$I$8839)</f>
        <v/>
      </c>
    </row>
    <row r="8965">
      <c r="F8965" s="24" t="inlineStr">
        <is>
          <t>130-13 Склад противопожарных материалов</t>
        </is>
      </c>
      <c r="J8965" s="64">
        <f>SUMIF($M$7:$M$8839,F8965,$I$7:$I$8839)</f>
        <v/>
      </c>
      <c r="P8965" s="75">
        <f>SUMIF($N$7:$N$8839,F8965,$I$7:$I$8839)</f>
        <v/>
      </c>
    </row>
    <row r="8966">
      <c r="F8966" s="24" t="inlineStr">
        <is>
          <t>130-14 Склад ВМ (Подземка)</t>
        </is>
      </c>
      <c r="J8966" s="64">
        <f>SUMIF($M$7:$M$8839,F8966,$I$7:$I$8839)</f>
        <v/>
      </c>
      <c r="P8966" s="75">
        <f>SUMIF($N$7:$N$8839,F8966,$I$7:$I$8839)</f>
        <v/>
      </c>
    </row>
    <row r="8967">
      <c r="F8967" s="24" t="inlineStr">
        <is>
          <t>130-15 Станция очистки шахтных вод</t>
        </is>
      </c>
      <c r="J8967" s="64">
        <f>SUMIF($M$7:$M$8839,F8967,$I$7:$I$8839)</f>
        <v/>
      </c>
      <c r="P8967" s="75">
        <f>SUMIF($N$7:$N$8839,F8967,$I$7:$I$8839)</f>
        <v/>
      </c>
    </row>
    <row r="8968">
      <c r="F8968" s="24" t="inlineStr">
        <is>
          <t>130-16 Энергохозяйство</t>
        </is>
      </c>
      <c r="J8968" s="64">
        <f>SUMIF($M$7:$M$8839,F8968,$I$7:$I$8839)</f>
        <v/>
      </c>
      <c r="P8968" s="75">
        <f>SUMIF($N$7:$N$8839,F8968,$I$7:$I$8839)</f>
        <v/>
      </c>
    </row>
    <row r="8969">
      <c r="F8969" s="24" t="inlineStr">
        <is>
          <t>130-17 Механическая служба - РММ</t>
        </is>
      </c>
      <c r="J8969" s="64">
        <f>SUMIF($M$7:$M$8839,F8969,$I$7:$I$8839)</f>
        <v/>
      </c>
      <c r="P8969" s="75">
        <f>SUMIF($N$7:$N$8839,F8969,$I$7:$I$8839)</f>
        <v/>
      </c>
    </row>
    <row r="8970">
      <c r="F8970" s="24" t="inlineStr">
        <is>
          <t>130-18 Технические службы</t>
        </is>
      </c>
      <c r="J8970" s="64">
        <f>SUMIF($M$7:$M$8839,F8970,$I$7:$I$8839)</f>
        <v/>
      </c>
      <c r="K8970" s="71">
        <f>SUBTOTAL(9,J8951:J8970)</f>
        <v/>
      </c>
      <c r="P8970" s="75">
        <f>SUMIF($N$7:$N$8839,F8970,$I$7:$I$8839)</f>
        <v/>
      </c>
    </row>
    <row r="8971">
      <c r="F8971" s="45" t="n"/>
      <c r="J8971" s="64" t="n"/>
      <c r="P8971" s="75">
        <f>SUMIF($N$7:$N$8839,F8971,$I$7:$I$8839)</f>
        <v/>
      </c>
    </row>
    <row r="8972">
      <c r="F8972" s="52" t="n">
        <v>0</v>
      </c>
      <c r="G8972" s="55" t="n"/>
      <c r="H8972" s="55" t="n"/>
      <c r="I8972" s="55" t="n"/>
      <c r="J8972" s="151">
        <f>SUMIF($M$7:$M$8839,F8972,$I$7:$I$8839)</f>
        <v/>
      </c>
      <c r="P8972" s="75">
        <f>SUMIF($N$7:$N$8839,F8972,$I$7:$I$8839)</f>
        <v/>
      </c>
    </row>
    <row r="8973">
      <c r="F8973" s="53">
        <f>VLOOKUP(C8973,I$7:J$2767,2,0)</f>
        <v/>
      </c>
      <c r="G8973" s="55" t="n"/>
      <c r="H8973" s="55" t="n"/>
      <c r="I8973" s="55" t="n"/>
      <c r="J8973" s="151">
        <f>SUMIF($M$7:$M$8839,F8973,$I$7:$I$8839)</f>
        <v/>
      </c>
      <c r="K8973" s="71">
        <f>SUBTOTAL(9,J8972:J8973)</f>
        <v/>
      </c>
      <c r="P8973" s="75">
        <f>SUMIF($N$7:$N$8839,F8973,$I$7:$I$8839)</f>
        <v/>
      </c>
    </row>
    <row r="8974">
      <c r="J8974" s="64" t="n"/>
    </row>
    <row r="8975">
      <c r="J8975" s="54" t="inlineStr">
        <is>
          <t>ИТОГИ</t>
        </is>
      </c>
    </row>
    <row r="8976">
      <c r="J8976" s="25">
        <f>SUBTOTAL(9,J8845:J8973)</f>
        <v/>
      </c>
      <c r="K8976" s="25">
        <f>K8973+K8970+K8949+K8938+K8928+K8924+K8920+K8911+K8908+K8903+K8902+K8901+K8886+K8874+K8864</f>
        <v/>
      </c>
      <c r="O8976" s="71" t="n"/>
      <c r="P8976" s="25">
        <f>SUBTOTAL(9,P8845:P8973)</f>
        <v/>
      </c>
    </row>
    <row r="8977">
      <c r="I8977" s="71" t="inlineStr">
        <is>
          <t>из 1С</t>
        </is>
      </c>
      <c r="J8977" s="21">
        <f>I8841</f>
        <v/>
      </c>
      <c r="K8977" s="133" t="n"/>
      <c r="O8977" s="71" t="inlineStr">
        <is>
          <t>из 1С</t>
        </is>
      </c>
      <c r="P8977" s="21">
        <f>J8977</f>
        <v/>
      </c>
    </row>
    <row r="8978">
      <c r="I8978" s="71" t="inlineStr">
        <is>
          <t>разница</t>
        </is>
      </c>
      <c r="J8978" s="65">
        <f>J8976-J8977</f>
        <v/>
      </c>
      <c r="O8978" s="71" t="inlineStr">
        <is>
          <t>разница</t>
        </is>
      </c>
      <c r="P8978" s="65">
        <f>P8976-P8977</f>
        <v/>
      </c>
    </row>
  </sheetData>
  <autoFilter ref="B6:N8841">
    <filterColumn colId="3" hiddenButton="0" showButton="0"/>
    <filterColumn colId="5" hiddenButton="0" showButton="0"/>
    <filterColumn colId="11" hiddenButton="0" showButton="1">
      <filters>
        <filter val="120-01-Геолого-маркшейдерская служба. отдел"/>
      </filters>
    </filterColumn>
    <filterColumn colId="12" hiddenButton="0" showButton="1">
      <filters>
        <filter val="120-03-01-ОМТС-Отдел Экспертной приемки и учетаТМЦ"/>
        <filter val="120-03-ОМТС"/>
      </filters>
    </filterColumn>
  </autoFilter>
  <mergeCells count="11781">
    <mergeCell ref="G6899:H6899"/>
    <mergeCell ref="G4814:H4814"/>
    <mergeCell ref="C4628:C4630"/>
    <mergeCell ref="G4808:H4808"/>
    <mergeCell ref="E5348:F5348"/>
    <mergeCell ref="B3044:B3046"/>
    <mergeCell ref="G5108:H5108"/>
    <mergeCell ref="B3596:B3598"/>
    <mergeCell ref="E836:F836"/>
    <mergeCell ref="G7568:H7568"/>
    <mergeCell ref="B8135:B8137"/>
    <mergeCell ref="B6050:B6052"/>
    <mergeCell ref="E4313:F4313"/>
    <mergeCell ref="B3344:B3346"/>
    <mergeCell ref="C5261:C5263"/>
    <mergeCell ref="E7649:F7649"/>
    <mergeCell ref="E5495:F5495"/>
    <mergeCell ref="G2276:H2276"/>
    <mergeCell ref="B6350:B6352"/>
    <mergeCell ref="C1766:C1768"/>
    <mergeCell ref="E7949:F7949"/>
    <mergeCell ref="G2576:H2576"/>
    <mergeCell ref="G491:H491"/>
    <mergeCell ref="B8804:B8806"/>
    <mergeCell ref="C4226:C4228"/>
    <mergeCell ref="G8732:H8732"/>
    <mergeCell ref="G6647:H6647"/>
    <mergeCell ref="B6650:B6652"/>
    <mergeCell ref="E8249:F8249"/>
    <mergeCell ref="E758:F758"/>
    <mergeCell ref="C4526:C4528"/>
    <mergeCell ref="E2675:F2675"/>
    <mergeCell ref="E1064:F1064"/>
    <mergeCell ref="E1058:F1058"/>
    <mergeCell ref="C4826:C4828"/>
    <mergeCell ref="C2741:C2743"/>
    <mergeCell ref="E5129:F5129"/>
    <mergeCell ref="C8162:C8164"/>
    <mergeCell ref="B6272:B6274"/>
    <mergeCell ref="G5063:H5063"/>
    <mergeCell ref="B4118:B4120"/>
    <mergeCell ref="B2033:B2035"/>
    <mergeCell ref="C2756:C2758"/>
    <mergeCell ref="G824:H824"/>
    <mergeCell ref="C671:C673"/>
    <mergeCell ref="G3092:H3092"/>
    <mergeCell ref="E5717:F5717"/>
    <mergeCell ref="E3632:F3632"/>
    <mergeCell ref="G6980:H6980"/>
    <mergeCell ref="B8189:B8191"/>
    <mergeCell ref="C314:C316"/>
    <mergeCell ref="C4673:C4675"/>
    <mergeCell ref="B4487:B4489"/>
    <mergeCell ref="G62:H62"/>
    <mergeCell ref="G7637:H7637"/>
    <mergeCell ref="E8177:F8177"/>
    <mergeCell ref="B2333:B2335"/>
    <mergeCell ref="G5483:H5483"/>
    <mergeCell ref="C971:C973"/>
    <mergeCell ref="E6086:F6086"/>
    <mergeCell ref="E8171:F8171"/>
    <mergeCell ref="G3392:H3392"/>
    <mergeCell ref="E3932:F3932"/>
    <mergeCell ref="C7127:C7129"/>
    <mergeCell ref="C4973:C4975"/>
    <mergeCell ref="C2888:C2890"/>
    <mergeCell ref="B998:B1000"/>
    <mergeCell ref="G7937:H7937"/>
    <mergeCell ref="E8477:F8477"/>
    <mergeCell ref="B2060:B2062"/>
    <mergeCell ref="B6419:B6421"/>
    <mergeCell ref="C1271:C1273"/>
    <mergeCell ref="E6386:F6386"/>
    <mergeCell ref="E443:F443"/>
    <mergeCell ref="C7427:C7429"/>
    <mergeCell ref="C5342:C5344"/>
    <mergeCell ref="B1298:B1300"/>
    <mergeCell ref="G4448:H4448"/>
    <mergeCell ref="G6152:H6152"/>
    <mergeCell ref="G8237:H8237"/>
    <mergeCell ref="B6719:B6721"/>
    <mergeCell ref="B4634:B4636"/>
    <mergeCell ref="E2897:F2897"/>
    <mergeCell ref="G203:H203"/>
    <mergeCell ref="E743:F743"/>
    <mergeCell ref="G230:H230"/>
    <mergeCell ref="E8318:F8318"/>
    <mergeCell ref="G4748:H4748"/>
    <mergeCell ref="G2663:H2663"/>
    <mergeCell ref="B4934:B4936"/>
    <mergeCell ref="E1112:F1112"/>
    <mergeCell ref="G530:H530"/>
    <mergeCell ref="E8618:F8618"/>
    <mergeCell ref="E6533:F6533"/>
    <mergeCell ref="G2963:H2963"/>
    <mergeCell ref="C2810:C2812"/>
    <mergeCell ref="G7316:H7316"/>
    <mergeCell ref="B5234:B5236"/>
    <mergeCell ref="C656:C658"/>
    <mergeCell ref="E6833:F6833"/>
    <mergeCell ref="C7901:C7903"/>
    <mergeCell ref="C5816:C5818"/>
    <mergeCell ref="C3110:C3112"/>
    <mergeCell ref="G5531:H5531"/>
    <mergeCell ref="G563:H563"/>
    <mergeCell ref="C5564:C5566"/>
    <mergeCell ref="B4199:B4201"/>
    <mergeCell ref="B2114:B2116"/>
    <mergeCell ref="C3410:C3412"/>
    <mergeCell ref="C1325:C1327"/>
    <mergeCell ref="C6116:C6118"/>
    <mergeCell ref="E3671:F3671"/>
    <mergeCell ref="G8291:H8291"/>
    <mergeCell ref="C6416:C6418"/>
    <mergeCell ref="C5984:C5986"/>
    <mergeCell ref="G7676:H7676"/>
    <mergeCell ref="G5591:H5591"/>
    <mergeCell ref="B287:B289"/>
    <mergeCell ref="E6098:F6098"/>
    <mergeCell ref="G3437:H3437"/>
    <mergeCell ref="G731:H731"/>
    <mergeCell ref="G3431:H3431"/>
    <mergeCell ref="G1346:H1346"/>
    <mergeCell ref="E3971:F3971"/>
    <mergeCell ref="E1886:F1886"/>
    <mergeCell ref="G5864:H5864"/>
    <mergeCell ref="C5711:C5713"/>
    <mergeCell ref="G5891:H5891"/>
    <mergeCell ref="E6431:F6431"/>
    <mergeCell ref="E8672:F8672"/>
    <mergeCell ref="E2186:F2186"/>
    <mergeCell ref="C8102:C8104"/>
    <mergeCell ref="C6011:C6013"/>
    <mergeCell ref="G6191:H6191"/>
    <mergeCell ref="B4673:B4675"/>
    <mergeCell ref="C3884:C3886"/>
    <mergeCell ref="C1793:C1795"/>
    <mergeCell ref="B434:B436"/>
    <mergeCell ref="E4118:F4118"/>
    <mergeCell ref="E2027:F2027"/>
    <mergeCell ref="B4973:B4975"/>
    <mergeCell ref="B2888:B2890"/>
    <mergeCell ref="G8759:H8759"/>
    <mergeCell ref="C2093:C2095"/>
    <mergeCell ref="E6572:F6572"/>
    <mergeCell ref="E4487:F4487"/>
    <mergeCell ref="E2333:F2333"/>
    <mergeCell ref="B7427:B7429"/>
    <mergeCell ref="B5342:B5344"/>
    <mergeCell ref="B3188:B3190"/>
    <mergeCell ref="G1031:H1031"/>
    <mergeCell ref="E4787:F4787"/>
    <mergeCell ref="B7733:B7735"/>
    <mergeCell ref="C1064:C1066"/>
    <mergeCell ref="G8792:H8792"/>
    <mergeCell ref="G5570:H5570"/>
    <mergeCell ref="G3485:H3485"/>
    <mergeCell ref="B3488:B3490"/>
    <mergeCell ref="B7847:B7849"/>
    <mergeCell ref="G1331:H1331"/>
    <mergeCell ref="G8030:H8030"/>
    <mergeCell ref="E1955:F1955"/>
    <mergeCell ref="C1364:C1366"/>
    <mergeCell ref="C6785:C6787"/>
    <mergeCell ref="C4700:C4702"/>
    <mergeCell ref="E7661:F7661"/>
    <mergeCell ref="B656:B658"/>
    <mergeCell ref="E2255:F2255"/>
    <mergeCell ref="B8516:B8518"/>
    <mergeCell ref="E8411:F8411"/>
    <mergeCell ref="C5000:C5002"/>
    <mergeCell ref="B3110:B3112"/>
    <mergeCell ref="G6260:H6260"/>
    <mergeCell ref="B956:B958"/>
    <mergeCell ref="G2021:H2021"/>
    <mergeCell ref="G2015:H2015"/>
    <mergeCell ref="E2555:F2555"/>
    <mergeCell ref="E470:F470"/>
    <mergeCell ref="B5027:B5029"/>
    <mergeCell ref="G8177:H8177"/>
    <mergeCell ref="E8711:F8711"/>
    <mergeCell ref="C1511:C1513"/>
    <mergeCell ref="E6626:F6626"/>
    <mergeCell ref="G6560:H6560"/>
    <mergeCell ref="G4475:H4475"/>
    <mergeCell ref="E5015:F5015"/>
    <mergeCell ref="G2321:H2321"/>
    <mergeCell ref="E5009:F5009"/>
    <mergeCell ref="E770:F770"/>
    <mergeCell ref="G8477:H8477"/>
    <mergeCell ref="C3965:C3967"/>
    <mergeCell ref="G6386:H6386"/>
    <mergeCell ref="C1811:C1813"/>
    <mergeCell ref="E6926:F6926"/>
    <mergeCell ref="C4079:C4081"/>
    <mergeCell ref="G4775:H4775"/>
    <mergeCell ref="B3257:B3259"/>
    <mergeCell ref="B1103:B1105"/>
    <mergeCell ref="C4265:C4267"/>
    <mergeCell ref="G6692:H6692"/>
    <mergeCell ref="C8624:C8626"/>
    <mergeCell ref="C4379:C4381"/>
    <mergeCell ref="G5075:H5075"/>
    <mergeCell ref="B3557:B3559"/>
    <mergeCell ref="B1472:B1474"/>
    <mergeCell ref="E5156:F5156"/>
    <mergeCell ref="C6839:C6841"/>
    <mergeCell ref="C6833:C6835"/>
    <mergeCell ref="E917:F917"/>
    <mergeCell ref="B6017:B6019"/>
    <mergeCell ref="C1433:C1435"/>
    <mergeCell ref="E7616:F7616"/>
    <mergeCell ref="B1772:B1774"/>
    <mergeCell ref="B6131:B6133"/>
    <mergeCell ref="E3371:F3371"/>
    <mergeCell ref="C7139:C7141"/>
    <mergeCell ref="B6317:B6319"/>
    <mergeCell ref="C1733:C1735"/>
    <mergeCell ref="G6860:H6860"/>
    <mergeCell ref="G4154:H4154"/>
    <mergeCell ref="G2069:H2069"/>
    <mergeCell ref="B2072:B2074"/>
    <mergeCell ref="B6431:B6433"/>
    <mergeCell ref="E7400:F7400"/>
    <mergeCell ref="E7916:F7916"/>
    <mergeCell ref="G8699:H8699"/>
    <mergeCell ref="G6614:H6614"/>
    <mergeCell ref="C4739:C4741"/>
    <mergeCell ref="C2654:C2656"/>
    <mergeCell ref="G7160:H7160"/>
    <mergeCell ref="E7700:F7700"/>
    <mergeCell ref="G2369:H2369"/>
    <mergeCell ref="E8216:F8216"/>
    <mergeCell ref="E209:F209"/>
    <mergeCell ref="G6914:H6914"/>
    <mergeCell ref="C6761:C6763"/>
    <mergeCell ref="C2954:C2956"/>
    <mergeCell ref="C248:C250"/>
    <mergeCell ref="G7460:H7460"/>
    <mergeCell ref="B4331:B4333"/>
    <mergeCell ref="B2246:B2248"/>
    <mergeCell ref="E509:F509"/>
    <mergeCell ref="E5930:F5930"/>
    <mergeCell ref="C7613:C7615"/>
    <mergeCell ref="G4514:H4514"/>
    <mergeCell ref="G275:H275"/>
    <mergeCell ref="G269:H269"/>
    <mergeCell ref="E809:F809"/>
    <mergeCell ref="B8150:B8152"/>
    <mergeCell ref="E4145:F4145"/>
    <mergeCell ref="C2549:C2551"/>
    <mergeCell ref="B1211:B1213"/>
    <mergeCell ref="E5510:F5510"/>
    <mergeCell ref="C422:C424"/>
    <mergeCell ref="G4928:H4928"/>
    <mergeCell ref="E3383:F3383"/>
    <mergeCell ref="E4445:F4445"/>
    <mergeCell ref="C2849:C2851"/>
    <mergeCell ref="G3029:H3029"/>
    <mergeCell ref="C7208:C7210"/>
    <mergeCell ref="G7388:H7388"/>
    <mergeCell ref="B7547:B7549"/>
    <mergeCell ref="B1511:B1513"/>
    <mergeCell ref="G5297:H5297"/>
    <mergeCell ref="C722:C724"/>
    <mergeCell ref="E5810:F5810"/>
    <mergeCell ref="E8516:F8516"/>
    <mergeCell ref="E3110:F3110"/>
    <mergeCell ref="E956:F956"/>
    <mergeCell ref="C7508:C7510"/>
    <mergeCell ref="G7688:H7688"/>
    <mergeCell ref="B1811:B1813"/>
    <mergeCell ref="E3416:F3416"/>
    <mergeCell ref="E3410:F3410"/>
    <mergeCell ref="E1325:F1325"/>
    <mergeCell ref="B4265:B4267"/>
    <mergeCell ref="C5723:C5725"/>
    <mergeCell ref="G7415:H7415"/>
    <mergeCell ref="C7808:C7810"/>
    <mergeCell ref="B8624:B8626"/>
    <mergeCell ref="G2108:H2108"/>
    <mergeCell ref="B26:B28"/>
    <mergeCell ref="B4385:B4387"/>
    <mergeCell ref="B4379:B4381"/>
    <mergeCell ref="B2294:B2296"/>
    <mergeCell ref="G5444:H5444"/>
    <mergeCell ref="E5984:F5984"/>
    <mergeCell ref="B6839:B6841"/>
    <mergeCell ref="G2414:H2414"/>
    <mergeCell ref="G5630:H5630"/>
    <mergeCell ref="B4685:B4687"/>
    <mergeCell ref="G323:H323"/>
    <mergeCell ref="G3476:H3476"/>
    <mergeCell ref="C3323:C3325"/>
    <mergeCell ref="G5744:H5744"/>
    <mergeCell ref="E6284:F6284"/>
    <mergeCell ref="E6278:F6278"/>
    <mergeCell ref="C7868:C7870"/>
    <mergeCell ref="B7139:B7141"/>
    <mergeCell ref="C3623:C3625"/>
    <mergeCell ref="C1538:C1540"/>
    <mergeCell ref="E8738:F8738"/>
    <mergeCell ref="G6044:H6044"/>
    <mergeCell ref="B2915:B2917"/>
    <mergeCell ref="B3650:B3652"/>
    <mergeCell ref="C6083:C6085"/>
    <mergeCell ref="C8168:C8170"/>
    <mergeCell ref="C6077:C6079"/>
    <mergeCell ref="G8504:H8504"/>
    <mergeCell ref="C134:C136"/>
    <mergeCell ref="E5249:F5249"/>
    <mergeCell ref="C6197:C6199"/>
    <mergeCell ref="G3098:H3098"/>
    <mergeCell ref="G944:H944"/>
    <mergeCell ref="B1865:B1867"/>
    <mergeCell ref="G5015:H5015"/>
    <mergeCell ref="C8651:C8653"/>
    <mergeCell ref="B7286:B7288"/>
    <mergeCell ref="E5549:F5549"/>
    <mergeCell ref="E3464:F3464"/>
    <mergeCell ref="G3398:H3398"/>
    <mergeCell ref="G1313:H1313"/>
    <mergeCell ref="C617:C619"/>
    <mergeCell ref="G5315:H5315"/>
    <mergeCell ref="C5162:C5164"/>
    <mergeCell ref="B7586:B7588"/>
    <mergeCell ref="B5501:B5503"/>
    <mergeCell ref="E3764:F3764"/>
    <mergeCell ref="C917:C919"/>
    <mergeCell ref="G1613:H1613"/>
    <mergeCell ref="B95:B97"/>
    <mergeCell ref="C5462:C5464"/>
    <mergeCell ref="E8423:F8423"/>
    <mergeCell ref="C1217:C1219"/>
    <mergeCell ref="B395:B397"/>
    <mergeCell ref="C7916:C7918"/>
    <mergeCell ref="E1994:F1994"/>
    <mergeCell ref="C5762:C5764"/>
    <mergeCell ref="C3677:C3679"/>
    <mergeCell ref="C8030:C8032"/>
    <mergeCell ref="B2849:B2851"/>
    <mergeCell ref="B2969:B2971"/>
    <mergeCell ref="B2963:B2965"/>
    <mergeCell ref="C8216:C8218"/>
    <mergeCell ref="C8336:C8338"/>
    <mergeCell ref="C1277:C1279"/>
    <mergeCell ref="B7508:B7510"/>
    <mergeCell ref="G998:H998"/>
    <mergeCell ref="G3698:H3698"/>
    <mergeCell ref="G5783:H5783"/>
    <mergeCell ref="E4238:F4238"/>
    <mergeCell ref="B3269:B3271"/>
    <mergeCell ref="G992:H992"/>
    <mergeCell ref="E4232:F4232"/>
    <mergeCell ref="E6323:F6323"/>
    <mergeCell ref="G8243:H8243"/>
    <mergeCell ref="E8777:F8777"/>
    <mergeCell ref="C1577:C1579"/>
    <mergeCell ref="B5723:B5725"/>
    <mergeCell ref="E6692:F6692"/>
    <mergeCell ref="G3998:H3998"/>
    <mergeCell ref="B7808:B7810"/>
    <mergeCell ref="E4538:F4538"/>
    <mergeCell ref="B869:B871"/>
    <mergeCell ref="C8363:C8365"/>
    <mergeCell ref="G8543:H8543"/>
    <mergeCell ref="C8390:C8392"/>
    <mergeCell ref="C3599:C3601"/>
    <mergeCell ref="B8729:B8731"/>
    <mergeCell ref="E6992:F6992"/>
    <mergeCell ref="B6023:B6025"/>
    <mergeCell ref="G4298:H4298"/>
    <mergeCell ref="C1445:C1447"/>
    <mergeCell ref="C4145:C4147"/>
    <mergeCell ref="E3833:F3833"/>
    <mergeCell ref="B1169:B1171"/>
    <mergeCell ref="C8663:C8665"/>
    <mergeCell ref="C6578:C6580"/>
    <mergeCell ref="G6758:H6758"/>
    <mergeCell ref="C8690:C8692"/>
    <mergeCell ref="E2768:F2768"/>
    <mergeCell ref="E683:F683"/>
    <mergeCell ref="C4445:C4447"/>
    <mergeCell ref="E6839:F6839"/>
    <mergeCell ref="B7955:B7957"/>
    <mergeCell ref="E4133:F4133"/>
    <mergeCell ref="G1466:H1466"/>
    <mergeCell ref="E983:F983"/>
    <mergeCell ref="B749:B751"/>
    <mergeCell ref="B8324:B8326"/>
    <mergeCell ref="E7139:F7139"/>
    <mergeCell ref="B6170:B6172"/>
    <mergeCell ref="B134:B136"/>
    <mergeCell ref="E4433:F4433"/>
    <mergeCell ref="E2348:F2348"/>
    <mergeCell ref="G1766:H1766"/>
    <mergeCell ref="G2114:H2114"/>
    <mergeCell ref="G4226:H4226"/>
    <mergeCell ref="E7439:F7439"/>
    <mergeCell ref="B6470:B6472"/>
    <mergeCell ref="C4046:C4048"/>
    <mergeCell ref="G2135:H2135"/>
    <mergeCell ref="C4346:C4348"/>
    <mergeCell ref="G4526:H4526"/>
    <mergeCell ref="E248:F248"/>
    <mergeCell ref="E368:F368"/>
    <mergeCell ref="C7352:C7354"/>
    <mergeCell ref="C4646:C4648"/>
    <mergeCell ref="C2561:C2563"/>
    <mergeCell ref="B5462:B5464"/>
    <mergeCell ref="B3308:B3310"/>
    <mergeCell ref="B1223:B1225"/>
    <mergeCell ref="C1946:C1948"/>
    <mergeCell ref="B1217:B1219"/>
    <mergeCell ref="G4367:H4367"/>
    <mergeCell ref="G2282:H2282"/>
    <mergeCell ref="E4907:F4907"/>
    <mergeCell ref="E2822:F2822"/>
    <mergeCell ref="B5762:B5764"/>
    <mergeCell ref="B3677:B3679"/>
    <mergeCell ref="G6827:H6827"/>
    <mergeCell ref="E7367:F7367"/>
    <mergeCell ref="G4673:H4673"/>
    <mergeCell ref="C161:C163"/>
    <mergeCell ref="E7361:F7361"/>
    <mergeCell ref="G2582:H2582"/>
    <mergeCell ref="E3122:F3122"/>
    <mergeCell ref="E3116:F3116"/>
    <mergeCell ref="B3977:B3979"/>
    <mergeCell ref="B8336:B8338"/>
    <mergeCell ref="G7127:H7127"/>
    <mergeCell ref="C6974:C6976"/>
    <mergeCell ref="B1250:B1252"/>
    <mergeCell ref="C461:C463"/>
    <mergeCell ref="E5576:F5576"/>
    <mergeCell ref="B488:B490"/>
    <mergeCell ref="G7427:H7427"/>
    <mergeCell ref="G5342:H5342"/>
    <mergeCell ref="C7274:C7276"/>
    <mergeCell ref="B5909:B5911"/>
    <mergeCell ref="B3824:B3826"/>
    <mergeCell ref="C5120:C5122"/>
    <mergeCell ref="C3035:C3037"/>
    <mergeCell ref="G1853:H1853"/>
    <mergeCell ref="C5489:C5491"/>
    <mergeCell ref="C7574:C7576"/>
    <mergeCell ref="B4124:B4126"/>
    <mergeCell ref="E302:F302"/>
    <mergeCell ref="G236:H236"/>
    <mergeCell ref="E7808:F7808"/>
    <mergeCell ref="E5723:F5723"/>
    <mergeCell ref="B8669:B8671"/>
    <mergeCell ref="B8663:B8665"/>
    <mergeCell ref="B6578:B6580"/>
    <mergeCell ref="G2153:H2153"/>
    <mergeCell ref="C2000:C2002"/>
    <mergeCell ref="C5789:C5791"/>
    <mergeCell ref="B4424:B4426"/>
    <mergeCell ref="E6023:F6023"/>
    <mergeCell ref="C2300:C2302"/>
    <mergeCell ref="G4721:H4721"/>
    <mergeCell ref="E923:F923"/>
    <mergeCell ref="C2600:C2602"/>
    <mergeCell ref="C515:C517"/>
    <mergeCell ref="G5021:H5021"/>
    <mergeCell ref="C4868:C4870"/>
    <mergeCell ref="C6953:C6955"/>
    <mergeCell ref="B4046:B4048"/>
    <mergeCell ref="E2861:F2861"/>
    <mergeCell ref="B1892:B1894"/>
    <mergeCell ref="G7481:H7481"/>
    <mergeCell ref="G6866:H6866"/>
    <mergeCell ref="B4352:B4354"/>
    <mergeCell ref="B7052:B7054"/>
    <mergeCell ref="E5315:F5315"/>
    <mergeCell ref="B4346:B4348"/>
    <mergeCell ref="G2621:H2621"/>
    <mergeCell ref="G536:H536"/>
    <mergeCell ref="E3161:F3161"/>
    <mergeCell ref="E1076:F1076"/>
    <mergeCell ref="E5429:F5429"/>
    <mergeCell ref="B101:B103"/>
    <mergeCell ref="G5081:H5081"/>
    <mergeCell ref="B7352:B7354"/>
    <mergeCell ref="E5615:F5615"/>
    <mergeCell ref="B4646:B4648"/>
    <mergeCell ref="E3530:F3530"/>
    <mergeCell ref="B2561:B2563"/>
    <mergeCell ref="G836:H836"/>
    <mergeCell ref="B8717:B8719"/>
    <mergeCell ref="C5201:C5203"/>
    <mergeCell ref="G5381:H5381"/>
    <mergeCell ref="G4949:H4949"/>
    <mergeCell ref="G7649:H7649"/>
    <mergeCell ref="B7652:B7654"/>
    <mergeCell ref="C3074:C3076"/>
    <mergeCell ref="E8189:F8189"/>
    <mergeCell ref="C983:C985"/>
    <mergeCell ref="E671:F671"/>
    <mergeCell ref="E1217:F1217"/>
    <mergeCell ref="G7949:H7949"/>
    <mergeCell ref="C1283:C1285"/>
    <mergeCell ref="G437:H437"/>
    <mergeCell ref="E5762:F5762"/>
    <mergeCell ref="B4793:B4795"/>
    <mergeCell ref="E3677:F3677"/>
    <mergeCell ref="B2708:B2710"/>
    <mergeCell ref="E971:F971"/>
    <mergeCell ref="C5828:C5830"/>
    <mergeCell ref="C8069:C8071"/>
    <mergeCell ref="B7253:B7255"/>
    <mergeCell ref="B6731:B6733"/>
    <mergeCell ref="B7247:B7249"/>
    <mergeCell ref="C2669:C2671"/>
    <mergeCell ref="E3977:F3977"/>
    <mergeCell ref="B3008:B3010"/>
    <mergeCell ref="E1271:F1271"/>
    <mergeCell ref="B5120:B5122"/>
    <mergeCell ref="E8336:F8336"/>
    <mergeCell ref="C8402:C8404"/>
    <mergeCell ref="C884:C886"/>
    <mergeCell ref="G1064:H1064"/>
    <mergeCell ref="E4277:F4277"/>
    <mergeCell ref="C368:C370"/>
    <mergeCell ref="G8096:H8096"/>
    <mergeCell ref="E8630:F8630"/>
    <mergeCell ref="E6545:F6545"/>
    <mergeCell ref="G6485:H6485"/>
    <mergeCell ref="E8636:F8636"/>
    <mergeCell ref="G8282:H8282"/>
    <mergeCell ref="C8129:C8131"/>
    <mergeCell ref="G7850:H7850"/>
    <mergeCell ref="C2822:C2824"/>
    <mergeCell ref="C5975:C5977"/>
    <mergeCell ref="C668:C670"/>
    <mergeCell ref="C1184:C1186"/>
    <mergeCell ref="G6785:H6785"/>
    <mergeCell ref="C7367:C7369"/>
    <mergeCell ref="E1445:F1445"/>
    <mergeCell ref="B7706:B7708"/>
    <mergeCell ref="C8429:C8431"/>
    <mergeCell ref="G8150:H8150"/>
    <mergeCell ref="C4190:C4192"/>
    <mergeCell ref="C8549:C8551"/>
    <mergeCell ref="B2300:B2302"/>
    <mergeCell ref="C1484:C1486"/>
    <mergeCell ref="G5450:H5450"/>
    <mergeCell ref="B146:B148"/>
    <mergeCell ref="B7721:B7723"/>
    <mergeCell ref="G1205:H1205"/>
    <mergeCell ref="E1745:F1745"/>
    <mergeCell ref="B2600:B2602"/>
    <mergeCell ref="B515:B517"/>
    <mergeCell ref="G5750:H5750"/>
    <mergeCell ref="G3665:H3665"/>
    <mergeCell ref="B5936:B5938"/>
    <mergeCell ref="E4199:F4199"/>
    <mergeCell ref="E2114:F2114"/>
    <mergeCell ref="E7535:F7535"/>
    <mergeCell ref="B5174:B5176"/>
    <mergeCell ref="G3965:H3965"/>
    <mergeCell ref="C3812:C3814"/>
    <mergeCell ref="C5897:C5899"/>
    <mergeCell ref="B6236:B6238"/>
    <mergeCell ref="C1658:C1660"/>
    <mergeCell ref="E7835:F7835"/>
    <mergeCell ref="C7814:C7816"/>
    <mergeCell ref="G4265:H4265"/>
    <mergeCell ref="C4112:C4114"/>
    <mergeCell ref="G8624:H8624"/>
    <mergeCell ref="G8618:H8618"/>
    <mergeCell ref="B2747:B2749"/>
    <mergeCell ref="B662:B664"/>
    <mergeCell ref="G6533:H6533"/>
    <mergeCell ref="B1136:B1138"/>
    <mergeCell ref="E4346:F4346"/>
    <mergeCell ref="C8114:C8116"/>
    <mergeCell ref="C6029:C6031"/>
    <mergeCell ref="C6023:C6025"/>
    <mergeCell ref="E101:F101"/>
    <mergeCell ref="B5201:B5203"/>
    <mergeCell ref="C4412:C4414"/>
    <mergeCell ref="C2327:C2329"/>
    <mergeCell ref="G6833:H6833"/>
    <mergeCell ref="B962:B964"/>
    <mergeCell ref="E4646:F4646"/>
    <mergeCell ref="E2561:F2561"/>
    <mergeCell ref="E434:F434"/>
    <mergeCell ref="C923:C925"/>
    <mergeCell ref="C6986:C6988"/>
    <mergeCell ref="B5621:B5623"/>
    <mergeCell ref="E7100:F7100"/>
    <mergeCell ref="C8783:C8785"/>
    <mergeCell ref="E7220:F7220"/>
    <mergeCell ref="E7214:F7214"/>
    <mergeCell ref="B8075:B8077"/>
    <mergeCell ref="G1559:H1559"/>
    <mergeCell ref="E7520:F7520"/>
    <mergeCell ref="C5951:C5953"/>
    <mergeCell ref="B8375:B8377"/>
    <mergeCell ref="C7013:C7015"/>
    <mergeCell ref="C1706:C1708"/>
    <mergeCell ref="B5675:B5677"/>
    <mergeCell ref="B884:B886"/>
    <mergeCell ref="B368:B370"/>
    <mergeCell ref="B3521:B3523"/>
    <mergeCell ref="C6251:C6253"/>
    <mergeCell ref="C7313:C7315"/>
    <mergeCell ref="B5975:B5977"/>
    <mergeCell ref="B1184:B1186"/>
    <mergeCell ref="E2267:F2267"/>
    <mergeCell ref="C1739:C1741"/>
    <mergeCell ref="G1919:H1919"/>
    <mergeCell ref="B4190:B4192"/>
    <mergeCell ref="B8549:B8551"/>
    <mergeCell ref="G4118:H4118"/>
    <mergeCell ref="G2033:H2033"/>
    <mergeCell ref="C2039:C2041"/>
    <mergeCell ref="C4151:C4153"/>
    <mergeCell ref="G2219:H2219"/>
    <mergeCell ref="G6572:H6572"/>
    <mergeCell ref="G4487:H4487"/>
    <mergeCell ref="B4490:B4492"/>
    <mergeCell ref="G2333:H2333"/>
    <mergeCell ref="E2300:F2300"/>
    <mergeCell ref="B1331:B1333"/>
    <mergeCell ref="G6878:H6878"/>
    <mergeCell ref="C4607:C4609"/>
    <mergeCell ref="G4787:H4787"/>
    <mergeCell ref="E2600:F2600"/>
    <mergeCell ref="B1631:B1633"/>
    <mergeCell ref="E515:F515"/>
    <mergeCell ref="B7814:B7816"/>
    <mergeCell ref="C4913:C4915"/>
    <mergeCell ref="B3575:B3577"/>
    <mergeCell ref="E1103:F1103"/>
    <mergeCell ref="B4085:B4087"/>
    <mergeCell ref="B3569:B3571"/>
    <mergeCell ref="G6719:H6719"/>
    <mergeCell ref="E815:F815"/>
    <mergeCell ref="E5174:F5174"/>
    <mergeCell ref="B8114:B8116"/>
    <mergeCell ref="B6029:B6031"/>
    <mergeCell ref="C7325:C7327"/>
    <mergeCell ref="C5240:C5242"/>
    <mergeCell ref="B1784:B1786"/>
    <mergeCell ref="G4934:H4934"/>
    <mergeCell ref="E5474:F5474"/>
    <mergeCell ref="E5468:F5468"/>
    <mergeCell ref="B6329:B6331"/>
    <mergeCell ref="C4967:C4969"/>
    <mergeCell ref="G4688:H4688"/>
    <mergeCell ref="G4172:H4172"/>
    <mergeCell ref="C2813:C2815"/>
    <mergeCell ref="C728:C730"/>
    <mergeCell ref="E7928:F7928"/>
    <mergeCell ref="G5234:H5234"/>
    <mergeCell ref="B6629:B6631"/>
    <mergeCell ref="C2051:C2053"/>
    <mergeCell ref="C5267:C5269"/>
    <mergeCell ref="G7694:H7694"/>
    <mergeCell ref="G4988:H4988"/>
    <mergeCell ref="E8228:F8228"/>
    <mergeCell ref="C5387:C5389"/>
    <mergeCell ref="B4559:B4561"/>
    <mergeCell ref="G134:H134"/>
    <mergeCell ref="B2474:B2476"/>
    <mergeCell ref="E6158:F6158"/>
    <mergeCell ref="C7841:C7843"/>
    <mergeCell ref="E851:F851"/>
    <mergeCell ref="G2588:H2588"/>
    <mergeCell ref="G503:H503"/>
    <mergeCell ref="B2774:B2776"/>
    <mergeCell ref="E1037:F1037"/>
    <mergeCell ref="E5396:F5396"/>
    <mergeCell ref="G2702:H2702"/>
    <mergeCell ref="G617:H617"/>
    <mergeCell ref="E1157:F1157"/>
    <mergeCell ref="E4373:F4373"/>
    <mergeCell ref="C4352:C4354"/>
    <mergeCell ref="E6458:F6458"/>
    <mergeCell ref="C8141:C8143"/>
    <mergeCell ref="B6776:B6778"/>
    <mergeCell ref="E2219:F2219"/>
    <mergeCell ref="C2735:C2737"/>
    <mergeCell ref="G803:H803"/>
    <mergeCell ref="C650:C652"/>
    <mergeCell ref="G5162:H5162"/>
    <mergeCell ref="B7433:B7435"/>
    <mergeCell ref="E8375:F8375"/>
    <mergeCell ref="G917:H917"/>
    <mergeCell ref="C4652:C4654"/>
    <mergeCell ref="G7616:H7616"/>
    <mergeCell ref="G5462:H5462"/>
    <mergeCell ref="C950:C952"/>
    <mergeCell ref="G8162:H8162"/>
    <mergeCell ref="E8675:F8675"/>
    <mergeCell ref="G3371:H3371"/>
    <mergeCell ref="G1217:H1217"/>
    <mergeCell ref="E1184:F1184"/>
    <mergeCell ref="C4952:C4954"/>
    <mergeCell ref="C2867:C2869"/>
    <mergeCell ref="C7220:C7222"/>
    <mergeCell ref="G7916:H7916"/>
    <mergeCell ref="B2039:B2041"/>
    <mergeCell ref="B6398:B6400"/>
    <mergeCell ref="C1250:C1252"/>
    <mergeCell ref="C5609:C5611"/>
    <mergeCell ref="G8462:H8462"/>
    <mergeCell ref="B2159:B2161"/>
    <mergeCell ref="E422:F422"/>
    <mergeCell ref="B2153:B2155"/>
    <mergeCell ref="E1484:F1484"/>
    <mergeCell ref="C7520:C7522"/>
    <mergeCell ref="G8216:H8216"/>
    <mergeCell ref="B6698:B6700"/>
    <mergeCell ref="G188:H188"/>
    <mergeCell ref="C3824:C3826"/>
    <mergeCell ref="C5909:C5911"/>
    <mergeCell ref="G182:H182"/>
    <mergeCell ref="B2459:B2461"/>
    <mergeCell ref="E8297:F8297"/>
    <mergeCell ref="B2453:B2455"/>
    <mergeCell ref="G5603:H5603"/>
    <mergeCell ref="E6143:F6143"/>
    <mergeCell ref="E4058:F4058"/>
    <mergeCell ref="E4052:F4052"/>
    <mergeCell ref="C5735:C5737"/>
    <mergeCell ref="B6998:B7000"/>
    <mergeCell ref="B4913:B4915"/>
    <mergeCell ref="C3551:C3553"/>
    <mergeCell ref="E8603:F8603"/>
    <mergeCell ref="E8597:F8597"/>
    <mergeCell ref="E6512:F6512"/>
    <mergeCell ref="G3818:H3818"/>
    <mergeCell ref="B5213:B5215"/>
    <mergeCell ref="C635:C637"/>
    <mergeCell ref="C3851:C3853"/>
    <mergeCell ref="G8363:H8363"/>
    <mergeCell ref="B2513:B2515"/>
    <mergeCell ref="E6812:F6812"/>
    <mergeCell ref="B359:B361"/>
    <mergeCell ref="G7601:H7601"/>
    <mergeCell ref="G8663:H8663"/>
    <mergeCell ref="B2813:B2815"/>
    <mergeCell ref="G656:H656"/>
    <mergeCell ref="E173:F173"/>
    <mergeCell ref="B7514:B7516"/>
    <mergeCell ref="C8810:C8812"/>
    <mergeCell ref="B5387:B5389"/>
    <mergeCell ref="G956:H956"/>
    <mergeCell ref="E6986:F6986"/>
    <mergeCell ref="C3236:C3238"/>
    <mergeCell ref="G3416:H3416"/>
    <mergeCell ref="C7025:C7027"/>
    <mergeCell ref="G3410:H3410"/>
    <mergeCell ref="G1325:H1325"/>
    <mergeCell ref="B5687:B5689"/>
    <mergeCell ref="C1103:C1105"/>
    <mergeCell ref="E7259:F7259"/>
    <mergeCell ref="E7286:F7286"/>
    <mergeCell ref="E8651:F8651"/>
    <mergeCell ref="C6236:C6238"/>
    <mergeCell ref="G5984:H5984"/>
    <mergeCell ref="B623:B625"/>
    <mergeCell ref="B107:B109"/>
    <mergeCell ref="E7586:F7586"/>
    <mergeCell ref="E5501:F5501"/>
    <mergeCell ref="B4652:B4654"/>
    <mergeCell ref="C3863:C3865"/>
    <mergeCell ref="B413:B415"/>
    <mergeCell ref="B407:B409"/>
    <mergeCell ref="G3557:H3557"/>
    <mergeCell ref="G1472:H1472"/>
    <mergeCell ref="E4097:F4097"/>
    <mergeCell ref="E2012:F2012"/>
    <mergeCell ref="E2006:F2006"/>
    <mergeCell ref="B4952:B4954"/>
    <mergeCell ref="B2867:B2869"/>
    <mergeCell ref="G8102:H8102"/>
    <mergeCell ref="E6551:F6551"/>
    <mergeCell ref="G1772:H1772"/>
    <mergeCell ref="E2312:F2312"/>
    <mergeCell ref="E2306:F2306"/>
    <mergeCell ref="B1370:B1372"/>
    <mergeCell ref="B3167:B3169"/>
    <mergeCell ref="G6317:H6317"/>
    <mergeCell ref="C1805:C1807"/>
    <mergeCell ref="C6164:C6166"/>
    <mergeCell ref="B8588:B8590"/>
    <mergeCell ref="E4766:F4766"/>
    <mergeCell ref="G2072:H2072"/>
    <mergeCell ref="C1919:C1921"/>
    <mergeCell ref="B1097:B1099"/>
    <mergeCell ref="B7826:B7828"/>
    <mergeCell ref="G6617:H6617"/>
    <mergeCell ref="G4532:H4532"/>
    <mergeCell ref="C6464:C6466"/>
    <mergeCell ref="C2219:C2221"/>
    <mergeCell ref="B1397:B1399"/>
    <mergeCell ref="E1934:F1934"/>
    <mergeCell ref="B7553:B7555"/>
    <mergeCell ref="E2996:F2996"/>
    <mergeCell ref="C6764:C6766"/>
    <mergeCell ref="C4679:C4681"/>
    <mergeCell ref="B3314:B3316"/>
    <mergeCell ref="E6998:F6998"/>
    <mergeCell ref="E2234:F2234"/>
    <mergeCell ref="E2786:F2786"/>
    <mergeCell ref="B7853:B7855"/>
    <mergeCell ref="E3296:F3296"/>
    <mergeCell ref="B5768:B5770"/>
    <mergeCell ref="C1190:C1192"/>
    <mergeCell ref="C4979:C4981"/>
    <mergeCell ref="B3614:B3616"/>
    <mergeCell ref="B8510:B8512"/>
    <mergeCell ref="G2000:H2000"/>
    <mergeCell ref="E5213:F5213"/>
    <mergeCell ref="G1994:H1994"/>
    <mergeCell ref="B4271:B4273"/>
    <mergeCell ref="C1490:C1492"/>
    <mergeCell ref="B8816:B8818"/>
    <mergeCell ref="B8810:B8812"/>
    <mergeCell ref="G2300:H2300"/>
    <mergeCell ref="C2147:C2149"/>
    <mergeCell ref="G6653:H6653"/>
    <mergeCell ref="G8450:H8450"/>
    <mergeCell ref="G6365:H6365"/>
    <mergeCell ref="C1790:C1792"/>
    <mergeCell ref="C4058:C4060"/>
    <mergeCell ref="G4754:H4754"/>
    <mergeCell ref="B3236:B3238"/>
    <mergeCell ref="C2447:C2449"/>
    <mergeCell ref="B1082:B1084"/>
    <mergeCell ref="G4868:H4868"/>
    <mergeCell ref="G8756:H8756"/>
    <mergeCell ref="G6671:H6671"/>
    <mergeCell ref="C8603:C8605"/>
    <mergeCell ref="E2681:F2681"/>
    <mergeCell ref="C4358:C4360"/>
    <mergeCell ref="B3536:B3538"/>
    <mergeCell ref="C2747:C2749"/>
    <mergeCell ref="C662:C664"/>
    <mergeCell ref="E5135:F5135"/>
    <mergeCell ref="G2441:H2441"/>
    <mergeCell ref="G356:H356"/>
    <mergeCell ref="E2981:F2981"/>
    <mergeCell ref="E896:F896"/>
    <mergeCell ref="B3836:B3838"/>
    <mergeCell ref="B1751:B1753"/>
    <mergeCell ref="G4901:H4901"/>
    <mergeCell ref="E8141:F8141"/>
    <mergeCell ref="E5435:F5435"/>
    <mergeCell ref="E3350:F3350"/>
    <mergeCell ref="G4139:H4139"/>
    <mergeCell ref="B6410:B6412"/>
    <mergeCell ref="G5201:H5201"/>
    <mergeCell ref="E8441:F8441"/>
    <mergeCell ref="B7472:B7474"/>
    <mergeCell ref="C2894:C2896"/>
    <mergeCell ref="E8309:F8309"/>
    <mergeCell ref="E188:F188"/>
    <mergeCell ref="E3341:F3341"/>
    <mergeCell ref="E5609:F5609"/>
    <mergeCell ref="C7286:C7288"/>
    <mergeCell ref="E1370:F1370"/>
    <mergeCell ref="B6437:B6439"/>
    <mergeCell ref="C5648:C5650"/>
    <mergeCell ref="G8069:H8069"/>
    <mergeCell ref="B4310:B4312"/>
    <mergeCell ref="B2225:B2227"/>
    <mergeCell ref="B2219:B2221"/>
    <mergeCell ref="E5909:F5909"/>
    <mergeCell ref="E3824:F3824"/>
    <mergeCell ref="C7592:C7594"/>
    <mergeCell ref="C5501:C5503"/>
    <mergeCell ref="C8654:C8656"/>
    <mergeCell ref="C74:C76"/>
    <mergeCell ref="G254:H254"/>
    <mergeCell ref="G248:H248"/>
    <mergeCell ref="B2525:B2527"/>
    <mergeCell ref="E5735:F5735"/>
    <mergeCell ref="G3584:H3584"/>
    <mergeCell ref="E4124:F4124"/>
    <mergeCell ref="B1190:B1192"/>
    <mergeCell ref="C374:C376"/>
    <mergeCell ref="C401:C403"/>
    <mergeCell ref="G2822:H2822"/>
    <mergeCell ref="E4424:F4424"/>
    <mergeCell ref="E635:F635"/>
    <mergeCell ref="C5534:C5536"/>
    <mergeCell ref="C7187:C7189"/>
    <mergeCell ref="G7367:H7367"/>
    <mergeCell ref="B7526:B7528"/>
    <mergeCell ref="B1490:B1492"/>
    <mergeCell ref="C701:C703"/>
    <mergeCell ref="E3089:F3089"/>
    <mergeCell ref="B1604:B1606"/>
    <mergeCell ref="G395:H395"/>
    <mergeCell ref="E935:F935"/>
    <mergeCell ref="E3203:F3203"/>
    <mergeCell ref="C7487:C7489"/>
    <mergeCell ref="B1790:B1792"/>
    <mergeCell ref="G4940:H4940"/>
    <mergeCell ref="G2855:H2855"/>
    <mergeCell ref="B5126:B5128"/>
    <mergeCell ref="E3389:F3389"/>
    <mergeCell ref="B1904:B1906"/>
    <mergeCell ref="G2969:H2969"/>
    <mergeCell ref="E3503:F3503"/>
    <mergeCell ref="C7787:C7789"/>
    <mergeCell ref="C5702:C5704"/>
    <mergeCell ref="B8603:B8605"/>
    <mergeCell ref="B4364:B4366"/>
    <mergeCell ref="G3155:H3155"/>
    <mergeCell ref="C3002:C3004"/>
    <mergeCell ref="C5087:C5089"/>
    <mergeCell ref="B5426:B5428"/>
    <mergeCell ref="C848:C850"/>
    <mergeCell ref="G3269:H3269"/>
    <mergeCell ref="E7025:F7025"/>
    <mergeCell ref="E1718:F1718"/>
    <mergeCell ref="G3455:H3455"/>
    <mergeCell ref="C3302:C3304"/>
    <mergeCell ref="G7814:H7814"/>
    <mergeCell ref="G7808:H7808"/>
    <mergeCell ref="B1937:B1939"/>
    <mergeCell ref="G5723:H5723"/>
    <mergeCell ref="E6263:F6263"/>
    <mergeCell ref="E8348:F8348"/>
    <mergeCell ref="G3569:H3569"/>
    <mergeCell ref="B4391:B4393"/>
    <mergeCell ref="C3602:C3604"/>
    <mergeCell ref="C1517:C1519"/>
    <mergeCell ref="G6023:H6023"/>
    <mergeCell ref="B152:B154"/>
    <mergeCell ref="E3836:F3836"/>
    <mergeCell ref="E1751:F1751"/>
    <mergeCell ref="B2894:B2896"/>
    <mergeCell ref="G1169:H1169"/>
    <mergeCell ref="B4691:B4693"/>
    <mergeCell ref="C6176:C6178"/>
    <mergeCell ref="C6170:C6172"/>
    <mergeCell ref="B5354:B5356"/>
    <mergeCell ref="B2720:B2722"/>
    <mergeCell ref="G923:H923"/>
    <mergeCell ref="E6410:F6410"/>
    <mergeCell ref="G3191:H3191"/>
    <mergeCell ref="B1109:B1111"/>
    <mergeCell ref="E4319:F4319"/>
    <mergeCell ref="E6404:F6404"/>
    <mergeCell ref="B7265:B7267"/>
    <mergeCell ref="G3929:H3929"/>
    <mergeCell ref="B3020:B3022"/>
    <mergeCell ref="G3491:H3491"/>
    <mergeCell ref="B7565:B7567"/>
    <mergeCell ref="C2981:C2983"/>
    <mergeCell ref="C896:C898"/>
    <mergeCell ref="G5951:H5951"/>
    <mergeCell ref="B74:B76"/>
    <mergeCell ref="B188:B190"/>
    <mergeCell ref="C5441:C5443"/>
    <mergeCell ref="C6503:C6505"/>
    <mergeCell ref="G6251:H6251"/>
    <mergeCell ref="B374:B376"/>
    <mergeCell ref="G3524:H3524"/>
    <mergeCell ref="E6764:F6764"/>
    <mergeCell ref="E1973:F1973"/>
    <mergeCell ref="C5741:C5743"/>
    <mergeCell ref="B674:B676"/>
    <mergeCell ref="G1739:H1739"/>
    <mergeCell ref="E4979:F4979"/>
    <mergeCell ref="B4010:B4012"/>
    <mergeCell ref="E2273:F2273"/>
    <mergeCell ref="G3938:H3938"/>
    <mergeCell ref="E2387:F2387"/>
    <mergeCell ref="B8039:B8041"/>
    <mergeCell ref="B8555:B8557"/>
    <mergeCell ref="B5333:B5335"/>
    <mergeCell ref="B3248:B3250"/>
    <mergeCell ref="G2039:H2039"/>
    <mergeCell ref="C1370:C1372"/>
    <mergeCell ref="G6398:H6398"/>
    <mergeCell ref="E6932:F6932"/>
    <mergeCell ref="G8336:H8336"/>
    <mergeCell ref="B2975:B2977"/>
    <mergeCell ref="C1670:C1672"/>
    <mergeCell ref="B848:B850"/>
    <mergeCell ref="E5147:F5147"/>
    <mergeCell ref="E2447:F2447"/>
    <mergeCell ref="G8636:H8636"/>
    <mergeCell ref="C4124:C4126"/>
    <mergeCell ref="B3275:B3277"/>
    <mergeCell ref="B7634:B7636"/>
    <mergeCell ref="C2486:C2488"/>
    <mergeCell ref="C1970:C1972"/>
    <mergeCell ref="B1148:B1150"/>
    <mergeCell ref="E4358:F4358"/>
    <mergeCell ref="C8642:C8644"/>
    <mergeCell ref="C8669:C8671"/>
    <mergeCell ref="G2207:H2207"/>
    <mergeCell ref="G122:H122"/>
    <mergeCell ref="E2747:F2747"/>
    <mergeCell ref="G6851:H6851"/>
    <mergeCell ref="B7934:B7936"/>
    <mergeCell ref="B5849:B5851"/>
    <mergeCell ref="G1445:H1445"/>
    <mergeCell ref="C4157:C4159"/>
    <mergeCell ref="G6578:H6578"/>
    <mergeCell ref="G3872:H3872"/>
    <mergeCell ref="B6149:B6151"/>
    <mergeCell ref="C4271:C4273"/>
    <mergeCell ref="E5621:F5621"/>
    <mergeCell ref="C8816:C8818"/>
    <mergeCell ref="C6110:C6112"/>
    <mergeCell ref="C4025:C4027"/>
    <mergeCell ref="C4571:C4573"/>
    <mergeCell ref="B3749:B3751"/>
    <mergeCell ref="E2126:F2126"/>
    <mergeCell ref="E41:F41"/>
    <mergeCell ref="C4325:C4327"/>
    <mergeCell ref="C7031:C7033"/>
    <mergeCell ref="C4871:C4873"/>
    <mergeCell ref="B1964:B1966"/>
    <mergeCell ref="G1892:H1892"/>
    <mergeCell ref="E5648:F5648"/>
    <mergeCell ref="C7331:C7333"/>
    <mergeCell ref="E341:F341"/>
    <mergeCell ref="C2540:C2542"/>
    <mergeCell ref="B6509:B6511"/>
    <mergeCell ref="B3287:B3289"/>
    <mergeCell ref="B1202:B1204"/>
    <mergeCell ref="B6503:B6505"/>
    <mergeCell ref="G4352:H4352"/>
    <mergeCell ref="C1925:C1927"/>
    <mergeCell ref="G4346:H4346"/>
    <mergeCell ref="B6623:B6625"/>
    <mergeCell ref="E4886:F4886"/>
    <mergeCell ref="G107:H107"/>
    <mergeCell ref="E8222:F8222"/>
    <mergeCell ref="G4652:H4652"/>
    <mergeCell ref="C140:C142"/>
    <mergeCell ref="G4646:H4646"/>
    <mergeCell ref="G2561:H2561"/>
    <mergeCell ref="E3101:F3101"/>
    <mergeCell ref="E374:F374"/>
    <mergeCell ref="E8522:F8522"/>
    <mergeCell ref="G7106:H7106"/>
    <mergeCell ref="B5588:B5590"/>
    <mergeCell ref="C440:C442"/>
    <mergeCell ref="C4793:C4795"/>
    <mergeCell ref="C2708:C2710"/>
    <mergeCell ref="G7220:H7220"/>
    <mergeCell ref="B1343:B1345"/>
    <mergeCell ref="E674:F674"/>
    <mergeCell ref="G7406:H7406"/>
    <mergeCell ref="C7253:C7255"/>
    <mergeCell ref="B5888:B5890"/>
    <mergeCell ref="C5099:C5101"/>
    <mergeCell ref="C3014:C3016"/>
    <mergeCell ref="G7520:H7520"/>
    <mergeCell ref="C3008:C3010"/>
    <mergeCell ref="E7487:F7487"/>
    <mergeCell ref="B1643:B1645"/>
    <mergeCell ref="B1670:B1672"/>
    <mergeCell ref="E3248:F3248"/>
    <mergeCell ref="G29:H29"/>
    <mergeCell ref="E3242:F3242"/>
    <mergeCell ref="C7553:C7555"/>
    <mergeCell ref="B6188:B6190"/>
    <mergeCell ref="B4103:B4105"/>
    <mergeCell ref="E7787:F7787"/>
    <mergeCell ref="E5702:F5702"/>
    <mergeCell ref="G3008:H3008"/>
    <mergeCell ref="C2855:C2857"/>
    <mergeCell ref="G3035:H3035"/>
    <mergeCell ref="C4940:C4942"/>
    <mergeCell ref="E3575:F3575"/>
    <mergeCell ref="G5120:H5120"/>
    <mergeCell ref="B4403:B4405"/>
    <mergeCell ref="G7553:H7553"/>
    <mergeCell ref="C3041:C3043"/>
    <mergeCell ref="B6671:B6673"/>
    <mergeCell ref="B8756:B8758"/>
    <mergeCell ref="G4874:H4874"/>
    <mergeCell ref="G2789:H2789"/>
    <mergeCell ref="E6002:F6002"/>
    <mergeCell ref="C3155:C3157"/>
    <mergeCell ref="G3335:H3335"/>
    <mergeCell ref="G176:H176"/>
    <mergeCell ref="C7700:C7702"/>
    <mergeCell ref="E8570:F8570"/>
    <mergeCell ref="G3635:H3635"/>
    <mergeCell ref="E3602:F3602"/>
    <mergeCell ref="B2633:B2635"/>
    <mergeCell ref="E1517:F1517"/>
    <mergeCell ref="G476:H476"/>
    <mergeCell ref="B8789:B8791"/>
    <mergeCell ref="C8000:C8002"/>
    <mergeCell ref="C5915:C5917"/>
    <mergeCell ref="B4025:B4027"/>
    <mergeCell ref="B7178:B7180"/>
    <mergeCell ref="B4577:B4579"/>
    <mergeCell ref="B1871:B1873"/>
    <mergeCell ref="B4571:B4573"/>
    <mergeCell ref="E6176:F6176"/>
    <mergeCell ref="G776:H776"/>
    <mergeCell ref="B7004:B7006"/>
    <mergeCell ref="B7031:B7033"/>
    <mergeCell ref="B4877:B4879"/>
    <mergeCell ref="B5393:B5395"/>
    <mergeCell ref="B4871:B4873"/>
    <mergeCell ref="G3236:H3236"/>
    <mergeCell ref="E6476:F6476"/>
    <mergeCell ref="E3770:F3770"/>
    <mergeCell ref="E6470:F6470"/>
    <mergeCell ref="B7331:B7333"/>
    <mergeCell ref="G7775:H7775"/>
    <mergeCell ref="G5174:H5174"/>
    <mergeCell ref="B4172:B4174"/>
    <mergeCell ref="G6236:H6236"/>
    <mergeCell ref="E6776:F6776"/>
    <mergeCell ref="B7631:B7633"/>
    <mergeCell ref="C3053:C3055"/>
    <mergeCell ref="G8696:H8696"/>
    <mergeCell ref="G5474:H5474"/>
    <mergeCell ref="G5990:H5990"/>
    <mergeCell ref="E5441:F5441"/>
    <mergeCell ref="B4472:B4474"/>
    <mergeCell ref="E1196:F1196"/>
    <mergeCell ref="B254:B256"/>
    <mergeCell ref="G6290:H6290"/>
    <mergeCell ref="B4772:B4774"/>
    <mergeCell ref="B2687:B2689"/>
    <mergeCell ref="E6377:F6377"/>
    <mergeCell ref="E5855:F5855"/>
    <mergeCell ref="C8054:C8056"/>
    <mergeCell ref="B554:B556"/>
    <mergeCell ref="G3704:H3704"/>
    <mergeCell ref="E2159:F2159"/>
    <mergeCell ref="C5354:C5356"/>
    <mergeCell ref="E2153:F2153"/>
    <mergeCell ref="B7226:B7228"/>
    <mergeCell ref="B2987:B2989"/>
    <mergeCell ref="B7346:B7348"/>
    <mergeCell ref="C1109:C1111"/>
    <mergeCell ref="E6155:F6155"/>
    <mergeCell ref="E4070:F4070"/>
    <mergeCell ref="C5654:C5656"/>
    <mergeCell ref="G8075:H8075"/>
    <mergeCell ref="E8615:F8615"/>
    <mergeCell ref="G6437:H6437"/>
    <mergeCell ref="C1409:C1411"/>
    <mergeCell ref="E6524:F6524"/>
    <mergeCell ref="B587:B589"/>
    <mergeCell ref="C5954:C5956"/>
    <mergeCell ref="C3869:C3871"/>
    <mergeCell ref="G8375:H8375"/>
    <mergeCell ref="C1709:C1711"/>
    <mergeCell ref="E1424:F1424"/>
    <mergeCell ref="E2486:F2486"/>
    <mergeCell ref="E6845:F6845"/>
    <mergeCell ref="C4169:C4171"/>
    <mergeCell ref="G8675:H8675"/>
    <mergeCell ref="C8522:C8524"/>
    <mergeCell ref="E8642:F8642"/>
    <mergeCell ref="B7700:B7702"/>
    <mergeCell ref="G1190:H1190"/>
    <mergeCell ref="G1184:H1184"/>
    <mergeCell ref="B3461:B3463"/>
    <mergeCell ref="E1724:F1724"/>
    <mergeCell ref="B3455:B3457"/>
    <mergeCell ref="E7145:F7145"/>
    <mergeCell ref="E5060:F5060"/>
    <mergeCell ref="C8822:C8824"/>
    <mergeCell ref="C6737:C6739"/>
    <mergeCell ref="B8000:B8002"/>
    <mergeCell ref="B5915:B5917"/>
    <mergeCell ref="G1484:H1484"/>
    <mergeCell ref="E7514:F7514"/>
    <mergeCell ref="G4820:H4820"/>
    <mergeCell ref="E5360:F5360"/>
    <mergeCell ref="B2426:B2428"/>
    <mergeCell ref="B6215:B6217"/>
    <mergeCell ref="C1637:C1639"/>
    <mergeCell ref="G6143:H6143"/>
    <mergeCell ref="G4058:H4058"/>
    <mergeCell ref="C1631:C1633"/>
    <mergeCell ref="C7793:C7795"/>
    <mergeCell ref="E1871:F1871"/>
    <mergeCell ref="G8603:H8603"/>
    <mergeCell ref="C4091:C4093"/>
    <mergeCell ref="B2726:B2728"/>
    <mergeCell ref="G4358:H4358"/>
    <mergeCell ref="C4205:C4207"/>
    <mergeCell ref="E4325:F4325"/>
    <mergeCell ref="C7358:C7360"/>
    <mergeCell ref="C8093:C8095"/>
    <mergeCell ref="G1631:H1631"/>
    <mergeCell ref="E2171:F2171"/>
    <mergeCell ref="E86:F86"/>
    <mergeCell ref="G1658:H1658"/>
    <mergeCell ref="E80:F80"/>
    <mergeCell ref="B3026:B3028"/>
    <mergeCell ref="B941:B943"/>
    <mergeCell ref="B5294:B5296"/>
    <mergeCell ref="E4625:F4625"/>
    <mergeCell ref="E2540:F2540"/>
    <mergeCell ref="C8393:C8395"/>
    <mergeCell ref="C1778:C1780"/>
    <mergeCell ref="G1958:H1958"/>
    <mergeCell ref="B5600:B5602"/>
    <mergeCell ref="G4391:H4391"/>
    <mergeCell ref="C4238:C4240"/>
    <mergeCell ref="B3509:B3511"/>
    <mergeCell ref="G8744:H8744"/>
    <mergeCell ref="G6659:H6659"/>
    <mergeCell ref="B6662:B6664"/>
    <mergeCell ref="E7199:F7199"/>
    <mergeCell ref="C6323:C6325"/>
    <mergeCell ref="E7193:F7193"/>
    <mergeCell ref="G173:H173"/>
    <mergeCell ref="B8054:B8056"/>
    <mergeCell ref="C4538:C4540"/>
    <mergeCell ref="G6959:H6959"/>
    <mergeCell ref="E7499:F7499"/>
    <mergeCell ref="C293:C295"/>
    <mergeCell ref="G473:H473"/>
    <mergeCell ref="E440:F440"/>
    <mergeCell ref="C6992:C6994"/>
    <mergeCell ref="B5627:B5629"/>
    <mergeCell ref="B3542:B3544"/>
    <mergeCell ref="C4838:C4840"/>
    <mergeCell ref="C2753:C2755"/>
    <mergeCell ref="B5654:B5656"/>
    <mergeCell ref="G7259:H7259"/>
    <mergeCell ref="C7106:C7108"/>
    <mergeCell ref="B3500:B3502"/>
    <mergeCell ref="B1415:B1417"/>
    <mergeCell ref="E7226:F7226"/>
    <mergeCell ref="B1409:B1411"/>
    <mergeCell ref="E5099:F5099"/>
    <mergeCell ref="E3014:F3014"/>
    <mergeCell ref="B5954:B5956"/>
    <mergeCell ref="C7406:C7408"/>
    <mergeCell ref="B1709:B1711"/>
    <mergeCell ref="G74:H74"/>
    <mergeCell ref="G2774:H2774"/>
    <mergeCell ref="E3314:F3314"/>
    <mergeCell ref="G4097:H4097"/>
    <mergeCell ref="G2012:H2012"/>
    <mergeCell ref="B3095:B3097"/>
    <mergeCell ref="B1010:B1012"/>
    <mergeCell ref="C2921:C2923"/>
    <mergeCell ref="G6557:H6557"/>
    <mergeCell ref="B8828:B8830"/>
    <mergeCell ref="G7619:H7619"/>
    <mergeCell ref="C5312:C5314"/>
    <mergeCell ref="B1310:B1312"/>
    <mergeCell ref="C3221:C3223"/>
    <mergeCell ref="E2393:F2393"/>
    <mergeCell ref="G6857:H6857"/>
    <mergeCell ref="C4586:C4588"/>
    <mergeCell ref="G242:H242"/>
    <mergeCell ref="B1610:B1612"/>
    <mergeCell ref="G2159:H2159"/>
    <mergeCell ref="E2693:F2693"/>
    <mergeCell ref="C4892:C4894"/>
    <mergeCell ref="G542:H542"/>
    <mergeCell ref="E1082:F1082"/>
    <mergeCell ref="C2192:C2194"/>
    <mergeCell ref="G6698:H6698"/>
    <mergeCell ref="B4616:B4618"/>
    <mergeCell ref="C38:C40"/>
    <mergeCell ref="B4184:B4186"/>
    <mergeCell ref="G2459:H2459"/>
    <mergeCell ref="E2993:F2993"/>
    <mergeCell ref="E908:F908"/>
    <mergeCell ref="C2492:C2494"/>
    <mergeCell ref="G6998:H6998"/>
    <mergeCell ref="G4913:H4913"/>
    <mergeCell ref="E7538:F7538"/>
    <mergeCell ref="E5453:F5453"/>
    <mergeCell ref="E1208:F1208"/>
    <mergeCell ref="C2792:C2794"/>
    <mergeCell ref="C707:C709"/>
    <mergeCell ref="G5213:H5213"/>
    <mergeCell ref="C5060:C5062"/>
    <mergeCell ref="C7145:C7147"/>
    <mergeCell ref="B2084:B2086"/>
    <mergeCell ref="E3683:F3683"/>
    <mergeCell ref="C5360:C5362"/>
    <mergeCell ref="B4544:B4546"/>
    <mergeCell ref="B4538:B4540"/>
    <mergeCell ref="G113:H113"/>
    <mergeCell ref="B299:B301"/>
    <mergeCell ref="E6137:F6137"/>
    <mergeCell ref="B293:B295"/>
    <mergeCell ref="E3983:F3983"/>
    <mergeCell ref="E1898:F1898"/>
    <mergeCell ref="B6449:B6451"/>
    <mergeCell ref="C5660:C5662"/>
    <mergeCell ref="E8054:F8054"/>
    <mergeCell ref="B4838:B4840"/>
    <mergeCell ref="B2753:B2755"/>
    <mergeCell ref="E8528:F8528"/>
    <mergeCell ref="G2681:H2681"/>
    <mergeCell ref="E6443:F6443"/>
    <mergeCell ref="E5921:F5921"/>
    <mergeCell ref="E6437:F6437"/>
    <mergeCell ref="C8120:C8122"/>
    <mergeCell ref="E2198:F2198"/>
    <mergeCell ref="E8354:F8354"/>
    <mergeCell ref="B7412:B7414"/>
    <mergeCell ref="G6203:H6203"/>
    <mergeCell ref="G2981:H2981"/>
    <mergeCell ref="G896:H896"/>
    <mergeCell ref="E4136:F4136"/>
    <mergeCell ref="C5693:C5695"/>
    <mergeCell ref="E977:F977"/>
    <mergeCell ref="G5441:H5441"/>
    <mergeCell ref="E8654:F8654"/>
    <mergeCell ref="B7712:B7714"/>
    <mergeCell ref="G6503:H6503"/>
    <mergeCell ref="C8267:C8269"/>
    <mergeCell ref="E1277:F1277"/>
    <mergeCell ref="B6377:B6379"/>
    <mergeCell ref="C8261:C8263"/>
    <mergeCell ref="B7439:B7441"/>
    <mergeCell ref="C2861:C2863"/>
    <mergeCell ref="B2132:B2134"/>
    <mergeCell ref="E5822:F5822"/>
    <mergeCell ref="E1577:F1577"/>
    <mergeCell ref="B6677:B6679"/>
    <mergeCell ref="B4523:B4525"/>
    <mergeCell ref="E8276:F8276"/>
    <mergeCell ref="C3161:C3163"/>
    <mergeCell ref="G1229:H1229"/>
    <mergeCell ref="C1076:C1078"/>
    <mergeCell ref="G5582:H5582"/>
    <mergeCell ref="G3497:H3497"/>
    <mergeCell ref="E8822:F8822"/>
    <mergeCell ref="E4037:F4037"/>
    <mergeCell ref="G5588:H5588"/>
    <mergeCell ref="E8390:F8390"/>
    <mergeCell ref="E6122:F6122"/>
    <mergeCell ref="E6737:F6737"/>
    <mergeCell ref="B7859:B7861"/>
    <mergeCell ref="G8042:H8042"/>
    <mergeCell ref="E8576:F8576"/>
    <mergeCell ref="C1376:C1378"/>
    <mergeCell ref="E6491:F6491"/>
    <mergeCell ref="G3797:H3797"/>
    <mergeCell ref="G8156:H8156"/>
    <mergeCell ref="B38:B40"/>
    <mergeCell ref="E1637:F1637"/>
    <mergeCell ref="G8342:H8342"/>
    <mergeCell ref="C8189:C8191"/>
    <mergeCell ref="C1676:C1678"/>
    <mergeCell ref="C6035:C6037"/>
    <mergeCell ref="G8456:H8456"/>
    <mergeCell ref="C3944:C3946"/>
    <mergeCell ref="B338:B340"/>
    <mergeCell ref="B2606:B2608"/>
    <mergeCell ref="G1397:H1397"/>
    <mergeCell ref="E1937:F1937"/>
    <mergeCell ref="G8642:H8642"/>
    <mergeCell ref="C8489:C8491"/>
    <mergeCell ref="C4244:C4246"/>
    <mergeCell ref="G635:H635"/>
    <mergeCell ref="E152:F152"/>
    <mergeCell ref="E4505:F4505"/>
    <mergeCell ref="C8789:C8791"/>
    <mergeCell ref="C6704:C6706"/>
    <mergeCell ref="E6938:F6938"/>
    <mergeCell ref="E4805:F4805"/>
    <mergeCell ref="B5666:B5668"/>
    <mergeCell ref="G4457:H4457"/>
    <mergeCell ref="G8816:H8816"/>
    <mergeCell ref="G8810:H8810"/>
    <mergeCell ref="G6725:H6725"/>
    <mergeCell ref="E7238:F7238"/>
    <mergeCell ref="C2150:C2152"/>
    <mergeCell ref="E7265:F7265"/>
    <mergeCell ref="E1316:F1316"/>
    <mergeCell ref="B86:B88"/>
    <mergeCell ref="G7025:H7025"/>
    <mergeCell ref="E7565:F7565"/>
    <mergeCell ref="G1082:H1082"/>
    <mergeCell ref="B5693:B5695"/>
    <mergeCell ref="C7151:C7153"/>
    <mergeCell ref="G3536:H3536"/>
    <mergeCell ref="B1454:B1456"/>
    <mergeCell ref="E4076:F4076"/>
    <mergeCell ref="B3107:B3109"/>
    <mergeCell ref="B1022:B1024"/>
    <mergeCell ref="B5807:B5809"/>
    <mergeCell ref="B5813:B5815"/>
    <mergeCell ref="B8267:B8269"/>
    <mergeCell ref="G3836:H3836"/>
    <mergeCell ref="G1751:H1751"/>
    <mergeCell ref="E4376:F4376"/>
    <mergeCell ref="E2291:F2291"/>
    <mergeCell ref="C1529:C1531"/>
    <mergeCell ref="E7712:F7712"/>
    <mergeCell ref="B8567:B8569"/>
    <mergeCell ref="E221:F221"/>
    <mergeCell ref="G6410:H6410"/>
    <mergeCell ref="C1898:C1900"/>
    <mergeCell ref="C3983:C3985"/>
    <mergeCell ref="B1049:B1051"/>
    <mergeCell ref="B3161:B3163"/>
    <mergeCell ref="B1076:B1078"/>
    <mergeCell ref="C8528:C8530"/>
    <mergeCell ref="C6443:C6445"/>
    <mergeCell ref="E521:F521"/>
    <mergeCell ref="G6710:H6710"/>
    <mergeCell ref="C2198:C2200"/>
    <mergeCell ref="C6557:C6559"/>
    <mergeCell ref="E6677:F6677"/>
    <mergeCell ref="B1376:B1378"/>
    <mergeCell ref="E2975:F2975"/>
    <mergeCell ref="E2459:F2459"/>
    <mergeCell ref="C6743:C6745"/>
    <mergeCell ref="G281:H281"/>
    <mergeCell ref="E821:F821"/>
    <mergeCell ref="C6857:C6859"/>
    <mergeCell ref="E6977:F6977"/>
    <mergeCell ref="E4892:F4892"/>
    <mergeCell ref="B8708:B8710"/>
    <mergeCell ref="B1676:B1678"/>
    <mergeCell ref="B6035:B6037"/>
    <mergeCell ref="G4826:H4826"/>
    <mergeCell ref="E3275:F3275"/>
    <mergeCell ref="E2759:F2759"/>
    <mergeCell ref="C4958:C4960"/>
    <mergeCell ref="E3395:F3395"/>
    <mergeCell ref="B5861:B5863"/>
    <mergeCell ref="E5192:F5192"/>
    <mergeCell ref="B6335:B6337"/>
    <mergeCell ref="B4250:B4252"/>
    <mergeCell ref="C2345:C2347"/>
    <mergeCell ref="G3041:H3041"/>
    <mergeCell ref="E974:F974"/>
    <mergeCell ref="C734:C736"/>
    <mergeCell ref="B8795:B8797"/>
    <mergeCell ref="C6890:C6892"/>
    <mergeCell ref="B6161:B6163"/>
    <mergeCell ref="G2279:H2279"/>
    <mergeCell ref="C2645:C2647"/>
    <mergeCell ref="G7700:H7700"/>
    <mergeCell ref="E7760:F7760"/>
    <mergeCell ref="E2360:F2360"/>
    <mergeCell ref="C7190:C7192"/>
    <mergeCell ref="C5105:C5107"/>
    <mergeCell ref="G7526:H7526"/>
    <mergeCell ref="B1061:B1063"/>
    <mergeCell ref="B4277:B4279"/>
    <mergeCell ref="B8636:B8638"/>
    <mergeCell ref="G2120:H2120"/>
    <mergeCell ref="E2660:F2660"/>
    <mergeCell ref="B6851:B6853"/>
    <mergeCell ref="G2426:H2426"/>
    <mergeCell ref="G2420:H2420"/>
    <mergeCell ref="G335:H335"/>
    <mergeCell ref="E2960:F2960"/>
    <mergeCell ref="E875:F875"/>
    <mergeCell ref="E5660:F5660"/>
    <mergeCell ref="C113:C115"/>
    <mergeCell ref="E5228:F5228"/>
    <mergeCell ref="E8120:F8120"/>
    <mergeCell ref="B7151:B7153"/>
    <mergeCell ref="C2573:C2575"/>
    <mergeCell ref="G7079:H7079"/>
    <mergeCell ref="C2567:C2569"/>
    <mergeCell ref="C482:C484"/>
    <mergeCell ref="G4994:H4994"/>
    <mergeCell ref="C7112:C7114"/>
    <mergeCell ref="C5027:C5029"/>
    <mergeCell ref="E8420:F8420"/>
    <mergeCell ref="B7451:B7453"/>
    <mergeCell ref="C2873:C2875"/>
    <mergeCell ref="C5573:C5575"/>
    <mergeCell ref="G5294:H5294"/>
    <mergeCell ref="C782:C784"/>
    <mergeCell ref="E5261:F5261"/>
    <mergeCell ref="B1529:B1531"/>
    <mergeCell ref="C4811:C4813"/>
    <mergeCell ref="C5327:C5329"/>
    <mergeCell ref="G7748:H7748"/>
    <mergeCell ref="B1877:B1879"/>
    <mergeCell ref="E5561:F5561"/>
    <mergeCell ref="E5588:F5588"/>
    <mergeCell ref="G2894:H2894"/>
    <mergeCell ref="E1343:F1343"/>
    <mergeCell ref="C5627:C5629"/>
    <mergeCell ref="C3542:C3544"/>
    <mergeCell ref="B2177:B2179"/>
    <mergeCell ref="B4289:B4291"/>
    <mergeCell ref="B2204:B2206"/>
    <mergeCell ref="G5354:H5354"/>
    <mergeCell ref="E3776:F3776"/>
    <mergeCell ref="E5888:F5888"/>
    <mergeCell ref="G1109:H1109"/>
    <mergeCell ref="E1643:F1643"/>
    <mergeCell ref="B2504:B2506"/>
    <mergeCell ref="G5654:H5654"/>
    <mergeCell ref="G5648:H5648"/>
    <mergeCell ref="G3563:H3563"/>
    <mergeCell ref="E6188:F6188"/>
    <mergeCell ref="G1409:H1409"/>
    <mergeCell ref="C7412:C7414"/>
    <mergeCell ref="C7928:C7930"/>
    <mergeCell ref="C5774:C5776"/>
    <mergeCell ref="C3689:C3691"/>
    <mergeCell ref="G8222:H8222"/>
    <mergeCell ref="E4403:F4403"/>
    <mergeCell ref="E614:F614"/>
    <mergeCell ref="B2345:B2347"/>
    <mergeCell ref="E1676:F1676"/>
    <mergeCell ref="C7712:C7714"/>
    <mergeCell ref="C8228:C8230"/>
    <mergeCell ref="B6890:B6892"/>
    <mergeCell ref="G380:H380"/>
    <mergeCell ref="B4736:B4738"/>
    <mergeCell ref="B2651:B2653"/>
    <mergeCell ref="E914:F914"/>
    <mergeCell ref="G374:H374"/>
    <mergeCell ref="B2645:B2647"/>
    <mergeCell ref="E8489:F8489"/>
    <mergeCell ref="G8522:H8522"/>
    <mergeCell ref="E6335:F6335"/>
    <mergeCell ref="E4250:F4250"/>
    <mergeCell ref="E4244:F4244"/>
    <mergeCell ref="C8012:C8014"/>
    <mergeCell ref="C5927:C5929"/>
    <mergeCell ref="B7190:B7192"/>
    <mergeCell ref="B5105:B5107"/>
    <mergeCell ref="G674:H674"/>
    <mergeCell ref="G8822:H8822"/>
    <mergeCell ref="E8789:F8789"/>
    <mergeCell ref="E6704:F6704"/>
    <mergeCell ref="E4550:F4550"/>
    <mergeCell ref="B5405:B5407"/>
    <mergeCell ref="C827:C829"/>
    <mergeCell ref="G5333:H5333"/>
    <mergeCell ref="G3248:H3248"/>
    <mergeCell ref="C821:C823"/>
    <mergeCell ref="E7004:F7004"/>
    <mergeCell ref="B113:B115"/>
    <mergeCell ref="G7793:H7793"/>
    <mergeCell ref="G5702:H5702"/>
    <mergeCell ref="B7973:B7975"/>
    <mergeCell ref="G3548:H3548"/>
    <mergeCell ref="C3395:C3397"/>
    <mergeCell ref="B2573:B2575"/>
    <mergeCell ref="B4484:B4486"/>
    <mergeCell ref="C6917:C6919"/>
    <mergeCell ref="G3275:H3275"/>
    <mergeCell ref="E3815:F3815"/>
    <mergeCell ref="E1730:F1730"/>
    <mergeCell ref="B2873:B2875"/>
    <mergeCell ref="C968:C970"/>
    <mergeCell ref="G1664:H1664"/>
    <mergeCell ref="G1778:H1778"/>
    <mergeCell ref="C5513:C5515"/>
    <mergeCell ref="B4784:B4786"/>
    <mergeCell ref="B2699:B2701"/>
    <mergeCell ref="C7217:C7219"/>
    <mergeCell ref="G5849:H5849"/>
    <mergeCell ref="E6389:F6389"/>
    <mergeCell ref="B3173:B3175"/>
    <mergeCell ref="B1088:B1090"/>
    <mergeCell ref="G6323:H6323"/>
    <mergeCell ref="C1295:C1297"/>
    <mergeCell ref="E6383:F6383"/>
    <mergeCell ref="B7244:B7246"/>
    <mergeCell ref="C3728:C3730"/>
    <mergeCell ref="G6149:H6149"/>
    <mergeCell ref="G6176:H6176"/>
    <mergeCell ref="E6683:F6683"/>
    <mergeCell ref="B7544:B7546"/>
    <mergeCell ref="C4028:C4030"/>
    <mergeCell ref="C1943:C1945"/>
    <mergeCell ref="G6449:H6449"/>
    <mergeCell ref="C6296:C6298"/>
    <mergeCell ref="G6476:H6476"/>
    <mergeCell ref="B5474:B5476"/>
    <mergeCell ref="B3320:B3322"/>
    <mergeCell ref="E2204:F2204"/>
    <mergeCell ref="B1235:B1237"/>
    <mergeCell ref="B1229:B1231"/>
    <mergeCell ref="C6596:C6598"/>
    <mergeCell ref="G6776:H6776"/>
    <mergeCell ref="E6743:F6743"/>
    <mergeCell ref="B5774:B5776"/>
    <mergeCell ref="B3689:B3691"/>
    <mergeCell ref="G3617:H3617"/>
    <mergeCell ref="E2498:F2498"/>
    <mergeCell ref="E6857:F6857"/>
    <mergeCell ref="B8228:B8230"/>
    <mergeCell ref="E7043:F7043"/>
    <mergeCell ref="E4958:F4958"/>
    <mergeCell ref="B3989:B3991"/>
    <mergeCell ref="B200:B202"/>
    <mergeCell ref="C4196:C4198"/>
    <mergeCell ref="C2111:C2113"/>
    <mergeCell ref="G3917:H3917"/>
    <mergeCell ref="G1832:H1832"/>
    <mergeCell ref="B8012:B8014"/>
    <mergeCell ref="B5927:B5929"/>
    <mergeCell ref="G6377:H6377"/>
    <mergeCell ref="G6371:H6371"/>
    <mergeCell ref="B500:B502"/>
    <mergeCell ref="C2411:C2413"/>
    <mergeCell ref="E7526:F7526"/>
    <mergeCell ref="G2132:H2132"/>
    <mergeCell ref="E2099:F2099"/>
    <mergeCell ref="C2165:C2167"/>
    <mergeCell ref="G4586:H4586"/>
    <mergeCell ref="B827:B829"/>
    <mergeCell ref="C2711:C2713"/>
    <mergeCell ref="E2399:F2399"/>
    <mergeCell ref="E272:F272"/>
    <mergeCell ref="B7613:B7615"/>
    <mergeCell ref="C2465:C2467"/>
    <mergeCell ref="B8159:B8161"/>
    <mergeCell ref="B1127:B1129"/>
    <mergeCell ref="G2192:H2192"/>
    <mergeCell ref="G2186:H2186"/>
    <mergeCell ref="B6548:B6550"/>
    <mergeCell ref="E2726:F2726"/>
    <mergeCell ref="E4967:F4967"/>
    <mergeCell ref="B7913:B7915"/>
    <mergeCell ref="C7739:C7741"/>
    <mergeCell ref="C1796:C1798"/>
    <mergeCell ref="G2492:H2492"/>
    <mergeCell ref="G2486:H2486"/>
    <mergeCell ref="G6845:H6845"/>
    <mergeCell ref="E3026:F3026"/>
    <mergeCell ref="C179:C181"/>
    <mergeCell ref="B8213:B8215"/>
    <mergeCell ref="B6128:B6130"/>
    <mergeCell ref="C6335:C6337"/>
    <mergeCell ref="C4250:C4252"/>
    <mergeCell ref="B5513:B5515"/>
    <mergeCell ref="B3428:B3430"/>
    <mergeCell ref="C2612:C2614"/>
    <mergeCell ref="C2096:C2098"/>
    <mergeCell ref="C527:C529"/>
    <mergeCell ref="G7145:H7145"/>
    <mergeCell ref="B1274:B1276"/>
    <mergeCell ref="G5060:H5060"/>
    <mergeCell ref="E5600:F5600"/>
    <mergeCell ref="E7211:F7211"/>
    <mergeCell ref="E7727:F7727"/>
    <mergeCell ref="C8795:C8797"/>
    <mergeCell ref="C4550:C4552"/>
    <mergeCell ref="B3728:B3730"/>
    <mergeCell ref="B1574:B1576"/>
    <mergeCell ref="G5360:H5360"/>
    <mergeCell ref="C7292:C7294"/>
    <mergeCell ref="E5327:F5327"/>
    <mergeCell ref="E3173:F3173"/>
    <mergeCell ref="E1088:F1088"/>
    <mergeCell ref="C7004:C7006"/>
    <mergeCell ref="C4850:C4852"/>
    <mergeCell ref="B4028:B4030"/>
    <mergeCell ref="B1943:B1945"/>
    <mergeCell ref="G1871:H1871"/>
    <mergeCell ref="E5627:F5627"/>
    <mergeCell ref="E3542:F3542"/>
    <mergeCell ref="C7310:C7312"/>
    <mergeCell ref="G4325:H4325"/>
    <mergeCell ref="B6602:B6604"/>
    <mergeCell ref="B6596:B6598"/>
    <mergeCell ref="G2171:H2171"/>
    <mergeCell ref="G86:H86"/>
    <mergeCell ref="G7661:H7661"/>
    <mergeCell ref="E8201:F8201"/>
    <mergeCell ref="C995:C997"/>
    <mergeCell ref="G4631:H4631"/>
    <mergeCell ref="C5540:C5542"/>
    <mergeCell ref="C233:C235"/>
    <mergeCell ref="G7961:H7961"/>
    <mergeCell ref="E8501:F8501"/>
    <mergeCell ref="E8495:F8495"/>
    <mergeCell ref="C7451:C7453"/>
    <mergeCell ref="C4778:C4780"/>
    <mergeCell ref="C5840:C5842"/>
    <mergeCell ref="C3755:C3757"/>
    <mergeCell ref="B1322:B1324"/>
    <mergeCell ref="G4472:H4472"/>
    <mergeCell ref="G8261:H8261"/>
    <mergeCell ref="G2861:H2861"/>
    <mergeCell ref="E794:F794"/>
    <mergeCell ref="C2351:C2353"/>
    <mergeCell ref="C8414:C8416"/>
    <mergeCell ref="B1622:B1624"/>
    <mergeCell ref="C266:C268"/>
    <mergeCell ref="G4772:H4772"/>
    <mergeCell ref="G2687:H2687"/>
    <mergeCell ref="E5312:F5312"/>
    <mergeCell ref="E3227:F3227"/>
    <mergeCell ref="C8408:C8410"/>
    <mergeCell ref="B11:B13"/>
    <mergeCell ref="E3221:F3221"/>
    <mergeCell ref="G3161:H3161"/>
    <mergeCell ref="G560:H560"/>
    <mergeCell ref="B4082:B4084"/>
    <mergeCell ref="C566:C568"/>
    <mergeCell ref="G2987:H2987"/>
    <mergeCell ref="C2834:C2836"/>
    <mergeCell ref="G3014:H3014"/>
    <mergeCell ref="C4919:C4921"/>
    <mergeCell ref="G5099:H5099"/>
    <mergeCell ref="C8708:C8710"/>
    <mergeCell ref="B8741:B8743"/>
    <mergeCell ref="C7379:C7381"/>
    <mergeCell ref="C3134:C3136"/>
    <mergeCell ref="G3314:H3314"/>
    <mergeCell ref="B2312:B2314"/>
    <mergeCell ref="B1796:B1798"/>
    <mergeCell ref="G155:H155"/>
    <mergeCell ref="B158:B160"/>
    <mergeCell ref="C7679:C7681"/>
    <mergeCell ref="C3434:C3436"/>
    <mergeCell ref="B2612:B2614"/>
    <mergeCell ref="B527:B529"/>
    <mergeCell ref="G455:H455"/>
    <mergeCell ref="E3695:F3695"/>
    <mergeCell ref="C7979:C7981"/>
    <mergeCell ref="C5894:C5896"/>
    <mergeCell ref="B4550:B4552"/>
    <mergeCell ref="G2909:H2909"/>
    <mergeCell ref="G3461:H3461"/>
    <mergeCell ref="C1034:C1036"/>
    <mergeCell ref="G755:H755"/>
    <mergeCell ref="E3995:F3995"/>
    <mergeCell ref="E1910:F1910"/>
    <mergeCell ref="G8006:H8006"/>
    <mergeCell ref="G5300:H5300"/>
    <mergeCell ref="G3215:H3215"/>
    <mergeCell ref="G5915:H5915"/>
    <mergeCell ref="G8000:H8000"/>
    <mergeCell ref="G3209:H3209"/>
    <mergeCell ref="E6455:F6455"/>
    <mergeCell ref="E8540:F8540"/>
    <mergeCell ref="G3761:H3761"/>
    <mergeCell ref="E6449:F6449"/>
    <mergeCell ref="E2210:F2210"/>
    <mergeCell ref="G6215:H6215"/>
    <mergeCell ref="E6755:F6755"/>
    <mergeCell ref="B4697:B4699"/>
    <mergeCell ref="E1349:F1349"/>
    <mergeCell ref="C6362:C6364"/>
    <mergeCell ref="B4997:B4999"/>
    <mergeCell ref="B2912:B2914"/>
    <mergeCell ref="G1115:H1115"/>
    <mergeCell ref="G3383:H3383"/>
    <mergeCell ref="E6596:F6596"/>
    <mergeCell ref="E1805:F1805"/>
    <mergeCell ref="B7457:B7459"/>
    <mergeCell ref="B4751:B4753"/>
    <mergeCell ref="G5816:H5816"/>
    <mergeCell ref="C6662:C6664"/>
    <mergeCell ref="E5834:F5834"/>
    <mergeCell ref="G3683:H3683"/>
    <mergeCell ref="G1529:H1529"/>
    <mergeCell ref="B7757:B7759"/>
    <mergeCell ref="B2966:B2968"/>
    <mergeCell ref="C3173:C3175"/>
    <mergeCell ref="C1088:C1090"/>
    <mergeCell ref="G5600:H5600"/>
    <mergeCell ref="G5594:H5594"/>
    <mergeCell ref="G3509:H3509"/>
    <mergeCell ref="G6116:H6116"/>
    <mergeCell ref="B266:B268"/>
    <mergeCell ref="G3983:H3983"/>
    <mergeCell ref="G1898:H1898"/>
    <mergeCell ref="B380:B382"/>
    <mergeCell ref="G8054:H8054"/>
    <mergeCell ref="G5900:H5900"/>
    <mergeCell ref="G8528:H8528"/>
    <mergeCell ref="C1388:C1390"/>
    <mergeCell ref="G6416:H6416"/>
    <mergeCell ref="B566:B568"/>
    <mergeCell ref="G2198:H2198"/>
    <mergeCell ref="E2165:F2165"/>
    <mergeCell ref="B680:B682"/>
    <mergeCell ref="G8354:H8354"/>
    <mergeCell ref="E11:F11"/>
    <mergeCell ref="E2279:F2279"/>
    <mergeCell ref="C1688:C1690"/>
    <mergeCell ref="C6047:C6049"/>
    <mergeCell ref="B866:B868"/>
    <mergeCell ref="E2465:F2465"/>
    <mergeCell ref="B980:B982"/>
    <mergeCell ref="C6233:C6235"/>
    <mergeCell ref="G4130:H4130"/>
    <mergeCell ref="E6824:F6824"/>
    <mergeCell ref="C4148:C4150"/>
    <mergeCell ref="E2579:F2579"/>
    <mergeCell ref="C6347:C6349"/>
    <mergeCell ref="C4262:C4264"/>
    <mergeCell ref="B7679:B7681"/>
    <mergeCell ref="G1163:H1163"/>
    <mergeCell ref="B3440:B3442"/>
    <mergeCell ref="B5525:B5527"/>
    <mergeCell ref="C4163:C4165"/>
    <mergeCell ref="B3434:B3436"/>
    <mergeCell ref="B7793:B7795"/>
    <mergeCell ref="G6584:H6584"/>
    <mergeCell ref="G4499:H4499"/>
    <mergeCell ref="E7124:F7124"/>
    <mergeCell ref="E5039:F5039"/>
    <mergeCell ref="G2345:H2345"/>
    <mergeCell ref="B7979:B7981"/>
    <mergeCell ref="B5894:B5896"/>
    <mergeCell ref="C3989:C3991"/>
    <mergeCell ref="C2378:C2380"/>
    <mergeCell ref="G4799:H4799"/>
    <mergeCell ref="E5339:F5339"/>
    <mergeCell ref="C6380:C6382"/>
    <mergeCell ref="C8648:C8650"/>
    <mergeCell ref="C1616:C1618"/>
    <mergeCell ref="B251:B253"/>
    <mergeCell ref="B3467:B3469"/>
    <mergeCell ref="C2678:C2680"/>
    <mergeCell ref="C7037:C7039"/>
    <mergeCell ref="G1310:H1310"/>
    <mergeCell ref="E1850:F1850"/>
    <mergeCell ref="B3581:B3583"/>
    <mergeCell ref="B8126:B8128"/>
    <mergeCell ref="B6041:B6043"/>
    <mergeCell ref="C7337:C7339"/>
    <mergeCell ref="G1610:H1610"/>
    <mergeCell ref="C5246:C5248"/>
    <mergeCell ref="E2150:F2150"/>
    <mergeCell ref="G1637:H1637"/>
    <mergeCell ref="B3881:B3883"/>
    <mergeCell ref="E65:F65"/>
    <mergeCell ref="E4418:F4418"/>
    <mergeCell ref="E5480:F5480"/>
    <mergeCell ref="C7163:C7165"/>
    <mergeCell ref="G4064:H4064"/>
    <mergeCell ref="B6341:B6343"/>
    <mergeCell ref="C1757:C1759"/>
    <mergeCell ref="G1937:H1937"/>
    <mergeCell ref="E7940:F7940"/>
    <mergeCell ref="B935:B937"/>
    <mergeCell ref="C4217:C4219"/>
    <mergeCell ref="G8723:H8723"/>
    <mergeCell ref="B6641:B6643"/>
    <mergeCell ref="E8240:F8240"/>
    <mergeCell ref="E2318:F2318"/>
    <mergeCell ref="E233:F233"/>
    <mergeCell ref="C4517:C4519"/>
    <mergeCell ref="G6938:H6938"/>
    <mergeCell ref="C4631:C4633"/>
    <mergeCell ref="E4778:F4778"/>
    <mergeCell ref="G2084:H2084"/>
    <mergeCell ref="E533:F533"/>
    <mergeCell ref="C4817:C4819"/>
    <mergeCell ref="C2732:C2734"/>
    <mergeCell ref="G7238:H7238"/>
    <mergeCell ref="C7085:C7087"/>
    <mergeCell ref="B1388:B1390"/>
    <mergeCell ref="C4931:C4933"/>
    <mergeCell ref="G4538:H4538"/>
    <mergeCell ref="E5078:F5078"/>
    <mergeCell ref="G299:H299"/>
    <mergeCell ref="G293:H293"/>
    <mergeCell ref="E833:F833"/>
    <mergeCell ref="G4844:H4844"/>
    <mergeCell ref="G4838:H4838"/>
    <mergeCell ref="G2753:H2753"/>
    <mergeCell ref="E5378:F5378"/>
    <mergeCell ref="E3293:F3293"/>
    <mergeCell ref="B7115:B7117"/>
    <mergeCell ref="C2531:C2533"/>
    <mergeCell ref="G599:H599"/>
    <mergeCell ref="C446:C448"/>
    <mergeCell ref="E7646:F7646"/>
    <mergeCell ref="B8474:B8476"/>
    <mergeCell ref="C4991:C4993"/>
    <mergeCell ref="G7412:H7412"/>
    <mergeCell ref="B1535:B1537"/>
    <mergeCell ref="C746:C748"/>
    <mergeCell ref="B6080:B6082"/>
    <mergeCell ref="C5291:C5293"/>
    <mergeCell ref="G7712:H7712"/>
    <mergeCell ref="E7679:F7679"/>
    <mergeCell ref="B1835:B1837"/>
    <mergeCell ref="E2372:F2372"/>
    <mergeCell ref="C1046:C1048"/>
    <mergeCell ref="G221:H221"/>
    <mergeCell ref="E3434:F3434"/>
    <mergeCell ref="C7718:C7720"/>
    <mergeCell ref="B6380:B6382"/>
    <mergeCell ref="B4295:B4297"/>
    <mergeCell ref="G8012:H8012"/>
    <mergeCell ref="E7979:F7979"/>
    <mergeCell ref="E5894:F5894"/>
    <mergeCell ref="G521:H521"/>
    <mergeCell ref="G6677:H6677"/>
    <mergeCell ref="B4595:B4597"/>
    <mergeCell ref="C17:C19"/>
    <mergeCell ref="B6248:B6250"/>
    <mergeCell ref="G2438:H2438"/>
    <mergeCell ref="C11:C13"/>
    <mergeCell ref="G2432:H2432"/>
    <mergeCell ref="E6194:F6194"/>
    <mergeCell ref="G821:H821"/>
    <mergeCell ref="G6977:H6977"/>
    <mergeCell ref="G4892:H4892"/>
    <mergeCell ref="B7163:B7165"/>
    <mergeCell ref="C2585:C2587"/>
    <mergeCell ref="E8762:F8762"/>
    <mergeCell ref="C3647:C3649"/>
    <mergeCell ref="G3395:H3395"/>
    <mergeCell ref="E3362:F3362"/>
    <mergeCell ref="G5192:H5192"/>
    <mergeCell ref="C5039:C5041"/>
    <mergeCell ref="C8192:C8194"/>
    <mergeCell ref="C2885:C2887"/>
    <mergeCell ref="B2063:B2065"/>
    <mergeCell ref="E3662:F3662"/>
    <mergeCell ref="G968:H968"/>
    <mergeCell ref="B2363:B2365"/>
    <mergeCell ref="G2360:H2360"/>
    <mergeCell ref="B278:B280"/>
    <mergeCell ref="C1001:C1003"/>
    <mergeCell ref="B4631:B4633"/>
    <mergeCell ref="G5513:H5513"/>
    <mergeCell ref="G3422:H3422"/>
    <mergeCell ref="G1337:H1337"/>
    <mergeCell ref="E3962:F3962"/>
    <mergeCell ref="E1877:F1877"/>
    <mergeCell ref="C1115:C1117"/>
    <mergeCell ref="B4817:B4819"/>
    <mergeCell ref="B2732:B2734"/>
    <mergeCell ref="C7271:C7273"/>
    <mergeCell ref="G5882:H5882"/>
    <mergeCell ref="C3575:C3577"/>
    <mergeCell ref="G8081:H8081"/>
    <mergeCell ref="G5996:H5996"/>
    <mergeCell ref="E2177:F2177"/>
    <mergeCell ref="E6536:F6536"/>
    <mergeCell ref="B119:B121"/>
    <mergeCell ref="E6530:F6530"/>
    <mergeCell ref="E8333:F8333"/>
    <mergeCell ref="B7391:B7393"/>
    <mergeCell ref="C5486:C5488"/>
    <mergeCell ref="G6182:H6182"/>
    <mergeCell ref="B4664:B4666"/>
    <mergeCell ref="C3875:C3877"/>
    <mergeCell ref="G6296:H6296"/>
    <mergeCell ref="B419:B421"/>
    <mergeCell ref="E8633:F8633"/>
    <mergeCell ref="E2018:F2018"/>
    <mergeCell ref="C5786:C5788"/>
    <mergeCell ref="G6482:H6482"/>
    <mergeCell ref="C5813:C5815"/>
    <mergeCell ref="B4964:B4966"/>
    <mergeCell ref="B2879:B2881"/>
    <mergeCell ref="G6596:H6596"/>
    <mergeCell ref="E6563:F6563"/>
    <mergeCell ref="B719:B721"/>
    <mergeCell ref="C8246:C8248"/>
    <mergeCell ref="E1256:F1256"/>
    <mergeCell ref="C8240:C8242"/>
    <mergeCell ref="C6113:C6115"/>
    <mergeCell ref="B3179:B3181"/>
    <mergeCell ref="E5801:F5801"/>
    <mergeCell ref="B7532:B7534"/>
    <mergeCell ref="E6863:F6863"/>
    <mergeCell ref="G1016:H1016"/>
    <mergeCell ref="G5567:H5567"/>
    <mergeCell ref="G5561:H5561"/>
    <mergeCell ref="B7838:B7840"/>
    <mergeCell ref="E6716:F6716"/>
    <mergeCell ref="B5747:B5749"/>
    <mergeCell ref="B7832:B7834"/>
    <mergeCell ref="G3776:H3776"/>
    <mergeCell ref="C1469:C1471"/>
    <mergeCell ref="E1616:F1616"/>
    <mergeCell ref="C6014:C6016"/>
    <mergeCell ref="C8714:C8716"/>
    <mergeCell ref="G8435:H8435"/>
    <mergeCell ref="B2585:B2587"/>
    <mergeCell ref="C1769:C1771"/>
    <mergeCell ref="G1376:H1376"/>
    <mergeCell ref="B5738:B5740"/>
    <mergeCell ref="E1916:F1916"/>
    <mergeCell ref="B3647:B3649"/>
    <mergeCell ref="E2030:F2030"/>
    <mergeCell ref="C6929:C6931"/>
    <mergeCell ref="C1496:C1498"/>
    <mergeCell ref="G1676:H1676"/>
    <mergeCell ref="G6035:H6035"/>
    <mergeCell ref="E2216:F2216"/>
    <mergeCell ref="E131:F131"/>
    <mergeCell ref="E5552:F5552"/>
    <mergeCell ref="E2330:F2330"/>
    <mergeCell ref="B5318:B5320"/>
    <mergeCell ref="B2618:B2620"/>
    <mergeCell ref="C1802:C1804"/>
    <mergeCell ref="C1829:C1831"/>
    <mergeCell ref="E6917:F6917"/>
    <mergeCell ref="G6335:H6335"/>
    <mergeCell ref="G4250:H4250"/>
    <mergeCell ref="C8615:C8617"/>
    <mergeCell ref="G8795:H8795"/>
    <mergeCell ref="G8789:H8789"/>
    <mergeCell ref="B2918:B2920"/>
    <mergeCell ref="G6704:H6704"/>
    <mergeCell ref="C2129:C2131"/>
    <mergeCell ref="E7217:F7217"/>
    <mergeCell ref="G4550:H4550"/>
    <mergeCell ref="C4397:C4399"/>
    <mergeCell ref="E4517:F4517"/>
    <mergeCell ref="B3032:B3034"/>
    <mergeCell ref="E2363:F2363"/>
    <mergeCell ref="E4631:F4631"/>
    <mergeCell ref="B3218:B3220"/>
    <mergeCell ref="B1133:B1135"/>
    <mergeCell ref="G7004:H7004"/>
    <mergeCell ref="B2786:B2788"/>
    <mergeCell ref="G1061:H1061"/>
    <mergeCell ref="C4697:C4699"/>
    <mergeCell ref="E4817:F4817"/>
    <mergeCell ref="B3332:B3334"/>
    <mergeCell ref="E2732:F2732"/>
    <mergeCell ref="E4931:F4931"/>
    <mergeCell ref="C7130:C7132"/>
    <mergeCell ref="G3515:H3515"/>
    <mergeCell ref="B5792:B5794"/>
    <mergeCell ref="B5786:B5788"/>
    <mergeCell ref="G1361:H1361"/>
    <mergeCell ref="C2912:C2914"/>
    <mergeCell ref="E7391:F7391"/>
    <mergeCell ref="E5231:F5231"/>
    <mergeCell ref="B8246:B8248"/>
    <mergeCell ref="G3815:H3815"/>
    <mergeCell ref="G1730:H1730"/>
    <mergeCell ref="C1508:C1510"/>
    <mergeCell ref="G7151:H7151"/>
    <mergeCell ref="E7691:F7691"/>
    <mergeCell ref="E7685:F7685"/>
    <mergeCell ref="G233:H233"/>
    <mergeCell ref="B8546:B8548"/>
    <mergeCell ref="E200:F200"/>
    <mergeCell ref="G6389:H6389"/>
    <mergeCell ref="C5030:C5032"/>
    <mergeCell ref="C2945:C2947"/>
    <mergeCell ref="G7451:H7451"/>
    <mergeCell ref="C7298:C7300"/>
    <mergeCell ref="E500:F500"/>
    <mergeCell ref="B2231:B2233"/>
    <mergeCell ref="C7598:C7600"/>
    <mergeCell ref="B4148:B4150"/>
    <mergeCell ref="G2351:H2351"/>
    <mergeCell ref="G266:H266"/>
    <mergeCell ref="G4619:H4619"/>
    <mergeCell ref="B2537:B2539"/>
    <mergeCell ref="E800:F800"/>
    <mergeCell ref="G260:H260"/>
    <mergeCell ref="E7832:F7832"/>
    <mergeCell ref="E5153:F5153"/>
    <mergeCell ref="B8687:B8689"/>
    <mergeCell ref="B6014:B6016"/>
    <mergeCell ref="C4109:C4111"/>
    <mergeCell ref="C2024:C2026"/>
    <mergeCell ref="C7898:C7900"/>
    <mergeCell ref="E7613:F7613"/>
    <mergeCell ref="C413:C415"/>
    <mergeCell ref="G4919:H4919"/>
    <mergeCell ref="G2834:H2834"/>
    <mergeCell ref="E3374:F3374"/>
    <mergeCell ref="C6569:C6571"/>
    <mergeCell ref="C2324:C2326"/>
    <mergeCell ref="G7379:H7379"/>
    <mergeCell ref="G7373:H7373"/>
    <mergeCell ref="B1502:B1504"/>
    <mergeCell ref="C713:C715"/>
    <mergeCell ref="G3134:H3134"/>
    <mergeCell ref="E5186:F5186"/>
    <mergeCell ref="C6869:C6871"/>
    <mergeCell ref="E5300:F5300"/>
    <mergeCell ref="E3215:F3215"/>
    <mergeCell ref="C2624:C2626"/>
    <mergeCell ref="C4736:C4738"/>
    <mergeCell ref="G7679:H7679"/>
    <mergeCell ref="G7673:H7673"/>
    <mergeCell ref="B1802:B1804"/>
    <mergeCell ref="G3434:H3434"/>
    <mergeCell ref="E3401:F3401"/>
    <mergeCell ref="C7169:C7171"/>
    <mergeCell ref="C5084:C5086"/>
    <mergeCell ref="E3515:F3515"/>
    <mergeCell ref="B8615:B8617"/>
    <mergeCell ref="G2099:H2099"/>
    <mergeCell ref="B4370:B4372"/>
    <mergeCell ref="E3701:F3701"/>
    <mergeCell ref="E8060:F8060"/>
    <mergeCell ref="G2399:H2399"/>
    <mergeCell ref="B4670:B4672"/>
    <mergeCell ref="C2798:C2800"/>
    <mergeCell ref="C92:C94"/>
    <mergeCell ref="G5735:H5735"/>
    <mergeCell ref="G7820:H7820"/>
    <mergeCell ref="E6275:F6275"/>
    <mergeCell ref="E8360:F8360"/>
    <mergeCell ref="C7952:C7954"/>
    <mergeCell ref="B7130:B7132"/>
    <mergeCell ref="C2552:C2554"/>
    <mergeCell ref="C5252:C5254"/>
    <mergeCell ref="G7058:H7058"/>
    <mergeCell ref="C2546:C2548"/>
    <mergeCell ref="C3098:C3100"/>
    <mergeCell ref="B7430:B7432"/>
    <mergeCell ref="C2852:C2854"/>
    <mergeCell ref="C5552:C5554"/>
    <mergeCell ref="G2573:H2573"/>
    <mergeCell ref="B2576:B2578"/>
    <mergeCell ref="B491:B493"/>
    <mergeCell ref="C5852:C5854"/>
    <mergeCell ref="G2873:H2873"/>
    <mergeCell ref="B7577:B7579"/>
    <mergeCell ref="G3173:H3173"/>
    <mergeCell ref="G1088:H1088"/>
    <mergeCell ref="C908:C910"/>
    <mergeCell ref="C7538:C7540"/>
    <mergeCell ref="C5453:C5455"/>
    <mergeCell ref="G5633:H5633"/>
    <mergeCell ref="G5627:H5627"/>
    <mergeCell ref="C1208:C1210"/>
    <mergeCell ref="C3320:C3322"/>
    <mergeCell ref="G1388:H1388"/>
    <mergeCell ref="C1235:C1237"/>
    <mergeCell ref="C7391:C7393"/>
    <mergeCell ref="E1469:F1469"/>
    <mergeCell ref="C5753:C5755"/>
    <mergeCell ref="C8453:C8455"/>
    <mergeCell ref="C3146:C3148"/>
    <mergeCell ref="G8201:H8201"/>
    <mergeCell ref="B2324:B2326"/>
    <mergeCell ref="C1535:C1537"/>
    <mergeCell ref="E6014:F6014"/>
    <mergeCell ref="B170:B172"/>
    <mergeCell ref="C7691:C7693"/>
    <mergeCell ref="E1769:F1769"/>
    <mergeCell ref="B4715:B4717"/>
    <mergeCell ref="B2630:B2632"/>
    <mergeCell ref="B2624:B2626"/>
    <mergeCell ref="G5774:H5774"/>
    <mergeCell ref="G3689:H3689"/>
    <mergeCell ref="E6314:F6314"/>
    <mergeCell ref="E4229:F4229"/>
    <mergeCell ref="G467:H467"/>
    <mergeCell ref="E4223:F4223"/>
    <mergeCell ref="B7169:B7171"/>
    <mergeCell ref="B5084:B5086"/>
    <mergeCell ref="G8234:H8234"/>
    <mergeCell ref="C1568:C1570"/>
    <mergeCell ref="B7283:B7285"/>
    <mergeCell ref="G3989:H3989"/>
    <mergeCell ref="E4529:F4529"/>
    <mergeCell ref="B5384:B5386"/>
    <mergeCell ref="G8534:H8534"/>
    <mergeCell ref="C8381:C8383"/>
    <mergeCell ref="C1868:C1870"/>
    <mergeCell ref="C6227:C6229"/>
    <mergeCell ref="B5498:B5500"/>
    <mergeCell ref="E6983:F6983"/>
    <mergeCell ref="C4136:C4138"/>
    <mergeCell ref="G8648:H8648"/>
    <mergeCell ref="B2771:B2773"/>
    <mergeCell ref="B2798:B2800"/>
    <mergeCell ref="E7097:F7097"/>
    <mergeCell ref="B92:B94"/>
    <mergeCell ref="G1157:H1157"/>
    <mergeCell ref="G8834:H8834"/>
    <mergeCell ref="C8681:C8683"/>
    <mergeCell ref="B2552:B2554"/>
    <mergeCell ref="C4436:C4438"/>
    <mergeCell ref="B3071:B3073"/>
    <mergeCell ref="B3098:B3100"/>
    <mergeCell ref="G1457:H1457"/>
    <mergeCell ref="E4670:F4670"/>
    <mergeCell ref="C6896:C6898"/>
    <mergeCell ref="B5531:B5533"/>
    <mergeCell ref="C947:C949"/>
    <mergeCell ref="B3398:B3400"/>
    <mergeCell ref="E4451:F4451"/>
    <mergeCell ref="G1757:H1757"/>
    <mergeCell ref="C7196:C7198"/>
    <mergeCell ref="B8099:B8101"/>
    <mergeCell ref="G6302:H6302"/>
    <mergeCell ref="G4217:H4217"/>
    <mergeCell ref="E7430:F7430"/>
    <mergeCell ref="G4211:H4211"/>
    <mergeCell ref="G4763:H4763"/>
    <mergeCell ref="B539:B541"/>
    <mergeCell ref="C3701:C3703"/>
    <mergeCell ref="G6128:H6128"/>
    <mergeCell ref="E2138:F2138"/>
    <mergeCell ref="E53:F53"/>
    <mergeCell ref="B8399:B8401"/>
    <mergeCell ref="G4001:H4001"/>
    <mergeCell ref="C3815:C3817"/>
    <mergeCell ref="G4511:H4511"/>
    <mergeCell ref="B2999:B3001"/>
    <mergeCell ref="E4598:F4598"/>
    <mergeCell ref="G6428:H6428"/>
    <mergeCell ref="C6275:C6277"/>
    <mergeCell ref="C8360:C8362"/>
    <mergeCell ref="E353:F353"/>
    <mergeCell ref="B5453:B5455"/>
    <mergeCell ref="B3299:B3301"/>
    <mergeCell ref="B5999:B6001"/>
    <mergeCell ref="B3914:B3916"/>
    <mergeCell ref="B1208:B1210"/>
    <mergeCell ref="B5567:B5569"/>
    <mergeCell ref="E4898:F4898"/>
    <mergeCell ref="C6575:C6577"/>
    <mergeCell ref="E653:F653"/>
    <mergeCell ref="B5753:B5755"/>
    <mergeCell ref="G3596:H3596"/>
    <mergeCell ref="C1721:C1723"/>
    <mergeCell ref="B5867:B5869"/>
    <mergeCell ref="E6836:F6836"/>
    <mergeCell ref="G4658:H4658"/>
    <mergeCell ref="E5198:F5198"/>
    <mergeCell ref="E3113:F3113"/>
    <mergeCell ref="E7898:F7898"/>
    <mergeCell ref="B8759:B8761"/>
    <mergeCell ref="B6053:B6055"/>
    <mergeCell ref="B3968:B3970"/>
    <mergeCell ref="G6602:H6602"/>
    <mergeCell ref="C2090:C2092"/>
    <mergeCell ref="G3896:H3896"/>
    <mergeCell ref="G7118:H7118"/>
    <mergeCell ref="C4175:C4177"/>
    <mergeCell ref="E7136:F7136"/>
    <mergeCell ref="C452:C454"/>
    <mergeCell ref="B6167:B6169"/>
    <mergeCell ref="C4481:C4483"/>
    <mergeCell ref="B8627:B8629"/>
    <mergeCell ref="G6902:H6902"/>
    <mergeCell ref="C2390:C2392"/>
    <mergeCell ref="C6749:C6751"/>
    <mergeCell ref="G7418:H7418"/>
    <mergeCell ref="B1682:B1684"/>
    <mergeCell ref="B8354:B8356"/>
    <mergeCell ref="E3281:F3281"/>
    <mergeCell ref="C7049:C7051"/>
    <mergeCell ref="B6200:B6202"/>
    <mergeCell ref="E7283:F7283"/>
    <mergeCell ref="E251:F251"/>
    <mergeCell ref="E3587:F3587"/>
    <mergeCell ref="B8654:B8656"/>
    <mergeCell ref="E3581:F3581"/>
    <mergeCell ref="C7349:C7351"/>
    <mergeCell ref="C5264:C5266"/>
    <mergeCell ref="B4415:B4417"/>
    <mergeCell ref="G2165:H2165"/>
    <mergeCell ref="B8774:B8776"/>
    <mergeCell ref="G11:H11"/>
    <mergeCell ref="E7583:F7583"/>
    <mergeCell ref="E3881:F3881"/>
    <mergeCell ref="E92:F92"/>
    <mergeCell ref="G6824:H6824"/>
    <mergeCell ref="E7952:F7952"/>
    <mergeCell ref="G2585:H2585"/>
    <mergeCell ref="C158:C160"/>
    <mergeCell ref="E2552:F2552"/>
    <mergeCell ref="C6314:C6316"/>
    <mergeCell ref="C4229:C4231"/>
    <mergeCell ref="B1253:B1255"/>
    <mergeCell ref="G2312:H2312"/>
    <mergeCell ref="E2852:F2852"/>
    <mergeCell ref="B3821:B3823"/>
    <mergeCell ref="G2612:H2612"/>
    <mergeCell ref="G527:H527"/>
    <mergeCell ref="E3152:F3152"/>
    <mergeCell ref="E1067:F1067"/>
    <mergeCell ref="B4883:B4885"/>
    <mergeCell ref="E7505:F7505"/>
    <mergeCell ref="C305:C307"/>
    <mergeCell ref="E5420:F5420"/>
    <mergeCell ref="E6482:F6482"/>
    <mergeCell ref="C8165:C8167"/>
    <mergeCell ref="B7343:B7345"/>
    <mergeCell ref="B4121:B4123"/>
    <mergeCell ref="G7271:H7271"/>
    <mergeCell ref="E5726:F5726"/>
    <mergeCell ref="B1394:B1396"/>
    <mergeCell ref="E5720:F5720"/>
    <mergeCell ref="B6581:B6583"/>
    <mergeCell ref="C7304:C7306"/>
    <mergeCell ref="C5219:C5221"/>
    <mergeCell ref="B7643:B7645"/>
    <mergeCell ref="C3065:C3067"/>
    <mergeCell ref="G5486:H5486"/>
    <mergeCell ref="C974:C976"/>
    <mergeCell ref="G5480:H5480"/>
    <mergeCell ref="B1721:B1723"/>
    <mergeCell ref="E3935:F3935"/>
    <mergeCell ref="C5519:C5521"/>
    <mergeCell ref="B4154:B4156"/>
    <mergeCell ref="G7940:H7940"/>
    <mergeCell ref="E8480:F8480"/>
    <mergeCell ref="G5786:H5786"/>
    <mergeCell ref="C5633:C5635"/>
    <mergeCell ref="C7436:C7438"/>
    <mergeCell ref="C7430:C7432"/>
    <mergeCell ref="C5819:C5821"/>
    <mergeCell ref="G4451:H4451"/>
    <mergeCell ref="B2369:B2371"/>
    <mergeCell ref="C8087:C8089"/>
    <mergeCell ref="G8240:H8240"/>
    <mergeCell ref="B6722:B6724"/>
    <mergeCell ref="C5933:C5935"/>
    <mergeCell ref="E6053:F6053"/>
    <mergeCell ref="E3968:F3968"/>
    <mergeCell ref="B236:B238"/>
    <mergeCell ref="G3386:H3386"/>
    <mergeCell ref="G4751:H4751"/>
    <mergeCell ref="C8387:C8389"/>
    <mergeCell ref="G4778:H4778"/>
    <mergeCell ref="B7022:B7024"/>
    <mergeCell ref="B4937:B4939"/>
    <mergeCell ref="E8627:F8627"/>
    <mergeCell ref="G1049:H1049"/>
    <mergeCell ref="E8621:F8621"/>
    <mergeCell ref="G1601:H1601"/>
    <mergeCell ref="G5051:H5051"/>
    <mergeCell ref="G2966:H2966"/>
    <mergeCell ref="C4898:C4900"/>
    <mergeCell ref="C659:C661"/>
    <mergeCell ref="E3521:F3521"/>
    <mergeCell ref="E1436:F1436"/>
    <mergeCell ref="C5204:C5206"/>
    <mergeCell ref="C8420:C8422"/>
    <mergeCell ref="C5198:C5200"/>
    <mergeCell ref="C3113:C3115"/>
    <mergeCell ref="G8687:H8687"/>
    <mergeCell ref="C8534:C8536"/>
    <mergeCell ref="B137:B139"/>
    <mergeCell ref="B2837:B2839"/>
    <mergeCell ref="B2405:B2407"/>
    <mergeCell ref="G1196:H1196"/>
    <mergeCell ref="E1736:F1736"/>
    <mergeCell ref="E4436:F4436"/>
    <mergeCell ref="E1220:F1220"/>
    <mergeCell ref="C7772:C7774"/>
    <mergeCell ref="B7382:B7384"/>
    <mergeCell ref="C8834:C8836"/>
    <mergeCell ref="G434:H434"/>
    <mergeCell ref="E3674:F3674"/>
    <mergeCell ref="B2705:B2707"/>
    <mergeCell ref="G1496:H1496"/>
    <mergeCell ref="E2036:F2036"/>
    <mergeCell ref="E1520:F1520"/>
    <mergeCell ref="E8219:F8219"/>
    <mergeCell ref="C1019:C1021"/>
    <mergeCell ref="B7250:B7252"/>
    <mergeCell ref="G5525:H5525"/>
    <mergeCell ref="G3440:H3440"/>
    <mergeCell ref="C1013:C1015"/>
    <mergeCell ref="E1889:F1889"/>
    <mergeCell ref="B920:B922"/>
    <mergeCell ref="C7805:C7807"/>
    <mergeCell ref="B305:B307"/>
    <mergeCell ref="G7985:H7985"/>
    <mergeCell ref="G7979:H7979"/>
    <mergeCell ref="G5894:H5894"/>
    <mergeCell ref="E6434:F6434"/>
    <mergeCell ref="B5465:B5467"/>
    <mergeCell ref="B7550:B7552"/>
    <mergeCell ref="G3740:H3740"/>
    <mergeCell ref="C3587:C3589"/>
    <mergeCell ref="B8165:B8167"/>
    <mergeCell ref="E3821:F3821"/>
    <mergeCell ref="G6194:H6194"/>
    <mergeCell ref="E119:F119"/>
    <mergeCell ref="C3887:C3889"/>
    <mergeCell ref="B3038:B3040"/>
    <mergeCell ref="B953:B955"/>
    <mergeCell ref="E4121:F4121"/>
    <mergeCell ref="C8432:C8434"/>
    <mergeCell ref="E2510:F2510"/>
    <mergeCell ref="E419:F419"/>
    <mergeCell ref="C4187:C4189"/>
    <mergeCell ref="C2102:C2104"/>
    <mergeCell ref="E6581:F6581"/>
    <mergeCell ref="B5612:B5614"/>
    <mergeCell ref="G3362:H3362"/>
    <mergeCell ref="E6575:F6575"/>
    <mergeCell ref="E4421:F4421"/>
    <mergeCell ref="E2336:F2336"/>
    <mergeCell ref="G185:H185"/>
    <mergeCell ref="E719:F719"/>
    <mergeCell ref="G6341:H6341"/>
    <mergeCell ref="E6881:F6881"/>
    <mergeCell ref="G1550:H1550"/>
    <mergeCell ref="G3662:H3662"/>
    <mergeCell ref="E6875:F6875"/>
    <mergeCell ref="G1508:H1508"/>
    <mergeCell ref="C3152:C3154"/>
    <mergeCell ref="C1067:C1069"/>
    <mergeCell ref="B7850:B7852"/>
    <mergeCell ref="G6641:H6641"/>
    <mergeCell ref="C6488:C6490"/>
    <mergeCell ref="C8573:C8575"/>
    <mergeCell ref="B1421:B1423"/>
    <mergeCell ref="C5726:C5728"/>
    <mergeCell ref="C6788:C6790"/>
    <mergeCell ref="B5966:B5968"/>
    <mergeCell ref="G1541:H1541"/>
    <mergeCell ref="B659:B661"/>
    <mergeCell ref="G3809:H3809"/>
    <mergeCell ref="G7598:H7598"/>
    <mergeCell ref="E4343:F4343"/>
    <mergeCell ref="E2258:F2258"/>
    <mergeCell ref="E104:F104"/>
    <mergeCell ref="B5204:B5206"/>
    <mergeCell ref="C7088:C7090"/>
    <mergeCell ref="B7877:B7879"/>
    <mergeCell ref="B4181:B4183"/>
    <mergeCell ref="E6803:F6803"/>
    <mergeCell ref="G4109:H4109"/>
    <mergeCell ref="G2024:H2024"/>
    <mergeCell ref="E7865:F7865"/>
    <mergeCell ref="E2558:F2558"/>
    <mergeCell ref="B3419:B3421"/>
    <mergeCell ref="G6569:H6569"/>
    <mergeCell ref="G6563:H6563"/>
    <mergeCell ref="E7103:F7103"/>
    <mergeCell ref="B8834:B8836"/>
    <mergeCell ref="C4256:C4258"/>
    <mergeCell ref="G2324:H2324"/>
    <mergeCell ref="C6053:C6055"/>
    <mergeCell ref="C3968:C3970"/>
    <mergeCell ref="G6863:H6863"/>
    <mergeCell ref="B992:B994"/>
    <mergeCell ref="C4556:C4558"/>
    <mergeCell ref="C2471:C2473"/>
    <mergeCell ref="C8627:C8629"/>
    <mergeCell ref="E2705:F2705"/>
    <mergeCell ref="B7805:B7807"/>
    <mergeCell ref="C7016:C7018"/>
    <mergeCell ref="G1289:H1289"/>
    <mergeCell ref="C4925:C4927"/>
    <mergeCell ref="C7010:C7012"/>
    <mergeCell ref="B3560:B3562"/>
    <mergeCell ref="C2771:C2773"/>
    <mergeCell ref="E2891:F2891"/>
    <mergeCell ref="E7250:F7250"/>
    <mergeCell ref="G224:H224"/>
    <mergeCell ref="E3005:F3005"/>
    <mergeCell ref="E920:F920"/>
    <mergeCell ref="B8105:B8107"/>
    <mergeCell ref="C7316:C7318"/>
    <mergeCell ref="G1589:H1589"/>
    <mergeCell ref="B3860:B3862"/>
    <mergeCell ref="B8219:B8221"/>
    <mergeCell ref="E7550:F7550"/>
    <mergeCell ref="E5465:F5465"/>
    <mergeCell ref="E5459:F5459"/>
    <mergeCell ref="C7142:C7144"/>
    <mergeCell ref="B8405:B8407"/>
    <mergeCell ref="E59:F59"/>
    <mergeCell ref="B6320:B6322"/>
    <mergeCell ref="C1742:C1744"/>
    <mergeCell ref="C1736:C1738"/>
    <mergeCell ref="E7919:F7919"/>
    <mergeCell ref="B8519:B8521"/>
    <mergeCell ref="G5225:H5225"/>
    <mergeCell ref="C5072:C5074"/>
    <mergeCell ref="C7157:C7159"/>
    <mergeCell ref="E359:F359"/>
    <mergeCell ref="B6620:B6622"/>
    <mergeCell ref="C5372:C5374"/>
    <mergeCell ref="E2297:F2297"/>
    <mergeCell ref="B1328:B1330"/>
    <mergeCell ref="E212:F212"/>
    <mergeCell ref="E5633:F5633"/>
    <mergeCell ref="B6461:B6463"/>
    <mergeCell ref="B3788:B3790"/>
    <mergeCell ref="C5672:C5674"/>
    <mergeCell ref="G2063:H2063"/>
    <mergeCell ref="E512:F512"/>
    <mergeCell ref="E5933:F5933"/>
    <mergeCell ref="C7616:C7618"/>
    <mergeCell ref="C8132:C8134"/>
    <mergeCell ref="G4517:H4517"/>
    <mergeCell ref="B6794:B6796"/>
    <mergeCell ref="B4088:B4090"/>
    <mergeCell ref="B6788:B6790"/>
    <mergeCell ref="G2363:H2363"/>
    <mergeCell ref="G278:H278"/>
    <mergeCell ref="G4817:H4817"/>
    <mergeCell ref="G2732:H2732"/>
    <mergeCell ref="B7094:B7096"/>
    <mergeCell ref="B7088:B7090"/>
    <mergeCell ref="C2510:C2512"/>
    <mergeCell ref="G578:H578"/>
    <mergeCell ref="C425:C427"/>
    <mergeCell ref="E8693:F8693"/>
    <mergeCell ref="E659:F659"/>
    <mergeCell ref="C4970:C4972"/>
    <mergeCell ref="G7391:H7391"/>
    <mergeCell ref="C725:C727"/>
    <mergeCell ref="G8453:H8453"/>
    <mergeCell ref="E5204:F5204"/>
    <mergeCell ref="B4235:B4237"/>
    <mergeCell ref="G419:H419"/>
    <mergeCell ref="E959:F959"/>
    <mergeCell ref="C5270:C5272"/>
    <mergeCell ref="G7691:H7691"/>
    <mergeCell ref="C1025:C1027"/>
    <mergeCell ref="E5504:F5504"/>
    <mergeCell ref="E3419:F3419"/>
    <mergeCell ref="G200:H200"/>
    <mergeCell ref="E3413:F3413"/>
    <mergeCell ref="E7772:F7772"/>
    <mergeCell ref="B4556:B4558"/>
    <mergeCell ref="G719:H719"/>
    <mergeCell ref="E1259:F1259"/>
    <mergeCell ref="B8838:B8839"/>
    <mergeCell ref="B6473:B6475"/>
    <mergeCell ref="G3179:H3179"/>
    <mergeCell ref="E8072:F8072"/>
    <mergeCell ref="C872:C874"/>
    <mergeCell ref="G5921:H5921"/>
    <mergeCell ref="C7571:C7573"/>
    <mergeCell ref="G7718:H7718"/>
    <mergeCell ref="C1058:C1060"/>
    <mergeCell ref="B4688:B4690"/>
    <mergeCell ref="B6773:B6775"/>
    <mergeCell ref="C5411:C5413"/>
    <mergeCell ref="C3326:C3328"/>
    <mergeCell ref="G7838:H7838"/>
    <mergeCell ref="E8372:F8372"/>
    <mergeCell ref="C1172:C1174"/>
    <mergeCell ref="E6287:F6287"/>
    <mergeCell ref="G347:H347"/>
    <mergeCell ref="C7871:C7873"/>
    <mergeCell ref="G8138:H8138"/>
    <mergeCell ref="C3626:C3628"/>
    <mergeCell ref="C7985:C7987"/>
    <mergeCell ref="B2804:B2806"/>
    <mergeCell ref="E6587:F6587"/>
    <mergeCell ref="G647:H647"/>
    <mergeCell ref="C8171:C8173"/>
    <mergeCell ref="E1181:F1181"/>
    <mergeCell ref="C6086:C6088"/>
    <mergeCell ref="C8285:C8287"/>
    <mergeCell ref="B7463:B7465"/>
    <mergeCell ref="B5372:B5374"/>
    <mergeCell ref="G947:H947"/>
    <mergeCell ref="C794:C796"/>
    <mergeCell ref="E4703:F4703"/>
    <mergeCell ref="B7289:B7291"/>
    <mergeCell ref="G3407:H3407"/>
    <mergeCell ref="E6620:F6620"/>
    <mergeCell ref="G3401:H3401"/>
    <mergeCell ref="B5678:B5680"/>
    <mergeCell ref="B7763:B7765"/>
    <mergeCell ref="B5672:B5674"/>
    <mergeCell ref="C1094:C1096"/>
    <mergeCell ref="C2891:C2893"/>
    <mergeCell ref="C7250:C7252"/>
    <mergeCell ref="E1328:F1328"/>
    <mergeCell ref="B7589:B7591"/>
    <mergeCell ref="C3554:C3556"/>
    <mergeCell ref="G3701:H3701"/>
    <mergeCell ref="G8060:H8060"/>
    <mergeCell ref="B2183:B2185"/>
    <mergeCell ref="B98:B100"/>
    <mergeCell ref="C1394:C1396"/>
    <mergeCell ref="E3788:F3788"/>
    <mergeCell ref="C7550:C7552"/>
    <mergeCell ref="C5465:C5467"/>
    <mergeCell ref="C3854:C3856"/>
    <mergeCell ref="G8360:H8360"/>
    <mergeCell ref="B2489:B2491"/>
    <mergeCell ref="C1763:C1765"/>
    <mergeCell ref="G6275:H6275"/>
    <mergeCell ref="B4757:B4759"/>
    <mergeCell ref="B398:B400"/>
    <mergeCell ref="E4088:F4088"/>
    <mergeCell ref="E1997:F1997"/>
    <mergeCell ref="C5765:C5767"/>
    <mergeCell ref="B5057:B5059"/>
    <mergeCell ref="G3848:H3848"/>
    <mergeCell ref="E4388:F4388"/>
    <mergeCell ref="E2303:F2303"/>
    <mergeCell ref="E7088:F7088"/>
    <mergeCell ref="E6656:F6656"/>
    <mergeCell ref="G1721:H1721"/>
    <mergeCell ref="B3158:B3160"/>
    <mergeCell ref="E170:F170"/>
    <mergeCell ref="B7511:B7513"/>
    <mergeCell ref="B5357:B5359"/>
    <mergeCell ref="B3272:B3274"/>
    <mergeCell ref="G8507:H8507"/>
    <mergeCell ref="C3995:C3997"/>
    <mergeCell ref="C1910:C1912"/>
    <mergeCell ref="G6422:H6422"/>
    <mergeCell ref="E6956:F6956"/>
    <mergeCell ref="B572:B574"/>
    <mergeCell ref="B7817:B7819"/>
    <mergeCell ref="C8540:C8542"/>
    <mergeCell ref="C6455:C6457"/>
    <mergeCell ref="G6722:H6722"/>
    <mergeCell ref="C2210:C2212"/>
    <mergeCell ref="B872:B874"/>
    <mergeCell ref="E5171:F5171"/>
    <mergeCell ref="E4556:F4556"/>
    <mergeCell ref="E2471:F2471"/>
    <mergeCell ref="C6239:C6241"/>
    <mergeCell ref="C6755:C6757"/>
    <mergeCell ref="B626:B628"/>
    <mergeCell ref="E7016:F7016"/>
    <mergeCell ref="B1172:B1174"/>
    <mergeCell ref="C8693:C8695"/>
    <mergeCell ref="E2771:F2771"/>
    <mergeCell ref="C6539:C6541"/>
    <mergeCell ref="C4454:C4456"/>
    <mergeCell ref="C7055:C7057"/>
    <mergeCell ref="G1355:H1355"/>
    <mergeCell ref="B3632:B3634"/>
    <mergeCell ref="B5717:B5719"/>
    <mergeCell ref="B926:B928"/>
    <mergeCell ref="B3626:B3628"/>
    <mergeCell ref="B7985:B7987"/>
    <mergeCell ref="E7316:F7316"/>
    <mergeCell ref="G1469:H1469"/>
    <mergeCell ref="E3071:F3071"/>
    <mergeCell ref="C1475:C1477"/>
    <mergeCell ref="G1655:H1655"/>
    <mergeCell ref="G6014:H6014"/>
    <mergeCell ref="B8285:B8287"/>
    <mergeCell ref="G1775:H1775"/>
    <mergeCell ref="G1769:H1769"/>
    <mergeCell ref="E1742:F1742"/>
    <mergeCell ref="B773:B775"/>
    <mergeCell ref="C1808:C1810"/>
    <mergeCell ref="C4049:C4051"/>
    <mergeCell ref="G4229:H4229"/>
    <mergeCell ref="G6314:H6314"/>
    <mergeCell ref="B8585:B8587"/>
    <mergeCell ref="E2042:F2042"/>
    <mergeCell ref="B1073:B1075"/>
    <mergeCell ref="E8099:F8099"/>
    <mergeCell ref="C2108:C2110"/>
    <mergeCell ref="C4349:C4351"/>
    <mergeCell ref="B3011:B3013"/>
    <mergeCell ref="E539:F539"/>
    <mergeCell ref="C2222:C2224"/>
    <mergeCell ref="G1802:H1802"/>
    <mergeCell ref="E2342:F2342"/>
    <mergeCell ref="E257:F257"/>
    <mergeCell ref="B4073:B4075"/>
    <mergeCell ref="E4610:F4610"/>
    <mergeCell ref="E8399:F8399"/>
    <mergeCell ref="E2456:F2456"/>
    <mergeCell ref="C7355:C7357"/>
    <mergeCell ref="G305:H305"/>
    <mergeCell ref="B3311:B3313"/>
    <mergeCell ref="C1949:C1951"/>
    <mergeCell ref="E4910:F4910"/>
    <mergeCell ref="B5771:B5773"/>
    <mergeCell ref="B6833:B6835"/>
    <mergeCell ref="C2255:C2257"/>
    <mergeCell ref="B1526:B1528"/>
    <mergeCell ref="E7364:F7364"/>
    <mergeCell ref="C164:C166"/>
    <mergeCell ref="G4676:H4676"/>
    <mergeCell ref="G4670:H4670"/>
    <mergeCell ref="E5210:F5210"/>
    <mergeCell ref="E3125:F3125"/>
    <mergeCell ref="B1541:B1543"/>
    <mergeCell ref="E425:F425"/>
    <mergeCell ref="G7130:H7130"/>
    <mergeCell ref="E7670:F7670"/>
    <mergeCell ref="C4823:C4825"/>
    <mergeCell ref="B4001:B4003"/>
    <mergeCell ref="C2924:C2926"/>
    <mergeCell ref="G7430:H7430"/>
    <mergeCell ref="C7277:C7279"/>
    <mergeCell ref="B5912:B5914"/>
    <mergeCell ref="E2090:F2090"/>
    <mergeCell ref="C5123:C5125"/>
    <mergeCell ref="B4301:B4303"/>
    <mergeCell ref="B2210:B2212"/>
    <mergeCell ref="B56:B58"/>
    <mergeCell ref="G53:H53"/>
    <mergeCell ref="C7577:C7579"/>
    <mergeCell ref="B6212:B6214"/>
    <mergeCell ref="B4127:B4129"/>
    <mergeCell ref="B4601:B4603"/>
    <mergeCell ref="G4598:H4598"/>
    <mergeCell ref="G239:H239"/>
    <mergeCell ref="C2723:C2725"/>
    <mergeCell ref="E7811:F7811"/>
    <mergeCell ref="B8672:B8674"/>
    <mergeCell ref="G353:H353"/>
    <mergeCell ref="B8666:B8668"/>
    <mergeCell ref="C4088:C4090"/>
    <mergeCell ref="C7877:C7879"/>
    <mergeCell ref="C2477:C2479"/>
    <mergeCell ref="C392:C394"/>
    <mergeCell ref="G7604:H7604"/>
    <mergeCell ref="G4898:H4898"/>
    <mergeCell ref="C386:C388"/>
    <mergeCell ref="E626:F626"/>
    <mergeCell ref="C4388:C4390"/>
    <mergeCell ref="C2303:C2305"/>
    <mergeCell ref="G7877:H7877"/>
    <mergeCell ref="C7724:C7726"/>
    <mergeCell ref="C692:C694"/>
    <mergeCell ref="G7904:H7904"/>
    <mergeCell ref="G3113:H3113"/>
    <mergeCell ref="G7898:H7898"/>
    <mergeCell ref="B1595:B1597"/>
    <mergeCell ref="E926:F926"/>
    <mergeCell ref="E5279:F5279"/>
    <mergeCell ref="E3194:F3194"/>
    <mergeCell ref="C2603:C2605"/>
    <mergeCell ref="C8024:C8026"/>
    <mergeCell ref="C5939:C5941"/>
    <mergeCell ref="G6119:H6119"/>
    <mergeCell ref="G8204:H8204"/>
    <mergeCell ref="B1895:B1897"/>
    <mergeCell ref="G686:H686"/>
    <mergeCell ref="G5045:H5045"/>
    <mergeCell ref="E3494:F3494"/>
    <mergeCell ref="B6440:B6442"/>
    <mergeCell ref="B4349:B4351"/>
    <mergeCell ref="G7499:H7499"/>
    <mergeCell ref="E8039:F8039"/>
    <mergeCell ref="B2195:B2197"/>
    <mergeCell ref="B110:B112"/>
    <mergeCell ref="G5345:H5345"/>
    <mergeCell ref="G3260:H3260"/>
    <mergeCell ref="C833:C835"/>
    <mergeCell ref="G3254:H3254"/>
    <mergeCell ref="E3794:F3794"/>
    <mergeCell ref="B7355:B7357"/>
    <mergeCell ref="G7805:H7805"/>
    <mergeCell ref="C3293:C3295"/>
    <mergeCell ref="C2777:C2779"/>
    <mergeCell ref="G7799:H7799"/>
    <mergeCell ref="G5714:H5714"/>
    <mergeCell ref="E8339:F8339"/>
    <mergeCell ref="B1955:B1957"/>
    <mergeCell ref="E6254:F6254"/>
    <mergeCell ref="G3560:H3560"/>
    <mergeCell ref="E1394:F1394"/>
    <mergeCell ref="C3593:C3595"/>
    <mergeCell ref="C3077:C3079"/>
    <mergeCell ref="C3071:C3073"/>
    <mergeCell ref="B2255:B2257"/>
    <mergeCell ref="C5531:C5533"/>
    <mergeCell ref="C3377:C3379"/>
    <mergeCell ref="C1292:C1294"/>
    <mergeCell ref="B2555:B2557"/>
    <mergeCell ref="G2552:H2552"/>
    <mergeCell ref="B470:B472"/>
    <mergeCell ref="B4823:B4825"/>
    <mergeCell ref="G3614:H3614"/>
    <mergeCell ref="E4154:F4154"/>
    <mergeCell ref="E6395:F6395"/>
    <mergeCell ref="B7256:B7258"/>
    <mergeCell ref="G2852:H2852"/>
    <mergeCell ref="B5123:B5125"/>
    <mergeCell ref="G8273:H8273"/>
    <mergeCell ref="E6695:F6695"/>
    <mergeCell ref="E6722:F6722"/>
    <mergeCell ref="B7556:B7558"/>
    <mergeCell ref="C7763:C7765"/>
    <mergeCell ref="C5678:C5680"/>
    <mergeCell ref="C887:C889"/>
    <mergeCell ref="G1067:H1067"/>
    <mergeCell ref="E8639:F8639"/>
    <mergeCell ref="B5423:B5425"/>
    <mergeCell ref="B3338:B3340"/>
    <mergeCell ref="G8573:H8573"/>
    <mergeCell ref="G6488:H6488"/>
    <mergeCell ref="E7022:F7022"/>
    <mergeCell ref="E4937:F4937"/>
    <mergeCell ref="C5978:C5980"/>
    <mergeCell ref="C1187:C1189"/>
    <mergeCell ref="G2999:H2999"/>
    <mergeCell ref="G6788:H6788"/>
    <mergeCell ref="C8720:C8722"/>
    <mergeCell ref="E3533:F3533"/>
    <mergeCell ref="E1448:F1448"/>
    <mergeCell ref="C6278:C6280"/>
    <mergeCell ref="B2303:B2305"/>
    <mergeCell ref="B149:B151"/>
    <mergeCell ref="B7724:B7726"/>
    <mergeCell ref="G3299:H3299"/>
    <mergeCell ref="G1208:H1208"/>
    <mergeCell ref="E1748:F1748"/>
    <mergeCell ref="B4694:B4696"/>
    <mergeCell ref="B2609:B2611"/>
    <mergeCell ref="G5759:H5759"/>
    <mergeCell ref="G5753:H5753"/>
    <mergeCell ref="B8030:B8032"/>
    <mergeCell ref="B8024:B8026"/>
    <mergeCell ref="B5939:B5941"/>
    <mergeCell ref="G1514:H1514"/>
    <mergeCell ref="E2048:F2048"/>
    <mergeCell ref="G6053:H6053"/>
    <mergeCell ref="G3968:H3968"/>
    <mergeCell ref="E6593:F6593"/>
    <mergeCell ref="B4535:B4537"/>
    <mergeCell ref="B2450:B2452"/>
    <mergeCell ref="C3746:C3748"/>
    <mergeCell ref="C1661:C1663"/>
    <mergeCell ref="E4622:F4622"/>
    <mergeCell ref="B839:B841"/>
    <mergeCell ref="C6206:C6208"/>
    <mergeCell ref="C6200:C6202"/>
    <mergeCell ref="C4115:C4117"/>
    <mergeCell ref="G8627:H8627"/>
    <mergeCell ref="G8621:H8621"/>
    <mergeCell ref="B2750:B2752"/>
    <mergeCell ref="C1961:C1963"/>
    <mergeCell ref="B1139:B1141"/>
    <mergeCell ref="E4349:F4349"/>
    <mergeCell ref="E2222:F2222"/>
    <mergeCell ref="C8774:C8776"/>
    <mergeCell ref="C4415:C4417"/>
    <mergeCell ref="B3050:B3052"/>
    <mergeCell ref="G6227:H6227"/>
    <mergeCell ref="E4655:F4655"/>
    <mergeCell ref="G3521:H3521"/>
    <mergeCell ref="G1436:H1436"/>
    <mergeCell ref="E4649:F4649"/>
    <mergeCell ref="E6740:F6740"/>
    <mergeCell ref="E2522:F2522"/>
    <mergeCell ref="E437:F437"/>
    <mergeCell ref="B5510:B5512"/>
    <mergeCell ref="C926:C928"/>
    <mergeCell ref="G8654:H8654"/>
    <mergeCell ref="G6527:H6527"/>
    <mergeCell ref="G4442:H4442"/>
    <mergeCell ref="G1736:H1736"/>
    <mergeCell ref="C1226:C1228"/>
    <mergeCell ref="E7409:F7409"/>
    <mergeCell ref="C4562:C4564"/>
    <mergeCell ref="G4742:H4742"/>
    <mergeCell ref="E7523:F7523"/>
    <mergeCell ref="B518:B520"/>
    <mergeCell ref="G6107:H6107"/>
    <mergeCell ref="E2117:F2117"/>
    <mergeCell ref="E32:F32"/>
    <mergeCell ref="C3800:C3802"/>
    <mergeCell ref="B8378:B8380"/>
    <mergeCell ref="B2978:B2980"/>
    <mergeCell ref="C4862:C4864"/>
    <mergeCell ref="E4577:F4577"/>
    <mergeCell ref="G1883:H1883"/>
    <mergeCell ref="E5123:F5123"/>
    <mergeCell ref="C7322:C7324"/>
    <mergeCell ref="E332:F332"/>
    <mergeCell ref="B3278:B3280"/>
    <mergeCell ref="B5978:B5980"/>
    <mergeCell ref="B5546:B5548"/>
    <mergeCell ref="G4337:H4337"/>
    <mergeCell ref="G3821:H3821"/>
    <mergeCell ref="E4877:F4877"/>
    <mergeCell ref="B8699:B8701"/>
    <mergeCell ref="G2183:H2183"/>
    <mergeCell ref="G98:H98"/>
    <mergeCell ref="E5423:F5423"/>
    <mergeCell ref="E3338:F3338"/>
    <mergeCell ref="E632:F632"/>
    <mergeCell ref="B6278:B6280"/>
    <mergeCell ref="G6728:H6728"/>
    <mergeCell ref="C1700:C1702"/>
    <mergeCell ref="G4637:H4637"/>
    <mergeCell ref="G4121:H4121"/>
    <mergeCell ref="E5177:F5177"/>
    <mergeCell ref="E3092:F3092"/>
    <mergeCell ref="E7877:F7877"/>
    <mergeCell ref="E7883:F7883"/>
    <mergeCell ref="E3638:F3638"/>
    <mergeCell ref="E2477:F2477"/>
    <mergeCell ref="C4154:C4156"/>
    <mergeCell ref="C2069:C2071"/>
    <mergeCell ref="G6581:H6581"/>
    <mergeCell ref="G7643:H7643"/>
    <mergeCell ref="G2336:H2336"/>
    <mergeCell ref="C4460:C4462"/>
    <mergeCell ref="G6881:H6881"/>
    <mergeCell ref="C2369:C2371"/>
    <mergeCell ref="B5879:B5881"/>
    <mergeCell ref="E806:F806"/>
    <mergeCell ref="C7790:C7792"/>
    <mergeCell ref="E6962:F6962"/>
    <mergeCell ref="B3746:B3748"/>
    <mergeCell ref="B1661:B1663"/>
    <mergeCell ref="G4811:H4811"/>
    <mergeCell ref="E3233:F3233"/>
    <mergeCell ref="E3260:F3260"/>
    <mergeCell ref="C7028:C7030"/>
    <mergeCell ref="B6179:B6181"/>
    <mergeCell ref="B4094:B4096"/>
    <mergeCell ref="E1106:F1106"/>
    <mergeCell ref="C4301:C4303"/>
    <mergeCell ref="C8090:C8092"/>
    <mergeCell ref="E7262:F7262"/>
    <mergeCell ref="B1961:B1963"/>
    <mergeCell ref="G5111:H5111"/>
    <mergeCell ref="E3560:F3560"/>
    <mergeCell ref="B4394:B4396"/>
    <mergeCell ref="C4601:C4603"/>
    <mergeCell ref="C2516:C2518"/>
    <mergeCell ref="B8747:B8749"/>
    <mergeCell ref="G7022:H7022"/>
    <mergeCell ref="G4937:H4937"/>
    <mergeCell ref="E7562:F7562"/>
    <mergeCell ref="E5477:F5477"/>
    <mergeCell ref="E8078:F8078"/>
    <mergeCell ref="G5411:H5411"/>
    <mergeCell ref="G3326:H3326"/>
    <mergeCell ref="E3860:F3860"/>
    <mergeCell ref="E71:F71"/>
    <mergeCell ref="C2816:C2818"/>
    <mergeCell ref="C7175:C7177"/>
    <mergeCell ref="E7931:F7931"/>
    <mergeCell ref="E5777:F5777"/>
    <mergeCell ref="G3626:H3626"/>
    <mergeCell ref="B2108:B2110"/>
    <mergeCell ref="E371:F371"/>
    <mergeCell ref="C7361:C7363"/>
    <mergeCell ref="C3116:C3118"/>
    <mergeCell ref="C7475:C7477"/>
    <mergeCell ref="B8807:B8809"/>
    <mergeCell ref="G2291:H2291"/>
    <mergeCell ref="B6653:B6655"/>
    <mergeCell ref="B4562:B4564"/>
    <mergeCell ref="G137:H137"/>
    <mergeCell ref="E3893:F3893"/>
    <mergeCell ref="B2408:B2410"/>
    <mergeCell ref="E4007:F4007"/>
    <mergeCell ref="E1922:F1922"/>
    <mergeCell ref="G2591:H2591"/>
    <mergeCell ref="B6953:B6955"/>
    <mergeCell ref="B4862:B4864"/>
    <mergeCell ref="C284:C286"/>
    <mergeCell ref="E8552:F8552"/>
    <mergeCell ref="G2705:H2705"/>
    <mergeCell ref="E6467:F6467"/>
    <mergeCell ref="E3245:F3245"/>
    <mergeCell ref="E6461:F6461"/>
    <mergeCell ref="C8144:C8146"/>
    <mergeCell ref="B7322:B7324"/>
    <mergeCell ref="C2744:C2746"/>
    <mergeCell ref="G2891:H2891"/>
    <mergeCell ref="C2738:C2740"/>
    <mergeCell ref="G7250:H7250"/>
    <mergeCell ref="B1373:B1375"/>
    <mergeCell ref="C584:C586"/>
    <mergeCell ref="G3005:H3005"/>
    <mergeCell ref="B7622:B7624"/>
    <mergeCell ref="C3044:C3046"/>
    <mergeCell ref="G7550:H7550"/>
    <mergeCell ref="C3038:C3040"/>
    <mergeCell ref="C953:C955"/>
    <mergeCell ref="G5465:H5465"/>
    <mergeCell ref="C6374:C6376"/>
    <mergeCell ref="E3278:F3278"/>
    <mergeCell ref="G2765:H2765"/>
    <mergeCell ref="G59:H59"/>
    <mergeCell ref="E1187:F1187"/>
    <mergeCell ref="E5546:F5546"/>
    <mergeCell ref="G7919:H7919"/>
    <mergeCell ref="C7697:C7699"/>
    <mergeCell ref="C5612:C5614"/>
    <mergeCell ref="C6674:C6676"/>
    <mergeCell ref="G3065:H3065"/>
    <mergeCell ref="C7409:C7411"/>
    <mergeCell ref="G359:H359"/>
    <mergeCell ref="E5846:F5846"/>
    <mergeCell ref="G911:H911"/>
    <mergeCell ref="C8591:C8593"/>
    <mergeCell ref="B6701:B6703"/>
    <mergeCell ref="B2462:B2464"/>
    <mergeCell ref="C3185:C3187"/>
    <mergeCell ref="G3365:H3365"/>
    <mergeCell ref="E6146:F6146"/>
    <mergeCell ref="B7001:B7003"/>
    <mergeCell ref="G8066:H8066"/>
    <mergeCell ref="E8606:F8606"/>
    <mergeCell ref="E8600:F8600"/>
    <mergeCell ref="C1400:C1402"/>
    <mergeCell ref="C5759:C5761"/>
    <mergeCell ref="E4361:F4361"/>
    <mergeCell ref="E3746:F3746"/>
    <mergeCell ref="E1661:F1661"/>
    <mergeCell ref="C5945:C5947"/>
    <mergeCell ref="C638:C640"/>
    <mergeCell ref="G8366:H8366"/>
    <mergeCell ref="B2516:B2518"/>
    <mergeCell ref="C6059:C6061"/>
    <mergeCell ref="B878:B880"/>
    <mergeCell ref="E1961:F1961"/>
    <mergeCell ref="C6245:C6247"/>
    <mergeCell ref="G8666:H8666"/>
    <mergeCell ref="C8513:C8515"/>
    <mergeCell ref="B2816:B2818"/>
    <mergeCell ref="C4274:C4276"/>
    <mergeCell ref="C6359:C6361"/>
    <mergeCell ref="B7175:B7177"/>
    <mergeCell ref="E6506:F6506"/>
    <mergeCell ref="G1175:H1175"/>
    <mergeCell ref="G659:H659"/>
    <mergeCell ref="E1199:F1199"/>
    <mergeCell ref="E4415:F4415"/>
    <mergeCell ref="B230:B232"/>
    <mergeCell ref="B5537:B5539"/>
    <mergeCell ref="E2261:F2261"/>
    <mergeCell ref="C8813:C8815"/>
    <mergeCell ref="G5204:H5204"/>
    <mergeCell ref="B3116:B3118"/>
    <mergeCell ref="B7475:B7477"/>
    <mergeCell ref="E4721:F4721"/>
    <mergeCell ref="G1475:H1475"/>
    <mergeCell ref="G959:H959"/>
    <mergeCell ref="G5504:H5504"/>
    <mergeCell ref="G3419:H3419"/>
    <mergeCell ref="C992:C994"/>
    <mergeCell ref="B7775:B7777"/>
    <mergeCell ref="B5690:B5692"/>
    <mergeCell ref="C6413:C6415"/>
    <mergeCell ref="C2174:C2176"/>
    <mergeCell ref="E7289:F7289"/>
    <mergeCell ref="B284:B286"/>
    <mergeCell ref="E1856:F1856"/>
    <mergeCell ref="B8144:B8146"/>
    <mergeCell ref="G3719:H3719"/>
    <mergeCell ref="B5990:B5992"/>
    <mergeCell ref="E3800:F3800"/>
    <mergeCell ref="E7589:F7589"/>
    <mergeCell ref="B584:B586"/>
    <mergeCell ref="C8078:C8080"/>
    <mergeCell ref="G1649:H1649"/>
    <mergeCell ref="E77:F77"/>
    <mergeCell ref="E2183:F2183"/>
    <mergeCell ref="C1139:C1141"/>
    <mergeCell ref="B5285:B5287"/>
    <mergeCell ref="B7370:B7372"/>
    <mergeCell ref="E4100:F4100"/>
    <mergeCell ref="G1949:H1949"/>
    <mergeCell ref="E2489:F2489"/>
    <mergeCell ref="E4757:F4757"/>
    <mergeCell ref="G8105:H8105"/>
    <mergeCell ref="B7676:B7678"/>
    <mergeCell ref="B5591:B5593"/>
    <mergeCell ref="B8291:B8293"/>
    <mergeCell ref="C1439:C1441"/>
    <mergeCell ref="B5585:B5587"/>
    <mergeCell ref="E6554:F6554"/>
    <mergeCell ref="G3860:H3860"/>
    <mergeCell ref="E4400:F4400"/>
    <mergeCell ref="E2315:F2315"/>
    <mergeCell ref="G164:H164"/>
    <mergeCell ref="B731:B733"/>
    <mergeCell ref="E5057:F5057"/>
    <mergeCell ref="G8405:H8405"/>
    <mergeCell ref="C3893:C3895"/>
    <mergeCell ref="G6320:H6320"/>
    <mergeCell ref="E6860:F6860"/>
    <mergeCell ref="B8591:B8593"/>
    <mergeCell ref="C4013:C4015"/>
    <mergeCell ref="B5885:B5887"/>
    <mergeCell ref="C1922:C1924"/>
    <mergeCell ref="E6974:F6974"/>
    <mergeCell ref="G4823:H4823"/>
    <mergeCell ref="B8345:B8347"/>
    <mergeCell ref="G6620:H6620"/>
    <mergeCell ref="C6467:C6469"/>
    <mergeCell ref="C8552:C8554"/>
    <mergeCell ref="E545:F545"/>
    <mergeCell ref="C4313:C4315"/>
    <mergeCell ref="B3491:B3493"/>
    <mergeCell ref="B1400:B1402"/>
    <mergeCell ref="B5759:B5761"/>
    <mergeCell ref="G1328:H1328"/>
    <mergeCell ref="E5090:F5090"/>
    <mergeCell ref="C6767:C6769"/>
    <mergeCell ref="E845:F845"/>
    <mergeCell ref="B5945:B5947"/>
    <mergeCell ref="G3788:H3788"/>
    <mergeCell ref="G6:H6"/>
    <mergeCell ref="B6059:B6061"/>
    <mergeCell ref="E5390:F5390"/>
    <mergeCell ref="E3305:F3305"/>
    <mergeCell ref="E7658:F7658"/>
    <mergeCell ref="C7067:C7069"/>
    <mergeCell ref="B6245:B6247"/>
    <mergeCell ref="B4160:B4162"/>
    <mergeCell ref="G4088:H4088"/>
    <mergeCell ref="B6359:B6361"/>
    <mergeCell ref="B4274:B4276"/>
    <mergeCell ref="C4997:C4999"/>
    <mergeCell ref="E7958:F7958"/>
    <mergeCell ref="G6542:H6542"/>
    <mergeCell ref="B8819:B8821"/>
    <mergeCell ref="B8813:B8815"/>
    <mergeCell ref="G4388:H4388"/>
    <mergeCell ref="C4235:C4237"/>
    <mergeCell ref="G2303:H2303"/>
    <mergeCell ref="B4574:B4576"/>
    <mergeCell ref="G7724:H7724"/>
    <mergeCell ref="E4469:F4469"/>
    <mergeCell ref="E2384:F2384"/>
    <mergeCell ref="E6173:F6173"/>
    <mergeCell ref="E8258:F8258"/>
    <mergeCell ref="C7214:C7216"/>
    <mergeCell ref="C7241:C7243"/>
    <mergeCell ref="G6962:H6962"/>
    <mergeCell ref="C2450:C2452"/>
    <mergeCell ref="C8606:C8608"/>
    <mergeCell ref="E2684:F2684"/>
    <mergeCell ref="C6995:C6997"/>
    <mergeCell ref="C7541:C7543"/>
    <mergeCell ref="B3539:B3541"/>
    <mergeCell ref="G6689:H6689"/>
    <mergeCell ref="E7229:F7229"/>
    <mergeCell ref="C23:C25"/>
    <mergeCell ref="E5138:F5138"/>
    <mergeCell ref="G2444:H2444"/>
    <mergeCell ref="E2984:F2984"/>
    <mergeCell ref="E3011:F3011"/>
    <mergeCell ref="B8198:B8200"/>
    <mergeCell ref="G6989:H6989"/>
    <mergeCell ref="G4904:H4904"/>
    <mergeCell ref="E7529:F7529"/>
    <mergeCell ref="E5444:F5444"/>
    <mergeCell ref="E5438:F5438"/>
    <mergeCell ref="C2597:C2599"/>
    <mergeCell ref="G2777:H2777"/>
    <mergeCell ref="G2771:H2771"/>
    <mergeCell ref="E584:F584"/>
    <mergeCell ref="C7136:C7138"/>
    <mergeCell ref="B1439:B1441"/>
    <mergeCell ref="C2897:C2899"/>
    <mergeCell ref="E3044:F3044"/>
    <mergeCell ref="C7442:C7444"/>
    <mergeCell ref="C5351:C5353"/>
    <mergeCell ref="G1742:H1742"/>
    <mergeCell ref="B4013:B4015"/>
    <mergeCell ref="E3344:F3344"/>
    <mergeCell ref="B2375:B2377"/>
    <mergeCell ref="E5612:F5612"/>
    <mergeCell ref="E3458:F3458"/>
    <mergeCell ref="B6446:B6448"/>
    <mergeCell ref="C8357:C8359"/>
    <mergeCell ref="C5651:C5653"/>
    <mergeCell ref="G2042:H2042"/>
    <mergeCell ref="B4313:B4315"/>
    <mergeCell ref="E5912:F5912"/>
    <mergeCell ref="C8111:C8113"/>
    <mergeCell ref="B6746:B6748"/>
    <mergeCell ref="B6767:B6769"/>
    <mergeCell ref="G2342:H2342"/>
    <mergeCell ref="G257:H257"/>
    <mergeCell ref="E8345:F8345"/>
    <mergeCell ref="B4613:B4615"/>
    <mergeCell ref="B2528:B2530"/>
    <mergeCell ref="G7763:H7763"/>
    <mergeCell ref="G5678:H5678"/>
    <mergeCell ref="G5672:H5672"/>
    <mergeCell ref="E6212:F6212"/>
    <mergeCell ref="E4127:F4127"/>
    <mergeCell ref="G272:H272"/>
    <mergeCell ref="G8132:H8132"/>
    <mergeCell ref="G5978:H5978"/>
    <mergeCell ref="C5825:C5827"/>
    <mergeCell ref="C7910:C7912"/>
    <mergeCell ref="E2723:F2723"/>
    <mergeCell ref="E638:F638"/>
    <mergeCell ref="G4643:H4643"/>
    <mergeCell ref="B4214:B4216"/>
    <mergeCell ref="B6914:B6916"/>
    <mergeCell ref="B4208:B4210"/>
    <mergeCell ref="B2123:B2125"/>
    <mergeCell ref="C6125:C6127"/>
    <mergeCell ref="B4760:B4762"/>
    <mergeCell ref="G398:H398"/>
    <mergeCell ref="E938:F938"/>
    <mergeCell ref="E1595:F1595"/>
    <mergeCell ref="G4943:H4943"/>
    <mergeCell ref="B7214:B7216"/>
    <mergeCell ref="B5129:B5131"/>
    <mergeCell ref="E3392:F3392"/>
    <mergeCell ref="C4340:C4342"/>
    <mergeCell ref="B2423:B2425"/>
    <mergeCell ref="C6425:C6427"/>
    <mergeCell ref="E7751:F7751"/>
    <mergeCell ref="E1238:F1238"/>
    <mergeCell ref="E8813:F8813"/>
    <mergeCell ref="G5243:H5243"/>
    <mergeCell ref="G3158:H3158"/>
    <mergeCell ref="C2936:C2938"/>
    <mergeCell ref="C851:C853"/>
    <mergeCell ref="C845:C847"/>
    <mergeCell ref="E5897:F5897"/>
    <mergeCell ref="B29:B31"/>
    <mergeCell ref="G3746:H3746"/>
    <mergeCell ref="C5396:C5398"/>
    <mergeCell ref="C5390:C5392"/>
    <mergeCell ref="C3305:C3307"/>
    <mergeCell ref="G7817:H7817"/>
    <mergeCell ref="G7811:H7811"/>
    <mergeCell ref="C1151:C1153"/>
    <mergeCell ref="B329:B331"/>
    <mergeCell ref="E3539:F3539"/>
    <mergeCell ref="B2597:B2599"/>
    <mergeCell ref="E1928:F1928"/>
    <mergeCell ref="G8117:H8117"/>
    <mergeCell ref="C3605:C3607"/>
    <mergeCell ref="C7964:C7966"/>
    <mergeCell ref="G626:H626"/>
    <mergeCell ref="E8741:F8741"/>
    <mergeCell ref="B2897:B2899"/>
    <mergeCell ref="E2228:F2228"/>
    <mergeCell ref="E143:F143"/>
    <mergeCell ref="E4496:F4496"/>
    <mergeCell ref="C8264:C8266"/>
    <mergeCell ref="B7442:B7444"/>
    <mergeCell ref="B5351:B5353"/>
    <mergeCell ref="G926:H926"/>
    <mergeCell ref="C773:C775"/>
    <mergeCell ref="B3197:B3199"/>
    <mergeCell ref="B1112:B1114"/>
    <mergeCell ref="G6347:H6347"/>
    <mergeCell ref="C1835:C1837"/>
    <mergeCell ref="E4796:F4796"/>
    <mergeCell ref="B7742:B7744"/>
    <mergeCell ref="B5657:B5659"/>
    <mergeCell ref="B5651:B5653"/>
    <mergeCell ref="G1226:H1226"/>
    <mergeCell ref="C1073:C1075"/>
    <mergeCell ref="G6716:H6716"/>
    <mergeCell ref="G8801:H8801"/>
    <mergeCell ref="E7256:F7256"/>
    <mergeCell ref="G4562:H4562"/>
    <mergeCell ref="C7229:C7231"/>
    <mergeCell ref="E1307:F1307"/>
    <mergeCell ref="E5096:F5096"/>
    <mergeCell ref="B7568:B7570"/>
    <mergeCell ref="C4052:C4054"/>
    <mergeCell ref="B2162:B2164"/>
    <mergeCell ref="B77:B79"/>
    <mergeCell ref="E7040:F7040"/>
    <mergeCell ref="E7556:F7556"/>
    <mergeCell ref="C8597:C8599"/>
    <mergeCell ref="B377:B379"/>
    <mergeCell ref="G3527:H3527"/>
    <mergeCell ref="B5798:B5800"/>
    <mergeCell ref="E4061:F4061"/>
    <mergeCell ref="E1976:F1976"/>
    <mergeCell ref="C1220:C1222"/>
    <mergeCell ref="B5036:B5038"/>
    <mergeCell ref="G3827:H3827"/>
    <mergeCell ref="B6098:B6100"/>
    <mergeCell ref="E8720:F8720"/>
    <mergeCell ref="C1520:C1522"/>
    <mergeCell ref="G1700:H1700"/>
    <mergeCell ref="E6635:F6635"/>
    <mergeCell ref="B8558:B8560"/>
    <mergeCell ref="C3980:C3982"/>
    <mergeCell ref="G8486:H8486"/>
    <mergeCell ref="C3974:C3976"/>
    <mergeCell ref="C1889:C1891"/>
    <mergeCell ref="G6401:H6401"/>
    <mergeCell ref="G6395:H6395"/>
    <mergeCell ref="C6980:C6982"/>
    <mergeCell ref="G6701:H6701"/>
    <mergeCell ref="C2189:C2191"/>
    <mergeCell ref="G6695:H6695"/>
    <mergeCell ref="B2936:B2938"/>
    <mergeCell ref="B851:B853"/>
    <mergeCell ref="E4535:F4535"/>
    <mergeCell ref="E2450:F2450"/>
    <mergeCell ref="E296:F296"/>
    <mergeCell ref="B5396:B5398"/>
    <mergeCell ref="C7280:C7282"/>
    <mergeCell ref="B1151:B1153"/>
    <mergeCell ref="G4301:H4301"/>
    <mergeCell ref="E2750:F2750"/>
    <mergeCell ref="B5696:B5698"/>
    <mergeCell ref="C7148:C7150"/>
    <mergeCell ref="B7964:B7966"/>
    <mergeCell ref="G6755:H6755"/>
    <mergeCell ref="E7295:F7295"/>
    <mergeCell ref="B1451:B1453"/>
    <mergeCell ref="G4601:H4601"/>
    <mergeCell ref="G2516:H2516"/>
    <mergeCell ref="C4448:C4450"/>
    <mergeCell ref="E3050:F3050"/>
    <mergeCell ref="G7061:H7061"/>
    <mergeCell ref="G7055:H7055"/>
    <mergeCell ref="E7595:F7595"/>
    <mergeCell ref="C2636:C2638"/>
    <mergeCell ref="C4748:C4750"/>
    <mergeCell ref="C2663:C2665"/>
    <mergeCell ref="G7175:H7175"/>
    <mergeCell ref="E7709:F7709"/>
    <mergeCell ref="E5624:F5624"/>
    <mergeCell ref="C8819:C8821"/>
    <mergeCell ref="B1052:B1054"/>
    <mergeCell ref="B3752:B3754"/>
    <mergeCell ref="C2963:C2965"/>
    <mergeCell ref="B1046:B1048"/>
    <mergeCell ref="G1595:H1595"/>
    <mergeCell ref="B1598:B1600"/>
    <mergeCell ref="E3197:F3197"/>
    <mergeCell ref="B8297:B8299"/>
    <mergeCell ref="E518:F518"/>
    <mergeCell ref="B4052:B4054"/>
    <mergeCell ref="B8411:B8413"/>
    <mergeCell ref="E4589:F4589"/>
    <mergeCell ref="C3263:C3265"/>
    <mergeCell ref="G1895:H1895"/>
    <mergeCell ref="G4523:H4523"/>
    <mergeCell ref="E2435:F2435"/>
    <mergeCell ref="E5651:F5651"/>
    <mergeCell ref="G284:H284"/>
    <mergeCell ref="B8597:B8599"/>
    <mergeCell ref="B6512:B6514"/>
    <mergeCell ref="G2081:H2081"/>
    <mergeCell ref="C1928:C1930"/>
    <mergeCell ref="G6440:H6440"/>
    <mergeCell ref="E8111:F8111"/>
    <mergeCell ref="B6626:B6628"/>
    <mergeCell ref="B8711:B8713"/>
    <mergeCell ref="G2195:H2195"/>
    <mergeCell ref="G110:H110"/>
    <mergeCell ref="B6812:B6814"/>
    <mergeCell ref="G6740:H6740"/>
    <mergeCell ref="G4655:H4655"/>
    <mergeCell ref="C2228:C2230"/>
    <mergeCell ref="C143:C145"/>
    <mergeCell ref="G4649:H4649"/>
    <mergeCell ref="B6926:B6928"/>
    <mergeCell ref="G410:H410"/>
    <mergeCell ref="E377:F377"/>
    <mergeCell ref="E8525:F8525"/>
    <mergeCell ref="B1520:B1522"/>
    <mergeCell ref="G7109:H7109"/>
    <mergeCell ref="C4802:C4804"/>
    <mergeCell ref="B3980:B3982"/>
    <mergeCell ref="C5864:C5866"/>
    <mergeCell ref="E8825:F8825"/>
    <mergeCell ref="B4526:B4528"/>
    <mergeCell ref="E5579:F5579"/>
    <mergeCell ref="E3425:F3425"/>
    <mergeCell ref="C7256:C7258"/>
    <mergeCell ref="B5891:B5893"/>
    <mergeCell ref="E1334:F1334"/>
    <mergeCell ref="C5102:C5104"/>
    <mergeCell ref="B4280:B4282"/>
    <mergeCell ref="E7490:F7490"/>
    <mergeCell ref="B2189:B2191"/>
    <mergeCell ref="B4826:B4828"/>
    <mergeCell ref="E5879:F5879"/>
    <mergeCell ref="B35:B37"/>
    <mergeCell ref="G3185:H3185"/>
    <mergeCell ref="G1100:H1100"/>
    <mergeCell ref="B6191:B6193"/>
    <mergeCell ref="E1634:F1634"/>
    <mergeCell ref="G7256:H7256"/>
    <mergeCell ref="E7796:F7796"/>
    <mergeCell ref="B4580:B4582"/>
    <mergeCell ref="E7790:F7790"/>
    <mergeCell ref="C590:C592"/>
    <mergeCell ref="G7730:H7730"/>
    <mergeCell ref="B6848:B6850"/>
    <mergeCell ref="G5123:H5123"/>
    <mergeCell ref="G5639:H5639"/>
    <mergeCell ref="E6179:F6179"/>
    <mergeCell ref="E4094:F4094"/>
    <mergeCell ref="E5663:F5663"/>
    <mergeCell ref="G1400:H1400"/>
    <mergeCell ref="G7556:H7556"/>
    <mergeCell ref="E8090:F8090"/>
    <mergeCell ref="G65:H65"/>
    <mergeCell ref="B4421:B4423"/>
    <mergeCell ref="B2336:B2338"/>
    <mergeCell ref="B182:B184"/>
    <mergeCell ref="G7856:H7856"/>
    <mergeCell ref="C7703:C7705"/>
    <mergeCell ref="G7883:H7883"/>
    <mergeCell ref="B6881:B6883"/>
    <mergeCell ref="G365:H365"/>
    <mergeCell ref="E7964:F7964"/>
    <mergeCell ref="B2636:B2638"/>
    <mergeCell ref="E5258:F5258"/>
    <mergeCell ref="B6995:B6997"/>
    <mergeCell ref="C8003:C8005"/>
    <mergeCell ref="G8183:H8183"/>
    <mergeCell ref="E2081:F2081"/>
    <mergeCell ref="B7181:B7183"/>
    <mergeCell ref="G665:H665"/>
    <mergeCell ref="C512:C514"/>
    <mergeCell ref="G5024:H5024"/>
    <mergeCell ref="E8264:F8264"/>
    <mergeCell ref="B7295:B7297"/>
    <mergeCell ref="E3473:F3473"/>
    <mergeCell ref="C8303:C8305"/>
    <mergeCell ref="G7478:H7478"/>
    <mergeCell ref="C818:C820"/>
    <mergeCell ref="C5603:C5605"/>
    <mergeCell ref="G5324:H5324"/>
    <mergeCell ref="G3239:H3239"/>
    <mergeCell ref="C812:C814"/>
    <mergeCell ref="G5939:H5939"/>
    <mergeCell ref="G3233:H3233"/>
    <mergeCell ref="E6479:F6479"/>
    <mergeCell ref="B7595:B7597"/>
    <mergeCell ref="G8024:H8024"/>
    <mergeCell ref="E8564:F8564"/>
    <mergeCell ref="G7778:H7778"/>
    <mergeCell ref="G8330:H8330"/>
    <mergeCell ref="C3818:C3820"/>
    <mergeCell ref="C8177:C8179"/>
    <mergeCell ref="C5471:C5473"/>
    <mergeCell ref="E6779:F6779"/>
    <mergeCell ref="G7892:H7892"/>
    <mergeCell ref="E1373:F1373"/>
    <mergeCell ref="G8078:H8078"/>
    <mergeCell ref="C8477:C8479"/>
    <mergeCell ref="G1139:H1139"/>
    <mergeCell ref="C986:C988"/>
    <mergeCell ref="E3947:F3947"/>
    <mergeCell ref="C8231:C8233"/>
    <mergeCell ref="C8777:C8779"/>
    <mergeCell ref="B4802:B4804"/>
    <mergeCell ref="C3986:C3988"/>
    <mergeCell ref="B2648:B2650"/>
    <mergeCell ref="E6374:F6374"/>
    <mergeCell ref="G1439:H1439"/>
    <mergeCell ref="C1286:C1288"/>
    <mergeCell ref="E4247:F4247"/>
    <mergeCell ref="C1112:C1114"/>
    <mergeCell ref="G8252:H8252"/>
    <mergeCell ref="G3893:H3893"/>
    <mergeCell ref="E6674:F6674"/>
    <mergeCell ref="B290:B292"/>
    <mergeCell ref="C1586:C1588"/>
    <mergeCell ref="E4547:F4547"/>
    <mergeCell ref="E2462:F2462"/>
    <mergeCell ref="C5657:C5659"/>
    <mergeCell ref="C4019:C4021"/>
    <mergeCell ref="G8552:H8552"/>
    <mergeCell ref="B2681:B2683"/>
    <mergeCell ref="G6467:H6467"/>
    <mergeCell ref="B590:B592"/>
    <mergeCell ref="B4949:B4951"/>
    <mergeCell ref="G518:H518"/>
    <mergeCell ref="E2189:F2189"/>
    <mergeCell ref="E35:F35"/>
    <mergeCell ref="G2978:H2978"/>
    <mergeCell ref="G6767:H6767"/>
    <mergeCell ref="B5249:B5251"/>
    <mergeCell ref="E1427:F1427"/>
    <mergeCell ref="E4580:F4580"/>
    <mergeCell ref="E6848:F6848"/>
    <mergeCell ref="C8525:C8527"/>
    <mergeCell ref="B7703:B7705"/>
    <mergeCell ref="G3278:H3278"/>
    <mergeCell ref="G1187:H1187"/>
    <mergeCell ref="B3464:B3466"/>
    <mergeCell ref="B5549:B5551"/>
    <mergeCell ref="E7148:F7148"/>
    <mergeCell ref="C8831:C8833"/>
    <mergeCell ref="B8009:B8011"/>
    <mergeCell ref="B8003:B8005"/>
    <mergeCell ref="G3578:H3578"/>
    <mergeCell ref="C3425:C3427"/>
    <mergeCell ref="G1493:H1493"/>
    <mergeCell ref="G5846:H5846"/>
    <mergeCell ref="B3764:B3766"/>
    <mergeCell ref="C2402:C2404"/>
    <mergeCell ref="E7448:F7448"/>
    <mergeCell ref="E5363:F5363"/>
    <mergeCell ref="B4514:B4516"/>
    <mergeCell ref="B2429:B2431"/>
    <mergeCell ref="C3725:C3727"/>
    <mergeCell ref="C1640:C1642"/>
    <mergeCell ref="B8303:B8305"/>
    <mergeCell ref="C7061:C7063"/>
    <mergeCell ref="G8606:H8606"/>
    <mergeCell ref="E263:F263"/>
    <mergeCell ref="C7247:C7249"/>
    <mergeCell ref="B2729:B2731"/>
    <mergeCell ref="G5879:H5879"/>
    <mergeCell ref="E6413:F6413"/>
    <mergeCell ref="E4328:F4328"/>
    <mergeCell ref="B5471:B5473"/>
    <mergeCell ref="G2177:H2177"/>
    <mergeCell ref="G1661:H1661"/>
    <mergeCell ref="E2201:F2201"/>
    <mergeCell ref="B1232:B1234"/>
    <mergeCell ref="G23:H23"/>
    <mergeCell ref="B3029:B3031"/>
    <mergeCell ref="G6179:H6179"/>
    <mergeCell ref="G4094:H4094"/>
    <mergeCell ref="G6206:H6206"/>
    <mergeCell ref="B8450:B8452"/>
    <mergeCell ref="B6365:B6367"/>
    <mergeCell ref="E4628:F4628"/>
    <mergeCell ref="C1787:C1789"/>
    <mergeCell ref="G2483:H2483"/>
    <mergeCell ref="G1967:H1967"/>
    <mergeCell ref="G1961:H1961"/>
    <mergeCell ref="E932:F932"/>
    <mergeCell ref="B8231:B8233"/>
    <mergeCell ref="G4394:H4394"/>
    <mergeCell ref="C6326:C6328"/>
    <mergeCell ref="G6506:H6506"/>
    <mergeCell ref="C2087:C2089"/>
    <mergeCell ref="C2081:C2083"/>
    <mergeCell ref="G2261:H2261"/>
    <mergeCell ref="B1259:B1261"/>
    <mergeCell ref="C4541:C4543"/>
    <mergeCell ref="E7502:F7502"/>
    <mergeCell ref="C2414:C2416"/>
    <mergeCell ref="G1562:H1562"/>
    <mergeCell ref="E4802:F4802"/>
    <mergeCell ref="B3833:B3835"/>
    <mergeCell ref="E2096:F2096"/>
    <mergeCell ref="B5918:B5920"/>
    <mergeCell ref="E2648:F2648"/>
    <mergeCell ref="C4841:C4843"/>
    <mergeCell ref="C7109:C7111"/>
    <mergeCell ref="G1862:H1862"/>
    <mergeCell ref="E5102:F5102"/>
    <mergeCell ref="B4133:B4135"/>
    <mergeCell ref="B8678:B8680"/>
    <mergeCell ref="G6953:H6953"/>
    <mergeCell ref="C2441:C2443"/>
    <mergeCell ref="C356:C358"/>
    <mergeCell ref="G2162:H2162"/>
    <mergeCell ref="G77:H77"/>
    <mergeCell ref="G4862:H4862"/>
    <mergeCell ref="E5402:F5402"/>
    <mergeCell ref="B4433:B4435"/>
    <mergeCell ref="E3317:F3317"/>
    <mergeCell ref="B2348:B2350"/>
    <mergeCell ref="G6515:H6515"/>
    <mergeCell ref="G7322:H7322"/>
    <mergeCell ref="E7862:F7862"/>
    <mergeCell ref="E7856:F7856"/>
    <mergeCell ref="C5015:C5017"/>
    <mergeCell ref="B6887:B6889"/>
    <mergeCell ref="C2309:C2311"/>
    <mergeCell ref="G4730:H4730"/>
    <mergeCell ref="E7976:F7976"/>
    <mergeCell ref="B8831:B8833"/>
    <mergeCell ref="G7622:H7622"/>
    <mergeCell ref="C5315:C5317"/>
    <mergeCell ref="B1313:B1315"/>
    <mergeCell ref="E2912:F2912"/>
    <mergeCell ref="B248:B250"/>
    <mergeCell ref="E785:F785"/>
    <mergeCell ref="E1847:F1847"/>
    <mergeCell ref="C5615:C5617"/>
    <mergeCell ref="B1613:B1615"/>
    <mergeCell ref="E6941:F6941"/>
    <mergeCell ref="G4790:H4790"/>
    <mergeCell ref="E8003:F8003"/>
    <mergeCell ref="B7034:B7036"/>
    <mergeCell ref="G545:H545"/>
    <mergeCell ref="E1085:F1085"/>
    <mergeCell ref="C4280:C4282"/>
    <mergeCell ref="G5090:H5090"/>
    <mergeCell ref="E8303:F8303"/>
    <mergeCell ref="G845:H845"/>
    <mergeCell ref="C2495:C2497"/>
    <mergeCell ref="C5216:C5218"/>
    <mergeCell ref="G5390:H5390"/>
    <mergeCell ref="G3305:H3305"/>
    <mergeCell ref="B1787:B1789"/>
    <mergeCell ref="E50:F50"/>
    <mergeCell ref="C998:C1000"/>
    <mergeCell ref="C7154:C7156"/>
    <mergeCell ref="E1232:F1232"/>
    <mergeCell ref="G3605:H3605"/>
    <mergeCell ref="G7964:H7964"/>
    <mergeCell ref="B2087:B2089"/>
    <mergeCell ref="E1418:F1418"/>
    <mergeCell ref="E3686:F3686"/>
    <mergeCell ref="C7454:C7456"/>
    <mergeCell ref="E1532:F1532"/>
    <mergeCell ref="C5363:C5365"/>
    <mergeCell ref="B6632:B6634"/>
    <mergeCell ref="B4541:B4543"/>
    <mergeCell ref="G116:H116"/>
    <mergeCell ref="E8231:F8231"/>
    <mergeCell ref="B2387:B2389"/>
    <mergeCell ref="G2384:H2384"/>
    <mergeCell ref="B302:B304"/>
    <mergeCell ref="G3446:H3446"/>
    <mergeCell ref="E3986:F3986"/>
    <mergeCell ref="B6932:B6934"/>
    <mergeCell ref="B4841:B4843"/>
    <mergeCell ref="G416:H416"/>
    <mergeCell ref="C263:C265"/>
    <mergeCell ref="G5906:H5906"/>
    <mergeCell ref="E8531:F8531"/>
    <mergeCell ref="G7991:H7991"/>
    <mergeCell ref="E6446:F6446"/>
    <mergeCell ref="G3752:H3752"/>
    <mergeCell ref="C5684:C5686"/>
    <mergeCell ref="E4286:F4286"/>
    <mergeCell ref="E8645:F8645"/>
    <mergeCell ref="G7229:H7229"/>
    <mergeCell ref="E8357:F8357"/>
    <mergeCell ref="B1352:B1354"/>
    <mergeCell ref="C563:C565"/>
    <mergeCell ref="C3899:C3901"/>
    <mergeCell ref="C8444:C8446"/>
    <mergeCell ref="G2717:H2717"/>
    <mergeCell ref="C6353:C6355"/>
    <mergeCell ref="C8438:C8440"/>
    <mergeCell ref="B4988:B4990"/>
    <mergeCell ref="E3251:F3251"/>
    <mergeCell ref="C4199:C4201"/>
    <mergeCell ref="C2114:C2116"/>
    <mergeCell ref="E1166:F1166"/>
    <mergeCell ref="G584:H584"/>
    <mergeCell ref="E1124:F1124"/>
    <mergeCell ref="G3017:H3017"/>
    <mergeCell ref="G932:H932"/>
    <mergeCell ref="B5288:B5290"/>
    <mergeCell ref="C710:C712"/>
    <mergeCell ref="E5825:F5825"/>
    <mergeCell ref="E6887:F6887"/>
    <mergeCell ref="C8570:C8572"/>
    <mergeCell ref="B7748:B7750"/>
    <mergeCell ref="C3170:C3172"/>
    <mergeCell ref="C3164:C3166"/>
    <mergeCell ref="G3344:H3344"/>
    <mergeCell ref="G5585:H5585"/>
    <mergeCell ref="E6125:F6125"/>
    <mergeCell ref="B2456:B2458"/>
    <mergeCell ref="C1379:C1381"/>
    <mergeCell ref="G5885:H5885"/>
    <mergeCell ref="G485:H485"/>
    <mergeCell ref="E3725:F3725"/>
    <mergeCell ref="B2756:B2758"/>
    <mergeCell ref="E1640:F1640"/>
    <mergeCell ref="B671:B673"/>
    <mergeCell ref="G8345:H8345"/>
    <mergeCell ref="C8123:C8125"/>
    <mergeCell ref="C6038:C6040"/>
    <mergeCell ref="C6032:C6034"/>
    <mergeCell ref="B5216:B5218"/>
    <mergeCell ref="E1940:F1940"/>
    <mergeCell ref="B971:B973"/>
    <mergeCell ref="C8492:C8494"/>
    <mergeCell ref="C6338:C6340"/>
    <mergeCell ref="B7154:B7156"/>
    <mergeCell ref="G5945:H5945"/>
    <mergeCell ref="B5516:B5518"/>
    <mergeCell ref="B8216:B8218"/>
    <mergeCell ref="G3791:H3791"/>
    <mergeCell ref="E4394:F4394"/>
    <mergeCell ref="G1706:H1706"/>
    <mergeCell ref="G3353:H3353"/>
    <mergeCell ref="E2240:F2240"/>
    <mergeCell ref="B1271:B1273"/>
    <mergeCell ref="B7454:B7456"/>
    <mergeCell ref="C6065:C6067"/>
    <mergeCell ref="G6245:H6245"/>
    <mergeCell ref="G4160:H4160"/>
    <mergeCell ref="C3938:C3940"/>
    <mergeCell ref="C1853:C1855"/>
    <mergeCell ref="E6899:F6899"/>
    <mergeCell ref="E4814:F4814"/>
    <mergeCell ref="C6398:C6400"/>
    <mergeCell ref="G8819:H8819"/>
    <mergeCell ref="C2153:C2155"/>
    <mergeCell ref="E1835:F1835"/>
    <mergeCell ref="B7601:B7603"/>
    <mergeCell ref="E3779:F3779"/>
    <mergeCell ref="G3713:H3713"/>
    <mergeCell ref="G1628:H1628"/>
    <mergeCell ref="E4841:F4841"/>
    <mergeCell ref="B3872:B3874"/>
    <mergeCell ref="E2168:F2168"/>
    <mergeCell ref="C1118:C1120"/>
    <mergeCell ref="B5264:B5266"/>
    <mergeCell ref="G3539:H3539"/>
    <mergeCell ref="B5816:B5818"/>
    <mergeCell ref="B7901:B7903"/>
    <mergeCell ref="B8417:B8419"/>
    <mergeCell ref="C1232:C1234"/>
    <mergeCell ref="G1928:H1928"/>
    <mergeCell ref="E2468:F2468"/>
    <mergeCell ref="C7481:C7483"/>
    <mergeCell ref="B6116:B6118"/>
    <mergeCell ref="C1532:C1534"/>
    <mergeCell ref="G2228:H2228"/>
    <mergeCell ref="G143:H143"/>
    <mergeCell ref="E7715:F7715"/>
    <mergeCell ref="G4496:H4496"/>
    <mergeCell ref="B710:B712"/>
    <mergeCell ref="E2309:F2309"/>
    <mergeCell ref="B8570:B8572"/>
    <mergeCell ref="C3992:C3994"/>
    <mergeCell ref="G4802:H4802"/>
    <mergeCell ref="E8015:F8015"/>
    <mergeCell ref="C8531:C8533"/>
    <mergeCell ref="C6446:C6448"/>
    <mergeCell ref="E524:F524"/>
    <mergeCell ref="C4292:C4294"/>
    <mergeCell ref="G6713:H6713"/>
    <mergeCell ref="B3470:B3472"/>
    <mergeCell ref="B1379:B1381"/>
    <mergeCell ref="G4529:H4529"/>
    <mergeCell ref="G1307:H1307"/>
    <mergeCell ref="B6800:B6802"/>
    <mergeCell ref="E824:F824"/>
    <mergeCell ref="E5183:F5183"/>
    <mergeCell ref="G3767:H3767"/>
    <mergeCell ref="B8123:B8125"/>
    <mergeCell ref="B6038:B6040"/>
    <mergeCell ref="G4829:H4829"/>
    <mergeCell ref="E3284:F3284"/>
    <mergeCell ref="B7100:B7102"/>
    <mergeCell ref="C2522:C2524"/>
    <mergeCell ref="C437:C439"/>
    <mergeCell ref="E7637:F7637"/>
    <mergeCell ref="E5483:F5483"/>
    <mergeCell ref="C8678:C8680"/>
    <mergeCell ref="C4982:C4984"/>
    <mergeCell ref="C4976:C4978"/>
    <mergeCell ref="B3611:B3613"/>
    <mergeCell ref="E7937:F7937"/>
    <mergeCell ref="C737:C739"/>
    <mergeCell ref="C6893:C6895"/>
    <mergeCell ref="E998:F998"/>
    <mergeCell ref="C5282:C5284"/>
    <mergeCell ref="C5276:C5278"/>
    <mergeCell ref="G7703:H7703"/>
    <mergeCell ref="B1826:B1828"/>
    <mergeCell ref="E4448:F4448"/>
    <mergeCell ref="C1037:C1039"/>
    <mergeCell ref="E6152:F6152"/>
    <mergeCell ref="B6185:B6187"/>
    <mergeCell ref="C7193:C7195"/>
    <mergeCell ref="E1298:F1298"/>
    <mergeCell ref="B1064:B1066"/>
    <mergeCell ref="B6485:B6487"/>
    <mergeCell ref="E4748:F4748"/>
    <mergeCell ref="E2663:F2663"/>
    <mergeCell ref="E8084:F8084"/>
    <mergeCell ref="C7493:C7495"/>
    <mergeCell ref="B4586:B4588"/>
    <mergeCell ref="E1598:F1598"/>
    <mergeCell ref="G2429:H2429"/>
    <mergeCell ref="B6785:B6787"/>
    <mergeCell ref="G2423:H2423"/>
    <mergeCell ref="B4700:B4702"/>
    <mergeCell ref="G296:H296"/>
    <mergeCell ref="E8384:F8384"/>
    <mergeCell ref="E6299:F6299"/>
    <mergeCell ref="C4661:C4663"/>
    <mergeCell ref="E6599:F6599"/>
    <mergeCell ref="E563:F563"/>
    <mergeCell ref="G7268:H7268"/>
    <mergeCell ref="C7115:C7117"/>
    <mergeCell ref="C4961:C4963"/>
    <mergeCell ref="C2876:C2878"/>
    <mergeCell ref="B2054:B2056"/>
    <mergeCell ref="G329:H329"/>
    <mergeCell ref="B1532:B1534"/>
    <mergeCell ref="C7415:C7417"/>
    <mergeCell ref="C5330:C5332"/>
    <mergeCell ref="B3992:B3994"/>
    <mergeCell ref="G2783:H2783"/>
    <mergeCell ref="B2354:B2356"/>
    <mergeCell ref="B1838:B1840"/>
    <mergeCell ref="G629:H629"/>
    <mergeCell ref="C476:C478"/>
    <mergeCell ref="B5054:B5056"/>
    <mergeCell ref="E5591:F5591"/>
    <mergeCell ref="G2897:H2897"/>
    <mergeCell ref="E3437:F3437"/>
    <mergeCell ref="E1346:F1346"/>
    <mergeCell ref="G3083:H3083"/>
    <mergeCell ref="G7442:H7442"/>
    <mergeCell ref="C776:C778"/>
    <mergeCell ref="E5891:F5891"/>
    <mergeCell ref="G3197:H3197"/>
    <mergeCell ref="G1112:H1112"/>
    <mergeCell ref="E3737:F3737"/>
    <mergeCell ref="C5477:C5479"/>
    <mergeCell ref="G5657:H5657"/>
    <mergeCell ref="G7742:H7742"/>
    <mergeCell ref="G5651:H5651"/>
    <mergeCell ref="B4139:B4141"/>
    <mergeCell ref="G251:H251"/>
    <mergeCell ref="E1379:F1379"/>
    <mergeCell ref="B410:B412"/>
    <mergeCell ref="C5777:C5779"/>
    <mergeCell ref="G5957:H5957"/>
    <mergeCell ref="C5804:C5806"/>
    <mergeCell ref="C7889:C7891"/>
    <mergeCell ref="B4439:B4441"/>
    <mergeCell ref="G551:H551"/>
    <mergeCell ref="E8123:F8123"/>
    <mergeCell ref="E6038:F6038"/>
    <mergeCell ref="E3884:F3884"/>
    <mergeCell ref="B6893:B6895"/>
    <mergeCell ref="C6104:C6106"/>
    <mergeCell ref="B4739:B4741"/>
    <mergeCell ref="B2654:B2656"/>
    <mergeCell ref="E182:F182"/>
    <mergeCell ref="B5255:B5257"/>
    <mergeCell ref="E6338:F6338"/>
    <mergeCell ref="B7193:B7195"/>
    <mergeCell ref="C6404:C6406"/>
    <mergeCell ref="C4319:C4321"/>
    <mergeCell ref="G5036:H5036"/>
    <mergeCell ref="E8792:F8792"/>
    <mergeCell ref="G6098:H6098"/>
    <mergeCell ref="G3425:H3425"/>
    <mergeCell ref="E6638:F6638"/>
    <mergeCell ref="E4553:F4553"/>
    <mergeCell ref="B7493:B7495"/>
    <mergeCell ref="C2915:C2917"/>
    <mergeCell ref="C830:C832"/>
    <mergeCell ref="G8558:H8558"/>
    <mergeCell ref="G5336:H5336"/>
    <mergeCell ref="G3725:H3725"/>
    <mergeCell ref="G7796:H7796"/>
    <mergeCell ref="C3284:C3286"/>
    <mergeCell ref="C6437:C6439"/>
    <mergeCell ref="C1130:C1132"/>
    <mergeCell ref="C8705:C8707"/>
    <mergeCell ref="E3518:F3518"/>
    <mergeCell ref="C6551:C6553"/>
    <mergeCell ref="B4661:B4663"/>
    <mergeCell ref="G1367:H1367"/>
    <mergeCell ref="G5726:H5726"/>
    <mergeCell ref="B422:B424"/>
    <mergeCell ref="B3638:B3640"/>
    <mergeCell ref="E1901:F1901"/>
    <mergeCell ref="G3566:H3566"/>
    <mergeCell ref="G1481:H1481"/>
    <mergeCell ref="B1484:B1486"/>
    <mergeCell ref="E2021:F2021"/>
    <mergeCell ref="B7640:B7642"/>
    <mergeCell ref="E3818:F3818"/>
    <mergeCell ref="B4961:B4963"/>
    <mergeCell ref="B2876:B2878"/>
    <mergeCell ref="G1667:H1667"/>
    <mergeCell ref="G6026:H6026"/>
    <mergeCell ref="E6560:F6560"/>
    <mergeCell ref="E4475:F4475"/>
    <mergeCell ref="G1781:H1781"/>
    <mergeCell ref="E2321:F2321"/>
    <mergeCell ref="C5516:C5518"/>
    <mergeCell ref="C3905:C3907"/>
    <mergeCell ref="C1820:C1822"/>
    <mergeCell ref="G6326:H6326"/>
    <mergeCell ref="C1814:C1816"/>
    <mergeCell ref="C1298:C1300"/>
    <mergeCell ref="B449:B451"/>
    <mergeCell ref="E4775:F4775"/>
    <mergeCell ref="C3731:C3733"/>
    <mergeCell ref="G8780:H8780"/>
    <mergeCell ref="G8264:H8264"/>
    <mergeCell ref="G4541:H4541"/>
    <mergeCell ref="C1598:C1600"/>
    <mergeCell ref="G752:H752"/>
    <mergeCell ref="B3023:B3025"/>
    <mergeCell ref="E1286:F1286"/>
    <mergeCell ref="C2234:C2236"/>
    <mergeCell ref="E6707:F6707"/>
    <mergeCell ref="C4031:C4033"/>
    <mergeCell ref="C8384:C8386"/>
    <mergeCell ref="C6299:C6301"/>
    <mergeCell ref="G6479:H6479"/>
    <mergeCell ref="B5477:B5479"/>
    <mergeCell ref="B3323:B3325"/>
    <mergeCell ref="E1586:F1586"/>
    <mergeCell ref="E4922:F4922"/>
    <mergeCell ref="C6599:C6601"/>
    <mergeCell ref="B7868:B7870"/>
    <mergeCell ref="B5777:B5779"/>
    <mergeCell ref="C1199:C1201"/>
    <mergeCell ref="B3623:B3625"/>
    <mergeCell ref="B1538:B1540"/>
    <mergeCell ref="E7376:F7376"/>
    <mergeCell ref="G4682:H4682"/>
    <mergeCell ref="E5222:F5222"/>
    <mergeCell ref="E3137:F3137"/>
    <mergeCell ref="B6077:B6079"/>
    <mergeCell ref="C1499:C1501"/>
    <mergeCell ref="G1679:H1679"/>
    <mergeCell ref="E7682:F7682"/>
    <mergeCell ref="C8744:C8746"/>
    <mergeCell ref="C6659:C6661"/>
    <mergeCell ref="G8465:H8465"/>
    <mergeCell ref="C3953:C3955"/>
    <mergeCell ref="B8651:B8653"/>
    <mergeCell ref="C1799:C1801"/>
    <mergeCell ref="B5951:B5953"/>
    <mergeCell ref="C6959:C6961"/>
    <mergeCell ref="G8765:H8765"/>
    <mergeCell ref="G6680:H6680"/>
    <mergeCell ref="B830:B832"/>
    <mergeCell ref="B3983:B3985"/>
    <mergeCell ref="G3980:H3980"/>
    <mergeCell ref="B6251:B6253"/>
    <mergeCell ref="E4514:F4514"/>
    <mergeCell ref="E2429:F2429"/>
    <mergeCell ref="E275:F275"/>
    <mergeCell ref="E7850:F7850"/>
    <mergeCell ref="C7259:C7261"/>
    <mergeCell ref="G4280:H4280"/>
    <mergeCell ref="B6551:B6553"/>
    <mergeCell ref="E2729:F2729"/>
    <mergeCell ref="G35:H35"/>
    <mergeCell ref="E8150:F8150"/>
    <mergeCell ref="G4580:H4580"/>
    <mergeCell ref="C4427:C4429"/>
    <mergeCell ref="G2495:H2495"/>
    <mergeCell ref="C2315:C2317"/>
    <mergeCell ref="G6848:H6848"/>
    <mergeCell ref="B4766:B4768"/>
    <mergeCell ref="B977:B979"/>
    <mergeCell ref="C188:C190"/>
    <mergeCell ref="C182:C184"/>
    <mergeCell ref="E4661:F4661"/>
    <mergeCell ref="E6365:F6365"/>
    <mergeCell ref="E8450:F8450"/>
    <mergeCell ref="C2615:C2617"/>
    <mergeCell ref="C4727:C4729"/>
    <mergeCell ref="C2642:C2644"/>
    <mergeCell ref="G7154:H7154"/>
    <mergeCell ref="G7148:H7148"/>
    <mergeCell ref="B1277:B1279"/>
    <mergeCell ref="E4961:F4961"/>
    <mergeCell ref="E2876:F2876"/>
    <mergeCell ref="B1934:B1936"/>
    <mergeCell ref="B5822:B5824"/>
    <mergeCell ref="B3731:B3733"/>
    <mergeCell ref="C2942:C2944"/>
    <mergeCell ref="B1577:B1579"/>
    <mergeCell ref="G2636:H2636"/>
    <mergeCell ref="E3176:F3176"/>
    <mergeCell ref="B2234:B2236"/>
    <mergeCell ref="B4031:B4033"/>
    <mergeCell ref="B8390:B8392"/>
    <mergeCell ref="G7181:H7181"/>
    <mergeCell ref="C7601:C7603"/>
    <mergeCell ref="E7721:F7721"/>
    <mergeCell ref="G1874:H1874"/>
    <mergeCell ref="E5636:F5636"/>
    <mergeCell ref="E5630:F5630"/>
    <mergeCell ref="G263:H263"/>
    <mergeCell ref="E3476:F3476"/>
    <mergeCell ref="B2534:B2536"/>
    <mergeCell ref="G6419:H6419"/>
    <mergeCell ref="B8690:B8692"/>
    <mergeCell ref="C7328:C7330"/>
    <mergeCell ref="C3089:C3091"/>
    <mergeCell ref="C3083:C3085"/>
    <mergeCell ref="B2261:B2263"/>
    <mergeCell ref="G4634:H4634"/>
    <mergeCell ref="B6905:B6907"/>
    <mergeCell ref="C7628:C7630"/>
    <mergeCell ref="C5543:C5545"/>
    <mergeCell ref="C3389:C3391"/>
    <mergeCell ref="E8504:F8504"/>
    <mergeCell ref="B1499:B1501"/>
    <mergeCell ref="G2564:H2564"/>
    <mergeCell ref="B6920:B6922"/>
    <mergeCell ref="E3098:F3098"/>
    <mergeCell ref="E3650:F3650"/>
    <mergeCell ref="G404:H404"/>
    <mergeCell ref="E944:F944"/>
    <mergeCell ref="C2054:C2056"/>
    <mergeCell ref="C5843:C5845"/>
    <mergeCell ref="B4478:B4480"/>
    <mergeCell ref="E8804:F8804"/>
    <mergeCell ref="G2864:H2864"/>
    <mergeCell ref="E3404:F3404"/>
    <mergeCell ref="B5135:B5137"/>
    <mergeCell ref="E3398:F3398"/>
    <mergeCell ref="E1313:F1313"/>
    <mergeCell ref="B5870:B5872"/>
    <mergeCell ref="E3950:F3950"/>
    <mergeCell ref="E1865:F1865"/>
    <mergeCell ref="C2354:C2356"/>
    <mergeCell ref="G5318:H5318"/>
    <mergeCell ref="G3164:H3164"/>
    <mergeCell ref="B1646:B1648"/>
    <mergeCell ref="B5435:B5437"/>
    <mergeCell ref="C569:C571"/>
    <mergeCell ref="G5102:H5102"/>
    <mergeCell ref="G5618:H5618"/>
    <mergeCell ref="B7895:B7897"/>
    <mergeCell ref="G1379:H1379"/>
    <mergeCell ref="B1946:B1948"/>
    <mergeCell ref="G7535:H7535"/>
    <mergeCell ref="E3545:F3545"/>
    <mergeCell ref="E1460:F1460"/>
    <mergeCell ref="C5228:C5230"/>
    <mergeCell ref="C5222:C5224"/>
    <mergeCell ref="C3137:C3139"/>
    <mergeCell ref="B4406:B4408"/>
    <mergeCell ref="B4400:B4402"/>
    <mergeCell ref="B2315:B2317"/>
    <mergeCell ref="E6005:F6005"/>
    <mergeCell ref="B161:B163"/>
    <mergeCell ref="G7835:H7835"/>
    <mergeCell ref="C7682:C7684"/>
    <mergeCell ref="E1760:F1760"/>
    <mergeCell ref="B4706:B4708"/>
    <mergeCell ref="B2615:B2617"/>
    <mergeCell ref="B6974:B6976"/>
    <mergeCell ref="E6305:F6305"/>
    <mergeCell ref="E5783:F5783"/>
    <mergeCell ref="E3698:F3698"/>
    <mergeCell ref="C7982:C7984"/>
    <mergeCell ref="E2060:F2060"/>
    <mergeCell ref="G5003:H5003"/>
    <mergeCell ref="E8243:F8243"/>
    <mergeCell ref="B7274:B7276"/>
    <mergeCell ref="G6065:H6065"/>
    <mergeCell ref="E6605:F6605"/>
    <mergeCell ref="E3998:F3998"/>
    <mergeCell ref="C5582:C5584"/>
    <mergeCell ref="C3497:C3499"/>
    <mergeCell ref="G5303:H5303"/>
    <mergeCell ref="G8003:H8003"/>
    <mergeCell ref="E8543:F8543"/>
    <mergeCell ref="B7574:B7576"/>
    <mergeCell ref="B5489:B5491"/>
    <mergeCell ref="B4874:B4876"/>
    <mergeCell ref="B2789:B2791"/>
    <mergeCell ref="C3797:C3799"/>
    <mergeCell ref="C8156:C8158"/>
    <mergeCell ref="G8303:H8303"/>
    <mergeCell ref="E6758:F6758"/>
    <mergeCell ref="G2903:H2903"/>
    <mergeCell ref="G818:H818"/>
    <mergeCell ref="B3089:B3091"/>
    <mergeCell ref="E1352:F1352"/>
    <mergeCell ref="E6773:F6773"/>
    <mergeCell ref="E4688:F4688"/>
    <mergeCell ref="C8456:C8458"/>
    <mergeCell ref="B4454:B4456"/>
    <mergeCell ref="C8450:C8452"/>
    <mergeCell ref="E2534:F2534"/>
    <mergeCell ref="C6365:C6367"/>
    <mergeCell ref="C938:C940"/>
    <mergeCell ref="G1118:H1118"/>
    <mergeCell ref="C965:C967"/>
    <mergeCell ref="E8690:F8690"/>
    <mergeCell ref="B3389:B3391"/>
    <mergeCell ref="E4988:F4988"/>
    <mergeCell ref="C8756:C8758"/>
    <mergeCell ref="C6671:C6673"/>
    <mergeCell ref="E8438:F8438"/>
    <mergeCell ref="C1238:C1240"/>
    <mergeCell ref="G1418:H1418"/>
    <mergeCell ref="C1265:C1267"/>
    <mergeCell ref="E6353:F6353"/>
    <mergeCell ref="E6905:F6905"/>
    <mergeCell ref="G3686:H3686"/>
    <mergeCell ref="E1499:F1499"/>
    <mergeCell ref="E5288:F5288"/>
    <mergeCell ref="C8051:C8053"/>
    <mergeCell ref="G8231:H8231"/>
    <mergeCell ref="C1565:C1567"/>
    <mergeCell ref="E1799:F1799"/>
    <mergeCell ref="C8351:C8353"/>
    <mergeCell ref="C6266:C6268"/>
    <mergeCell ref="G6446:H6446"/>
    <mergeCell ref="G8531:H8531"/>
    <mergeCell ref="B569:B571"/>
    <mergeCell ref="C4139:C4141"/>
    <mergeCell ref="G497:H497"/>
    <mergeCell ref="E4253:F4253"/>
    <mergeCell ref="B2768:B2770"/>
    <mergeCell ref="G5918:H5918"/>
    <mergeCell ref="G3833:H3833"/>
    <mergeCell ref="E14:F14"/>
    <mergeCell ref="E2282:F2282"/>
    <mergeCell ref="C6566:C6568"/>
    <mergeCell ref="B5228:B5230"/>
    <mergeCell ref="G4019:H4019"/>
    <mergeCell ref="B6290:B6292"/>
    <mergeCell ref="C1712:C1714"/>
    <mergeCell ref="E6827:F6827"/>
    <mergeCell ref="G4133:H4133"/>
    <mergeCell ref="E4673:F4673"/>
    <mergeCell ref="E314:F314"/>
    <mergeCell ref="B7682:B7684"/>
    <mergeCell ref="B5528:B5530"/>
    <mergeCell ref="G8678:H8678"/>
    <mergeCell ref="C4166:C4168"/>
    <mergeCell ref="E7127:F7127"/>
    <mergeCell ref="B3743:B3745"/>
    <mergeCell ref="C4466:C4468"/>
    <mergeCell ref="C2381:C2383"/>
    <mergeCell ref="G6893:H6893"/>
    <mergeCell ref="G6887:H6887"/>
    <mergeCell ref="B1016:B1018"/>
    <mergeCell ref="E7427:F7427"/>
    <mergeCell ref="E5342:F5342"/>
    <mergeCell ref="G1487:H1487"/>
    <mergeCell ref="B3758:B3760"/>
    <mergeCell ref="E488:F488"/>
    <mergeCell ref="B7829:B7831"/>
    <mergeCell ref="C7040:C7042"/>
    <mergeCell ref="B3584:B3586"/>
    <mergeCell ref="B1973:B1975"/>
    <mergeCell ref="E788:F788"/>
    <mergeCell ref="B8129:B8131"/>
    <mergeCell ref="C7340:C7342"/>
    <mergeCell ref="B3890:B3892"/>
    <mergeCell ref="G1640:H1640"/>
    <mergeCell ref="B6518:B6520"/>
    <mergeCell ref="E7574:F7574"/>
    <mergeCell ref="E5489:F5489"/>
    <mergeCell ref="E7601:F7601"/>
    <mergeCell ref="B2273:B2275"/>
    <mergeCell ref="B8429:B8431"/>
    <mergeCell ref="E83:F83"/>
    <mergeCell ref="B6302:B6304"/>
    <mergeCell ref="G4661:H4661"/>
    <mergeCell ref="E7901:F7901"/>
    <mergeCell ref="E5816:F5816"/>
    <mergeCell ref="C6305:C6307"/>
    <mergeCell ref="G8726:H8726"/>
    <mergeCell ref="E383:F383"/>
    <mergeCell ref="C2066:C2068"/>
    <mergeCell ref="C2060:C2062"/>
    <mergeCell ref="B1238:B1240"/>
    <mergeCell ref="G1787:H1787"/>
    <mergeCell ref="C6605:C6607"/>
    <mergeCell ref="C4520:C4522"/>
    <mergeCell ref="E6866:F6866"/>
    <mergeCell ref="B5897:B5899"/>
    <mergeCell ref="B3812:B3814"/>
    <mergeCell ref="E2621:F2621"/>
    <mergeCell ref="E536:F536"/>
    <mergeCell ref="C4820:C4822"/>
    <mergeCell ref="C2120:C2122"/>
    <mergeCell ref="E5081:F5081"/>
    <mergeCell ref="B4112:B4114"/>
    <mergeCell ref="B8657:B8659"/>
    <mergeCell ref="C2420:C2422"/>
    <mergeCell ref="C335:C337"/>
    <mergeCell ref="B6566:B6568"/>
    <mergeCell ref="C1988:C1990"/>
    <mergeCell ref="G4841:H4841"/>
    <mergeCell ref="E5381:F5381"/>
    <mergeCell ref="B4412:B4414"/>
    <mergeCell ref="B2327:B2329"/>
    <mergeCell ref="B7118:B7120"/>
    <mergeCell ref="C2534:C2536"/>
    <mergeCell ref="E8717:F8717"/>
    <mergeCell ref="B1712:B1714"/>
    <mergeCell ref="C7121:C7123"/>
    <mergeCell ref="G7301:H7301"/>
    <mergeCell ref="C7079:C7081"/>
    <mergeCell ref="C4994:C4996"/>
    <mergeCell ref="E3611:F3611"/>
    <mergeCell ref="C5294:C5296"/>
    <mergeCell ref="C5288:C5290"/>
    <mergeCell ref="G7715:H7715"/>
    <mergeCell ref="B8798:B8800"/>
    <mergeCell ref="B6713:B6715"/>
    <mergeCell ref="E5528:F5528"/>
    <mergeCell ref="B227:B229"/>
    <mergeCell ref="E6185:F6185"/>
    <mergeCell ref="G4769:H4769"/>
    <mergeCell ref="E7982:F7982"/>
    <mergeCell ref="B7013:B7015"/>
    <mergeCell ref="G5288:H5288"/>
    <mergeCell ref="E5828:F5828"/>
    <mergeCell ref="E3743:F3743"/>
    <mergeCell ref="G524:H524"/>
    <mergeCell ref="B4886:B4888"/>
    <mergeCell ref="E6485:F6485"/>
    <mergeCell ref="C5321:C5323"/>
    <mergeCell ref="C4889:C4891"/>
    <mergeCell ref="G5069:H5069"/>
    <mergeCell ref="E8282:F8282"/>
    <mergeCell ref="B7313:B7315"/>
    <mergeCell ref="C5435:C5437"/>
    <mergeCell ref="C644:C646"/>
    <mergeCell ref="G5183:H5183"/>
    <mergeCell ref="E6785:F6785"/>
    <mergeCell ref="E4700:F4700"/>
    <mergeCell ref="G8048:H8048"/>
    <mergeCell ref="C7895:C7897"/>
    <mergeCell ref="C5189:C5191"/>
    <mergeCell ref="C3104:C3106"/>
    <mergeCell ref="G3284:H3284"/>
    <mergeCell ref="C977:C979"/>
    <mergeCell ref="G2756:H2756"/>
    <mergeCell ref="G671:H671"/>
    <mergeCell ref="E1211:F1211"/>
    <mergeCell ref="C8195:C8197"/>
    <mergeCell ref="E1205:F1205"/>
    <mergeCell ref="B4151:B4153"/>
    <mergeCell ref="B2066:B2068"/>
    <mergeCell ref="G5216:H5216"/>
    <mergeCell ref="B7487:B7489"/>
    <mergeCell ref="E5750:F5750"/>
    <mergeCell ref="E3665:F3665"/>
    <mergeCell ref="G971:H971"/>
    <mergeCell ref="E1511:F1511"/>
    <mergeCell ref="C8495:C8497"/>
    <mergeCell ref="G7670:H7670"/>
    <mergeCell ref="B7673:B7675"/>
    <mergeCell ref="B2366:B2368"/>
    <mergeCell ref="G5516:H5516"/>
    <mergeCell ref="C1004:C1006"/>
    <mergeCell ref="B7787:B7789"/>
    <mergeCell ref="B5702:B5704"/>
    <mergeCell ref="E3965:F3965"/>
    <mergeCell ref="G1271:H1271"/>
    <mergeCell ref="E7301:F7301"/>
    <mergeCell ref="G7970:H7970"/>
    <mergeCell ref="G3731:H3731"/>
    <mergeCell ref="C1304:C1306"/>
    <mergeCell ref="C5663:C5665"/>
    <mergeCell ref="G8084:H8084"/>
    <mergeCell ref="E8624:F8624"/>
    <mergeCell ref="B596:B598"/>
    <mergeCell ref="G8270:H8270"/>
    <mergeCell ref="B6752:B6754"/>
    <mergeCell ref="B4667:B4669"/>
    <mergeCell ref="C5963:C5965"/>
    <mergeCell ref="C3878:C3880"/>
    <mergeCell ref="G8384:H8384"/>
    <mergeCell ref="C3872:C3874"/>
    <mergeCell ref="B5141:B5143"/>
    <mergeCell ref="G6299:H6299"/>
    <mergeCell ref="E4112:F4112"/>
    <mergeCell ref="E4139:F4139"/>
    <mergeCell ref="C8423:C8425"/>
    <mergeCell ref="B7058:B7060"/>
    <mergeCell ref="C6332:C6334"/>
    <mergeCell ref="C8417:C8419"/>
    <mergeCell ref="B4967:B4969"/>
    <mergeCell ref="C4178:C4180"/>
    <mergeCell ref="C389:C391"/>
    <mergeCell ref="B2840:B2842"/>
    <mergeCell ref="E6566:F6566"/>
    <mergeCell ref="G1199:H1199"/>
    <mergeCell ref="E4412:F4412"/>
    <mergeCell ref="G3899:H3899"/>
    <mergeCell ref="E2327:F2327"/>
    <mergeCell ref="E4439:F4439"/>
    <mergeCell ref="B5267:B5269"/>
    <mergeCell ref="C689:C691"/>
    <mergeCell ref="G4205:H4205"/>
    <mergeCell ref="G4199:H4199"/>
    <mergeCell ref="E4739:F4739"/>
    <mergeCell ref="G5564:H5564"/>
    <mergeCell ref="B7841:B7843"/>
    <mergeCell ref="C989:C991"/>
    <mergeCell ref="C8564:C8566"/>
    <mergeCell ref="B7835:B7837"/>
    <mergeCell ref="B2435:B2437"/>
    <mergeCell ref="C6779:C6781"/>
    <mergeCell ref="C1472:C1474"/>
    <mergeCell ref="B5441:B5443"/>
    <mergeCell ref="E3704:F3704"/>
    <mergeCell ref="B2735:B2737"/>
    <mergeCell ref="B650:B652"/>
    <mergeCell ref="C6017:C6019"/>
    <mergeCell ref="L8845:O8845"/>
    <mergeCell ref="B3104:B3106"/>
    <mergeCell ref="B5189:B5191"/>
    <mergeCell ref="B5741:B5743"/>
    <mergeCell ref="E1919:F1919"/>
    <mergeCell ref="B950:B952"/>
    <mergeCell ref="E7340:F7340"/>
    <mergeCell ref="B8201:B8203"/>
    <mergeCell ref="B8195:B8197"/>
    <mergeCell ref="C3617:C3619"/>
    <mergeCell ref="G8123:H8123"/>
    <mergeCell ref="G6038:H6038"/>
    <mergeCell ref="B3956:B3958"/>
    <mergeCell ref="E7640:F7640"/>
    <mergeCell ref="E5555:F5555"/>
    <mergeCell ref="B8495:B8497"/>
    <mergeCell ref="C3917:C3919"/>
    <mergeCell ref="C1832:C1834"/>
    <mergeCell ref="G6338:H6338"/>
    <mergeCell ref="E4151:F4151"/>
    <mergeCell ref="E2066:F2066"/>
    <mergeCell ref="E455:F455"/>
    <mergeCell ref="E449:F449"/>
    <mergeCell ref="C2132:C2134"/>
    <mergeCell ref="G6638:H6638"/>
    <mergeCell ref="G4553:H4553"/>
    <mergeCell ref="C6485:C6487"/>
    <mergeCell ref="E4520:F4520"/>
    <mergeCell ref="B3551:B3553"/>
    <mergeCell ref="E2366:F2366"/>
    <mergeCell ref="B1424:B1426"/>
    <mergeCell ref="E4634:F4634"/>
    <mergeCell ref="B7580:B7582"/>
    <mergeCell ref="E3023:F3023"/>
    <mergeCell ref="E4820:F4820"/>
    <mergeCell ref="B3851:B3853"/>
    <mergeCell ref="E2666:F2666"/>
    <mergeCell ref="B1724:B1726"/>
    <mergeCell ref="B7880:B7882"/>
    <mergeCell ref="E3323:F3323"/>
    <mergeCell ref="C6518:C6520"/>
    <mergeCell ref="B5789:B5791"/>
    <mergeCell ref="C1211:C1213"/>
    <mergeCell ref="B389:B391"/>
    <mergeCell ref="C2273:C2275"/>
    <mergeCell ref="B8180:B8182"/>
    <mergeCell ref="E3623:F3623"/>
    <mergeCell ref="B6095:B6097"/>
    <mergeCell ref="C6818:C6820"/>
    <mergeCell ref="C4733:C4735"/>
    <mergeCell ref="E7694:F7694"/>
    <mergeCell ref="B689:B691"/>
    <mergeCell ref="B6110:B6112"/>
    <mergeCell ref="E2288:F2288"/>
    <mergeCell ref="E134:F134"/>
    <mergeCell ref="C5033:C5035"/>
    <mergeCell ref="B989:B991"/>
    <mergeCell ref="G2054:H2054"/>
    <mergeCell ref="B4325:B4327"/>
    <mergeCell ref="E2588:F2588"/>
    <mergeCell ref="E503:F503"/>
    <mergeCell ref="B6779:B6781"/>
    <mergeCell ref="G2354:H2354"/>
    <mergeCell ref="C2201:C2203"/>
    <mergeCell ref="B4625:B4627"/>
    <mergeCell ref="G4622:H4622"/>
    <mergeCell ref="B2540:B2542"/>
    <mergeCell ref="E803:F803"/>
    <mergeCell ref="E5162:F5162"/>
    <mergeCell ref="E6224:F6224"/>
    <mergeCell ref="B8696:B8698"/>
    <mergeCell ref="C2501:C2503"/>
    <mergeCell ref="G4922:H4922"/>
    <mergeCell ref="E8684:F8684"/>
    <mergeCell ref="E5462:F5462"/>
    <mergeCell ref="C8657:C8659"/>
    <mergeCell ref="E2735:F2735"/>
    <mergeCell ref="C4955:C4957"/>
    <mergeCell ref="B3590:B3592"/>
    <mergeCell ref="B1505:B1507"/>
    <mergeCell ref="C2801:C2803"/>
    <mergeCell ref="C716:C718"/>
    <mergeCell ref="G5222:H5222"/>
    <mergeCell ref="G3137:H3137"/>
    <mergeCell ref="C6872:C6874"/>
    <mergeCell ref="E950:F950"/>
    <mergeCell ref="C5255:C5257"/>
    <mergeCell ref="G7682:H7682"/>
    <mergeCell ref="B1805:B1807"/>
    <mergeCell ref="B6164:B6166"/>
    <mergeCell ref="C5375:C5377"/>
    <mergeCell ref="C7172:C7174"/>
    <mergeCell ref="E1250:F1250"/>
    <mergeCell ref="G737:H737"/>
    <mergeCell ref="C7829:C7831"/>
    <mergeCell ref="B6464:B6466"/>
    <mergeCell ref="B4373:B4375"/>
    <mergeCell ref="E8063:F8063"/>
    <mergeCell ref="C7472:C7474"/>
    <mergeCell ref="C857:C859"/>
    <mergeCell ref="G1037:H1037"/>
    <mergeCell ref="B6764:B6766"/>
    <mergeCell ref="B4679:B4681"/>
    <mergeCell ref="C5402:C5404"/>
    <mergeCell ref="C3317:C3319"/>
    <mergeCell ref="C95:C97"/>
    <mergeCell ref="G7823:H7823"/>
    <mergeCell ref="E8363:F8363"/>
    <mergeCell ref="E1304:F1304"/>
    <mergeCell ref="C4640:C4642"/>
    <mergeCell ref="C7976:C7978"/>
    <mergeCell ref="E8663:F8663"/>
    <mergeCell ref="B2279:B2281"/>
    <mergeCell ref="E6578:F6578"/>
    <mergeCell ref="E5963:F5963"/>
    <mergeCell ref="E3878:F3878"/>
    <mergeCell ref="E656:F656"/>
    <mergeCell ref="B6824:B6826"/>
    <mergeCell ref="B6818:B6820"/>
    <mergeCell ref="C8276:C8278"/>
    <mergeCell ref="C155:C157"/>
    <mergeCell ref="B2579:B2581"/>
    <mergeCell ref="G422:H422"/>
    <mergeCell ref="E4178:F4178"/>
    <mergeCell ref="B7124:B7126"/>
    <mergeCell ref="B5039:B5041"/>
    <mergeCell ref="C455:C457"/>
    <mergeCell ref="G4961:H4961"/>
    <mergeCell ref="G2876:H2876"/>
    <mergeCell ref="E8723:F8723"/>
    <mergeCell ref="G722:H722"/>
    <mergeCell ref="E4478:F4478"/>
    <mergeCell ref="E689:F689"/>
    <mergeCell ref="E8837:F8837"/>
    <mergeCell ref="G7421:H7421"/>
    <mergeCell ref="C755:C757"/>
    <mergeCell ref="G8483:H8483"/>
    <mergeCell ref="G3176:H3176"/>
    <mergeCell ref="B2174:B2176"/>
    <mergeCell ref="B1658:B1660"/>
    <mergeCell ref="E989:F989"/>
    <mergeCell ref="C5456:C5458"/>
    <mergeCell ref="G5636:H5636"/>
    <mergeCell ref="G7721:H7721"/>
    <mergeCell ref="E1646:F1646"/>
    <mergeCell ref="B7907:B7909"/>
    <mergeCell ref="B2480:B2482"/>
    <mergeCell ref="C4391:C4393"/>
    <mergeCell ref="B1958:B1960"/>
    <mergeCell ref="E3557:F3557"/>
    <mergeCell ref="E1472:F1472"/>
    <mergeCell ref="C5756:C5758"/>
    <mergeCell ref="G5936:H5936"/>
    <mergeCell ref="G1406:H1406"/>
    <mergeCell ref="B4418:B4420"/>
    <mergeCell ref="E1946:F1946"/>
    <mergeCell ref="E8102:F8102"/>
    <mergeCell ref="E6017:F6017"/>
    <mergeCell ref="B173:B175"/>
    <mergeCell ref="G3323:H3323"/>
    <mergeCell ref="E3863:F3863"/>
    <mergeCell ref="E1772:F1772"/>
    <mergeCell ref="G1712:H1712"/>
    <mergeCell ref="C6056:C6058"/>
    <mergeCell ref="B6872:B6874"/>
    <mergeCell ref="B4718:B4720"/>
    <mergeCell ref="E161:F161"/>
    <mergeCell ref="G7868:H7868"/>
    <mergeCell ref="C3356:C3358"/>
    <mergeCell ref="B6986:B6988"/>
    <mergeCell ref="G5777:H5777"/>
    <mergeCell ref="E6317:F6317"/>
    <mergeCell ref="B473:B475"/>
    <mergeCell ref="G3623:H3623"/>
    <mergeCell ref="G1538:H1538"/>
    <mergeCell ref="B5375:B5377"/>
    <mergeCell ref="E2072:F2072"/>
    <mergeCell ref="B7172:B7174"/>
    <mergeCell ref="G8168:H8168"/>
    <mergeCell ref="E8771:F8771"/>
    <mergeCell ref="C3656:C3658"/>
    <mergeCell ref="C1571:C1573"/>
    <mergeCell ref="G6083:H6083"/>
    <mergeCell ref="G6077:H6077"/>
    <mergeCell ref="E6617:F6617"/>
    <mergeCell ref="E4532:F4532"/>
    <mergeCell ref="G677:H677"/>
    <mergeCell ref="B2948:B2950"/>
    <mergeCell ref="B863:B865"/>
    <mergeCell ref="G8537:H8537"/>
    <mergeCell ref="B7019:B7021"/>
    <mergeCell ref="C8315:C8317"/>
    <mergeCell ref="C6230:C6232"/>
    <mergeCell ref="C6224:C6226"/>
    <mergeCell ref="B1163:B1165"/>
    <mergeCell ref="C8684:C8686"/>
    <mergeCell ref="B7319:B7321"/>
    <mergeCell ref="E2762:F2762"/>
    <mergeCell ref="C6530:C6532"/>
    <mergeCell ref="B5708:B5710"/>
    <mergeCell ref="B7976:B7978"/>
    <mergeCell ref="C1124:C1126"/>
    <mergeCell ref="E7307:F7307"/>
    <mergeCell ref="G3545:H3545"/>
    <mergeCell ref="B1463:B1465"/>
    <mergeCell ref="G1460:H1460"/>
    <mergeCell ref="E2000:F2000"/>
    <mergeCell ref="B7619:B7621"/>
    <mergeCell ref="E3062:F3062"/>
    <mergeCell ref="B5534:B5536"/>
    <mergeCell ref="G6005:H6005"/>
    <mergeCell ref="B8276:B8278"/>
    <mergeCell ref="E7091:F7091"/>
    <mergeCell ref="G1760:H1760"/>
    <mergeCell ref="E5522:F5522"/>
    <mergeCell ref="E7607:F7607"/>
    <mergeCell ref="G6305:H6305"/>
    <mergeCell ref="B8576:B8578"/>
    <mergeCell ref="B6491:B6493"/>
    <mergeCell ref="B428:B430"/>
    <mergeCell ref="G2060:H2060"/>
    <mergeCell ref="G6605:H6605"/>
    <mergeCell ref="G4520:H4520"/>
    <mergeCell ref="C6452:C6454"/>
    <mergeCell ref="B5087:B5089"/>
    <mergeCell ref="B3002:B3004"/>
    <mergeCell ref="B6791:B6793"/>
    <mergeCell ref="E6686:F6686"/>
    <mergeCell ref="C4010:C4012"/>
    <mergeCell ref="C8369:C8371"/>
    <mergeCell ref="E2441:F2441"/>
    <mergeCell ref="E356:F356"/>
    <mergeCell ref="B5456:B5458"/>
    <mergeCell ref="C4667:C4669"/>
    <mergeCell ref="B3302:B3304"/>
    <mergeCell ref="G2093:H2093"/>
    <mergeCell ref="B3296:B3298"/>
    <mergeCell ref="C1940:C1942"/>
    <mergeCell ref="E4901:F4901"/>
    <mergeCell ref="B5756:B5758"/>
    <mergeCell ref="C1178:C1180"/>
    <mergeCell ref="B3602:B3604"/>
    <mergeCell ref="G6752:H6752"/>
    <mergeCell ref="G4667:H4667"/>
    <mergeCell ref="C2240:C2242"/>
    <mergeCell ref="E7355:F7355"/>
    <mergeCell ref="E7907:F7907"/>
    <mergeCell ref="B902:B904"/>
    <mergeCell ref="E5201:F5201"/>
    <mergeCell ref="E2501:F2501"/>
    <mergeCell ref="G7121:H7121"/>
    <mergeCell ref="C6899:C6901"/>
    <mergeCell ref="C4814:C4816"/>
    <mergeCell ref="E8207:F8207"/>
    <mergeCell ref="E2801:F2801"/>
    <mergeCell ref="E716:F716"/>
    <mergeCell ref="C5114:C5116"/>
    <mergeCell ref="G1499:H1499"/>
    <mergeCell ref="E1016:F1016"/>
    <mergeCell ref="E5375:F5375"/>
    <mergeCell ref="C7052:C7054"/>
    <mergeCell ref="B8315:B8317"/>
    <mergeCell ref="B6230:B6232"/>
    <mergeCell ref="G1799:H1799"/>
    <mergeCell ref="B4076:B4078"/>
    <mergeCell ref="E7802:F7802"/>
    <mergeCell ref="E7829:F7829"/>
    <mergeCell ref="E5675:F5675"/>
    <mergeCell ref="B6530:B6532"/>
    <mergeCell ref="G5321:H5321"/>
    <mergeCell ref="G14:H14"/>
    <mergeCell ref="E8129:F8129"/>
    <mergeCell ref="E5975:F5975"/>
    <mergeCell ref="C2294:C2296"/>
    <mergeCell ref="C4406:C4408"/>
    <mergeCell ref="G2474:H2474"/>
    <mergeCell ref="B6830:B6832"/>
    <mergeCell ref="B4745:B4747"/>
    <mergeCell ref="C167:C169"/>
    <mergeCell ref="G7895:H7895"/>
    <mergeCell ref="E8429:F8429"/>
    <mergeCell ref="E4640:F4640"/>
    <mergeCell ref="C1229:C1231"/>
    <mergeCell ref="G1946:H1946"/>
    <mergeCell ref="E401:F401"/>
    <mergeCell ref="E395:F395"/>
    <mergeCell ref="C2594:C2596"/>
    <mergeCell ref="B3341:B3343"/>
    <mergeCell ref="B1256:B1258"/>
    <mergeCell ref="G8195:H8195"/>
    <mergeCell ref="E4940:F4940"/>
    <mergeCell ref="E2855:F2855"/>
    <mergeCell ref="G161:H161"/>
    <mergeCell ref="B1556:B1558"/>
    <mergeCell ref="G4706:H4706"/>
    <mergeCell ref="C194:C196"/>
    <mergeCell ref="G2615:H2615"/>
    <mergeCell ref="B4892:B4894"/>
    <mergeCell ref="E3155:F3155"/>
    <mergeCell ref="G6974:H6974"/>
    <mergeCell ref="B6977:B6979"/>
    <mergeCell ref="B2213:B2215"/>
    <mergeCell ref="G461:H461"/>
    <mergeCell ref="C308:C310"/>
    <mergeCell ref="B8369:B8371"/>
    <mergeCell ref="G5006:H5006"/>
    <mergeCell ref="C494:C496"/>
    <mergeCell ref="C4853:C4855"/>
    <mergeCell ref="G7274:H7274"/>
    <mergeCell ref="E3455:F3455"/>
    <mergeCell ref="E7814:F7814"/>
    <mergeCell ref="C608:C610"/>
    <mergeCell ref="E6791:F6791"/>
    <mergeCell ref="C7307:C7309"/>
    <mergeCell ref="B5942:B5944"/>
    <mergeCell ref="B3857:B3859"/>
    <mergeCell ref="E1385:F1385"/>
    <mergeCell ref="C3068:C3070"/>
    <mergeCell ref="C5153:C5155"/>
    <mergeCell ref="G7574:H7574"/>
    <mergeCell ref="C3062:C3064"/>
    <mergeCell ref="G5489:H5489"/>
    <mergeCell ref="C7421:C7423"/>
    <mergeCell ref="B2240:B2242"/>
    <mergeCell ref="B2360:B2362"/>
    <mergeCell ref="C7607:C7609"/>
    <mergeCell ref="C5522:C5524"/>
    <mergeCell ref="B4157:B4159"/>
    <mergeCell ref="G5789:H5789"/>
    <mergeCell ref="C7721:C7723"/>
    <mergeCell ref="B2546:B2548"/>
    <mergeCell ref="E5756:F5756"/>
    <mergeCell ref="B6899:B6901"/>
    <mergeCell ref="B4814:B4816"/>
    <mergeCell ref="G389:H389"/>
    <mergeCell ref="G3089:H3089"/>
    <mergeCell ref="E3629:F3629"/>
    <mergeCell ref="B2660:B2662"/>
    <mergeCell ref="G383:H383"/>
    <mergeCell ref="E1538:F1538"/>
    <mergeCell ref="B4457:B4459"/>
    <mergeCell ref="G7634:H7634"/>
    <mergeCell ref="G2843:H2843"/>
    <mergeCell ref="E6056:F6056"/>
    <mergeCell ref="B5114:B5116"/>
    <mergeCell ref="G3389:H3389"/>
    <mergeCell ref="E3929:F3929"/>
    <mergeCell ref="G2957:H2957"/>
    <mergeCell ref="E1844:F1844"/>
    <mergeCell ref="B7025:B7027"/>
    <mergeCell ref="G7934:H7934"/>
    <mergeCell ref="G3143:H3143"/>
    <mergeCell ref="B1625:B1627"/>
    <mergeCell ref="B3329:B3331"/>
    <mergeCell ref="B5414:B5416"/>
    <mergeCell ref="G3257:H3257"/>
    <mergeCell ref="E3224:F3224"/>
    <mergeCell ref="G3443:H3443"/>
    <mergeCell ref="C3290:C3292"/>
    <mergeCell ref="G1358:H1358"/>
    <mergeCell ref="B1925:B1927"/>
    <mergeCell ref="E3524:F3524"/>
    <mergeCell ref="C5207:C5209"/>
    <mergeCell ref="C6269:C6271"/>
    <mergeCell ref="G8717:H8717"/>
    <mergeCell ref="B140:B142"/>
    <mergeCell ref="B7715:B7717"/>
    <mergeCell ref="G3290:H3290"/>
    <mergeCell ref="B4493:B4495"/>
    <mergeCell ref="E1739:F1739"/>
    <mergeCell ref="B2594:B2596"/>
    <mergeCell ref="B8015:B8017"/>
    <mergeCell ref="G3590:H3590"/>
    <mergeCell ref="C3437:C3439"/>
    <mergeCell ref="G1505:H1505"/>
    <mergeCell ref="E6830:F6830"/>
    <mergeCell ref="E4745:F4745"/>
    <mergeCell ref="G5858:H5858"/>
    <mergeCell ref="E2039:F2039"/>
    <mergeCell ref="E6398:F6398"/>
    <mergeCell ref="G7943:H7943"/>
    <mergeCell ref="C3737:C3739"/>
    <mergeCell ref="C1652:C1654"/>
    <mergeCell ref="G6158:H6158"/>
    <mergeCell ref="E6698:F6698"/>
    <mergeCell ref="C5675:C5677"/>
    <mergeCell ref="B2741:B2743"/>
    <mergeCell ref="B4853:B4855"/>
    <mergeCell ref="C1952:C1954"/>
    <mergeCell ref="G6458:H6458"/>
    <mergeCell ref="G4373:H4373"/>
    <mergeCell ref="B614:B616"/>
    <mergeCell ref="E4340:F4340"/>
    <mergeCell ref="E6425:F6425"/>
    <mergeCell ref="B608:B610"/>
    <mergeCell ref="G3758:H3758"/>
    <mergeCell ref="E2213:F2213"/>
    <mergeCell ref="C3890:C3892"/>
    <mergeCell ref="B3041:B3043"/>
    <mergeCell ref="B5153:B5155"/>
    <mergeCell ref="B3068:B3070"/>
    <mergeCell ref="E6752:F6752"/>
    <mergeCell ref="C8435:C8437"/>
    <mergeCell ref="G1973:H1973"/>
    <mergeCell ref="E2513:F2513"/>
    <mergeCell ref="B3368:B3370"/>
    <mergeCell ref="G6518:H6518"/>
    <mergeCell ref="G1211:H1211"/>
    <mergeCell ref="G2273:H2273"/>
    <mergeCell ref="C1244:C1246"/>
    <mergeCell ref="B3668:B3670"/>
    <mergeCell ref="B8027:B8029"/>
    <mergeCell ref="G6818:H6818"/>
    <mergeCell ref="G4733:H4733"/>
    <mergeCell ref="E1478:F1478"/>
    <mergeCell ref="C2426:C2428"/>
    <mergeCell ref="E5267:F5267"/>
    <mergeCell ref="C8582:C8584"/>
    <mergeCell ref="C8576:C8578"/>
    <mergeCell ref="C6491:C6493"/>
    <mergeCell ref="B179:B181"/>
    <mergeCell ref="G1244:H1244"/>
    <mergeCell ref="E1778:F1778"/>
    <mergeCell ref="E7841:F7841"/>
    <mergeCell ref="E1892:F1892"/>
    <mergeCell ref="C6791:C6793"/>
    <mergeCell ref="B5969:B5971"/>
    <mergeCell ref="G1544:H1544"/>
    <mergeCell ref="C1391:C1393"/>
    <mergeCell ref="G5897:H5897"/>
    <mergeCell ref="B3815:B3817"/>
    <mergeCell ref="G3812:H3812"/>
    <mergeCell ref="E4352:F4352"/>
    <mergeCell ref="B1730:B1732"/>
    <mergeCell ref="E7568:F7568"/>
    <mergeCell ref="E5414:F5414"/>
    <mergeCell ref="B6269:B6271"/>
    <mergeCell ref="C1691:C1693"/>
    <mergeCell ref="E6806:F6806"/>
    <mergeCell ref="G4112:H4112"/>
    <mergeCell ref="E293:F293"/>
    <mergeCell ref="E4652:F4652"/>
    <mergeCell ref="G8657:H8657"/>
    <mergeCell ref="B2780:B2782"/>
    <mergeCell ref="B695:B697"/>
    <mergeCell ref="C1991:C1993"/>
    <mergeCell ref="G4412:H4412"/>
    <mergeCell ref="C4259:C4261"/>
    <mergeCell ref="G2327:H2327"/>
    <mergeCell ref="E4379:F4379"/>
    <mergeCell ref="E2294:F2294"/>
    <mergeCell ref="B3437:B3439"/>
    <mergeCell ref="E167:F167"/>
    <mergeCell ref="G6872:H6872"/>
    <mergeCell ref="B995:B997"/>
    <mergeCell ref="C4565:C4567"/>
    <mergeCell ref="C4559:C4561"/>
    <mergeCell ref="C2474:C2476"/>
    <mergeCell ref="E2594:F2594"/>
    <mergeCell ref="B3737:B3739"/>
    <mergeCell ref="B1652:B1654"/>
    <mergeCell ref="E467:F467"/>
    <mergeCell ref="E461:F461"/>
    <mergeCell ref="C7019:C7021"/>
    <mergeCell ref="B5648:B5650"/>
    <mergeCell ref="B3563:B3565"/>
    <mergeCell ref="C2774:C2776"/>
    <mergeCell ref="E7253:F7253"/>
    <mergeCell ref="B1952:B1954"/>
    <mergeCell ref="C47:C49"/>
    <mergeCell ref="G227:H227"/>
    <mergeCell ref="E767:F767"/>
    <mergeCell ref="B8108:B8110"/>
    <mergeCell ref="C7319:C7321"/>
    <mergeCell ref="B3869:B3871"/>
    <mergeCell ref="G7013:H7013"/>
    <mergeCell ref="C1913:C1915"/>
    <mergeCell ref="E7553:F7553"/>
    <mergeCell ref="E7580:F7580"/>
    <mergeCell ref="B2252:B2254"/>
    <mergeCell ref="C380:C382"/>
    <mergeCell ref="B8408:B8410"/>
    <mergeCell ref="E62:F62"/>
    <mergeCell ref="C3830:C3832"/>
    <mergeCell ref="E608:F608"/>
    <mergeCell ref="C2807:C2809"/>
    <mergeCell ref="G7346:H7346"/>
    <mergeCell ref="G7313:H7313"/>
    <mergeCell ref="G4640:H4640"/>
    <mergeCell ref="G7340:H7340"/>
    <mergeCell ref="E7853:F7853"/>
    <mergeCell ref="E7880:F7880"/>
    <mergeCell ref="E362:F362"/>
    <mergeCell ref="C4130:C4132"/>
    <mergeCell ref="C2045:C2047"/>
    <mergeCell ref="C7466:C7468"/>
    <mergeCell ref="C7460:C7462"/>
    <mergeCell ref="G7640:H7640"/>
    <mergeCell ref="G5555:H5555"/>
    <mergeCell ref="B6638:B6640"/>
    <mergeCell ref="B4553:B4555"/>
    <mergeCell ref="G128:H128"/>
    <mergeCell ref="G4481:H4481"/>
    <mergeCell ref="E3368:F3368"/>
    <mergeCell ref="B2399:B2401"/>
    <mergeCell ref="B8582:B8584"/>
    <mergeCell ref="G6941:H6941"/>
    <mergeCell ref="C275:C277"/>
    <mergeCell ref="G4781:H4781"/>
    <mergeCell ref="E3668:F3668"/>
    <mergeCell ref="G2696:H2696"/>
    <mergeCell ref="E3236:F3236"/>
    <mergeCell ref="E8027:F8027"/>
    <mergeCell ref="G7241:H7241"/>
    <mergeCell ref="C2213:C2215"/>
    <mergeCell ref="B1364:B1366"/>
    <mergeCell ref="C575:C577"/>
    <mergeCell ref="C3275:C3277"/>
    <mergeCell ref="C59:C61"/>
    <mergeCell ref="G2996:H2996"/>
    <mergeCell ref="E8327:F8327"/>
    <mergeCell ref="B7097:B7099"/>
    <mergeCell ref="G7541:H7541"/>
    <mergeCell ref="C2513:C2515"/>
    <mergeCell ref="G5456:H5456"/>
    <mergeCell ref="E8696:F8696"/>
    <mergeCell ref="B1691:B1693"/>
    <mergeCell ref="G3296:H3296"/>
    <mergeCell ref="E3263:F3263"/>
    <mergeCell ref="C7058:C7060"/>
    <mergeCell ref="G596:H596"/>
    <mergeCell ref="E1136:F1136"/>
    <mergeCell ref="B1991:B1993"/>
    <mergeCell ref="G5141:H5141"/>
    <mergeCell ref="E3596:F3596"/>
    <mergeCell ref="E3590:F3590"/>
    <mergeCell ref="C5273:C5275"/>
    <mergeCell ref="B8777:B8779"/>
    <mergeCell ref="B6692:B6694"/>
    <mergeCell ref="B4565:B4567"/>
    <mergeCell ref="C2660:C2662"/>
    <mergeCell ref="G3356:H3356"/>
    <mergeCell ref="B206:B208"/>
    <mergeCell ref="E6164:F6164"/>
    <mergeCell ref="B6992:B6994"/>
    <mergeCell ref="B4865:B4867"/>
    <mergeCell ref="C2960:C2962"/>
    <mergeCell ref="G3656:H3656"/>
    <mergeCell ref="G1571:H1571"/>
    <mergeCell ref="E8075:F8075"/>
    <mergeCell ref="G5924:H5924"/>
    <mergeCell ref="C1349:C1351"/>
    <mergeCell ref="E6464:F6464"/>
    <mergeCell ref="C7505:C7507"/>
    <mergeCell ref="C5420:C5422"/>
    <mergeCell ref="E8838:F8838"/>
    <mergeCell ref="C5414:C5416"/>
    <mergeCell ref="C3329:C3331"/>
    <mergeCell ref="G7841:H7841"/>
    <mergeCell ref="B4592:B4594"/>
    <mergeCell ref="B2507:B2509"/>
    <mergeCell ref="G6224:H6224"/>
    <mergeCell ref="B353:B355"/>
    <mergeCell ref="E4679:F4679"/>
    <mergeCell ref="C7874:C7876"/>
    <mergeCell ref="C5720:C5722"/>
    <mergeCell ref="G8141:H8141"/>
    <mergeCell ref="B4898:B4900"/>
    <mergeCell ref="B2807:B2809"/>
    <mergeCell ref="B7166:B7168"/>
    <mergeCell ref="C6377:C6379"/>
    <mergeCell ref="G2735:H2735"/>
    <mergeCell ref="B653:B655"/>
    <mergeCell ref="G650:H650"/>
    <mergeCell ref="E1190:F1190"/>
    <mergeCell ref="C8174:C8176"/>
    <mergeCell ref="E2252:F2252"/>
    <mergeCell ref="E6611:F6611"/>
    <mergeCell ref="G5195:H5195"/>
    <mergeCell ref="B7466:B7468"/>
    <mergeCell ref="E6797:F6797"/>
    <mergeCell ref="E4712:F4712"/>
    <mergeCell ref="G950:H950"/>
    <mergeCell ref="E1490:F1490"/>
    <mergeCell ref="C8474:C8476"/>
    <mergeCell ref="E6911:F6911"/>
    <mergeCell ref="G5495:H5495"/>
    <mergeCell ref="B7766:B7768"/>
    <mergeCell ref="B5681:B5683"/>
    <mergeCell ref="G1250:H1250"/>
    <mergeCell ref="C1097:C1099"/>
    <mergeCell ref="G8825:H8825"/>
    <mergeCell ref="G5609:H5609"/>
    <mergeCell ref="B275:B277"/>
    <mergeCell ref="G5795:H5795"/>
    <mergeCell ref="G3710:H3710"/>
    <mergeCell ref="C5642:C5644"/>
    <mergeCell ref="G8063:H8063"/>
    <mergeCell ref="B2192:B2194"/>
    <mergeCell ref="G3095:H3095"/>
    <mergeCell ref="G5909:H5909"/>
    <mergeCell ref="G3824:H3824"/>
    <mergeCell ref="C1397:C1399"/>
    <mergeCell ref="E5876:F5876"/>
    <mergeCell ref="B575:B577"/>
    <mergeCell ref="B59:B61"/>
    <mergeCell ref="E1658:F1658"/>
    <mergeCell ref="C5942:C5944"/>
    <mergeCell ref="C3857:C3859"/>
    <mergeCell ref="B2492:B2494"/>
    <mergeCell ref="B2486:B2488"/>
    <mergeCell ref="G3551:H3551"/>
    <mergeCell ref="E4091:F4091"/>
    <mergeCell ref="G1424:H1424"/>
    <mergeCell ref="E1958:F1958"/>
    <mergeCell ref="B4946:B4948"/>
    <mergeCell ref="B2819:B2821"/>
    <mergeCell ref="C1430:C1432"/>
    <mergeCell ref="G3851:H3851"/>
    <mergeCell ref="G1178:H1178"/>
    <mergeCell ref="E4391:F4391"/>
    <mergeCell ref="G3878:H3878"/>
    <mergeCell ref="G5963:H5963"/>
    <mergeCell ref="E6659:F6659"/>
    <mergeCell ref="G1724:H1724"/>
    <mergeCell ref="B5246:B5248"/>
    <mergeCell ref="G8396:H8396"/>
    <mergeCell ref="G6311:H6311"/>
    <mergeCell ref="C6089:C6091"/>
    <mergeCell ref="C4004:C4006"/>
    <mergeCell ref="G4184:H4184"/>
    <mergeCell ref="C3998:C4000"/>
    <mergeCell ref="G4178:H4178"/>
    <mergeCell ref="E6959:F6959"/>
    <mergeCell ref="E1991:F1991"/>
    <mergeCell ref="C8543:C8545"/>
    <mergeCell ref="C4304:C4306"/>
    <mergeCell ref="B2414:B2416"/>
    <mergeCell ref="C4298:C4300"/>
    <mergeCell ref="G4478:H4478"/>
    <mergeCell ref="B3476:B3478"/>
    <mergeCell ref="B2960:B2962"/>
    <mergeCell ref="B875:B877"/>
    <mergeCell ref="E4565:F4565"/>
    <mergeCell ref="G1319:H1319"/>
    <mergeCell ref="E206:F206"/>
    <mergeCell ref="C6758:C6760"/>
    <mergeCell ref="B7505:B7507"/>
    <mergeCell ref="B5420:B5422"/>
    <mergeCell ref="G3779:H3779"/>
    <mergeCell ref="E7019:F7019"/>
    <mergeCell ref="B1175:B1177"/>
    <mergeCell ref="G1619:H1619"/>
    <mergeCell ref="E506:F506"/>
    <mergeCell ref="E4865:F4865"/>
    <mergeCell ref="E74:F74"/>
    <mergeCell ref="E2774:F2774"/>
    <mergeCell ref="B5720:B5722"/>
    <mergeCell ref="G4079:H4079"/>
    <mergeCell ref="C1136:C1138"/>
    <mergeCell ref="E7319:F7319"/>
    <mergeCell ref="G4625:H4625"/>
    <mergeCell ref="C3596:C3598"/>
    <mergeCell ref="G6017:H6017"/>
    <mergeCell ref="B3935:B3937"/>
    <mergeCell ref="B6020:B6022"/>
    <mergeCell ref="G4379:H4379"/>
    <mergeCell ref="G3863:H3863"/>
    <mergeCell ref="G2294:H2294"/>
    <mergeCell ref="E7619:F7619"/>
    <mergeCell ref="E5534:F5534"/>
    <mergeCell ref="C3896:C3898"/>
    <mergeCell ref="C7232:C7234"/>
    <mergeCell ref="E242:F242"/>
    <mergeCell ref="B3776:B3778"/>
    <mergeCell ref="B8321:B8323"/>
    <mergeCell ref="B5615:B5617"/>
    <mergeCell ref="B3530:B3532"/>
    <mergeCell ref="E542:F542"/>
    <mergeCell ref="G6164:H6164"/>
    <mergeCell ref="C7532:C7534"/>
    <mergeCell ref="B1403:B1405"/>
    <mergeCell ref="G194:H194"/>
    <mergeCell ref="G2462:H2462"/>
    <mergeCell ref="E5087:F5087"/>
    <mergeCell ref="E3002:F3002"/>
    <mergeCell ref="B8621:B8623"/>
    <mergeCell ref="C4043:C4045"/>
    <mergeCell ref="G6464:H6464"/>
    <mergeCell ref="E4913:F4913"/>
    <mergeCell ref="G494:H494"/>
    <mergeCell ref="G4853:H4853"/>
    <mergeCell ref="G2762:H2762"/>
    <mergeCell ref="E3302:F3302"/>
    <mergeCell ref="C4343:C4345"/>
    <mergeCell ref="C2258:C2260"/>
    <mergeCell ref="B8489:B8491"/>
    <mergeCell ref="G6764:H6764"/>
    <mergeCell ref="G4679:H4679"/>
    <mergeCell ref="C2252:C2254"/>
    <mergeCell ref="C6611:C6613"/>
    <mergeCell ref="G7280:H7280"/>
    <mergeCell ref="B1430:B1432"/>
    <mergeCell ref="G3062:H3062"/>
    <mergeCell ref="B1544:B1546"/>
    <mergeCell ref="C4712:C4714"/>
    <mergeCell ref="C6797:C6799"/>
    <mergeCell ref="G4979:H4979"/>
    <mergeCell ref="C6911:C6913"/>
    <mergeCell ref="E4946:F4946"/>
    <mergeCell ref="B6089:B6091"/>
    <mergeCell ref="B4004:B4006"/>
    <mergeCell ref="C5300:C5302"/>
    <mergeCell ref="B1850:B1852"/>
    <mergeCell ref="E113:F113"/>
    <mergeCell ref="E7688:F7688"/>
    <mergeCell ref="C5012:C5014"/>
    <mergeCell ref="E3449:F3449"/>
    <mergeCell ref="E3443:F3443"/>
    <mergeCell ref="E1358:F1358"/>
    <mergeCell ref="C5126:C5128"/>
    <mergeCell ref="B4304:B4306"/>
    <mergeCell ref="G2147:H2147"/>
    <mergeCell ref="E7988:F7988"/>
    <mergeCell ref="E5903:F5903"/>
    <mergeCell ref="E3749:F3749"/>
    <mergeCell ref="C5426:C5428"/>
    <mergeCell ref="B6758:B6760"/>
    <mergeCell ref="C2180:C2182"/>
    <mergeCell ref="G6686:H6686"/>
    <mergeCell ref="B4604:B4606"/>
    <mergeCell ref="B2519:B2521"/>
    <mergeCell ref="C3242:C3244"/>
    <mergeCell ref="G2447:H2447"/>
    <mergeCell ref="E2414:F2414"/>
    <mergeCell ref="E6203:F6203"/>
    <mergeCell ref="C2480:C2482"/>
    <mergeCell ref="B1115:B1117"/>
    <mergeCell ref="G5969:H5969"/>
    <mergeCell ref="G2747:H2747"/>
    <mergeCell ref="E2714:F2714"/>
    <mergeCell ref="E6503:F6503"/>
    <mergeCell ref="C5459:C5461"/>
    <mergeCell ref="C7727:C7729"/>
    <mergeCell ref="C695:C697"/>
    <mergeCell ref="E929:F929"/>
    <mergeCell ref="B7205:B7207"/>
    <mergeCell ref="C2627:C2629"/>
    <mergeCell ref="G2801:H2801"/>
    <mergeCell ref="E1229:F1229"/>
    <mergeCell ref="E5582:F5582"/>
    <mergeCell ref="E3497:F3497"/>
    <mergeCell ref="B8528:B8530"/>
    <mergeCell ref="B6443:B6445"/>
    <mergeCell ref="C5081:C5083"/>
    <mergeCell ref="C2927:C2929"/>
    <mergeCell ref="C842:C844"/>
    <mergeCell ref="E8042:F8042"/>
    <mergeCell ref="C836:C838"/>
    <mergeCell ref="C5195:C5197"/>
    <mergeCell ref="G5375:H5375"/>
    <mergeCell ref="E3797:F3797"/>
    <mergeCell ref="B14:B16"/>
    <mergeCell ref="C5381:C5383"/>
    <mergeCell ref="G7802:H7802"/>
    <mergeCell ref="B4043:B4045"/>
    <mergeCell ref="E8342:F8342"/>
    <mergeCell ref="C5495:C5497"/>
    <mergeCell ref="G5675:H5675"/>
    <mergeCell ref="B314:B316"/>
    <mergeCell ref="E1403:F1403"/>
    <mergeCell ref="E1397:F1397"/>
    <mergeCell ref="B4343:B4345"/>
    <mergeCell ref="B2258:B2260"/>
    <mergeCell ref="C5795:C5797"/>
    <mergeCell ref="C3710:C3712"/>
    <mergeCell ref="G3890:H3890"/>
    <mergeCell ref="E5942:F5942"/>
    <mergeCell ref="E3857:F3857"/>
    <mergeCell ref="E1703:F1703"/>
    <mergeCell ref="C8687:C8689"/>
    <mergeCell ref="C8255:C8257"/>
    <mergeCell ref="C8249:C8251"/>
    <mergeCell ref="B2558:B2560"/>
    <mergeCell ref="G401:H401"/>
    <mergeCell ref="E4157:F4157"/>
    <mergeCell ref="G1463:H1463"/>
    <mergeCell ref="C1310:C1312"/>
    <mergeCell ref="B2858:B2860"/>
    <mergeCell ref="G6008:H6008"/>
    <mergeCell ref="G3923:H3923"/>
    <mergeCell ref="C5855:C5857"/>
    <mergeCell ref="G701:H701"/>
    <mergeCell ref="G8276:H8276"/>
    <mergeCell ref="B6194:B6196"/>
    <mergeCell ref="E8816:F8816"/>
    <mergeCell ref="E4457:F4457"/>
    <mergeCell ref="E8810:F8810"/>
    <mergeCell ref="C1610:C1612"/>
    <mergeCell ref="E6725:F6725"/>
    <mergeCell ref="C8282:C8284"/>
    <mergeCell ref="B6944:B6946"/>
    <mergeCell ref="C6155:C6157"/>
    <mergeCell ref="C4070:C4072"/>
    <mergeCell ref="G8576:H8576"/>
    <mergeCell ref="G6491:H6491"/>
    <mergeCell ref="E7031:F7031"/>
    <mergeCell ref="B3362:B3364"/>
    <mergeCell ref="E1625:F1625"/>
    <mergeCell ref="B5159:B5161"/>
    <mergeCell ref="C4370:C4372"/>
    <mergeCell ref="C581:C583"/>
    <mergeCell ref="G5087:H5087"/>
    <mergeCell ref="B3005:B3007"/>
    <mergeCell ref="G3002:H3002"/>
    <mergeCell ref="G6791:H6791"/>
    <mergeCell ref="E3536:F3536"/>
    <mergeCell ref="G1391:H1391"/>
    <mergeCell ref="G1385:H1385"/>
    <mergeCell ref="B3662:B3664"/>
    <mergeCell ref="E1925:F1925"/>
    <mergeCell ref="B5459:B5461"/>
    <mergeCell ref="C881:C883"/>
    <mergeCell ref="E5996:F5996"/>
    <mergeCell ref="B7112:B7114"/>
    <mergeCell ref="G3302:H3302"/>
    <mergeCell ref="E3842:F3842"/>
    <mergeCell ref="G1691:H1691"/>
    <mergeCell ref="G3959:H3959"/>
    <mergeCell ref="E140:F140"/>
    <mergeCell ref="G7847:H7847"/>
    <mergeCell ref="G5756:H5756"/>
    <mergeCell ref="C1181:C1183"/>
    <mergeCell ref="B5327:B5329"/>
    <mergeCell ref="E6296:F6296"/>
    <mergeCell ref="G3602:H3602"/>
    <mergeCell ref="C3449:C3451"/>
    <mergeCell ref="G1517:H1517"/>
    <mergeCell ref="B2627:B2629"/>
    <mergeCell ref="G4259:H4259"/>
    <mergeCell ref="G8147:H8147"/>
    <mergeCell ref="G6062:H6062"/>
    <mergeCell ref="G6056:H6056"/>
    <mergeCell ref="C3749:C3751"/>
    <mergeCell ref="B2927:B2929"/>
    <mergeCell ref="B842:B844"/>
    <mergeCell ref="G4559:H4559"/>
    <mergeCell ref="E4526:F4526"/>
    <mergeCell ref="C8294:C8296"/>
    <mergeCell ref="C6209:C6211"/>
    <mergeCell ref="C6203:C6205"/>
    <mergeCell ref="E287:F287"/>
    <mergeCell ref="E281:F281"/>
    <mergeCell ref="C1964:C1966"/>
    <mergeCell ref="B1142:B1144"/>
    <mergeCell ref="E4826:F4826"/>
    <mergeCell ref="E2741:F2741"/>
    <mergeCell ref="C6509:C6511"/>
    <mergeCell ref="B7298:B7300"/>
    <mergeCell ref="G47:H47"/>
    <mergeCell ref="G6746:H6746"/>
    <mergeCell ref="B1442:B1444"/>
    <mergeCell ref="B5801:B5803"/>
    <mergeCell ref="G4592:H4592"/>
    <mergeCell ref="B5795:B5797"/>
    <mergeCell ref="B3710:B3712"/>
    <mergeCell ref="C80:C82"/>
    <mergeCell ref="E3041:F3041"/>
    <mergeCell ref="B8255:B8257"/>
    <mergeCell ref="C6350:C6352"/>
    <mergeCell ref="G7046:H7046"/>
    <mergeCell ref="G7166:H7166"/>
    <mergeCell ref="C6656:C6658"/>
    <mergeCell ref="C6650:C6652"/>
    <mergeCell ref="C6677:C6679"/>
    <mergeCell ref="B5828:B5830"/>
    <mergeCell ref="B5066:B5068"/>
    <mergeCell ref="G6131:H6131"/>
    <mergeCell ref="C6977:C6979"/>
    <mergeCell ref="B8402:B8404"/>
    <mergeCell ref="E6665:F6665"/>
    <mergeCell ref="E2426:F2426"/>
    <mergeCell ref="E5126:F5126"/>
    <mergeCell ref="E2420:F2420"/>
    <mergeCell ref="E335:F335"/>
    <mergeCell ref="B3281:B3283"/>
    <mergeCell ref="G6431:H6431"/>
    <mergeCell ref="B8702:B8704"/>
    <mergeCell ref="E6965:F6965"/>
    <mergeCell ref="B581:B583"/>
    <mergeCell ref="E4880:F4880"/>
    <mergeCell ref="C4118:C4120"/>
    <mergeCell ref="C2033:C2035"/>
    <mergeCell ref="G2213:H2213"/>
    <mergeCell ref="E5426:F5426"/>
    <mergeCell ref="G6731:H6731"/>
    <mergeCell ref="E7886:F7886"/>
    <mergeCell ref="B6917:B6919"/>
    <mergeCell ref="B881:B883"/>
    <mergeCell ref="C2333:C2335"/>
    <mergeCell ref="G2513:H2513"/>
    <mergeCell ref="E2480:F2480"/>
    <mergeCell ref="E326:F326"/>
    <mergeCell ref="C5225:C5227"/>
    <mergeCell ref="C6878:C6880"/>
    <mergeCell ref="E8186:F8186"/>
    <mergeCell ref="B1181:B1183"/>
    <mergeCell ref="C2633:C2635"/>
    <mergeCell ref="C548:C550"/>
    <mergeCell ref="E2780:F2780"/>
    <mergeCell ref="E695:F695"/>
    <mergeCell ref="B5882:B5884"/>
    <mergeCell ref="C7178:C7180"/>
    <mergeCell ref="C5093:C5095"/>
    <mergeCell ref="E2894:F2894"/>
    <mergeCell ref="G7514:H7514"/>
    <mergeCell ref="E7481:F7481"/>
    <mergeCell ref="G2546:H2546"/>
    <mergeCell ref="C2393:C2395"/>
    <mergeCell ref="E995:F995"/>
    <mergeCell ref="E5354:F5354"/>
    <mergeCell ref="C7547:C7549"/>
    <mergeCell ref="B6182:B6184"/>
    <mergeCell ref="B8294:B8296"/>
    <mergeCell ref="B6209:B6211"/>
    <mergeCell ref="B4055:B4057"/>
    <mergeCell ref="E7781:F7781"/>
    <mergeCell ref="G2846:H2846"/>
    <mergeCell ref="C2693:C2695"/>
    <mergeCell ref="G5114:H5114"/>
    <mergeCell ref="E5654:F5654"/>
    <mergeCell ref="E3563:F3563"/>
    <mergeCell ref="B3782:B3784"/>
    <mergeCell ref="B1697:B1699"/>
    <mergeCell ref="C2993:C2995"/>
    <mergeCell ref="E8108:F8108"/>
    <mergeCell ref="G1625:H1625"/>
    <mergeCell ref="G3329:H3329"/>
    <mergeCell ref="G5414:H5414"/>
    <mergeCell ref="B3896:B3898"/>
    <mergeCell ref="C7694:C7696"/>
    <mergeCell ref="G7874:H7874"/>
    <mergeCell ref="B1997:B1999"/>
    <mergeCell ref="B6356:B6358"/>
    <mergeCell ref="C5567:C5569"/>
    <mergeCell ref="G1925:H1925"/>
    <mergeCell ref="C5561:C5563"/>
    <mergeCell ref="E380:F380"/>
    <mergeCell ref="B4196:B4198"/>
    <mergeCell ref="E5795:F5795"/>
    <mergeCell ref="C7478:C7480"/>
    <mergeCell ref="C7994:C7996"/>
    <mergeCell ref="B6656:B6658"/>
    <mergeCell ref="B3950:B3952"/>
    <mergeCell ref="G140:H140"/>
    <mergeCell ref="C3776:C3778"/>
    <mergeCell ref="E8255:F8255"/>
    <mergeCell ref="E6101:F6101"/>
    <mergeCell ref="G2882:H2882"/>
    <mergeCell ref="G797:H797"/>
    <mergeCell ref="C7778:C7780"/>
    <mergeCell ref="G2594:H2594"/>
    <mergeCell ref="B6956:B6958"/>
    <mergeCell ref="G440:H440"/>
    <mergeCell ref="C287:C289"/>
    <mergeCell ref="G8015:H8015"/>
    <mergeCell ref="E8555:F8555"/>
    <mergeCell ref="G1097:H1097"/>
    <mergeCell ref="C4832:C4834"/>
    <mergeCell ref="G7253:H7253"/>
    <mergeCell ref="C587:C589"/>
    <mergeCell ref="G5642:H5642"/>
    <mergeCell ref="E1364:F1364"/>
    <mergeCell ref="C5132:C5134"/>
    <mergeCell ref="C3047:C3049"/>
    <mergeCell ref="C7400:C7402"/>
    <mergeCell ref="C8462:C8464"/>
    <mergeCell ref="B2339:B2341"/>
    <mergeCell ref="E1664:F1664"/>
    <mergeCell ref="C8768:C8770"/>
    <mergeCell ref="B6878:B6880"/>
    <mergeCell ref="G368:H368"/>
    <mergeCell ref="B2639:B2641"/>
    <mergeCell ref="G1430:H1430"/>
    <mergeCell ref="B548:B550"/>
    <mergeCell ref="B3701:B3703"/>
    <mergeCell ref="C7433:C7435"/>
    <mergeCell ref="B6704:B6706"/>
    <mergeCell ref="B5093:B5095"/>
    <mergeCell ref="C3188:C3190"/>
    <mergeCell ref="C7733:C7735"/>
    <mergeCell ref="C3488:C3490"/>
    <mergeCell ref="G8027:H8027"/>
    <mergeCell ref="B2666:B2668"/>
    <mergeCell ref="E4265:F4265"/>
    <mergeCell ref="C8033:C8035"/>
    <mergeCell ref="C5948:C5950"/>
    <mergeCell ref="G8327:H8327"/>
    <mergeCell ref="G6242:H6242"/>
    <mergeCell ref="E8294:F8294"/>
    <mergeCell ref="E6209:F6209"/>
    <mergeCell ref="B5240:B5242"/>
    <mergeCell ref="B7325:B7327"/>
    <mergeCell ref="E1964:F1964"/>
    <mergeCell ref="C8516:C8518"/>
    <mergeCell ref="B7694:B7696"/>
    <mergeCell ref="G3263:H3263"/>
    <mergeCell ref="B5540:B5542"/>
    <mergeCell ref="E6509:F6509"/>
    <mergeCell ref="C956:C958"/>
    <mergeCell ref="G1136:H1136"/>
    <mergeCell ref="C3848:C3850"/>
    <mergeCell ref="B7478:B7480"/>
    <mergeCell ref="B7994:B7996"/>
    <mergeCell ref="C3416:C3418"/>
    <mergeCell ref="G6269:H6269"/>
    <mergeCell ref="G7922:H7922"/>
    <mergeCell ref="E4724:F4724"/>
    <mergeCell ref="G5837:H5837"/>
    <mergeCell ref="B5840:B5842"/>
    <mergeCell ref="G8729:H8729"/>
    <mergeCell ref="C8507:C8509"/>
    <mergeCell ref="C6422:C6424"/>
    <mergeCell ref="B7778:B7780"/>
    <mergeCell ref="C3716:C3718"/>
    <mergeCell ref="G6137:H6137"/>
    <mergeCell ref="C6722:C6724"/>
    <mergeCell ref="C4016:C4018"/>
    <mergeCell ref="C1931:C1933"/>
    <mergeCell ref="B4832:B4834"/>
    <mergeCell ref="B593:B595"/>
    <mergeCell ref="C1316:C1318"/>
    <mergeCell ref="G3737:H3737"/>
    <mergeCell ref="B1655:B1657"/>
    <mergeCell ref="G1652:H1652"/>
    <mergeCell ref="E2192:F2192"/>
    <mergeCell ref="B3047:B3049"/>
    <mergeCell ref="G6197:H6197"/>
    <mergeCell ref="G4043:H4043"/>
    <mergeCell ref="E6731:F6731"/>
    <mergeCell ref="C1772:C1774"/>
    <mergeCell ref="G1952:H1952"/>
    <mergeCell ref="E2492:F2492"/>
    <mergeCell ref="E7913:F7913"/>
    <mergeCell ref="C5801:C5803"/>
    <mergeCell ref="C6317:C6319"/>
    <mergeCell ref="G6497:H6497"/>
    <mergeCell ref="C2072:C2074"/>
    <mergeCell ref="G2252:H2252"/>
    <mergeCell ref="C2099:C2101"/>
    <mergeCell ref="G6611:H6611"/>
    <mergeCell ref="B734:B736"/>
    <mergeCell ref="C6101:C6103"/>
    <mergeCell ref="C4532:C4534"/>
    <mergeCell ref="G4712:H4712"/>
    <mergeCell ref="C6617:C6619"/>
    <mergeCell ref="G6797:H6797"/>
    <mergeCell ref="B5279:B5281"/>
    <mergeCell ref="B3194:B3196"/>
    <mergeCell ref="C2405:C2407"/>
    <mergeCell ref="G6911:H6911"/>
    <mergeCell ref="C2399:C2401"/>
    <mergeCell ref="E6878:F6878"/>
    <mergeCell ref="B1034:B1036"/>
    <mergeCell ref="C8561:C8563"/>
    <mergeCell ref="C8555:C8557"/>
    <mergeCell ref="E2633:F2633"/>
    <mergeCell ref="E548:F548"/>
    <mergeCell ref="C4316:C4318"/>
    <mergeCell ref="B3494:B3496"/>
    <mergeCell ref="E7178:F7178"/>
    <mergeCell ref="E5093:F5093"/>
    <mergeCell ref="B8033:B8035"/>
    <mergeCell ref="C4616:C4618"/>
    <mergeCell ref="B5948:B5950"/>
    <mergeCell ref="G5876:H5876"/>
    <mergeCell ref="B3794:B3796"/>
    <mergeCell ref="E7547:F7547"/>
    <mergeCell ref="B6062:B6064"/>
    <mergeCell ref="B8147:B8149"/>
    <mergeCell ref="E5393:F5393"/>
    <mergeCell ref="G4091:H4091"/>
    <mergeCell ref="B6362:B6364"/>
    <mergeCell ref="E5693:F5693"/>
    <mergeCell ref="E7961:F7961"/>
    <mergeCell ref="C5306:C5308"/>
    <mergeCell ref="B3416:B3418"/>
    <mergeCell ref="C2084:C2086"/>
    <mergeCell ref="B3962:B3964"/>
    <mergeCell ref="E8261:F8261"/>
    <mergeCell ref="C7760:C7762"/>
    <mergeCell ref="B3716:B3718"/>
    <mergeCell ref="B4268:B4270"/>
    <mergeCell ref="G2627:H2627"/>
    <mergeCell ref="E5867:F5867"/>
    <mergeCell ref="B5633:B5635"/>
    <mergeCell ref="B6695:B6697"/>
    <mergeCell ref="C2117:C2119"/>
    <mergeCell ref="E7232:F7232"/>
    <mergeCell ref="C26:C28"/>
    <mergeCell ref="G4565:H4565"/>
    <mergeCell ref="E6167:F6167"/>
    <mergeCell ref="B5933:B5935"/>
    <mergeCell ref="G6992:H6992"/>
    <mergeCell ref="G7019:H7019"/>
    <mergeCell ref="E7532:F7532"/>
    <mergeCell ref="G4865:H4865"/>
    <mergeCell ref="E4832:F4832"/>
    <mergeCell ref="B3863:B3865"/>
    <mergeCell ref="E587:F587"/>
    <mergeCell ref="G7319:H7319"/>
    <mergeCell ref="C2900:C2902"/>
    <mergeCell ref="G3080:H3080"/>
    <mergeCell ref="G5165:H5165"/>
    <mergeCell ref="E5132:F5132"/>
    <mergeCell ref="B4163:B4165"/>
    <mergeCell ref="E3047:F3047"/>
    <mergeCell ref="B2078:B2080"/>
    <mergeCell ref="C7445:C7447"/>
    <mergeCell ref="C7439:C7441"/>
    <mergeCell ref="B6101:B6103"/>
    <mergeCell ref="B4532:B4534"/>
    <mergeCell ref="C3200:C3202"/>
    <mergeCell ref="G2807:H2807"/>
    <mergeCell ref="B6617:B6619"/>
    <mergeCell ref="G4460:H4460"/>
    <mergeCell ref="E3347:F3347"/>
    <mergeCell ref="B2378:B2380"/>
    <mergeCell ref="G101:H101"/>
    <mergeCell ref="C500:C502"/>
    <mergeCell ref="B8561:B8563"/>
    <mergeCell ref="C686:C688"/>
    <mergeCell ref="B4316:B4318"/>
    <mergeCell ref="C254:C256"/>
    <mergeCell ref="G7466:H7466"/>
    <mergeCell ref="G4760:H4760"/>
    <mergeCell ref="G2675:H2675"/>
    <mergeCell ref="B7037:B7039"/>
    <mergeCell ref="E8000:F8000"/>
    <mergeCell ref="C800:C802"/>
    <mergeCell ref="E5915:F5915"/>
    <mergeCell ref="E8006:F8006"/>
    <mergeCell ref="C5345:C5347"/>
    <mergeCell ref="C3260:C3262"/>
    <mergeCell ref="C554:C556"/>
    <mergeCell ref="C3254:C3256"/>
    <mergeCell ref="G5681:H5681"/>
    <mergeCell ref="G2975:H2975"/>
    <mergeCell ref="G7766:H7766"/>
    <mergeCell ref="E8306:F8306"/>
    <mergeCell ref="E6215:F6215"/>
    <mergeCell ref="B7076:B7078"/>
    <mergeCell ref="C3560:C3562"/>
    <mergeCell ref="C854:C856"/>
    <mergeCell ref="G5981:H5981"/>
    <mergeCell ref="C7913:C7915"/>
    <mergeCell ref="G581:H581"/>
    <mergeCell ref="G575:H575"/>
    <mergeCell ref="B2852:B2854"/>
    <mergeCell ref="E1115:F1115"/>
    <mergeCell ref="E8147:F8147"/>
    <mergeCell ref="C8213:C8215"/>
    <mergeCell ref="C2339:C2341"/>
    <mergeCell ref="G3149:H3149"/>
    <mergeCell ref="E4751:F4751"/>
    <mergeCell ref="B7217:B7219"/>
    <mergeCell ref="C2639:C2641"/>
    <mergeCell ref="B1817:B1819"/>
    <mergeCell ref="G3449:H3449"/>
    <mergeCell ref="C3455:C3457"/>
    <mergeCell ref="C2939:C2941"/>
    <mergeCell ref="G7988:H7988"/>
    <mergeCell ref="G5903:H5903"/>
    <mergeCell ref="B32:B34"/>
    <mergeCell ref="B2117:B2119"/>
    <mergeCell ref="G3749:H3749"/>
    <mergeCell ref="E3716:F3716"/>
    <mergeCell ref="C7484:C7486"/>
    <mergeCell ref="C5399:C5401"/>
    <mergeCell ref="C5393:C5395"/>
    <mergeCell ref="C1154:C1156"/>
    <mergeCell ref="C8729:C8731"/>
    <mergeCell ref="B332:B334"/>
    <mergeCell ref="E4016:F4016"/>
    <mergeCell ref="E1931:F1931"/>
    <mergeCell ref="G8120:H8120"/>
    <mergeCell ref="G2714:H2714"/>
    <mergeCell ref="B632:B634"/>
    <mergeCell ref="B4991:B4993"/>
    <mergeCell ref="B4985:B4987"/>
    <mergeCell ref="B2900:B2902"/>
    <mergeCell ref="G8135:H8135"/>
    <mergeCell ref="G1103:H1103"/>
    <mergeCell ref="G6050:H6050"/>
    <mergeCell ref="E2231:F2231"/>
    <mergeCell ref="E6590:F6590"/>
    <mergeCell ref="E6584:F6584"/>
    <mergeCell ref="E4499:F4499"/>
    <mergeCell ref="B7445:B7447"/>
    <mergeCell ref="G929:H929"/>
    <mergeCell ref="C3929:C3931"/>
    <mergeCell ref="B3200:B3202"/>
    <mergeCell ref="G6350:H6350"/>
    <mergeCell ref="E6890:F6890"/>
    <mergeCell ref="E4799:F4799"/>
    <mergeCell ref="B7745:B7747"/>
    <mergeCell ref="C6383:C6385"/>
    <mergeCell ref="G8804:H8804"/>
    <mergeCell ref="C2144:C2146"/>
    <mergeCell ref="G6650:H6650"/>
    <mergeCell ref="C6497:C6499"/>
    <mergeCell ref="B806:B808"/>
    <mergeCell ref="C8300:C8302"/>
    <mergeCell ref="B800:B802"/>
    <mergeCell ref="C6683:C6685"/>
    <mergeCell ref="B3233:B3235"/>
    <mergeCell ref="C8600:C8602"/>
    <mergeCell ref="B2471:B2473"/>
    <mergeCell ref="G5615:H5615"/>
    <mergeCell ref="G3530:H3530"/>
    <mergeCell ref="B7892:B7894"/>
    <mergeCell ref="C1223:C1225"/>
    <mergeCell ref="G1403:H1403"/>
    <mergeCell ref="B401:B403"/>
    <mergeCell ref="G2465:H2465"/>
    <mergeCell ref="B8192:B8194"/>
    <mergeCell ref="G5942:H5942"/>
    <mergeCell ref="E4370:F4370"/>
    <mergeCell ref="C1523:C1525"/>
    <mergeCell ref="G1703:H1703"/>
    <mergeCell ref="E7706:F7706"/>
    <mergeCell ref="B701:B703"/>
    <mergeCell ref="C6068:C6070"/>
    <mergeCell ref="G6248:H6248"/>
    <mergeCell ref="C3977:C3979"/>
    <mergeCell ref="E146:F146"/>
    <mergeCell ref="C1823:C1825"/>
    <mergeCell ref="C1850:C1852"/>
    <mergeCell ref="B1001:B1003"/>
    <mergeCell ref="E2084:F2084"/>
    <mergeCell ref="C6368:C6370"/>
    <mergeCell ref="C4283:C4285"/>
    <mergeCell ref="C4277:C4279"/>
    <mergeCell ref="C8636:C8638"/>
    <mergeCell ref="B2939:B2941"/>
    <mergeCell ref="G6089:H6089"/>
    <mergeCell ref="G4004:H4004"/>
    <mergeCell ref="E4544:F4544"/>
    <mergeCell ref="G1298:H1298"/>
    <mergeCell ref="E185:F185"/>
    <mergeCell ref="G1850:H1850"/>
    <mergeCell ref="E299:F299"/>
    <mergeCell ref="B5399:B5401"/>
    <mergeCell ref="B7484:B7486"/>
    <mergeCell ref="G8549:H8549"/>
    <mergeCell ref="C6851:C6853"/>
    <mergeCell ref="C1883:C1885"/>
    <mergeCell ref="B1154:B1156"/>
    <mergeCell ref="G4304:H4304"/>
    <mergeCell ref="G1598:H1598"/>
    <mergeCell ref="E4844:F4844"/>
    <mergeCell ref="G2150:H2150"/>
    <mergeCell ref="E2753:F2753"/>
    <mergeCell ref="E4838:F4838"/>
    <mergeCell ref="E599:F599"/>
    <mergeCell ref="B5699:B5701"/>
    <mergeCell ref="C2183:C2185"/>
    <mergeCell ref="E7298:F7298"/>
    <mergeCell ref="C98:C100"/>
    <mergeCell ref="G4604:H4604"/>
    <mergeCell ref="G2519:H2519"/>
    <mergeCell ref="C4451:C4453"/>
    <mergeCell ref="E7412:F7412"/>
    <mergeCell ref="C6884:C6886"/>
    <mergeCell ref="G7064:H7064"/>
    <mergeCell ref="E7598:F7598"/>
    <mergeCell ref="C4757:C4759"/>
    <mergeCell ref="C4751:C4753"/>
    <mergeCell ref="B1301:B1303"/>
    <mergeCell ref="E4985:F4985"/>
    <mergeCell ref="E2900:F2900"/>
    <mergeCell ref="C7184:C7186"/>
    <mergeCell ref="C7211:C7213"/>
    <mergeCell ref="E1289:F1289"/>
    <mergeCell ref="B3755:B3757"/>
    <mergeCell ref="E1283:F1283"/>
    <mergeCell ref="C2966:C2968"/>
    <mergeCell ref="C5051:C5053"/>
    <mergeCell ref="E7445:F7445"/>
    <mergeCell ref="E2654:F2654"/>
    <mergeCell ref="E3200:F3200"/>
    <mergeCell ref="B8300:B8302"/>
    <mergeCell ref="C7511:C7513"/>
    <mergeCell ref="E1589:F1589"/>
    <mergeCell ref="B8414:B8416"/>
    <mergeCell ref="E7745:F7745"/>
    <mergeCell ref="E2954:F2954"/>
    <mergeCell ref="B6803:B6805"/>
    <mergeCell ref="G287:H287"/>
    <mergeCell ref="B8600:B8602"/>
    <mergeCell ref="E254:F254"/>
    <mergeCell ref="G6443:H6443"/>
    <mergeCell ref="G4832:H4832"/>
    <mergeCell ref="E8045:F8045"/>
    <mergeCell ref="E5960:F5960"/>
    <mergeCell ref="E3254:F3254"/>
    <mergeCell ref="G2741:H2741"/>
    <mergeCell ref="B7103:B7105"/>
    <mergeCell ref="G587:H587"/>
    <mergeCell ref="C434:C436"/>
    <mergeCell ref="E554:F554"/>
    <mergeCell ref="C4322:C4324"/>
    <mergeCell ref="C2237:C2239"/>
    <mergeCell ref="G6743:H6743"/>
    <mergeCell ref="C2231:C2233"/>
    <mergeCell ref="C6590:C6592"/>
    <mergeCell ref="E668:F668"/>
    <mergeCell ref="C7652:C7654"/>
    <mergeCell ref="B1523:B1525"/>
    <mergeCell ref="G314:H314"/>
    <mergeCell ref="E854:F854"/>
    <mergeCell ref="G4958:H4958"/>
    <mergeCell ref="E968:F968"/>
    <mergeCell ref="B6068:B6070"/>
    <mergeCell ref="B1829:B1831"/>
    <mergeCell ref="E7667:F7667"/>
    <mergeCell ref="B1823:B1825"/>
    <mergeCell ref="G4973:H4973"/>
    <mergeCell ref="G2888:H2888"/>
    <mergeCell ref="E5513:F5513"/>
    <mergeCell ref="E3428:F3428"/>
    <mergeCell ref="E8213:F8213"/>
    <mergeCell ref="E3422:F3422"/>
    <mergeCell ref="E1337:F1337"/>
    <mergeCell ref="B6368:B6370"/>
    <mergeCell ref="B4283:B4285"/>
    <mergeCell ref="G7433:H7433"/>
    <mergeCell ref="E7967:F7967"/>
    <mergeCell ref="C767:C769"/>
    <mergeCell ref="E5882:F5882"/>
    <mergeCell ref="G3188:H3188"/>
    <mergeCell ref="E8081:F8081"/>
    <mergeCell ref="B4583:B4585"/>
    <mergeCell ref="G7733:H7733"/>
    <mergeCell ref="C7580:C7582"/>
    <mergeCell ref="B1856:B1858"/>
    <mergeCell ref="B7919:B7921"/>
    <mergeCell ref="E6182:F6182"/>
    <mergeCell ref="G3488:H3488"/>
    <mergeCell ref="C3335:C3337"/>
    <mergeCell ref="C5138:C5140"/>
    <mergeCell ref="E3569:F3569"/>
    <mergeCell ref="G8033:H8033"/>
    <mergeCell ref="C7880:C7882"/>
    <mergeCell ref="B6515:B6517"/>
    <mergeCell ref="B4430:B4432"/>
    <mergeCell ref="C3635:C3637"/>
    <mergeCell ref="C1550:C1552"/>
    <mergeCell ref="C5438:C5440"/>
    <mergeCell ref="C7706:C7708"/>
    <mergeCell ref="E1784:F1784"/>
    <mergeCell ref="B6884:B6886"/>
    <mergeCell ref="C8180:C8182"/>
    <mergeCell ref="C6095:C6097"/>
    <mergeCell ref="G2453:H2453"/>
    <mergeCell ref="B4730:B4732"/>
    <mergeCell ref="G8516:H8516"/>
    <mergeCell ref="G326:H326"/>
    <mergeCell ref="E6329:F6329"/>
    <mergeCell ref="B7184:B7186"/>
    <mergeCell ref="C2606:C2608"/>
    <mergeCell ref="G2786:H2786"/>
    <mergeCell ref="C6395:C6397"/>
    <mergeCell ref="E8783:F8783"/>
    <mergeCell ref="E6629:F6629"/>
    <mergeCell ref="C2906:C2908"/>
    <mergeCell ref="C815:C817"/>
    <mergeCell ref="C5174:C5176"/>
    <mergeCell ref="G7781:H7781"/>
    <mergeCell ref="C3206:C3208"/>
    <mergeCell ref="G3542:H3542"/>
    <mergeCell ref="C5474:C5476"/>
    <mergeCell ref="G2927:H2927"/>
    <mergeCell ref="G842:H842"/>
    <mergeCell ref="E1382:F1382"/>
    <mergeCell ref="E1376:F1376"/>
    <mergeCell ref="B2237:B2239"/>
    <mergeCell ref="B7658:B7660"/>
    <mergeCell ref="G1142:H1142"/>
    <mergeCell ref="E1682:F1682"/>
    <mergeCell ref="E6035:F6035"/>
    <mergeCell ref="C8234:C8236"/>
    <mergeCell ref="B7958:B7960"/>
    <mergeCell ref="G1442:H1442"/>
    <mergeCell ref="C1289:C1291"/>
    <mergeCell ref="G5801:H5801"/>
    <mergeCell ref="E1523:F1523"/>
    <mergeCell ref="C5807:C5809"/>
    <mergeCell ref="C3722:C3724"/>
    <mergeCell ref="G3902:H3902"/>
    <mergeCell ref="C5834:C5836"/>
    <mergeCell ref="G5987:H5987"/>
    <mergeCell ref="G8255:H8255"/>
    <mergeCell ref="B2384:B2386"/>
    <mergeCell ref="E8795:F8795"/>
    <mergeCell ref="B6173:B6175"/>
    <mergeCell ref="B8258:B8260"/>
    <mergeCell ref="G6101:H6101"/>
    <mergeCell ref="C1589:C1591"/>
    <mergeCell ref="E1823:F1823"/>
    <mergeCell ref="C6134:C6136"/>
    <mergeCell ref="G8555:H8555"/>
    <mergeCell ref="B2678:B2680"/>
    <mergeCell ref="E6368:F6368"/>
    <mergeCell ref="E4283:F4283"/>
    <mergeCell ref="G5066:H5066"/>
    <mergeCell ref="C8702:C8704"/>
    <mergeCell ref="B7337:B7339"/>
    <mergeCell ref="B5252:B5254"/>
    <mergeCell ref="G1370:H1370"/>
    <mergeCell ref="E4583:F4583"/>
    <mergeCell ref="G1364:H1364"/>
    <mergeCell ref="E6851:F6851"/>
    <mergeCell ref="G5366:H5366"/>
    <mergeCell ref="G3281:H3281"/>
    <mergeCell ref="B5552:B5554"/>
    <mergeCell ref="G8702:H8702"/>
    <mergeCell ref="G1670:H1670"/>
    <mergeCell ref="C2036:C2038"/>
    <mergeCell ref="E7151:F7151"/>
    <mergeCell ref="C8735:C8737"/>
    <mergeCell ref="G3581:H3581"/>
    <mergeCell ref="C3428:C3430"/>
    <mergeCell ref="B5852:B5854"/>
    <mergeCell ref="C1274:C1276"/>
    <mergeCell ref="C4490:C4492"/>
    <mergeCell ref="G6917:H6917"/>
    <mergeCell ref="E7451:F7451"/>
    <mergeCell ref="G1511:H1511"/>
    <mergeCell ref="E2051:F2051"/>
    <mergeCell ref="C6950:C6952"/>
    <mergeCell ref="B2906:B2908"/>
    <mergeCell ref="G7217:H7217"/>
    <mergeCell ref="B8327:B8329"/>
    <mergeCell ref="G1811:H1811"/>
    <mergeCell ref="E2351:F2351"/>
    <mergeCell ref="E266:F266"/>
    <mergeCell ref="E2966:F2966"/>
    <mergeCell ref="E5051:F5051"/>
    <mergeCell ref="E4619:F4619"/>
    <mergeCell ref="E260:F260"/>
    <mergeCell ref="B3206:B3208"/>
    <mergeCell ref="B1121:B1123"/>
    <mergeCell ref="B8153:B8155"/>
    <mergeCell ref="G4271:H4271"/>
    <mergeCell ref="B6542:B6544"/>
    <mergeCell ref="E2720:F2720"/>
    <mergeCell ref="G4385:H4385"/>
    <mergeCell ref="C1958:C1960"/>
    <mergeCell ref="G26:H26"/>
    <mergeCell ref="E4919:F4919"/>
    <mergeCell ref="E2834:F2834"/>
    <mergeCell ref="B8453:B8455"/>
    <mergeCell ref="B5780:B5782"/>
    <mergeCell ref="B8480:B8482"/>
    <mergeCell ref="G4571:H4571"/>
    <mergeCell ref="C4418:C4420"/>
    <mergeCell ref="G6839:H6839"/>
    <mergeCell ref="B6842:B6844"/>
    <mergeCell ref="E3020:F3020"/>
    <mergeCell ref="C2264:C2266"/>
    <mergeCell ref="E7379:F7379"/>
    <mergeCell ref="G4685:H4685"/>
    <mergeCell ref="C173:C175"/>
    <mergeCell ref="C6329:C6331"/>
    <mergeCell ref="E407:F407"/>
    <mergeCell ref="B8780:B8782"/>
    <mergeCell ref="C4718:C4720"/>
    <mergeCell ref="B3353:B3355"/>
    <mergeCell ref="B1268:B1270"/>
    <mergeCell ref="G7139:H7139"/>
    <mergeCell ref="B1262:B1264"/>
    <mergeCell ref="C473:C475"/>
    <mergeCell ref="E4952:F4952"/>
    <mergeCell ref="C6635:C6637"/>
    <mergeCell ref="C6629:C6631"/>
    <mergeCell ref="B3722:B3724"/>
    <mergeCell ref="E734:F734"/>
    <mergeCell ref="C2933:C2935"/>
    <mergeCell ref="C2417:C2419"/>
    <mergeCell ref="C4502:C4504"/>
    <mergeCell ref="B1568:B1570"/>
    <mergeCell ref="C5018:C5020"/>
    <mergeCell ref="G7439:H7439"/>
    <mergeCell ref="B5921:B5923"/>
    <mergeCell ref="E3167:F3167"/>
    <mergeCell ref="C6962:C6964"/>
    <mergeCell ref="G500:H500"/>
    <mergeCell ref="E1034:F1034"/>
    <mergeCell ref="B8381:B8383"/>
    <mergeCell ref="G1865:H1865"/>
    <mergeCell ref="E2405:F2405"/>
    <mergeCell ref="B4136:B4138"/>
    <mergeCell ref="E3467:F3467"/>
    <mergeCell ref="E7826:F7826"/>
    <mergeCell ref="E7820:F7820"/>
    <mergeCell ref="G4319:H4319"/>
    <mergeCell ref="B8681:B8683"/>
    <mergeCell ref="C6803:C6805"/>
    <mergeCell ref="B8675:B8677"/>
    <mergeCell ref="C4097:C4099"/>
    <mergeCell ref="C2012:C2014"/>
    <mergeCell ref="B4436:B4438"/>
    <mergeCell ref="G7586:H7586"/>
    <mergeCell ref="G5501:H5501"/>
    <mergeCell ref="B1736:B1738"/>
    <mergeCell ref="B6896:B6898"/>
    <mergeCell ref="C7103:C7105"/>
    <mergeCell ref="C7619:C7621"/>
    <mergeCell ref="C2312:C2314"/>
    <mergeCell ref="B6281:B6283"/>
    <mergeCell ref="E305:F305"/>
    <mergeCell ref="B2036:B2038"/>
    <mergeCell ref="E2573:F2573"/>
    <mergeCell ref="E3635:F3635"/>
    <mergeCell ref="E1550:F1550"/>
    <mergeCell ref="C5318:C5320"/>
    <mergeCell ref="C7403:C7405"/>
    <mergeCell ref="B4496:B4498"/>
    <mergeCell ref="G2339:H2339"/>
    <mergeCell ref="E8180:F8180"/>
    <mergeCell ref="E2873:F2873"/>
    <mergeCell ref="B3734:B3736"/>
    <mergeCell ref="C5618:C5620"/>
    <mergeCell ref="B4796:B4798"/>
    <mergeCell ref="B1007:B1009"/>
    <mergeCell ref="G2639:H2639"/>
    <mergeCell ref="G2633:H2633"/>
    <mergeCell ref="G548:H548"/>
    <mergeCell ref="C2672:C2674"/>
    <mergeCell ref="G7178:H7178"/>
    <mergeCell ref="G5093:H5093"/>
    <mergeCell ref="G2939:H2939"/>
    <mergeCell ref="C2786:C2788"/>
    <mergeCell ref="E2906:F2906"/>
    <mergeCell ref="C2972:C2974"/>
    <mergeCell ref="G1604:H1604"/>
    <mergeCell ref="G5393:H5393"/>
    <mergeCell ref="B3875:B3877"/>
    <mergeCell ref="C3086:C3088"/>
    <mergeCell ref="E3206:F3206"/>
    <mergeCell ref="E1121:F1121"/>
    <mergeCell ref="B2264:B2266"/>
    <mergeCell ref="E3320:F3320"/>
    <mergeCell ref="C5546:C5548"/>
    <mergeCell ref="G1904:H1904"/>
    <mergeCell ref="B4175:B4177"/>
    <mergeCell ref="B2090:B2092"/>
    <mergeCell ref="G7325:H7325"/>
    <mergeCell ref="C1301:C1303"/>
    <mergeCell ref="E1421:F1421"/>
    <mergeCell ref="E5780:F5780"/>
    <mergeCell ref="E5774:F5774"/>
    <mergeCell ref="E3689:F3689"/>
    <mergeCell ref="C7973:C7975"/>
    <mergeCell ref="B8720:B8722"/>
    <mergeCell ref="B6635:B6637"/>
    <mergeCell ref="G119:H119"/>
    <mergeCell ref="E8234:F8234"/>
    <mergeCell ref="B2390:B2392"/>
    <mergeCell ref="G5540:H5540"/>
    <mergeCell ref="C1028:C1030"/>
    <mergeCell ref="E3989:F3989"/>
    <mergeCell ref="B6935:B6937"/>
    <mergeCell ref="G7994:H7994"/>
    <mergeCell ref="E8534:F8534"/>
    <mergeCell ref="C1334:C1336"/>
    <mergeCell ref="G5840:H5840"/>
    <mergeCell ref="G3755:H3755"/>
    <mergeCell ref="C5687:C5689"/>
    <mergeCell ref="B506:B508"/>
    <mergeCell ref="B620:B622"/>
    <mergeCell ref="C5873:C5875"/>
    <mergeCell ref="E8834:F8834"/>
    <mergeCell ref="C5987:C5989"/>
    <mergeCell ref="C3902:C3904"/>
    <mergeCell ref="B5165:B5167"/>
    <mergeCell ref="B3080:B3082"/>
    <mergeCell ref="E1895:F1895"/>
    <mergeCell ref="C8447:C8449"/>
    <mergeCell ref="E1457:F1457"/>
    <mergeCell ref="C8441:C8443"/>
    <mergeCell ref="C4202:C4204"/>
    <mergeCell ref="B3380:B3382"/>
    <mergeCell ref="G3308:H3308"/>
    <mergeCell ref="G1223:H1223"/>
    <mergeCell ref="C8747:C8749"/>
    <mergeCell ref="B7403:B7405"/>
    <mergeCell ref="C3341:C3343"/>
    <mergeCell ref="C1256:C1258"/>
    <mergeCell ref="G8468:H8468"/>
    <mergeCell ref="G5762:H5762"/>
    <mergeCell ref="G3677:H3677"/>
    <mergeCell ref="B3680:B3682"/>
    <mergeCell ref="E4217:F4217"/>
    <mergeCell ref="G1523:H1523"/>
    <mergeCell ref="C5258:C5260"/>
    <mergeCell ref="C3167:C3169"/>
    <mergeCell ref="B5618:B5620"/>
    <mergeCell ref="C1556:C1558"/>
    <mergeCell ref="C1040:C1042"/>
    <mergeCell ref="G8768:H8768"/>
    <mergeCell ref="G3977:H3977"/>
    <mergeCell ref="B191:B193"/>
    <mergeCell ref="E1790:F1790"/>
    <mergeCell ref="C5558:C5560"/>
    <mergeCell ref="C3467:C3469"/>
    <mergeCell ref="C1856:C1858"/>
    <mergeCell ref="G6983:H6983"/>
    <mergeCell ref="G4277:H4277"/>
    <mergeCell ref="B2765:B2767"/>
    <mergeCell ref="B2759:B2761"/>
    <mergeCell ref="E4364:F4364"/>
    <mergeCell ref="C6041:C6043"/>
    <mergeCell ref="G6737:H6737"/>
    <mergeCell ref="B7304:B7306"/>
    <mergeCell ref="B5219:B5221"/>
    <mergeCell ref="B974:B976"/>
    <mergeCell ref="E4664:F4664"/>
    <mergeCell ref="E4658:F4658"/>
    <mergeCell ref="C6341:C6343"/>
    <mergeCell ref="B5519:B5521"/>
    <mergeCell ref="C3641:C3643"/>
    <mergeCell ref="C935:C937"/>
    <mergeCell ref="E6602:F6602"/>
    <mergeCell ref="E7118:F7118"/>
    <mergeCell ref="G4424:H4424"/>
    <mergeCell ref="B8525:B8527"/>
    <mergeCell ref="C3941:C3943"/>
    <mergeCell ref="C4457:C4459"/>
    <mergeCell ref="G6884:H6884"/>
    <mergeCell ref="B3119:B3121"/>
    <mergeCell ref="E6902:F6902"/>
    <mergeCell ref="E7418:F7418"/>
    <mergeCell ref="C8486:C8488"/>
    <mergeCell ref="C6401:C6403"/>
    <mergeCell ref="E473:F473"/>
    <mergeCell ref="C4241:C4243"/>
    <mergeCell ref="C2156:C2158"/>
    <mergeCell ref="B1334:B1336"/>
    <mergeCell ref="E5018:F5018"/>
    <mergeCell ref="C6701:C6703"/>
    <mergeCell ref="C6695:C6697"/>
    <mergeCell ref="B8120:B8122"/>
    <mergeCell ref="G3716:H3716"/>
    <mergeCell ref="B1634:B1636"/>
    <mergeCell ref="B5993:B5995"/>
    <mergeCell ref="B5987:B5989"/>
    <mergeCell ref="B3902:B3904"/>
    <mergeCell ref="E7592:F7592"/>
    <mergeCell ref="B8420:B8422"/>
    <mergeCell ref="G4022:H4022"/>
    <mergeCell ref="G4016:H4016"/>
    <mergeCell ref="G1931:H1931"/>
    <mergeCell ref="C1751:C1753"/>
    <mergeCell ref="B4202:B4204"/>
    <mergeCell ref="G7352:H7352"/>
    <mergeCell ref="E7892:F7892"/>
    <mergeCell ref="C2057:C2059"/>
    <mergeCell ref="C6842:C6844"/>
    <mergeCell ref="G2231:H2231"/>
    <mergeCell ref="C2078:C2080"/>
    <mergeCell ref="G6590:H6590"/>
    <mergeCell ref="B713:B715"/>
    <mergeCell ref="G7652:H7652"/>
    <mergeCell ref="E158:F158"/>
    <mergeCell ref="B5258:B5260"/>
    <mergeCell ref="C4469:C4471"/>
    <mergeCell ref="C2384:C2386"/>
    <mergeCell ref="B1013:B1015"/>
    <mergeCell ref="G4163:H4163"/>
    <mergeCell ref="G2078:H2078"/>
    <mergeCell ref="E2618:F2618"/>
    <mergeCell ref="E2612:F2612"/>
    <mergeCell ref="E527:F527"/>
    <mergeCell ref="B5558:B5560"/>
    <mergeCell ref="B3473:B3475"/>
    <mergeCell ref="E485:F485"/>
    <mergeCell ref="E7157:F7157"/>
    <mergeCell ref="E5072:F5072"/>
    <mergeCell ref="B3587:B3589"/>
    <mergeCell ref="C4310:C4312"/>
    <mergeCell ref="G2378:H2378"/>
    <mergeCell ref="C2225:C2227"/>
    <mergeCell ref="E7271:F7271"/>
    <mergeCell ref="B3773:B3775"/>
    <mergeCell ref="G6923:H6923"/>
    <mergeCell ref="C6770:C6772"/>
    <mergeCell ref="B7109:B7111"/>
    <mergeCell ref="E5372:F5372"/>
    <mergeCell ref="B3887:B3889"/>
    <mergeCell ref="G2678:H2678"/>
    <mergeCell ref="C2525:C2527"/>
    <mergeCell ref="G7037:H7037"/>
    <mergeCell ref="B1703:B1705"/>
    <mergeCell ref="E5486:F5486"/>
    <mergeCell ref="C7070:C7072"/>
    <mergeCell ref="E5672:F5672"/>
    <mergeCell ref="C2825:C2827"/>
    <mergeCell ref="C740:C742"/>
    <mergeCell ref="B2003:B2005"/>
    <mergeCell ref="B1487:B1489"/>
    <mergeCell ref="E3086:F3086"/>
    <mergeCell ref="B6074:B6076"/>
    <mergeCell ref="C5285:C5287"/>
    <mergeCell ref="C7370:C7372"/>
    <mergeCell ref="B3920:B3922"/>
    <mergeCell ref="G7706:H7706"/>
    <mergeCell ref="B3947:B3949"/>
    <mergeCell ref="B3941:B3943"/>
    <mergeCell ref="B218:B220"/>
    <mergeCell ref="E2840:F2840"/>
    <mergeCell ref="G146:H146"/>
    <mergeCell ref="E3386:F3386"/>
    <mergeCell ref="E1301:F1301"/>
    <mergeCell ref="B6374:B6376"/>
    <mergeCell ref="E7973:F7973"/>
    <mergeCell ref="B4241:B4243"/>
    <mergeCell ref="G2606:H2606"/>
    <mergeCell ref="G5306:H5306"/>
    <mergeCell ref="E5819:F5819"/>
    <mergeCell ref="G2600:H2600"/>
    <mergeCell ref="G515:H515"/>
    <mergeCell ref="E8087:F8087"/>
    <mergeCell ref="B6674:B6676"/>
    <mergeCell ref="C4364:C4366"/>
    <mergeCell ref="G4544:H4544"/>
    <mergeCell ref="C8153:C8155"/>
    <mergeCell ref="G5606:H5606"/>
    <mergeCell ref="G815:H815"/>
    <mergeCell ref="E8387:F8387"/>
    <mergeCell ref="G6971:H6971"/>
    <mergeCell ref="C4664:C4666"/>
    <mergeCell ref="B3842:B3844"/>
    <mergeCell ref="B4388:B4390"/>
    <mergeCell ref="E8687:F8687"/>
    <mergeCell ref="E3287:F3287"/>
    <mergeCell ref="E1202:F1202"/>
    <mergeCell ref="C8186:C8188"/>
    <mergeCell ref="C2879:C2881"/>
    <mergeCell ref="B4142:B4144"/>
    <mergeCell ref="B2057:B2059"/>
    <mergeCell ref="E5741:F5741"/>
    <mergeCell ref="C7424:C7426"/>
    <mergeCell ref="G962:H962"/>
    <mergeCell ref="E4202:F4202"/>
    <mergeCell ref="E1496:F1496"/>
    <mergeCell ref="B7148:B7150"/>
    <mergeCell ref="B2357:B2359"/>
    <mergeCell ref="G4991:H4991"/>
    <mergeCell ref="C479:C481"/>
    <mergeCell ref="G5507:H5507"/>
    <mergeCell ref="G4985:H4985"/>
    <mergeCell ref="G2900:H2900"/>
    <mergeCell ref="E5525:F5525"/>
    <mergeCell ref="E3956:F3956"/>
    <mergeCell ref="E3440:F3440"/>
    <mergeCell ref="B6710:B6712"/>
    <mergeCell ref="G1262:H1262"/>
    <mergeCell ref="E8747:F8747"/>
    <mergeCell ref="C5024:C5026"/>
    <mergeCell ref="G7445:H7445"/>
    <mergeCell ref="E7985:F7985"/>
    <mergeCell ref="B7016:B7018"/>
    <mergeCell ref="G5291:H5291"/>
    <mergeCell ref="C779:C781"/>
    <mergeCell ref="G5807:H5807"/>
    <mergeCell ref="C5324:C5326"/>
    <mergeCell ref="C3239:C3241"/>
    <mergeCell ref="G7745:H7745"/>
    <mergeCell ref="C3233:C3235"/>
    <mergeCell ref="B6743:B6745"/>
    <mergeCell ref="E1670:F1670"/>
    <mergeCell ref="C1079:C1081"/>
    <mergeCell ref="C3539:C3541"/>
    <mergeCell ref="G8045:H8045"/>
    <mergeCell ref="G5960:H5960"/>
    <mergeCell ref="C7892:C7894"/>
    <mergeCell ref="B7043:B7045"/>
    <mergeCell ref="E1970:F1970"/>
    <mergeCell ref="B4958:B4960"/>
    <mergeCell ref="C5738:C5740"/>
    <mergeCell ref="G554:H554"/>
    <mergeCell ref="B2831:B2833"/>
    <mergeCell ref="E6041:F6041"/>
    <mergeCell ref="E8126:F8126"/>
    <mergeCell ref="B2825:B2827"/>
    <mergeCell ref="B740:B742"/>
    <mergeCell ref="G5975:H5975"/>
    <mergeCell ref="E6515:F6515"/>
    <mergeCell ref="E4430:F4430"/>
    <mergeCell ref="C6107:C6109"/>
    <mergeCell ref="E8432:F8432"/>
    <mergeCell ref="C674:C676"/>
    <mergeCell ref="G854:H854"/>
    <mergeCell ref="E6341:F6341"/>
    <mergeCell ref="G4190:H4190"/>
    <mergeCell ref="E4730:F4730"/>
    <mergeCell ref="G8192:H8192"/>
    <mergeCell ref="C3680:C3682"/>
    <mergeCell ref="C1007:C1009"/>
    <mergeCell ref="C8039:C8041"/>
    <mergeCell ref="G3428:H3428"/>
    <mergeCell ref="E6641:F6641"/>
    <mergeCell ref="G4490:H4490"/>
    <mergeCell ref="C8225:C8227"/>
    <mergeCell ref="C6140:C6142"/>
    <mergeCell ref="C8339:C8341"/>
    <mergeCell ref="C6254:C6256"/>
    <mergeCell ref="C6728:C6730"/>
    <mergeCell ref="G1001:H1001"/>
    <mergeCell ref="E1541:F1541"/>
    <mergeCell ref="E3809:F3809"/>
    <mergeCell ref="E4871:F4871"/>
    <mergeCell ref="C6554:C6556"/>
    <mergeCell ref="B7886:B7888"/>
    <mergeCell ref="B5732:B5734"/>
    <mergeCell ref="B2510:B2512"/>
    <mergeCell ref="B425:B427"/>
    <mergeCell ref="G3575:H3575"/>
    <mergeCell ref="C1148:C1150"/>
    <mergeCell ref="E4109:F4109"/>
    <mergeCell ref="E2024:F2024"/>
    <mergeCell ref="B326:B328"/>
    <mergeCell ref="B4970:B4972"/>
    <mergeCell ref="B8186:B8188"/>
    <mergeCell ref="C3608:C3610"/>
    <mergeCell ref="G8114:H8114"/>
    <mergeCell ref="G6029:H6029"/>
    <mergeCell ref="B6032:B6034"/>
    <mergeCell ref="E6569:F6569"/>
    <mergeCell ref="G3875:H3875"/>
    <mergeCell ref="E7631:F7631"/>
    <mergeCell ref="E2324:F2324"/>
    <mergeCell ref="C3908:C3910"/>
    <mergeCell ref="B2543:B2545"/>
    <mergeCell ref="G6329:H6329"/>
    <mergeCell ref="E6869:F6869"/>
    <mergeCell ref="B452:B454"/>
    <mergeCell ref="C4022:C4024"/>
    <mergeCell ref="G8783:H8783"/>
    <mergeCell ref="C4208:C4210"/>
    <mergeCell ref="C2123:C2125"/>
    <mergeCell ref="G6629:H6629"/>
    <mergeCell ref="B758:B760"/>
    <mergeCell ref="C6476:C6478"/>
    <mergeCell ref="B785:B787"/>
    <mergeCell ref="E2357:F2357"/>
    <mergeCell ref="E6710:F6710"/>
    <mergeCell ref="E224:F224"/>
    <mergeCell ref="B7571:B7573"/>
    <mergeCell ref="C6776:C6778"/>
    <mergeCell ref="E7010:F7010"/>
    <mergeCell ref="E4925:F4925"/>
    <mergeCell ref="E7037:F7037"/>
    <mergeCell ref="B7871:B7873"/>
    <mergeCell ref="B7865:B7867"/>
    <mergeCell ref="C1202:C1204"/>
    <mergeCell ref="G1382:H1382"/>
    <mergeCell ref="B3653:B3655"/>
    <mergeCell ref="G6803:H6803"/>
    <mergeCell ref="E5225:F5225"/>
    <mergeCell ref="E7337:F7337"/>
    <mergeCell ref="E5252:F5252"/>
    <mergeCell ref="B8171:B8173"/>
    <mergeCell ref="C1502:C1504"/>
    <mergeCell ref="C6923:C6925"/>
    <mergeCell ref="G7103:H7103"/>
    <mergeCell ref="B1226:B1228"/>
    <mergeCell ref="B794:B796"/>
    <mergeCell ref="E125:F125"/>
    <mergeCell ref="E2825:F2825"/>
    <mergeCell ref="B3686:B3688"/>
    <mergeCell ref="C7223:C7225"/>
    <mergeCell ref="G7403:H7403"/>
    <mergeCell ref="E7370:F7370"/>
    <mergeCell ref="E2063:F2063"/>
    <mergeCell ref="B1094:B1096"/>
    <mergeCell ref="G6068:H6068"/>
    <mergeCell ref="B3986:B3988"/>
    <mergeCell ref="B3554:B3556"/>
    <mergeCell ref="B6254:B6256"/>
    <mergeCell ref="G1829:H1829"/>
    <mergeCell ref="B8339:B8341"/>
    <mergeCell ref="G1823:H1823"/>
    <mergeCell ref="E5585:F5585"/>
    <mergeCell ref="E278:F278"/>
    <mergeCell ref="G6368:H6368"/>
    <mergeCell ref="G4283:H4283"/>
    <mergeCell ref="E4823:F4823"/>
    <mergeCell ref="B6554:B6556"/>
    <mergeCell ref="E5885:F5885"/>
    <mergeCell ref="E8153:F8153"/>
    <mergeCell ref="G4583:H4583"/>
    <mergeCell ref="C4430:C4432"/>
    <mergeCell ref="C6515:C6517"/>
    <mergeCell ref="B6854:B6856"/>
    <mergeCell ref="C2276:C2278"/>
    <mergeCell ref="E8453:F8453"/>
    <mergeCell ref="E3053:F3053"/>
    <mergeCell ref="G4883:H4883"/>
    <mergeCell ref="C4730:C4732"/>
    <mergeCell ref="C2576:C2578"/>
    <mergeCell ref="E4970:F4970"/>
    <mergeCell ref="B1754:B1756"/>
    <mergeCell ref="E4964:F4964"/>
    <mergeCell ref="E2879:F2879"/>
    <mergeCell ref="B4022:B4024"/>
    <mergeCell ref="G2813:H2813"/>
    <mergeCell ref="E1241:F1241"/>
    <mergeCell ref="E3353:F3353"/>
    <mergeCell ref="E1268:F1268"/>
    <mergeCell ref="G728:H728"/>
    <mergeCell ref="E7424:F7424"/>
    <mergeCell ref="B6455:B6457"/>
    <mergeCell ref="B8540:B8542"/>
    <mergeCell ref="C218:C220"/>
    <mergeCell ref="G2051:H2051"/>
    <mergeCell ref="E3179:F3179"/>
    <mergeCell ref="B4322:B4324"/>
    <mergeCell ref="C7490:C7492"/>
    <mergeCell ref="G1028:H1028"/>
    <mergeCell ref="G5387:H5387"/>
    <mergeCell ref="E1568:F1568"/>
    <mergeCell ref="G7184:H7184"/>
    <mergeCell ref="E7724:F7724"/>
    <mergeCell ref="B6755:B6757"/>
    <mergeCell ref="G5030:H5030"/>
    <mergeCell ref="G2945:H2945"/>
    <mergeCell ref="C4877:C4879"/>
    <mergeCell ref="B6782:B6784"/>
    <mergeCell ref="E7718:F7718"/>
    <mergeCell ref="E7838:F7838"/>
    <mergeCell ref="G5687:H5687"/>
    <mergeCell ref="B8693:B8695"/>
    <mergeCell ref="E347:F347"/>
    <mergeCell ref="E8024:F8024"/>
    <mergeCell ref="E5939:F5939"/>
    <mergeCell ref="B7082:B7084"/>
    <mergeCell ref="C5177:C5179"/>
    <mergeCell ref="C3092:C3094"/>
    <mergeCell ref="E8138:F8138"/>
    <mergeCell ref="C7637:C7639"/>
    <mergeCell ref="E647:F647"/>
    <mergeCell ref="C7631:C7633"/>
    <mergeCell ref="E1709:F1709"/>
    <mergeCell ref="B6809:B6811"/>
    <mergeCell ref="B4724:B4726"/>
    <mergeCell ref="C3392:C3394"/>
    <mergeCell ref="B2570:B2572"/>
    <mergeCell ref="B6923:B6925"/>
    <mergeCell ref="G413:H413"/>
    <mergeCell ref="G407:H407"/>
    <mergeCell ref="E947:F947"/>
    <mergeCell ref="G4952:H4952"/>
    <mergeCell ref="B7229:B7231"/>
    <mergeCell ref="G2867:H2867"/>
    <mergeCell ref="E5492:F5492"/>
    <mergeCell ref="E8708:F8708"/>
    <mergeCell ref="E3407:F3407"/>
    <mergeCell ref="E6107:F6107"/>
    <mergeCell ref="B5138:B5140"/>
    <mergeCell ref="G713:H713"/>
    <mergeCell ref="C560:C562"/>
    <mergeCell ref="E8828:F8828"/>
    <mergeCell ref="B7223:B7225"/>
    <mergeCell ref="G3167:H3167"/>
    <mergeCell ref="E6407:F6407"/>
    <mergeCell ref="B5438:B5440"/>
    <mergeCell ref="C860:C862"/>
    <mergeCell ref="C7559:C7561"/>
    <mergeCell ref="C8105:C8107"/>
    <mergeCell ref="G3467:H3467"/>
    <mergeCell ref="C3314:C3316"/>
    <mergeCell ref="G7826:H7826"/>
    <mergeCell ref="E7793:F7793"/>
    <mergeCell ref="C1160:C1162"/>
    <mergeCell ref="E3548:F3548"/>
    <mergeCell ref="C7859:C7861"/>
    <mergeCell ref="B6494:B6496"/>
    <mergeCell ref="B4409:B4411"/>
    <mergeCell ref="C8405:C8407"/>
    <mergeCell ref="G8126:H8126"/>
    <mergeCell ref="C3614:C3616"/>
    <mergeCell ref="G6041:H6041"/>
    <mergeCell ref="E8093:F8093"/>
    <mergeCell ref="B164:B166"/>
    <mergeCell ref="B2276:B2278"/>
    <mergeCell ref="E3848:F3848"/>
    <mergeCell ref="E1763:F1763"/>
    <mergeCell ref="E3875:F3875"/>
    <mergeCell ref="C8159:C8161"/>
    <mergeCell ref="C6074:C6076"/>
    <mergeCell ref="B4709:B4711"/>
    <mergeCell ref="B4703:B4705"/>
    <mergeCell ref="C125:C127"/>
    <mergeCell ref="G5768:H5768"/>
    <mergeCell ref="G7853:H7853"/>
    <mergeCell ref="E6308:F6308"/>
    <mergeCell ref="E8393:F8393"/>
    <mergeCell ref="C3461:C3463"/>
    <mergeCell ref="G3641:H3641"/>
    <mergeCell ref="E4175:F4175"/>
    <mergeCell ref="B7277:B7279"/>
    <mergeCell ref="B2309:B2311"/>
    <mergeCell ref="E6608:F6608"/>
    <mergeCell ref="C3761:C3763"/>
    <mergeCell ref="G3941:H3941"/>
    <mergeCell ref="E4022:F4022"/>
    <mergeCell ref="C8306:C8308"/>
    <mergeCell ref="C6221:C6223"/>
    <mergeCell ref="C6215:C6217"/>
    <mergeCell ref="B524:B526"/>
    <mergeCell ref="C4061:C4063"/>
    <mergeCell ref="C1976:C1978"/>
    <mergeCell ref="E4208:F4208"/>
    <mergeCell ref="E2123:F2123"/>
    <mergeCell ref="C6521:C6523"/>
    <mergeCell ref="G2906:H2906"/>
    <mergeCell ref="B824:B826"/>
    <mergeCell ref="B5183:B5185"/>
    <mergeCell ref="B2477:B2479"/>
    <mergeCell ref="B392:B394"/>
    <mergeCell ref="B3092:B3094"/>
    <mergeCell ref="B5177:B5179"/>
    <mergeCell ref="E2423:F2423"/>
    <mergeCell ref="E6782:F6782"/>
    <mergeCell ref="C8459:C8461"/>
    <mergeCell ref="B7610:B7612"/>
    <mergeCell ref="B7637:B7639"/>
    <mergeCell ref="G3206:H3206"/>
    <mergeCell ref="G1121:H1121"/>
    <mergeCell ref="B3392:B3394"/>
    <mergeCell ref="E7082:F7082"/>
    <mergeCell ref="C8759:C8761"/>
    <mergeCell ref="B7937:B7939"/>
    <mergeCell ref="C3353:C3355"/>
    <mergeCell ref="G1421:H1421"/>
    <mergeCell ref="C1268:C1270"/>
    <mergeCell ref="G5780:H5780"/>
    <mergeCell ref="B4778:B4780"/>
    <mergeCell ref="G6842:H6842"/>
    <mergeCell ref="C6689:C6691"/>
    <mergeCell ref="E1502:F1502"/>
    <mergeCell ref="B560:B562"/>
    <mergeCell ref="B8237:B8239"/>
    <mergeCell ref="G6080:H6080"/>
    <mergeCell ref="B5078:B5080"/>
    <mergeCell ref="C6989:C6991"/>
    <mergeCell ref="C4904:C4906"/>
    <mergeCell ref="E1808:F1808"/>
    <mergeCell ref="E1802:F1802"/>
    <mergeCell ref="B860:B862"/>
    <mergeCell ref="E191:F191"/>
    <mergeCell ref="G3722:H3722"/>
    <mergeCell ref="B5378:B5380"/>
    <mergeCell ref="B3293:B3295"/>
    <mergeCell ref="B2777:B2779"/>
    <mergeCell ref="C3500:C3502"/>
    <mergeCell ref="G1568:H1568"/>
    <mergeCell ref="C1415:C1417"/>
    <mergeCell ref="B8078:B8080"/>
    <mergeCell ref="B1160:B1162"/>
    <mergeCell ref="G4310:H4310"/>
    <mergeCell ref="G2225:H2225"/>
    <mergeCell ref="E2765:F2765"/>
    <mergeCell ref="B7316:B7318"/>
    <mergeCell ref="G8381:H8381"/>
    <mergeCell ref="B5705:B5707"/>
    <mergeCell ref="G1868:H1868"/>
    <mergeCell ref="C1715:C1717"/>
    <mergeCell ref="G6770:H6770"/>
    <mergeCell ref="E4676:F4676"/>
    <mergeCell ref="G2525:H2525"/>
    <mergeCell ref="C6260:C6262"/>
    <mergeCell ref="G8681:H8681"/>
    <mergeCell ref="C2015:C2017"/>
    <mergeCell ref="G7070:H7070"/>
    <mergeCell ref="E7130:F7130"/>
    <mergeCell ref="B1193:B1195"/>
    <mergeCell ref="E4976:F4976"/>
    <mergeCell ref="G2825:H2825"/>
    <mergeCell ref="C6560:C6562"/>
    <mergeCell ref="C4475:C4477"/>
    <mergeCell ref="C8828:C8830"/>
    <mergeCell ref="G6896:H6896"/>
    <mergeCell ref="B8006:B8008"/>
    <mergeCell ref="G1490:H1490"/>
    <mergeCell ref="B3767:B3769"/>
    <mergeCell ref="B3761:B3763"/>
    <mergeCell ref="G7196:H7196"/>
    <mergeCell ref="B8306:B8308"/>
    <mergeCell ref="B6221:B6223"/>
    <mergeCell ref="G1796:H1796"/>
    <mergeCell ref="G1790:H1790"/>
    <mergeCell ref="E245:F245"/>
    <mergeCell ref="B4061:B4063"/>
    <mergeCell ref="E2945:F2945"/>
    <mergeCell ref="B1976:B1978"/>
    <mergeCell ref="E5666:F5666"/>
    <mergeCell ref="B8132:B8134"/>
    <mergeCell ref="C7343:C7345"/>
    <mergeCell ref="B6521:B6523"/>
    <mergeCell ref="G4364:H4364"/>
    <mergeCell ref="C1937:C1939"/>
    <mergeCell ref="E7604:F7604"/>
    <mergeCell ref="C7643:C7645"/>
    <mergeCell ref="B6821:B6823"/>
    <mergeCell ref="C4916:C4918"/>
    <mergeCell ref="C2243:C2245"/>
    <mergeCell ref="G4664:H4664"/>
    <mergeCell ref="C152:C154"/>
    <mergeCell ref="E7904:F7904"/>
    <mergeCell ref="C6308:C6310"/>
    <mergeCell ref="E392:F392"/>
    <mergeCell ref="E386:F386"/>
    <mergeCell ref="B1247:B1249"/>
    <mergeCell ref="B1241:B1243"/>
    <mergeCell ref="E8204:F8204"/>
    <mergeCell ref="G2264:H2264"/>
    <mergeCell ref="E686:F686"/>
    <mergeCell ref="B1547:B1549"/>
    <mergeCell ref="B5900:B5902"/>
    <mergeCell ref="G4691:H4691"/>
    <mergeCell ref="E3146:F3146"/>
    <mergeCell ref="G452:H452"/>
    <mergeCell ref="C299:C301"/>
    <mergeCell ref="G479:H479"/>
    <mergeCell ref="C4844:C4846"/>
    <mergeCell ref="B4115:B4117"/>
    <mergeCell ref="G7265:H7265"/>
    <mergeCell ref="E3446:F3446"/>
    <mergeCell ref="E7805:F7805"/>
    <mergeCell ref="E7799:F7799"/>
    <mergeCell ref="C599:C601"/>
    <mergeCell ref="G779:H779"/>
    <mergeCell ref="E5714:F5714"/>
    <mergeCell ref="B8660:B8662"/>
    <mergeCell ref="C6782:C6784"/>
    <mergeCell ref="E860:F860"/>
    <mergeCell ref="C5144:C5146"/>
    <mergeCell ref="C3059:C3061"/>
    <mergeCell ref="G7565:H7565"/>
    <mergeCell ref="B1715:B1717"/>
    <mergeCell ref="C899:C901"/>
    <mergeCell ref="E1046:F1046"/>
    <mergeCell ref="C7082:C7084"/>
    <mergeCell ref="E1160:F1160"/>
    <mergeCell ref="B6260:B6262"/>
    <mergeCell ref="G7865:H7865"/>
    <mergeCell ref="B2021:B2023"/>
    <mergeCell ref="E7859:F7859"/>
    <mergeCell ref="B2015:B2017"/>
    <mergeCell ref="E5705:F5705"/>
    <mergeCell ref="E3620:F3620"/>
    <mergeCell ref="E3614:F3614"/>
    <mergeCell ref="C7382:C7384"/>
    <mergeCell ref="C5297:C5299"/>
    <mergeCell ref="B6560:B6562"/>
    <mergeCell ref="B4475:B4477"/>
    <mergeCell ref="G44:H44"/>
    <mergeCell ref="E8159:F8159"/>
    <mergeCell ref="G3380:H3380"/>
    <mergeCell ref="E3920:F3920"/>
    <mergeCell ref="G158:H158"/>
    <mergeCell ref="E8273:F8273"/>
    <mergeCell ref="B4775:B4777"/>
    <mergeCell ref="G2618:H2618"/>
    <mergeCell ref="B1616:B1618"/>
    <mergeCell ref="G3680:H3680"/>
    <mergeCell ref="C3527:C3529"/>
    <mergeCell ref="G8039:H8039"/>
    <mergeCell ref="E8573:F8573"/>
    <mergeCell ref="C7529:C7531"/>
    <mergeCell ref="C5444:C5446"/>
    <mergeCell ref="G6140:H6140"/>
    <mergeCell ref="G8225:H8225"/>
    <mergeCell ref="C2765:C2767"/>
    <mergeCell ref="B1916:B1918"/>
    <mergeCell ref="G191:H191"/>
    <mergeCell ref="C3827:C3829"/>
    <mergeCell ref="E731:F731"/>
    <mergeCell ref="E2999:F2999"/>
    <mergeCell ref="G848:H848"/>
    <mergeCell ref="C5192:C5194"/>
    <mergeCell ref="C5744:C5746"/>
    <mergeCell ref="B3854:B3856"/>
    <mergeCell ref="G2645:H2645"/>
    <mergeCell ref="B2216:B2218"/>
    <mergeCell ref="B131:B133"/>
    <mergeCell ref="B4916:B4918"/>
    <mergeCell ref="C338:C340"/>
    <mergeCell ref="G2759:H2759"/>
    <mergeCell ref="E3299:F3299"/>
    <mergeCell ref="G1148:H1148"/>
    <mergeCell ref="B7376:B7378"/>
    <mergeCell ref="B2069:B2071"/>
    <mergeCell ref="G7304:H7304"/>
    <mergeCell ref="G5219:H5219"/>
    <mergeCell ref="E5759:F5759"/>
    <mergeCell ref="B7490:B7492"/>
    <mergeCell ref="E5753:F5753"/>
    <mergeCell ref="G974:H974"/>
    <mergeCell ref="E1514:F1514"/>
    <mergeCell ref="G5519:H5519"/>
    <mergeCell ref="E1529:F1529"/>
    <mergeCell ref="C3212:C3214"/>
    <mergeCell ref="G7973:H7973"/>
    <mergeCell ref="C3398:C3400"/>
    <mergeCell ref="C1313:C1315"/>
    <mergeCell ref="G5819:H5819"/>
    <mergeCell ref="C5666:C5668"/>
    <mergeCell ref="C3512:C3514"/>
    <mergeCell ref="C1427:C1429"/>
    <mergeCell ref="B4844:B4846"/>
    <mergeCell ref="B2690:B2692"/>
    <mergeCell ref="B605:B607"/>
    <mergeCell ref="B599:B601"/>
    <mergeCell ref="E4289:F4289"/>
    <mergeCell ref="B6761:B6763"/>
    <mergeCell ref="C5966:C5968"/>
    <mergeCell ref="E44:F44"/>
    <mergeCell ref="B5144:B5146"/>
    <mergeCell ref="B3059:B3061"/>
    <mergeCell ref="E6227:F6227"/>
    <mergeCell ref="B899:B901"/>
    <mergeCell ref="C8426:C8428"/>
    <mergeCell ref="B7061:B7063"/>
    <mergeCell ref="E2504:F2504"/>
    <mergeCell ref="B7055:B7057"/>
    <mergeCell ref="C4181:C4183"/>
    <mergeCell ref="E8660:F8660"/>
    <mergeCell ref="B3359:B3361"/>
    <mergeCell ref="G5993:H5993"/>
    <mergeCell ref="G3287:H3287"/>
    <mergeCell ref="G1202:H1202"/>
    <mergeCell ref="E6527:F6527"/>
    <mergeCell ref="E4442:F4442"/>
    <mergeCell ref="C8726:C8728"/>
    <mergeCell ref="G8420:H8420"/>
    <mergeCell ref="G8447:H8447"/>
    <mergeCell ref="B3659:B3661"/>
    <mergeCell ref="B8018:B8020"/>
    <mergeCell ref="G6293:H6293"/>
    <mergeCell ref="G6809:H6809"/>
    <mergeCell ref="G1502:H1502"/>
    <mergeCell ref="E4742:F4742"/>
    <mergeCell ref="C8567:C8569"/>
    <mergeCell ref="G8747:H8747"/>
    <mergeCell ref="C4328:C4330"/>
    <mergeCell ref="C6440:C6442"/>
    <mergeCell ref="B2438:B2440"/>
    <mergeCell ref="B2744:B2746"/>
    <mergeCell ref="B8045:B8047"/>
    <mergeCell ref="B2738:B2740"/>
    <mergeCell ref="G5888:H5888"/>
    <mergeCell ref="E4337:F4337"/>
    <mergeCell ref="E98:F98"/>
    <mergeCell ref="C1682:C1684"/>
    <mergeCell ref="G6188:H6188"/>
    <mergeCell ref="G4103:H4103"/>
    <mergeCell ref="E6728:F6728"/>
    <mergeCell ref="E4643:F4643"/>
    <mergeCell ref="E7343:F7343"/>
    <mergeCell ref="E398:F398"/>
    <mergeCell ref="C5705:C5707"/>
    <mergeCell ref="C3620:C3622"/>
    <mergeCell ref="C1982:C1984"/>
    <mergeCell ref="G4403:H4403"/>
    <mergeCell ref="E7643:F7643"/>
    <mergeCell ref="E2243:F2243"/>
    <mergeCell ref="C3920:C3922"/>
    <mergeCell ref="G7409:H7409"/>
    <mergeCell ref="G4703:H4703"/>
    <mergeCell ref="B944:B946"/>
    <mergeCell ref="B3212:B3214"/>
    <mergeCell ref="G2003:H2003"/>
    <mergeCell ref="E2543:F2543"/>
    <mergeCell ref="E458:F458"/>
    <mergeCell ref="E4811:F4811"/>
    <mergeCell ref="C4220:C4222"/>
    <mergeCell ref="C2135:C2137"/>
    <mergeCell ref="E452:F452"/>
    <mergeCell ref="E7244:F7244"/>
    <mergeCell ref="B3512:B3514"/>
    <mergeCell ref="B1427:B1429"/>
    <mergeCell ref="G4577:H4577"/>
    <mergeCell ref="G218:H218"/>
    <mergeCell ref="C65:C67"/>
    <mergeCell ref="E5111:F5111"/>
    <mergeCell ref="C6794:C6796"/>
    <mergeCell ref="B5972:B5974"/>
    <mergeCell ref="C4067:C4069"/>
    <mergeCell ref="G7031:H7031"/>
    <mergeCell ref="E7571:F7571"/>
    <mergeCell ref="B1727:B1729"/>
    <mergeCell ref="G4877:H4877"/>
    <mergeCell ref="C365:C367"/>
    <mergeCell ref="E5411:F5411"/>
    <mergeCell ref="E3326:F3326"/>
    <mergeCell ref="C1730:C1732"/>
    <mergeCell ref="C4367:C4369"/>
    <mergeCell ref="C2282:C2284"/>
    <mergeCell ref="G7331:H7331"/>
    <mergeCell ref="E7871:F7871"/>
    <mergeCell ref="G5177:H5177"/>
    <mergeCell ref="C665:C667"/>
    <mergeCell ref="C6827:C6829"/>
    <mergeCell ref="E3626:F3626"/>
    <mergeCell ref="C6821:C6823"/>
    <mergeCell ref="C2582:C2584"/>
    <mergeCell ref="B692:B694"/>
    <mergeCell ref="G3842:H3842"/>
    <mergeCell ref="G7631:H7631"/>
    <mergeCell ref="B6113:B6115"/>
    <mergeCell ref="E137:F137"/>
    <mergeCell ref="G4142:H4142"/>
    <mergeCell ref="G2057:H2057"/>
    <mergeCell ref="E2597:F2597"/>
    <mergeCell ref="B6413:B6415"/>
    <mergeCell ref="B4328:B4330"/>
    <mergeCell ref="G2531:H2531"/>
    <mergeCell ref="C8838:C8839"/>
    <mergeCell ref="E3659:F3659"/>
    <mergeCell ref="E8012:F8012"/>
    <mergeCell ref="E5927:F5927"/>
    <mergeCell ref="C4289:C4291"/>
    <mergeCell ref="G2357:H2357"/>
    <mergeCell ref="C2204:C2206"/>
    <mergeCell ref="B4628:B4630"/>
    <mergeCell ref="C50:C52"/>
    <mergeCell ref="C44:C46"/>
    <mergeCell ref="E827:F827"/>
    <mergeCell ref="G2657:H2657"/>
    <mergeCell ref="C2504:C2506"/>
    <mergeCell ref="G7016:H7016"/>
    <mergeCell ref="G7010:H7010"/>
    <mergeCell ref="G4925:H4925"/>
    <mergeCell ref="C350:C352"/>
    <mergeCell ref="B3599:B3601"/>
    <mergeCell ref="E1127:F1127"/>
    <mergeCell ref="B3593:B3595"/>
    <mergeCell ref="C2804:C2806"/>
    <mergeCell ref="B1982:B1984"/>
    <mergeCell ref="E3065:F3065"/>
    <mergeCell ref="B2096:B2098"/>
    <mergeCell ref="B3899:B3901"/>
    <mergeCell ref="E911:F911"/>
    <mergeCell ref="B3893:B3895"/>
    <mergeCell ref="G7043:H7043"/>
    <mergeCell ref="C7463:C7465"/>
    <mergeCell ref="E5498:F5498"/>
    <mergeCell ref="B197:B199"/>
    <mergeCell ref="G2831:H2831"/>
    <mergeCell ref="G125:H125"/>
    <mergeCell ref="G740:H740"/>
    <mergeCell ref="E3365:F3365"/>
    <mergeCell ref="B2396:B2398"/>
    <mergeCell ref="E1280:F1280"/>
    <mergeCell ref="B311:B313"/>
    <mergeCell ref="G7370:H7370"/>
    <mergeCell ref="E5798:F5798"/>
    <mergeCell ref="E7910:F7910"/>
    <mergeCell ref="B4856:B4858"/>
    <mergeCell ref="C2951:C2953"/>
    <mergeCell ref="G3647:H3647"/>
    <mergeCell ref="G3131:H3131"/>
    <mergeCell ref="C2978:C2980"/>
    <mergeCell ref="E8066:F8066"/>
    <mergeCell ref="E1580:F1580"/>
    <mergeCell ref="C7496:C7498"/>
    <mergeCell ref="C5405:C5407"/>
    <mergeCell ref="C3251:C3253"/>
    <mergeCell ref="C1166:C1168"/>
    <mergeCell ref="C3278:C3280"/>
    <mergeCell ref="B1361:B1363"/>
    <mergeCell ref="E8366:F8366"/>
    <mergeCell ref="E3512:F3512"/>
    <mergeCell ref="G8153:H8153"/>
    <mergeCell ref="E8666:F8666"/>
    <mergeCell ref="C3578:C3580"/>
    <mergeCell ref="C1493:C1495"/>
    <mergeCell ref="G2726:H2726"/>
    <mergeCell ref="E3266:F3266"/>
    <mergeCell ref="E5966:F5966"/>
    <mergeCell ref="E1175:F1175"/>
    <mergeCell ref="E1727:F1727"/>
    <mergeCell ref="C8279:C8281"/>
    <mergeCell ref="G8459:H8459"/>
    <mergeCell ref="E8426:F8426"/>
    <mergeCell ref="G3026:H3026"/>
    <mergeCell ref="G941:H941"/>
    <mergeCell ref="E3566:F3566"/>
    <mergeCell ref="E6272:F6272"/>
    <mergeCell ref="E4181:F4181"/>
    <mergeCell ref="C8579:C8581"/>
    <mergeCell ref="C2543:C2545"/>
    <mergeCell ref="C458:C460"/>
    <mergeCell ref="G8186:H8186"/>
    <mergeCell ref="G4964:H4964"/>
    <mergeCell ref="G2879:H2879"/>
    <mergeCell ref="E8726:F8726"/>
    <mergeCell ref="G1241:H1241"/>
    <mergeCell ref="G7424:H7424"/>
    <mergeCell ref="C758:C760"/>
    <mergeCell ref="C6179:C6181"/>
    <mergeCell ref="C4094:C4096"/>
    <mergeCell ref="B50:B52"/>
    <mergeCell ref="C8639:C8641"/>
    <mergeCell ref="E1649:F1649"/>
    <mergeCell ref="B7268:B7270"/>
    <mergeCell ref="C4394:C4396"/>
    <mergeCell ref="E4082:F4082"/>
    <mergeCell ref="B350:B352"/>
    <mergeCell ref="G3500:H3500"/>
    <mergeCell ref="G1415:H1415"/>
    <mergeCell ref="E1949:F1949"/>
    <mergeCell ref="G7571:H7571"/>
    <mergeCell ref="B2810:B2812"/>
    <mergeCell ref="C905:C907"/>
    <mergeCell ref="E8105:F8105"/>
    <mergeCell ref="G5954:H5954"/>
    <mergeCell ref="E4382:F4382"/>
    <mergeCell ref="G3869:H3869"/>
    <mergeCell ref="E4409:F4409"/>
    <mergeCell ref="E6494:F6494"/>
    <mergeCell ref="G1715:H1715"/>
    <mergeCell ref="C1562:C1564"/>
    <mergeCell ref="G1709:H1709"/>
    <mergeCell ref="C5450:C5452"/>
    <mergeCell ref="E164:F164"/>
    <mergeCell ref="G7871:H7871"/>
    <mergeCell ref="C3359:C3361"/>
    <mergeCell ref="E8405:F8405"/>
    <mergeCell ref="C1205:C1207"/>
    <mergeCell ref="E6320:F6320"/>
    <mergeCell ref="G4169:H4169"/>
    <mergeCell ref="E4709:F4709"/>
    <mergeCell ref="C1862:C1864"/>
    <mergeCell ref="B497:B499"/>
    <mergeCell ref="C3665:C3667"/>
    <mergeCell ref="C5750:C5752"/>
    <mergeCell ref="G8171:H8171"/>
    <mergeCell ref="C3659:C3661"/>
    <mergeCell ref="G6086:H6086"/>
    <mergeCell ref="C8018:C8020"/>
    <mergeCell ref="C3779:C3781"/>
    <mergeCell ref="G8828:H8828"/>
    <mergeCell ref="G680:H680"/>
    <mergeCell ref="B2951:B2953"/>
    <mergeCell ref="C2162:C2164"/>
    <mergeCell ref="C77:C79"/>
    <mergeCell ref="C8318:C8320"/>
    <mergeCell ref="E2396:F2396"/>
    <mergeCell ref="B7496:B7498"/>
    <mergeCell ref="G980:H980"/>
    <mergeCell ref="B3251:B3253"/>
    <mergeCell ref="B1166:B1168"/>
    <mergeCell ref="E4856:F4856"/>
    <mergeCell ref="E4850:F4850"/>
    <mergeCell ref="C8618:C8620"/>
    <mergeCell ref="C6533:C6535"/>
    <mergeCell ref="B5711:B5713"/>
    <mergeCell ref="G3554:H3554"/>
    <mergeCell ref="C1127:C1129"/>
    <mergeCell ref="E7310:F7310"/>
    <mergeCell ref="G8093:H8093"/>
    <mergeCell ref="B6011:B6013"/>
    <mergeCell ref="B8279:B8281"/>
    <mergeCell ref="G3854:H3854"/>
    <mergeCell ref="E7610:F7610"/>
    <mergeCell ref="G1763:H1763"/>
    <mergeCell ref="G4916:H4916"/>
    <mergeCell ref="C4763:C4765"/>
    <mergeCell ref="G6308:H6308"/>
    <mergeCell ref="B431:B433"/>
    <mergeCell ref="B8579:B8581"/>
    <mergeCell ref="C4001:C4003"/>
    <mergeCell ref="C5063:C5065"/>
    <mergeCell ref="C7523:C7525"/>
    <mergeCell ref="G3881:H3881"/>
    <mergeCell ref="B3479:B3481"/>
    <mergeCell ref="C1574:C1576"/>
    <mergeCell ref="G1754:H1754"/>
    <mergeCell ref="E6689:F6689"/>
    <mergeCell ref="E203:F203"/>
    <mergeCell ref="G4214:H4214"/>
    <mergeCell ref="B3305:B3307"/>
    <mergeCell ref="G4208:H4208"/>
    <mergeCell ref="E6995:F6995"/>
    <mergeCell ref="E6989:F6989"/>
    <mergeCell ref="E4904:F4904"/>
    <mergeCell ref="E2777:F2777"/>
    <mergeCell ref="C4334:C4336"/>
    <mergeCell ref="C2249:C2251"/>
    <mergeCell ref="C6602:C6604"/>
    <mergeCell ref="G6782:H6782"/>
    <mergeCell ref="C89:C91"/>
    <mergeCell ref="C116:C118"/>
    <mergeCell ref="G1349:H1349"/>
    <mergeCell ref="E350:F350"/>
    <mergeCell ref="C6902:C6904"/>
    <mergeCell ref="G7082:H7082"/>
    <mergeCell ref="C416:C418"/>
    <mergeCell ref="B3926:B3928"/>
    <mergeCell ref="E2810:F2810"/>
    <mergeCell ref="E2804:F2804"/>
    <mergeCell ref="C7202:C7204"/>
    <mergeCell ref="C5117:C5119"/>
    <mergeCell ref="G7382:H7382"/>
    <mergeCell ref="B3779:B3781"/>
    <mergeCell ref="E7463:F7463"/>
    <mergeCell ref="B8318:B8320"/>
    <mergeCell ref="C5417:C5419"/>
    <mergeCell ref="E5564:F5564"/>
    <mergeCell ref="B4079:B4081"/>
    <mergeCell ref="G2870:H2870"/>
    <mergeCell ref="C2717:C2719"/>
    <mergeCell ref="E7763:F7763"/>
    <mergeCell ref="E5678:F5678"/>
    <mergeCell ref="G4262:H4262"/>
    <mergeCell ref="C7262:C7264"/>
    <mergeCell ref="B6533:B6535"/>
    <mergeCell ref="B8618:B8620"/>
    <mergeCell ref="C1955:C1957"/>
    <mergeCell ref="E5864:F5864"/>
    <mergeCell ref="G7529:H7529"/>
    <mergeCell ref="C3017:C3019"/>
    <mergeCell ref="C932:C934"/>
    <mergeCell ref="E8132:F8132"/>
    <mergeCell ref="E5978:F5978"/>
    <mergeCell ref="G38:H38"/>
    <mergeCell ref="C7562:C7564"/>
    <mergeCell ref="B4106:B4108"/>
    <mergeCell ref="B1433:B1435"/>
    <mergeCell ref="B8465:B8467"/>
    <mergeCell ref="E3032:F3032"/>
    <mergeCell ref="G338:H338"/>
    <mergeCell ref="G6494:H6494"/>
    <mergeCell ref="G4409:H4409"/>
    <mergeCell ref="E4949:F4949"/>
    <mergeCell ref="B8765:B8767"/>
    <mergeCell ref="B1733:B1735"/>
    <mergeCell ref="E4943:F4943"/>
    <mergeCell ref="B6680:B6682"/>
    <mergeCell ref="G2798:H2798"/>
    <mergeCell ref="G2792:H2792"/>
    <mergeCell ref="G707:H707"/>
    <mergeCell ref="E3332:F3332"/>
    <mergeCell ref="C485:C487"/>
    <mergeCell ref="B6434:B6436"/>
    <mergeCell ref="G4709:H4709"/>
    <mergeCell ref="C197:C199"/>
    <mergeCell ref="C8345:C8347"/>
    <mergeCell ref="B6980:B6982"/>
    <mergeCell ref="E5243:F5243"/>
    <mergeCell ref="E3158:F3158"/>
    <mergeCell ref="C2396:C2398"/>
    <mergeCell ref="E8579:F8579"/>
    <mergeCell ref="E1547:F1547"/>
    <mergeCell ref="G7163:H7163"/>
    <mergeCell ref="B6734:B6736"/>
    <mergeCell ref="G5009:H5009"/>
    <mergeCell ref="G2924:H2924"/>
    <mergeCell ref="C4856:C4858"/>
    <mergeCell ref="G7277:H7277"/>
    <mergeCell ref="B7280:B7282"/>
    <mergeCell ref="B4034:B4036"/>
    <mergeCell ref="C2702:C2704"/>
    <mergeCell ref="E7817:F7817"/>
    <mergeCell ref="G5666:H5666"/>
    <mergeCell ref="E1388:F1388"/>
    <mergeCell ref="C5156:C5158"/>
    <mergeCell ref="G7577:H7577"/>
    <mergeCell ref="B4334:B4336"/>
    <mergeCell ref="B2249:B2251"/>
    <mergeCell ref="G5966:H5966"/>
    <mergeCell ref="B89:B91"/>
    <mergeCell ref="B4448:B4450"/>
    <mergeCell ref="C7610:C7612"/>
    <mergeCell ref="E1694:F1694"/>
    <mergeCell ref="E1688:F1688"/>
    <mergeCell ref="E6047:F6047"/>
    <mergeCell ref="C3371:C3373"/>
    <mergeCell ref="B2549:B2551"/>
    <mergeCell ref="B6902:B6904"/>
    <mergeCell ref="G2477:H2477"/>
    <mergeCell ref="G392:H392"/>
    <mergeCell ref="G5693:H5693"/>
    <mergeCell ref="E6233:F6233"/>
    <mergeCell ref="B4748:B4750"/>
    <mergeCell ref="B2663:B2665"/>
    <mergeCell ref="G386:H386"/>
    <mergeCell ref="C3386:C3388"/>
    <mergeCell ref="E4148:F4148"/>
    <mergeCell ref="E6347:F6347"/>
    <mergeCell ref="E4262:F4262"/>
    <mergeCell ref="G4931:H4931"/>
    <mergeCell ref="B7208:B7210"/>
    <mergeCell ref="B7202:B7204"/>
    <mergeCell ref="B5117:B5119"/>
    <mergeCell ref="G692:H692"/>
    <mergeCell ref="G8267:H8267"/>
    <mergeCell ref="E8807:F8807"/>
    <mergeCell ref="G6113:H6113"/>
    <mergeCell ref="C1601:C1603"/>
    <mergeCell ref="E8801:F8801"/>
    <mergeCell ref="E4562:F4562"/>
    <mergeCell ref="B263:B265"/>
    <mergeCell ref="C7757:C7759"/>
    <mergeCell ref="C6146:C6148"/>
    <mergeCell ref="B1628:B1630"/>
    <mergeCell ref="B5417:B5419"/>
    <mergeCell ref="C839:C841"/>
    <mergeCell ref="G8567:H8567"/>
    <mergeCell ref="B17:B19"/>
    <mergeCell ref="C1901:C1903"/>
    <mergeCell ref="B563:B565"/>
    <mergeCell ref="C8057:C8059"/>
    <mergeCell ref="E2162:F2162"/>
    <mergeCell ref="C5930:C5932"/>
    <mergeCell ref="C4361:C4363"/>
    <mergeCell ref="C3845:C3847"/>
    <mergeCell ref="B1928:B1930"/>
    <mergeCell ref="B7349:B7351"/>
    <mergeCell ref="B317:B319"/>
    <mergeCell ref="E3527:F3527"/>
    <mergeCell ref="G860:H860"/>
    <mergeCell ref="B2228:B2230"/>
    <mergeCell ref="B143:B145"/>
    <mergeCell ref="G3293:H3293"/>
    <mergeCell ref="C866:C868"/>
    <mergeCell ref="B5564:B5566"/>
    <mergeCell ref="E3827:F3827"/>
    <mergeCell ref="G1160:H1160"/>
    <mergeCell ref="E7163:F7163"/>
    <mergeCell ref="G7832:H7832"/>
    <mergeCell ref="G5747:H5747"/>
    <mergeCell ref="G3593:H3593"/>
    <mergeCell ref="C3440:C3442"/>
    <mergeCell ref="G3620:H3620"/>
    <mergeCell ref="C5525:C5527"/>
    <mergeCell ref="G5705:H5705"/>
    <mergeCell ref="B5864:B5866"/>
    <mergeCell ref="E1433:F1433"/>
    <mergeCell ref="C3740:C3742"/>
    <mergeCell ref="G3920:H3920"/>
    <mergeCell ref="E1733:F1733"/>
    <mergeCell ref="E4001:F4001"/>
    <mergeCell ref="C6194:C6196"/>
    <mergeCell ref="C6746:C6748"/>
    <mergeCell ref="C4040:C4042"/>
    <mergeCell ref="B2702:B2704"/>
    <mergeCell ref="B617:B619"/>
    <mergeCell ref="C1340:C1342"/>
    <mergeCell ref="B611:B613"/>
    <mergeCell ref="E4301:F4301"/>
    <mergeCell ref="C8585:C8587"/>
    <mergeCell ref="C6500:C6502"/>
    <mergeCell ref="B5162:B5164"/>
    <mergeCell ref="C7046:C7048"/>
    <mergeCell ref="B5156:B5158"/>
    <mergeCell ref="C6614:C6616"/>
    <mergeCell ref="G8306:H8306"/>
    <mergeCell ref="G6221:H6221"/>
    <mergeCell ref="C8699:C8701"/>
    <mergeCell ref="E6761:F6761"/>
    <mergeCell ref="B917:B919"/>
    <mergeCell ref="G4067:H4067"/>
    <mergeCell ref="G4061:H4061"/>
    <mergeCell ref="E4601:F4601"/>
    <mergeCell ref="E2516:F2516"/>
    <mergeCell ref="C4100:C4102"/>
    <mergeCell ref="B3371:B3373"/>
    <mergeCell ref="G6521:H6521"/>
    <mergeCell ref="E7061:F7061"/>
    <mergeCell ref="B644:B646"/>
    <mergeCell ref="E7055:F7055"/>
    <mergeCell ref="C4214:C4216"/>
    <mergeCell ref="E2816:F2816"/>
    <mergeCell ref="C4400:C4402"/>
    <mergeCell ref="C6641:C6643"/>
    <mergeCell ref="G3032:H3032"/>
    <mergeCell ref="C6668:C6670"/>
    <mergeCell ref="G6821:H6821"/>
    <mergeCell ref="C8753:C8755"/>
    <mergeCell ref="B5303:B5305"/>
    <mergeCell ref="C4514:C4516"/>
    <mergeCell ref="C2429:C2431"/>
    <mergeCell ref="E1481:F1481"/>
    <mergeCell ref="B3692:B3694"/>
    <mergeCell ref="G3332:H3332"/>
    <mergeCell ref="G1247:H1247"/>
    <mergeCell ref="C6968:C6970"/>
    <mergeCell ref="B5603:B5605"/>
    <mergeCell ref="B3518:B3520"/>
    <mergeCell ref="E1781:F1781"/>
    <mergeCell ref="E7202:F7202"/>
    <mergeCell ref="E5117:F5117"/>
    <mergeCell ref="B8063:B8065"/>
    <mergeCell ref="E284:F284"/>
    <mergeCell ref="B8057:B8059"/>
    <mergeCell ref="C3479:C3481"/>
    <mergeCell ref="G1547:H1547"/>
    <mergeCell ref="C7268:C7270"/>
    <mergeCell ref="B3818:B3820"/>
    <mergeCell ref="E6440:F6440"/>
    <mergeCell ref="G4289:H4289"/>
    <mergeCell ref="G2204:H2204"/>
    <mergeCell ref="E5417:F5417"/>
    <mergeCell ref="E2744:F2744"/>
    <mergeCell ref="B8363:B8365"/>
    <mergeCell ref="G1847:H1847"/>
    <mergeCell ref="C1694:C1696"/>
    <mergeCell ref="G6200:H6200"/>
    <mergeCell ref="G4115:H4115"/>
    <mergeCell ref="G2504:H2504"/>
    <mergeCell ref="B986:B988"/>
    <mergeCell ref="G8660:H8660"/>
    <mergeCell ref="E317:F317"/>
    <mergeCell ref="E2585:F2585"/>
    <mergeCell ref="C1994:C1996"/>
    <mergeCell ref="G7049:H7049"/>
    <mergeCell ref="G4415:H4415"/>
    <mergeCell ref="G2804:H2804"/>
    <mergeCell ref="B1286:B1288"/>
    <mergeCell ref="C8807:C8809"/>
    <mergeCell ref="E2885:F2885"/>
    <mergeCell ref="C6653:C6655"/>
    <mergeCell ref="E4682:F4682"/>
    <mergeCell ref="C5630:C5632"/>
    <mergeCell ref="B8531:B8533"/>
    <mergeCell ref="B3740:B3742"/>
    <mergeCell ref="G6890:H6890"/>
    <mergeCell ref="G1583:H1583"/>
    <mergeCell ref="B1586:B1588"/>
    <mergeCell ref="G4736:H4736"/>
    <mergeCell ref="C224:C226"/>
    <mergeCell ref="E3185:F3185"/>
    <mergeCell ref="E1100:F1100"/>
    <mergeCell ref="B4040:B4042"/>
    <mergeCell ref="C2168:C2170"/>
    <mergeCell ref="G7190:H7190"/>
    <mergeCell ref="G5105:H5105"/>
    <mergeCell ref="E7730:F7730"/>
    <mergeCell ref="E5645:F5645"/>
    <mergeCell ref="G2951:H2951"/>
    <mergeCell ref="E5639:F5639"/>
    <mergeCell ref="B8111:B8113"/>
    <mergeCell ref="E1400:F1400"/>
    <mergeCell ref="B6500:B6502"/>
    <mergeCell ref="C4595:C4597"/>
    <mergeCell ref="C2984:C2986"/>
    <mergeCell ref="C2468:C2470"/>
    <mergeCell ref="B6614:B6616"/>
    <mergeCell ref="G1616:H1616"/>
    <mergeCell ref="C377:C379"/>
    <mergeCell ref="G5405:H5405"/>
    <mergeCell ref="C4895:C4897"/>
    <mergeCell ref="G7343:H7343"/>
    <mergeCell ref="C2768:C2770"/>
    <mergeCell ref="C683:C685"/>
    <mergeCell ref="B4187:B4189"/>
    <mergeCell ref="B2102:B2104"/>
    <mergeCell ref="E365:F365"/>
    <mergeCell ref="E5786:F5786"/>
    <mergeCell ref="C7469:C7471"/>
    <mergeCell ref="B8732:B8734"/>
    <mergeCell ref="B6647:B6649"/>
    <mergeCell ref="G131:H131"/>
    <mergeCell ref="C2063:C2065"/>
    <mergeCell ref="G2243:H2243"/>
    <mergeCell ref="B2402:B2404"/>
    <mergeCell ref="E665:F665"/>
    <mergeCell ref="C7769:C7771"/>
    <mergeCell ref="C7796:C7798"/>
    <mergeCell ref="B6947:B6949"/>
    <mergeCell ref="C2363:C2365"/>
    <mergeCell ref="G2543:H2543"/>
    <mergeCell ref="G458:H458"/>
    <mergeCell ref="G431:H431"/>
    <mergeCell ref="C278:C280"/>
    <mergeCell ref="E8030:F8030"/>
    <mergeCell ref="E3239:F3239"/>
    <mergeCell ref="E8546:F8546"/>
    <mergeCell ref="C8096:C8098"/>
    <mergeCell ref="G7244:H7244"/>
    <mergeCell ref="E7784:F7784"/>
    <mergeCell ref="C5369:C5371"/>
    <mergeCell ref="C578:C580"/>
    <mergeCell ref="G758:H758"/>
    <mergeCell ref="E8330:F8330"/>
    <mergeCell ref="E839:F839"/>
    <mergeCell ref="C7823:C7825"/>
    <mergeCell ref="G7544:H7544"/>
    <mergeCell ref="C3584:C3586"/>
    <mergeCell ref="B1694:B1696"/>
    <mergeCell ref="C878:C880"/>
    <mergeCell ref="C5237:C5239"/>
    <mergeCell ref="G2690:H2690"/>
    <mergeCell ref="E1139:F1139"/>
    <mergeCell ref="G7844:H7844"/>
    <mergeCell ref="B2000:B2002"/>
    <mergeCell ref="B1994:B1996"/>
    <mergeCell ref="C5537:C5539"/>
    <mergeCell ref="G5144:H5144"/>
    <mergeCell ref="G3059:H3059"/>
    <mergeCell ref="E5684:F5684"/>
    <mergeCell ref="E3599:F3599"/>
    <mergeCell ref="B7415:B7417"/>
    <mergeCell ref="B5330:B5332"/>
    <mergeCell ref="E3593:F3593"/>
    <mergeCell ref="C752:C754"/>
    <mergeCell ref="G905:H905"/>
    <mergeCell ref="G899:H899"/>
    <mergeCell ref="E1439:F1439"/>
    <mergeCell ref="E6929:F6929"/>
    <mergeCell ref="C3179:C3181"/>
    <mergeCell ref="G3359:H3359"/>
    <mergeCell ref="E3899:F3899"/>
    <mergeCell ref="B5630:B5632"/>
    <mergeCell ref="E8252:F8252"/>
    <mergeCell ref="C1052:C1054"/>
    <mergeCell ref="G3659:H3659"/>
    <mergeCell ref="C3506:C3508"/>
    <mergeCell ref="G8018:H8018"/>
    <mergeCell ref="B2141:B2143"/>
    <mergeCell ref="G5927:H5927"/>
    <mergeCell ref="C1352:C1354"/>
    <mergeCell ref="E3740:F3740"/>
    <mergeCell ref="B6686:B6688"/>
    <mergeCell ref="G170:H170"/>
    <mergeCell ref="C3806:C3808"/>
    <mergeCell ref="G8318:H8318"/>
    <mergeCell ref="E8285:F8285"/>
    <mergeCell ref="B2441:B2443"/>
    <mergeCell ref="B356:B358"/>
    <mergeCell ref="E2978:F2978"/>
    <mergeCell ref="G827:H827"/>
    <mergeCell ref="E4040:F4040"/>
    <mergeCell ref="B4901:B4903"/>
    <mergeCell ref="B4895:B4897"/>
    <mergeCell ref="C4106:C4108"/>
    <mergeCell ref="G2744:H2744"/>
    <mergeCell ref="C317:C319"/>
    <mergeCell ref="G2738:H2738"/>
    <mergeCell ref="B5015:B5017"/>
    <mergeCell ref="E6500:F6500"/>
    <mergeCell ref="C8465:C8467"/>
    <mergeCell ref="E8585:F8585"/>
    <mergeCell ref="G1127:H1127"/>
    <mergeCell ref="E8699:F8699"/>
    <mergeCell ref="E6614:F6614"/>
    <mergeCell ref="G7283:H7283"/>
    <mergeCell ref="B7469:B7471"/>
    <mergeCell ref="C8765:C8767"/>
    <mergeCell ref="G3044:H3044"/>
    <mergeCell ref="C6680:C6682"/>
    <mergeCell ref="G3038:H3038"/>
    <mergeCell ref="G953:H953"/>
    <mergeCell ref="E6800:F6800"/>
    <mergeCell ref="E6914:F6914"/>
    <mergeCell ref="G7583:H7583"/>
    <mergeCell ref="G5498:H5498"/>
    <mergeCell ref="E1508:F1508"/>
    <mergeCell ref="B7769:B7771"/>
    <mergeCell ref="C3191:C3193"/>
    <mergeCell ref="C6407:C6409"/>
    <mergeCell ref="C1100:C1102"/>
    <mergeCell ref="C4253:C4255"/>
    <mergeCell ref="G5798:H5798"/>
    <mergeCell ref="C5645:C5647"/>
    <mergeCell ref="C8798:C8800"/>
    <mergeCell ref="B8069:B8071"/>
    <mergeCell ref="C3491:C3493"/>
    <mergeCell ref="B2669:B2671"/>
    <mergeCell ref="B5369:B5371"/>
    <mergeCell ref="B578:B580"/>
    <mergeCell ref="G3728:H3728"/>
    <mergeCell ref="G3212:H3212"/>
    <mergeCell ref="E4268:F4268"/>
    <mergeCell ref="G1574:H1574"/>
    <mergeCell ref="E23:F23"/>
    <mergeCell ref="C3218:C3220"/>
    <mergeCell ref="C1133:C1135"/>
    <mergeCell ref="E6206:F6206"/>
    <mergeCell ref="B5237:B5239"/>
    <mergeCell ref="G4028:H4028"/>
    <mergeCell ref="G1943:H1943"/>
    <mergeCell ref="E4568:F4568"/>
    <mergeCell ref="E2483:F2483"/>
    <mergeCell ref="E1967:F1967"/>
    <mergeCell ref="G8099:H8099"/>
    <mergeCell ref="C5792:C5794"/>
    <mergeCell ref="G5972:H5972"/>
    <mergeCell ref="B725:B727"/>
    <mergeCell ref="G8399:H8399"/>
    <mergeCell ref="B7997:B7999"/>
    <mergeCell ref="C6092:C6094"/>
    <mergeCell ref="G6272:H6272"/>
    <mergeCell ref="G4181:H4181"/>
    <mergeCell ref="B5270:B5272"/>
    <mergeCell ref="B1025:B1027"/>
    <mergeCell ref="E1562:F1562"/>
    <mergeCell ref="C8546:C8548"/>
    <mergeCell ref="E2624:F2624"/>
    <mergeCell ref="C6392:C6394"/>
    <mergeCell ref="C4307:C4309"/>
    <mergeCell ref="C6419:C6421"/>
    <mergeCell ref="B5570:B5572"/>
    <mergeCell ref="B3485:B3487"/>
    <mergeCell ref="E6653:F6653"/>
    <mergeCell ref="B5684:B5686"/>
    <mergeCell ref="E7169:F7169"/>
    <mergeCell ref="C6719:C6721"/>
    <mergeCell ref="C4634:C4636"/>
    <mergeCell ref="G5867:H5867"/>
    <mergeCell ref="B3785:B3787"/>
    <mergeCell ref="B8138:B8140"/>
    <mergeCell ref="G6413:H6413"/>
    <mergeCell ref="E6953:F6953"/>
    <mergeCell ref="E4868:F4868"/>
    <mergeCell ref="E5384:F5384"/>
    <mergeCell ref="E4862:F4862"/>
    <mergeCell ref="G6167:H6167"/>
    <mergeCell ref="G4082:H4082"/>
    <mergeCell ref="E7322:F7322"/>
    <mergeCell ref="C122:C124"/>
    <mergeCell ref="B6353:B6355"/>
    <mergeCell ref="C1775:C1777"/>
    <mergeCell ref="G1955:H1955"/>
    <mergeCell ref="E5168:F5168"/>
    <mergeCell ref="B8438:B8440"/>
    <mergeCell ref="C2207:C2209"/>
    <mergeCell ref="C6752:C6754"/>
    <mergeCell ref="G4382:H4382"/>
    <mergeCell ref="G8741:H8741"/>
    <mergeCell ref="C6866:C6868"/>
    <mergeCell ref="E7622:F7622"/>
    <mergeCell ref="C2075:C2077"/>
    <mergeCell ref="G1682:H1682"/>
    <mergeCell ref="B3953:B3955"/>
    <mergeCell ref="B3191:B3193"/>
    <mergeCell ref="G1982:H1982"/>
    <mergeCell ref="B4253:B4255"/>
    <mergeCell ref="E4790:F4790"/>
    <mergeCell ref="E431:F431"/>
    <mergeCell ref="E5852:F5852"/>
    <mergeCell ref="C7535:C7537"/>
    <mergeCell ref="G197:H197"/>
    <mergeCell ref="E7769:F7769"/>
    <mergeCell ref="B764:B766"/>
    <mergeCell ref="E2936:F2936"/>
    <mergeCell ref="C7835:C7837"/>
    <mergeCell ref="C2435:C2437"/>
    <mergeCell ref="G4856:H4856"/>
    <mergeCell ref="E8069:F8069"/>
    <mergeCell ref="G4850:H4850"/>
    <mergeCell ref="E578:F578"/>
    <mergeCell ref="G7310:H7310"/>
    <mergeCell ref="G5156:H5156"/>
    <mergeCell ref="C5003:C5005"/>
    <mergeCell ref="C6800:C6802"/>
    <mergeCell ref="E878:F878"/>
    <mergeCell ref="E5237:F5237"/>
    <mergeCell ref="C6914:C6916"/>
    <mergeCell ref="G7610:H7610"/>
    <mergeCell ref="B6092:B6094"/>
    <mergeCell ref="C5303:C5305"/>
    <mergeCell ref="B3938:B3940"/>
    <mergeCell ref="B1853:B1855"/>
    <mergeCell ref="C7100:C7102"/>
    <mergeCell ref="E5537:F5537"/>
    <mergeCell ref="E3452:F3452"/>
    <mergeCell ref="B6392:B6394"/>
    <mergeCell ref="B4307:B4309"/>
    <mergeCell ref="C3518:C3520"/>
    <mergeCell ref="E7997:F7997"/>
    <mergeCell ref="E7991:F7991"/>
    <mergeCell ref="E5906:F5906"/>
    <mergeCell ref="E3752:F3752"/>
    <mergeCell ref="C4268:C4270"/>
    <mergeCell ref="B4607:B4609"/>
    <mergeCell ref="C29:C31"/>
    <mergeCell ref="C7604:C7606"/>
    <mergeCell ref="G7757:H7757"/>
    <mergeCell ref="C1091:C1093"/>
    <mergeCell ref="G6995:H6995"/>
    <mergeCell ref="C329:C331"/>
    <mergeCell ref="C7904:C7906"/>
    <mergeCell ref="G8057:H8057"/>
    <mergeCell ref="B1775:B1777"/>
    <mergeCell ref="G566:H566"/>
    <mergeCell ref="G50:H50"/>
    <mergeCell ref="C56:C58"/>
    <mergeCell ref="C6119:C6121"/>
    <mergeCell ref="C8204:C8206"/>
    <mergeCell ref="B4754:B4756"/>
    <mergeCell ref="B6866:B6868"/>
    <mergeCell ref="G866:H866"/>
    <mergeCell ref="G350:H350"/>
    <mergeCell ref="E1406:F1406"/>
    <mergeCell ref="E890:F890"/>
    <mergeCell ref="E8465:F8465"/>
    <mergeCell ref="C2630:C2632"/>
    <mergeCell ref="G2810:H2810"/>
    <mergeCell ref="B5081:B5083"/>
    <mergeCell ref="E8765:F8765"/>
    <mergeCell ref="E6680:F6680"/>
    <mergeCell ref="G7349:H7349"/>
    <mergeCell ref="C2930:C2932"/>
    <mergeCell ref="G3110:H3110"/>
    <mergeCell ref="C2957:C2959"/>
    <mergeCell ref="G7463:H7463"/>
    <mergeCell ref="E3191:F3191"/>
    <mergeCell ref="B2222:B2224"/>
    <mergeCell ref="E6980:F6980"/>
    <mergeCell ref="C5384:C5386"/>
    <mergeCell ref="C3230:C3232"/>
    <mergeCell ref="C1145:C1147"/>
    <mergeCell ref="C3257:C3259"/>
    <mergeCell ref="B323:B325"/>
    <mergeCell ref="B4676:B4678"/>
    <mergeCell ref="E3491:F3491"/>
    <mergeCell ref="B2522:B2524"/>
    <mergeCell ref="B437:B439"/>
    <mergeCell ref="E7280:F7280"/>
    <mergeCell ref="G8111:H8111"/>
    <mergeCell ref="G7496:H7496"/>
    <mergeCell ref="E5951:F5951"/>
    <mergeCell ref="B4982:B4984"/>
    <mergeCell ref="B4511:B4513"/>
    <mergeCell ref="E5945:F5945"/>
    <mergeCell ref="B4976:B4978"/>
    <mergeCell ref="G3251:H3251"/>
    <mergeCell ref="G1166:H1166"/>
    <mergeCell ref="E3791:F3791"/>
    <mergeCell ref="E1706:F1706"/>
    <mergeCell ref="B7436:B7438"/>
    <mergeCell ref="G5711:H5711"/>
    <mergeCell ref="E6251:F6251"/>
    <mergeCell ref="G920:H920"/>
    <mergeCell ref="B7982:B7984"/>
    <mergeCell ref="E6245:F6245"/>
    <mergeCell ref="E4160:F4160"/>
    <mergeCell ref="C3404:C3406"/>
    <mergeCell ref="C698:C700"/>
    <mergeCell ref="B5276:B5278"/>
    <mergeCell ref="C8558:C8560"/>
    <mergeCell ref="G8165:H8165"/>
    <mergeCell ref="B7220:B7222"/>
    <mergeCell ref="B7736:B7738"/>
    <mergeCell ref="G6011:H6011"/>
    <mergeCell ref="C5858:C5860"/>
    <mergeCell ref="C7943:C7945"/>
    <mergeCell ref="G5579:H5579"/>
    <mergeCell ref="G8279:H8279"/>
    <mergeCell ref="B8282:B8284"/>
    <mergeCell ref="C3704:C3706"/>
    <mergeCell ref="E8819:F8819"/>
    <mergeCell ref="B791:B793"/>
    <mergeCell ref="C6158:C6160"/>
    <mergeCell ref="G8579:H8579"/>
    <mergeCell ref="E236:F236"/>
    <mergeCell ref="E6392:F6392"/>
    <mergeCell ref="B1091:B1093"/>
    <mergeCell ref="E3713:F3713"/>
    <mergeCell ref="E1628:F1628"/>
    <mergeCell ref="B5450:B5452"/>
    <mergeCell ref="E7049:F7049"/>
    <mergeCell ref="C6458:C6460"/>
    <mergeCell ref="C4373:C4375"/>
    <mergeCell ref="G3479:H3479"/>
    <mergeCell ref="E4607:F4607"/>
    <mergeCell ref="B5750:B5752"/>
    <mergeCell ref="E7349:F7349"/>
    <mergeCell ref="E5264:F5264"/>
    <mergeCell ref="G5933:H5933"/>
    <mergeCell ref="B8210:B8212"/>
    <mergeCell ref="G1694:H1694"/>
    <mergeCell ref="G1688:H1688"/>
    <mergeCell ref="B176:B178"/>
    <mergeCell ref="G6047:H6047"/>
    <mergeCell ref="E1775:F1775"/>
    <mergeCell ref="C3452:C3454"/>
    <mergeCell ref="G6233:H6233"/>
    <mergeCell ref="G4148:H4148"/>
    <mergeCell ref="C3926:C3928"/>
    <mergeCell ref="C1841:C1843"/>
    <mergeCell ref="B476:B478"/>
    <mergeCell ref="C7997:C7999"/>
    <mergeCell ref="E2075:F2075"/>
    <mergeCell ref="C3752:C3754"/>
    <mergeCell ref="G8807:H8807"/>
    <mergeCell ref="B2930:B2932"/>
    <mergeCell ref="C2141:C2143"/>
    <mergeCell ref="B776:B778"/>
    <mergeCell ref="C8297:C8299"/>
    <mergeCell ref="G1835:H1835"/>
    <mergeCell ref="E2375:F2375"/>
    <mergeCell ref="E290:F290"/>
    <mergeCell ref="B3230:B3232"/>
    <mergeCell ref="B1145:B1147"/>
    <mergeCell ref="G6380:H6380"/>
    <mergeCell ref="G4295:H4295"/>
    <mergeCell ref="E6920:F6920"/>
    <mergeCell ref="E4835:F4835"/>
    <mergeCell ref="E4829:F4829"/>
    <mergeCell ref="E590:F590"/>
    <mergeCell ref="B7889:B7891"/>
    <mergeCell ref="B5804:B5806"/>
    <mergeCell ref="G4595:H4595"/>
    <mergeCell ref="C4442:C4444"/>
    <mergeCell ref="C6527:C6529"/>
    <mergeCell ref="C2288:C2290"/>
    <mergeCell ref="B6104:B6106"/>
    <mergeCell ref="G4895:H4895"/>
    <mergeCell ref="C4742:C4744"/>
    <mergeCell ref="E7703:F7703"/>
    <mergeCell ref="B3404:B3406"/>
    <mergeCell ref="B698:B700"/>
    <mergeCell ref="E5003:F5003"/>
    <mergeCell ref="B4769:B4771"/>
    <mergeCell ref="B5831:B5833"/>
    <mergeCell ref="C1253:C1255"/>
    <mergeCell ref="G1433:H1433"/>
    <mergeCell ref="C5042:C5044"/>
    <mergeCell ref="B1592:B1594"/>
    <mergeCell ref="B3704:B3706"/>
    <mergeCell ref="E5276:F5276"/>
    <mergeCell ref="E5303:F5303"/>
    <mergeCell ref="C7502:C7504"/>
    <mergeCell ref="B6137:B6139"/>
    <mergeCell ref="C1553:C1555"/>
    <mergeCell ref="G1733:H1733"/>
    <mergeCell ref="E6668:F6668"/>
    <mergeCell ref="B1919:B1921"/>
    <mergeCell ref="E5603:F5603"/>
    <mergeCell ref="G6434:H6434"/>
    <mergeCell ref="B8705:B8707"/>
    <mergeCell ref="E8036:F8036"/>
    <mergeCell ref="G5369:H5369"/>
    <mergeCell ref="E29:F29"/>
    <mergeCell ref="C6581:C6583"/>
    <mergeCell ref="G6761:H6761"/>
    <mergeCell ref="C68:C70"/>
    <mergeCell ref="C2336:C2338"/>
    <mergeCell ref="B1514:B1516"/>
    <mergeCell ref="E329:F329"/>
    <mergeCell ref="C6881:C6883"/>
    <mergeCell ref="G4334:H4334"/>
    <mergeCell ref="G2249:H2249"/>
    <mergeCell ref="B3905:B3907"/>
    <mergeCell ref="B6605:B6607"/>
    <mergeCell ref="B4520:B4522"/>
    <mergeCell ref="E2783:F2783"/>
    <mergeCell ref="B1814:B1816"/>
    <mergeCell ref="G95:H95"/>
    <mergeCell ref="G89:H89"/>
    <mergeCell ref="E629:F629"/>
    <mergeCell ref="C7181:C7183"/>
    <mergeCell ref="G2549:H2549"/>
    <mergeCell ref="B4820:B4822"/>
    <mergeCell ref="E3083:F3083"/>
    <mergeCell ref="C242:C244"/>
    <mergeCell ref="E7442:F7442"/>
    <mergeCell ref="C236:C238"/>
    <mergeCell ref="C4781:C4783"/>
    <mergeCell ref="G2849:H2849"/>
    <mergeCell ref="G4502:H4502"/>
    <mergeCell ref="C2696:C2698"/>
    <mergeCell ref="G2417:H2417"/>
    <mergeCell ref="G5117:H5117"/>
    <mergeCell ref="C542:C544"/>
    <mergeCell ref="E5657:F5657"/>
    <mergeCell ref="E7742:F7742"/>
    <mergeCell ref="G7208:H7208"/>
    <mergeCell ref="G7202:H7202"/>
    <mergeCell ref="B1988:B1990"/>
    <mergeCell ref="G7508:H7508"/>
    <mergeCell ref="C2996:C2998"/>
    <mergeCell ref="G5417:H5417"/>
    <mergeCell ref="G17:H17"/>
    <mergeCell ref="E3230:F3230"/>
    <mergeCell ref="E1145:F1145"/>
    <mergeCell ref="B2288:B2290"/>
    <mergeCell ref="E1619:F1619"/>
    <mergeCell ref="B8444:B8446"/>
    <mergeCell ref="E3887:F3887"/>
    <mergeCell ref="C3296:C3298"/>
    <mergeCell ref="C7655:C7657"/>
    <mergeCell ref="B4205:B4207"/>
    <mergeCell ref="G317:H317"/>
    <mergeCell ref="E7889:F7889"/>
    <mergeCell ref="E5804:F5804"/>
    <mergeCell ref="B2588:B2590"/>
    <mergeCell ref="B503:B505"/>
    <mergeCell ref="B8744:B8746"/>
    <mergeCell ref="E4187:F4187"/>
    <mergeCell ref="E2102:F2102"/>
    <mergeCell ref="C5870:C5872"/>
    <mergeCell ref="B6659:B6661"/>
    <mergeCell ref="C7955:C7957"/>
    <mergeCell ref="B7133:B7135"/>
    <mergeCell ref="C464:C466"/>
    <mergeCell ref="E6104:F6104"/>
    <mergeCell ref="G2885:H2885"/>
    <mergeCell ref="B803:B805"/>
    <mergeCell ref="C8324:C8326"/>
    <mergeCell ref="E698:F698"/>
    <mergeCell ref="E2402:F2402"/>
    <mergeCell ref="B6959:B6961"/>
    <mergeCell ref="C5597:C5599"/>
    <mergeCell ref="C2375:C2377"/>
    <mergeCell ref="C290:C292"/>
    <mergeCell ref="E8558:F8558"/>
    <mergeCell ref="B1553:B1555"/>
    <mergeCell ref="B7616:B7618"/>
    <mergeCell ref="C764:C766"/>
    <mergeCell ref="C6920:C6922"/>
    <mergeCell ref="C4835:C4837"/>
    <mergeCell ref="B7259:B7261"/>
    <mergeCell ref="C2681:C2683"/>
    <mergeCell ref="G8324:H8324"/>
    <mergeCell ref="G5645:H5645"/>
    <mergeCell ref="B7916:B7918"/>
    <mergeCell ref="G2918:H2918"/>
    <mergeCell ref="E1367:F1367"/>
    <mergeCell ref="C8471:C8473"/>
    <mergeCell ref="B4427:B4429"/>
    <mergeCell ref="B68:B70"/>
    <mergeCell ref="G3218:H3218"/>
    <mergeCell ref="G1133:H1133"/>
    <mergeCell ref="E3758:F3758"/>
    <mergeCell ref="E1673:F1673"/>
    <mergeCell ref="E1667:F1667"/>
    <mergeCell ref="C911:C913"/>
    <mergeCell ref="E6026:F6026"/>
    <mergeCell ref="E1787:F1787"/>
    <mergeCell ref="C8771:C8773"/>
    <mergeCell ref="C623:C625"/>
    <mergeCell ref="B7949:B7951"/>
    <mergeCell ref="B4727:B4729"/>
    <mergeCell ref="B2642:B2644"/>
    <mergeCell ref="C3365:C3367"/>
    <mergeCell ref="C1280:C1282"/>
    <mergeCell ref="G5792:H5792"/>
    <mergeCell ref="E6326:F6326"/>
    <mergeCell ref="B7187:B7189"/>
    <mergeCell ref="G8246:H8246"/>
    <mergeCell ref="B8249:B8251"/>
    <mergeCell ref="E8786:F8786"/>
    <mergeCell ref="G6092:H6092"/>
    <mergeCell ref="C1580:C1582"/>
    <mergeCell ref="B215:B217"/>
    <mergeCell ref="E4541:F4541"/>
    <mergeCell ref="B242:B244"/>
    <mergeCell ref="C7736:C7738"/>
    <mergeCell ref="E3926:F3926"/>
    <mergeCell ref="B1607:B1609"/>
    <mergeCell ref="G8546:H8546"/>
    <mergeCell ref="B7028:B7030"/>
    <mergeCell ref="C1880:C1882"/>
    <mergeCell ref="B542:B544"/>
    <mergeCell ref="C8036:C8038"/>
    <mergeCell ref="E2147:F2147"/>
    <mergeCell ref="B7328:B7330"/>
    <mergeCell ref="E4574:F4574"/>
    <mergeCell ref="G839:H839"/>
    <mergeCell ref="G1901:H1901"/>
    <mergeCell ref="G3272:H3272"/>
    <mergeCell ref="B7628:B7630"/>
    <mergeCell ref="B5543:B5545"/>
    <mergeCell ref="C959:C961"/>
    <mergeCell ref="E7142:F7142"/>
    <mergeCell ref="C8210:C8212"/>
    <mergeCell ref="G3572:H3572"/>
    <mergeCell ref="C3419:C3421"/>
    <mergeCell ref="C5504:C5506"/>
    <mergeCell ref="B5843:B5845"/>
    <mergeCell ref="G872:H872"/>
    <mergeCell ref="B443:B445"/>
    <mergeCell ref="B3143:B3145"/>
    <mergeCell ref="G986:H986"/>
    <mergeCell ref="C8510:C8512"/>
    <mergeCell ref="C3719:C3721"/>
    <mergeCell ref="G1172:H1172"/>
    <mergeCell ref="B3443:B3445"/>
    <mergeCell ref="B1358:B1360"/>
    <mergeCell ref="E3980:F3980"/>
    <mergeCell ref="G1286:H1286"/>
    <mergeCell ref="E5042:F5042"/>
    <mergeCell ref="C6725:C6727"/>
    <mergeCell ref="B7988:B7990"/>
    <mergeCell ref="B5903:B5905"/>
    <mergeCell ref="C1319:C1321"/>
    <mergeCell ref="G1040:H1040"/>
    <mergeCell ref="B8102:B8104"/>
    <mergeCell ref="E4280:F4280"/>
    <mergeCell ref="G1586:H1586"/>
    <mergeCell ref="G8285:H8285"/>
    <mergeCell ref="B6203:B6205"/>
    <mergeCell ref="C1625:C1627"/>
    <mergeCell ref="B8471:B8473"/>
    <mergeCell ref="G4046:H4046"/>
    <mergeCell ref="C1619:C1621"/>
    <mergeCell ref="G4040:H4040"/>
    <mergeCell ref="E2495:F2495"/>
    <mergeCell ref="B911:B913"/>
    <mergeCell ref="G8585:H8585"/>
    <mergeCell ref="C6320:C6322"/>
    <mergeCell ref="G6500:H6500"/>
    <mergeCell ref="B8771:B8773"/>
    <mergeCell ref="C4193:C4195"/>
    <mergeCell ref="B737:B739"/>
    <mergeCell ref="E4427:F4427"/>
    <mergeCell ref="E68:F68"/>
    <mergeCell ref="C6620:C6622"/>
    <mergeCell ref="G6800:H6800"/>
    <mergeCell ref="C6647:C6649"/>
    <mergeCell ref="C8732:C8734"/>
    <mergeCell ref="B5282:B5284"/>
    <mergeCell ref="E725:F725"/>
    <mergeCell ref="C4493:C4495"/>
    <mergeCell ref="B1559:B1561"/>
    <mergeCell ref="B1043:B1045"/>
    <mergeCell ref="B1037:B1039"/>
    <mergeCell ref="E4727:F4727"/>
    <mergeCell ref="E2642:F2642"/>
    <mergeCell ref="E2636:F2636"/>
    <mergeCell ref="G7100:H7100"/>
    <mergeCell ref="C6947:C6949"/>
    <mergeCell ref="B5582:B5584"/>
    <mergeCell ref="B3497:B3499"/>
    <mergeCell ref="E1025:F1025"/>
    <mergeCell ref="E7187:F7187"/>
    <mergeCell ref="E7181:F7181"/>
    <mergeCell ref="B6239:B6241"/>
    <mergeCell ref="G2402:H2402"/>
    <mergeCell ref="E2942:F2942"/>
    <mergeCell ref="B8036:B8038"/>
    <mergeCell ref="G791:H791"/>
    <mergeCell ref="B3797:B3799"/>
    <mergeCell ref="B8156:B8158"/>
    <mergeCell ref="G6947:H6947"/>
    <mergeCell ref="G4268:H4268"/>
    <mergeCell ref="C281:C283"/>
    <mergeCell ref="B6539:B6541"/>
    <mergeCell ref="C3758:C3760"/>
    <mergeCell ref="C1673:C1675"/>
    <mergeCell ref="G6185:H6185"/>
    <mergeCell ref="B8456:B8458"/>
    <mergeCell ref="G7247:H7247"/>
    <mergeCell ref="C7094:C7096"/>
    <mergeCell ref="B965:B967"/>
    <mergeCell ref="C176:C178"/>
    <mergeCell ref="B2027:B2029"/>
    <mergeCell ref="E2564:F2564"/>
    <mergeCell ref="B8183:B8185"/>
    <mergeCell ref="C7394:C7396"/>
    <mergeCell ref="E404:F404"/>
    <mergeCell ref="C5309:C5311"/>
    <mergeCell ref="B6572:B6574"/>
    <mergeCell ref="B1265:B1267"/>
    <mergeCell ref="G56:H56"/>
    <mergeCell ref="E7655:F7655"/>
    <mergeCell ref="E2864:F2864"/>
    <mergeCell ref="E710:F710"/>
    <mergeCell ref="B8483:B8485"/>
    <mergeCell ref="G6869:H6869"/>
    <mergeCell ref="B4787:B4789"/>
    <mergeCell ref="C209:C211"/>
    <mergeCell ref="G4715:H4715"/>
    <mergeCell ref="G2630:H2630"/>
    <mergeCell ref="C203:C205"/>
    <mergeCell ref="E7955:F7955"/>
    <mergeCell ref="G2624:H2624"/>
    <mergeCell ref="E5870:F5870"/>
    <mergeCell ref="E3164:F3164"/>
    <mergeCell ref="G7169:H7169"/>
    <mergeCell ref="G5084:H5084"/>
    <mergeCell ref="G2930:H2930"/>
    <mergeCell ref="E6170:F6170"/>
    <mergeCell ref="C4574:C4576"/>
    <mergeCell ref="G5384:H5384"/>
    <mergeCell ref="B3866:B3868"/>
    <mergeCell ref="B4166:B4168"/>
    <mergeCell ref="E5771:F5771"/>
    <mergeCell ref="E5765:F5765"/>
    <mergeCell ref="E1526:F1526"/>
    <mergeCell ref="C2042:C2044"/>
    <mergeCell ref="B4466:B4468"/>
    <mergeCell ref="B2381:B2383"/>
    <mergeCell ref="C2588:C2590"/>
    <mergeCell ref="C503:C505"/>
    <mergeCell ref="E6065:F6065"/>
    <mergeCell ref="G3404:H3404"/>
    <mergeCell ref="C7748:C7750"/>
    <mergeCell ref="E3938:F3938"/>
    <mergeCell ref="E1853:F1853"/>
    <mergeCell ref="C7133:C7135"/>
    <mergeCell ref="C5048:C5050"/>
    <mergeCell ref="C2342:C2344"/>
    <mergeCell ref="C257:C259"/>
    <mergeCell ref="G7469:H7469"/>
    <mergeCell ref="E8009:F8009"/>
    <mergeCell ref="B7040:B7042"/>
    <mergeCell ref="G5831:H5831"/>
    <mergeCell ref="C803:C805"/>
    <mergeCell ref="C5348:C5350"/>
    <mergeCell ref="C557:C559"/>
    <mergeCell ref="G7769:H7769"/>
    <mergeCell ref="B4640:B4642"/>
    <mergeCell ref="E2903:F2903"/>
    <mergeCell ref="E818:F818"/>
    <mergeCell ref="B281:B283"/>
    <mergeCell ref="C7802:C7804"/>
    <mergeCell ref="E1880:F1880"/>
    <mergeCell ref="E6239:F6239"/>
    <mergeCell ref="C3563:C3565"/>
    <mergeCell ref="G2669:H2669"/>
    <mergeCell ref="B4940:B4942"/>
    <mergeCell ref="B2855:B2857"/>
    <mergeCell ref="E1118:F1118"/>
    <mergeCell ref="E6539:F6539"/>
    <mergeCell ref="E4454:F4454"/>
    <mergeCell ref="C8222:C8224"/>
    <mergeCell ref="B7400:B7402"/>
    <mergeCell ref="B7394:B7396"/>
    <mergeCell ref="B5309:B5311"/>
    <mergeCell ref="G884:H884"/>
    <mergeCell ref="G878:H878"/>
    <mergeCell ref="B3155:B3157"/>
    <mergeCell ref="G5237:H5237"/>
    <mergeCell ref="E4754:F4754"/>
    <mergeCell ref="C5243:C5245"/>
    <mergeCell ref="C3158:C3160"/>
    <mergeCell ref="G3338:H3338"/>
    <mergeCell ref="G5423:H5423"/>
    <mergeCell ref="B1820:B1822"/>
    <mergeCell ref="C1031:C1033"/>
    <mergeCell ref="G5537:H5537"/>
    <mergeCell ref="G3452:H3452"/>
    <mergeCell ref="E1265:F1265"/>
    <mergeCell ref="E5054:F5054"/>
    <mergeCell ref="G3638:H3638"/>
    <mergeCell ref="C5570:C5572"/>
    <mergeCell ref="G7997:H7997"/>
    <mergeCell ref="B2120:B2122"/>
    <mergeCell ref="C1331:C1333"/>
    <mergeCell ref="E3719:F3719"/>
    <mergeCell ref="G1025:H1025"/>
    <mergeCell ref="E1565:F1565"/>
    <mergeCell ref="G1052:H1052"/>
    <mergeCell ref="G8297:H8297"/>
    <mergeCell ref="B2420:B2422"/>
    <mergeCell ref="B335:B337"/>
    <mergeCell ref="E6110:F6110"/>
    <mergeCell ref="E4025:F4025"/>
    <mergeCell ref="G806:H806"/>
    <mergeCell ref="E4019:F4019"/>
    <mergeCell ref="B3077:B3079"/>
    <mergeCell ref="G1352:H1352"/>
    <mergeCell ref="B923:B925"/>
    <mergeCell ref="B7079:B7081"/>
    <mergeCell ref="B4994:B4996"/>
    <mergeCell ref="G3785:H3785"/>
    <mergeCell ref="C3632:C3634"/>
    <mergeCell ref="C5717:C5719"/>
    <mergeCell ref="B6056:B6058"/>
    <mergeCell ref="E8678:F8678"/>
    <mergeCell ref="C1478:C1480"/>
    <mergeCell ref="G3023:H3023"/>
    <mergeCell ref="G4085:H4085"/>
    <mergeCell ref="C3932:C3934"/>
    <mergeCell ref="G8444:H8444"/>
    <mergeCell ref="G8438:H8438"/>
    <mergeCell ref="G6353:H6353"/>
    <mergeCell ref="E6893:F6893"/>
    <mergeCell ref="E4193:F4193"/>
    <mergeCell ref="B3224:B3226"/>
    <mergeCell ref="E1487:F1487"/>
    <mergeCell ref="C6386:C6388"/>
    <mergeCell ref="B5021:B5023"/>
    <mergeCell ref="C4232:C4234"/>
    <mergeCell ref="B3410:B3412"/>
    <mergeCell ref="B1325:B1327"/>
    <mergeCell ref="G1253:H1253"/>
    <mergeCell ref="E4493:F4493"/>
    <mergeCell ref="B3524:B3526"/>
    <mergeCell ref="C6692:C6694"/>
    <mergeCell ref="B5321:B5323"/>
    <mergeCell ref="C6806:C6808"/>
    <mergeCell ref="G3707:H3707"/>
    <mergeCell ref="B5984:B5986"/>
    <mergeCell ref="G1553:H1553"/>
    <mergeCell ref="G4253:H4253"/>
    <mergeCell ref="E4793:F4793"/>
    <mergeCell ref="E2708:F2708"/>
    <mergeCell ref="B1739:B1741"/>
    <mergeCell ref="G8798:H8798"/>
    <mergeCell ref="G4007:H4007"/>
    <mergeCell ref="G1922:H1922"/>
    <mergeCell ref="E3008:F3008"/>
    <mergeCell ref="C5771:C5773"/>
    <mergeCell ref="B8222:B8224"/>
    <mergeCell ref="C4706:C4708"/>
    <mergeCell ref="B704:B706"/>
    <mergeCell ref="G4421:H4421"/>
    <mergeCell ref="C6071:C6073"/>
    <mergeCell ref="E149:F149"/>
    <mergeCell ref="B8522:B8524"/>
    <mergeCell ref="E176:F176"/>
    <mergeCell ref="C5006:C5008"/>
    <mergeCell ref="B1004:B1006"/>
    <mergeCell ref="E4694:F4694"/>
    <mergeCell ref="E2609:F2609"/>
    <mergeCell ref="E2603:F2603"/>
    <mergeCell ref="E2087:F2087"/>
    <mergeCell ref="C6371:C6373"/>
    <mergeCell ref="E476:F476"/>
    <mergeCell ref="C3671:C3673"/>
    <mergeCell ref="E6632:F6632"/>
    <mergeCell ref="B1304:B1306"/>
    <mergeCell ref="B5663:B5665"/>
    <mergeCell ref="B3572:B3574"/>
    <mergeCell ref="E776:F776"/>
    <mergeCell ref="C3971:C3973"/>
    <mergeCell ref="C1886:C1888"/>
    <mergeCell ref="B8117:B8119"/>
    <mergeCell ref="G6392:H6392"/>
    <mergeCell ref="G4307:H4307"/>
    <mergeCell ref="G6908:H6908"/>
    <mergeCell ref="E4847:F4847"/>
    <mergeCell ref="B3878:B3880"/>
    <mergeCell ref="B5963:B5965"/>
    <mergeCell ref="G7028:H7028"/>
    <mergeCell ref="B1178:B1180"/>
    <mergeCell ref="C2186:C2188"/>
    <mergeCell ref="B6332:B6334"/>
    <mergeCell ref="G4607:H4607"/>
    <mergeCell ref="B3605:B3607"/>
    <mergeCell ref="B1478:B1480"/>
    <mergeCell ref="E3077:F3077"/>
    <mergeCell ref="C6845:C6847"/>
    <mergeCell ref="C4754:C4756"/>
    <mergeCell ref="B3932:B3934"/>
    <mergeCell ref="B1778:B1780"/>
    <mergeCell ref="E3377:F3377"/>
    <mergeCell ref="E1292:F1292"/>
    <mergeCell ref="C5054:C5056"/>
    <mergeCell ref="B6323:B6325"/>
    <mergeCell ref="B4238:B4240"/>
    <mergeCell ref="B4232:B4234"/>
    <mergeCell ref="E7922:F7922"/>
    <mergeCell ref="G2075:H2075"/>
    <mergeCell ref="E5837:F5837"/>
    <mergeCell ref="C7514:C7516"/>
    <mergeCell ref="E1592:F1592"/>
    <mergeCell ref="E7748:F7748"/>
    <mergeCell ref="B743:B745"/>
    <mergeCell ref="B6806:B6808"/>
    <mergeCell ref="G5597:H5597"/>
    <mergeCell ref="G2375:H2375"/>
    <mergeCell ref="G290:H290"/>
    <mergeCell ref="G6920:H6920"/>
    <mergeCell ref="G4835:H4835"/>
    <mergeCell ref="E8048:F8048"/>
    <mergeCell ref="B7106:B7108"/>
    <mergeCell ref="C3590:C3592"/>
    <mergeCell ref="C1505:C1507"/>
    <mergeCell ref="B1700:B1702"/>
    <mergeCell ref="E557:F557"/>
    <mergeCell ref="E8705:F8705"/>
    <mergeCell ref="E2756:F2756"/>
    <mergeCell ref="C7661:C7663"/>
    <mergeCell ref="B3617:B3619"/>
    <mergeCell ref="G2408:H2408"/>
    <mergeCell ref="G8471:H8471"/>
    <mergeCell ref="E857:F857"/>
    <mergeCell ref="E5216:F5216"/>
    <mergeCell ref="C7961:C7963"/>
    <mergeCell ref="B6071:B6073"/>
    <mergeCell ref="B3917:B3919"/>
    <mergeCell ref="B1832:B1834"/>
    <mergeCell ref="C2555:C2557"/>
    <mergeCell ref="G623:H623"/>
    <mergeCell ref="C470:C472"/>
    <mergeCell ref="G4976:H4976"/>
    <mergeCell ref="G4982:H4982"/>
    <mergeCell ref="E5516:F5516"/>
    <mergeCell ref="G7436:H7436"/>
    <mergeCell ref="G5282:H5282"/>
    <mergeCell ref="C770:C772"/>
    <mergeCell ref="E7970:F7970"/>
    <mergeCell ref="G5276:H5276"/>
    <mergeCell ref="E3731:F3731"/>
    <mergeCell ref="E1031:F1031"/>
    <mergeCell ref="B62:B64"/>
    <mergeCell ref="G7736:H7736"/>
    <mergeCell ref="B1859:B1861"/>
    <mergeCell ref="C1070:C1072"/>
    <mergeCell ref="C5429:C5431"/>
    <mergeCell ref="C5423:C5425"/>
    <mergeCell ref="C3338:C3340"/>
    <mergeCell ref="E1331:F1331"/>
    <mergeCell ref="B362:B364"/>
    <mergeCell ref="G8036:H8036"/>
    <mergeCell ref="C7883:C7885"/>
    <mergeCell ref="C5729:C5731"/>
    <mergeCell ref="C3644:C3646"/>
    <mergeCell ref="C3638:C3640"/>
    <mergeCell ref="B4907:B4909"/>
    <mergeCell ref="B2822:B2824"/>
    <mergeCell ref="E8117:F8117"/>
    <mergeCell ref="G1091:H1091"/>
    <mergeCell ref="E1631:F1631"/>
    <mergeCell ref="C8183:C8185"/>
    <mergeCell ref="B4733:B4735"/>
    <mergeCell ref="B6845:B6847"/>
    <mergeCell ref="E8417:F8417"/>
    <mergeCell ref="E6332:F6332"/>
    <mergeCell ref="E8444:F8444"/>
    <mergeCell ref="E4205:F4205"/>
    <mergeCell ref="C4694:C4696"/>
    <mergeCell ref="C2609:C2611"/>
    <mergeCell ref="C8483:C8485"/>
    <mergeCell ref="B5033:B5035"/>
    <mergeCell ref="B7145:B7147"/>
    <mergeCell ref="B5060:B5062"/>
    <mergeCell ref="G8210:H8210"/>
    <mergeCell ref="E8744:F8744"/>
    <mergeCell ref="C1544:C1546"/>
    <mergeCell ref="E1226:F1226"/>
    <mergeCell ref="C2909:C2911"/>
    <mergeCell ref="C8330:C8332"/>
    <mergeCell ref="G8510:H8510"/>
    <mergeCell ref="E3170:F3170"/>
    <mergeCell ref="B2201:B2203"/>
    <mergeCell ref="C3209:C3211"/>
    <mergeCell ref="C8630:C8632"/>
    <mergeCell ref="C6545:C6547"/>
    <mergeCell ref="C509:C511"/>
    <mergeCell ref="B4655:B4657"/>
    <mergeCell ref="B6740:B6742"/>
    <mergeCell ref="B7292:B7294"/>
    <mergeCell ref="B5207:B5209"/>
    <mergeCell ref="E3470:F3470"/>
    <mergeCell ref="B2501:B2503"/>
    <mergeCell ref="B7661:B7663"/>
    <mergeCell ref="C809:C811"/>
    <mergeCell ref="B4955:B4957"/>
    <mergeCell ref="E5924:F5924"/>
    <mergeCell ref="G3230:H3230"/>
    <mergeCell ref="G1145:H1145"/>
    <mergeCell ref="B5507:B5509"/>
    <mergeCell ref="B2801:B2803"/>
    <mergeCell ref="E1685:F1685"/>
    <mergeCell ref="G3866:H3866"/>
    <mergeCell ref="E7106:F7106"/>
    <mergeCell ref="G5690:H5690"/>
    <mergeCell ref="E1700:F1700"/>
    <mergeCell ref="B7961:B7963"/>
    <mergeCell ref="C3383:C3385"/>
    <mergeCell ref="G7889:H7889"/>
    <mergeCell ref="G5804:H5804"/>
    <mergeCell ref="E6344:F6344"/>
    <mergeCell ref="G4193:H4193"/>
    <mergeCell ref="E7406:F7406"/>
    <mergeCell ref="C7922:C7924"/>
    <mergeCell ref="C5837:C5839"/>
    <mergeCell ref="B8261:B8263"/>
    <mergeCell ref="C3683:C3685"/>
    <mergeCell ref="G6104:H6104"/>
    <mergeCell ref="C1592:C1594"/>
    <mergeCell ref="B2861:B2863"/>
    <mergeCell ref="E6071:F6071"/>
    <mergeCell ref="B770:B772"/>
    <mergeCell ref="E4460:F4460"/>
    <mergeCell ref="G698:H698"/>
    <mergeCell ref="E1826:F1826"/>
    <mergeCell ref="C6137:C6139"/>
    <mergeCell ref="E215:F215"/>
    <mergeCell ref="G6404:H6404"/>
    <mergeCell ref="E6371:F6371"/>
    <mergeCell ref="B1070:B1072"/>
    <mergeCell ref="B5429:B5431"/>
    <mergeCell ref="G4220:H4220"/>
    <mergeCell ref="E4760:F4760"/>
    <mergeCell ref="E7028:F7028"/>
    <mergeCell ref="E4874:F4874"/>
    <mergeCell ref="E2789:F2789"/>
    <mergeCell ref="B7862:B7864"/>
    <mergeCell ref="B7340:B7342"/>
    <mergeCell ref="B7856:B7858"/>
    <mergeCell ref="G3458:H3458"/>
    <mergeCell ref="E4586:F4586"/>
    <mergeCell ref="B5729:B5731"/>
    <mergeCell ref="B3644:B3646"/>
    <mergeCell ref="G6794:H6794"/>
    <mergeCell ref="E7328:F7328"/>
    <mergeCell ref="C128:C130"/>
    <mergeCell ref="G8591:H8591"/>
    <mergeCell ref="C6284:C6286"/>
    <mergeCell ref="B5555:B5557"/>
    <mergeCell ref="G8705:H8705"/>
    <mergeCell ref="G1673:H1673"/>
    <mergeCell ref="B3944:B3946"/>
    <mergeCell ref="B155:B157"/>
    <mergeCell ref="G7094:H7094"/>
    <mergeCell ref="G7088:H7088"/>
    <mergeCell ref="E7628:F7628"/>
    <mergeCell ref="E5543:F5543"/>
    <mergeCell ref="C428:C430"/>
    <mergeCell ref="C8738:C8740"/>
    <mergeCell ref="C6584:C6586"/>
    <mergeCell ref="C4499:C4501"/>
    <mergeCell ref="B455:B457"/>
    <mergeCell ref="B5876:B5878"/>
    <mergeCell ref="E2054:F2054"/>
    <mergeCell ref="E5843:F5843"/>
    <mergeCell ref="C4799:C4801"/>
    <mergeCell ref="B2909:B2911"/>
    <mergeCell ref="G6059:H6059"/>
    <mergeCell ref="B755:B757"/>
    <mergeCell ref="B8330:B8332"/>
    <mergeCell ref="G3905:H3905"/>
    <mergeCell ref="G1820:H1820"/>
    <mergeCell ref="E4508:F4508"/>
    <mergeCell ref="G1814:H1814"/>
    <mergeCell ref="B4091:B4093"/>
    <mergeCell ref="E2354:F2354"/>
    <mergeCell ref="E7775:F7775"/>
    <mergeCell ref="G6359:H6359"/>
    <mergeCell ref="G4274:H4274"/>
    <mergeCell ref="B8630:B8632"/>
    <mergeCell ref="B6545:B6547"/>
    <mergeCell ref="C1967:C1969"/>
    <mergeCell ref="G6473:H6473"/>
    <mergeCell ref="E569:F569"/>
    <mergeCell ref="E8144:F8144"/>
    <mergeCell ref="E5990:F5990"/>
    <mergeCell ref="G4574:H4574"/>
    <mergeCell ref="C6506:C6508"/>
    <mergeCell ref="B3056:B3058"/>
    <mergeCell ref="C2267:C2269"/>
    <mergeCell ref="G6773:H6773"/>
    <mergeCell ref="C2261:C2263"/>
    <mergeCell ref="B1445:B1447"/>
    <mergeCell ref="C4721:C4723"/>
    <mergeCell ref="B3356:B3358"/>
    <mergeCell ref="G7142:H7142"/>
    <mergeCell ref="B3383:B3385"/>
    <mergeCell ref="B1745:B1747"/>
    <mergeCell ref="E4955:F4955"/>
    <mergeCell ref="G2288:H2288"/>
    <mergeCell ref="G1808:H1808"/>
    <mergeCell ref="B5810:B5812"/>
    <mergeCell ref="E737:F737"/>
    <mergeCell ref="C5021:C5023"/>
    <mergeCell ref="B3656:B3658"/>
    <mergeCell ref="B1571:B1573"/>
    <mergeCell ref="B3683:B3685"/>
    <mergeCell ref="E5255:F5255"/>
    <mergeCell ref="E3128:F3128"/>
    <mergeCell ref="E1043:F1043"/>
    <mergeCell ref="B1898:B1900"/>
    <mergeCell ref="G7133:H7133"/>
    <mergeCell ref="G5048:H5048"/>
    <mergeCell ref="G5042:H5042"/>
    <mergeCell ref="E7823:F7823"/>
    <mergeCell ref="B8684:B8686"/>
    <mergeCell ref="C5168:C5170"/>
    <mergeCell ref="G5348:H5348"/>
    <mergeCell ref="B3830:B3832"/>
    <mergeCell ref="E8:F8"/>
    <mergeCell ref="E8156:F8156"/>
    <mergeCell ref="B1124:B1126"/>
    <mergeCell ref="E1070:F1070"/>
    <mergeCell ref="C7622:C7624"/>
    <mergeCell ref="C5468:C5470"/>
    <mergeCell ref="B6284:B6286"/>
    <mergeCell ref="B3578:B3580"/>
    <mergeCell ref="B1493:B1495"/>
    <mergeCell ref="B4130:B4132"/>
    <mergeCell ref="B2045:B2047"/>
    <mergeCell ref="E308:F308"/>
    <mergeCell ref="G2489:H2489"/>
    <mergeCell ref="E5729:F5729"/>
    <mergeCell ref="E3644:F3644"/>
    <mergeCell ref="B6590:B6592"/>
    <mergeCell ref="B6584:B6586"/>
    <mergeCell ref="B4499:B4501"/>
    <mergeCell ref="G4427:H4427"/>
    <mergeCell ref="G68:H68"/>
    <mergeCell ref="E8183:F8183"/>
    <mergeCell ref="G704:H704"/>
    <mergeCell ref="E3944:F3944"/>
    <mergeCell ref="B4799:B4801"/>
    <mergeCell ref="C221:C223"/>
    <mergeCell ref="G4727:H4727"/>
    <mergeCell ref="G2642:H2642"/>
    <mergeCell ref="C215:C217"/>
    <mergeCell ref="E8483:F8483"/>
    <mergeCell ref="C4760:C4762"/>
    <mergeCell ref="C2675:C2677"/>
    <mergeCell ref="G7187:H7187"/>
    <mergeCell ref="C521:C523"/>
    <mergeCell ref="G8249:H8249"/>
    <mergeCell ref="G2942:H2942"/>
    <mergeCell ref="C2789:C2791"/>
    <mergeCell ref="C4874:C4876"/>
    <mergeCell ref="E2909:F2909"/>
    <mergeCell ref="B1967:B1969"/>
    <mergeCell ref="G7487:H7487"/>
    <mergeCell ref="C2975:C2977"/>
    <mergeCell ref="E1412:F1412"/>
    <mergeCell ref="C8396:C8398"/>
    <mergeCell ref="C6311:C6313"/>
    <mergeCell ref="E3209:F3209"/>
    <mergeCell ref="B2267:B2269"/>
    <mergeCell ref="C362:C364"/>
    <mergeCell ref="G1058:H1058"/>
    <mergeCell ref="B8423:B8425"/>
    <mergeCell ref="E3866:F3866"/>
    <mergeCell ref="C7634:C7636"/>
    <mergeCell ref="E1712:F1712"/>
    <mergeCell ref="C4907:C4909"/>
    <mergeCell ref="B4178:B4180"/>
    <mergeCell ref="G7328:H7328"/>
    <mergeCell ref="E7868:F7868"/>
    <mergeCell ref="B2567:B2569"/>
    <mergeCell ref="B482:B484"/>
    <mergeCell ref="G5717:H5717"/>
    <mergeCell ref="G3632:H3632"/>
    <mergeCell ref="B8723:B8725"/>
    <mergeCell ref="E4166:F4166"/>
    <mergeCell ref="C3122:C3124"/>
    <mergeCell ref="G7628:H7628"/>
    <mergeCell ref="G5543:H5543"/>
    <mergeCell ref="G7655:H7655"/>
    <mergeCell ref="E6083:F6083"/>
    <mergeCell ref="E8168:F8168"/>
    <mergeCell ref="B782:B784"/>
    <mergeCell ref="E6077:F6077"/>
    <mergeCell ref="G3932:H3932"/>
    <mergeCell ref="E4466:F4466"/>
    <mergeCell ref="E2381:F2381"/>
    <mergeCell ref="C2360:C2362"/>
    <mergeCell ref="E677:F677"/>
    <mergeCell ref="C5576:C5578"/>
    <mergeCell ref="B6938:B6940"/>
    <mergeCell ref="C3422:C3424"/>
    <mergeCell ref="C1337:C1339"/>
    <mergeCell ref="E8537:F8537"/>
    <mergeCell ref="G5843:H5843"/>
    <mergeCell ref="C5690:C5692"/>
    <mergeCell ref="G5870:H5870"/>
    <mergeCell ref="C7775:C7777"/>
    <mergeCell ref="G7955:H7955"/>
    <mergeCell ref="B4868:B4870"/>
    <mergeCell ref="G443:H443"/>
    <mergeCell ref="B2714:B2716"/>
    <mergeCell ref="C8081:C8083"/>
    <mergeCell ref="C5996:C5998"/>
    <mergeCell ref="C5990:C5992"/>
    <mergeCell ref="G6170:H6170"/>
    <mergeCell ref="B5168:B5170"/>
    <mergeCell ref="G743:H743"/>
    <mergeCell ref="G3011:H3011"/>
    <mergeCell ref="B929:B931"/>
    <mergeCell ref="E6767:F6767"/>
    <mergeCell ref="E4613:F4613"/>
    <mergeCell ref="E2528:F2528"/>
    <mergeCell ref="C6290:C6292"/>
    <mergeCell ref="B1679:B1681"/>
    <mergeCell ref="B5468:B5470"/>
    <mergeCell ref="C890:C892"/>
    <mergeCell ref="G3311:H3311"/>
    <mergeCell ref="E6557:F6557"/>
    <mergeCell ref="E7073:F7073"/>
    <mergeCell ref="E7067:F7067"/>
    <mergeCell ref="C8750:C8752"/>
    <mergeCell ref="E2828:F2828"/>
    <mergeCell ref="B7928:B7930"/>
    <mergeCell ref="C3344:C3346"/>
    <mergeCell ref="G5771:H5771"/>
    <mergeCell ref="G5765:H5765"/>
    <mergeCell ref="B8042:B8044"/>
    <mergeCell ref="G3611:H3611"/>
    <mergeCell ref="C3458:C3460"/>
    <mergeCell ref="G1526:H1526"/>
    <mergeCell ref="E3578:F3578"/>
    <mergeCell ref="E1493:F1493"/>
    <mergeCell ref="G6071:H6071"/>
    <mergeCell ref="C1559:C1561"/>
    <mergeCell ref="G8771:H8771"/>
    <mergeCell ref="B194:B196"/>
    <mergeCell ref="B8342:B8344"/>
    <mergeCell ref="B221:B223"/>
    <mergeCell ref="G1826:H1826"/>
    <mergeCell ref="E1793:F1793"/>
    <mergeCell ref="E3905:F3905"/>
    <mergeCell ref="G8525:H8525"/>
    <mergeCell ref="B7007:B7009"/>
    <mergeCell ref="C1859:C1861"/>
    <mergeCell ref="C6218:C6220"/>
    <mergeCell ref="B494:B496"/>
    <mergeCell ref="B521:B523"/>
    <mergeCell ref="G3671:H3671"/>
    <mergeCell ref="E2093:F2093"/>
    <mergeCell ref="B7307:B7309"/>
    <mergeCell ref="C3791:C3793"/>
    <mergeCell ref="G3971:H3971"/>
    <mergeCell ref="G1886:H1886"/>
    <mergeCell ref="G1859:H1859"/>
    <mergeCell ref="G6239:H6239"/>
    <mergeCell ref="E4667:F4667"/>
    <mergeCell ref="B7607:B7609"/>
    <mergeCell ref="B5522:B5524"/>
    <mergeCell ref="G8672:H8672"/>
    <mergeCell ref="C4160:C4162"/>
    <mergeCell ref="C2006:C2008"/>
    <mergeCell ref="E7121:F7121"/>
    <mergeCell ref="G6539:H6539"/>
    <mergeCell ref="G4454:H4454"/>
    <mergeCell ref="B668:B670"/>
    <mergeCell ref="E4994:F4994"/>
    <mergeCell ref="B3122:B3124"/>
    <mergeCell ref="C2306:C2308"/>
    <mergeCell ref="C6665:C6667"/>
    <mergeCell ref="G965:H965"/>
    <mergeCell ref="B968:B970"/>
    <mergeCell ref="E2567:F2567"/>
    <mergeCell ref="E482:F482"/>
    <mergeCell ref="B3422:B3424"/>
    <mergeCell ref="B1337:B1339"/>
    <mergeCell ref="E7112:F7112"/>
    <mergeCell ref="G1265:H1265"/>
    <mergeCell ref="E5027:F5027"/>
    <mergeCell ref="E5021:F5021"/>
    <mergeCell ref="E782:F782"/>
    <mergeCell ref="C7334:C7336"/>
    <mergeCell ref="B8081:B8083"/>
    <mergeCell ref="B5996:B5998"/>
    <mergeCell ref="G1565:H1565"/>
    <mergeCell ref="C1412:C1414"/>
    <mergeCell ref="E5321:F5321"/>
    <mergeCell ref="G6110:H6110"/>
    <mergeCell ref="G4025:H4025"/>
    <mergeCell ref="B6296:B6298"/>
    <mergeCell ref="C4934:C4936"/>
    <mergeCell ref="G7355:H7355"/>
    <mergeCell ref="C2780:C2782"/>
    <mergeCell ref="E7895:F7895"/>
    <mergeCell ref="B890:B892"/>
    <mergeCell ref="B8750:B8752"/>
    <mergeCell ref="C4172:C4174"/>
    <mergeCell ref="C5234:C5236"/>
    <mergeCell ref="B716:B718"/>
    <mergeCell ref="E4406:F4406"/>
    <mergeCell ref="E47:F47"/>
    <mergeCell ref="E8195:F8195"/>
    <mergeCell ref="G2255:H2255"/>
    <mergeCell ref="B5261:B5263"/>
    <mergeCell ref="E704:F704"/>
    <mergeCell ref="G8411:H8411"/>
    <mergeCell ref="C1745:C1747"/>
    <mergeCell ref="G4166:H4166"/>
    <mergeCell ref="E4706:F4706"/>
    <mergeCell ref="E2615:F2615"/>
    <mergeCell ref="G2555:H2555"/>
    <mergeCell ref="G470:H470"/>
    <mergeCell ref="B5561:B5563"/>
    <mergeCell ref="E1004:F1004"/>
    <mergeCell ref="G8711:H8711"/>
    <mergeCell ref="G6626:H6626"/>
    <mergeCell ref="E7160:F7160"/>
    <mergeCell ref="G4466:H4466"/>
    <mergeCell ref="G2381:H2381"/>
    <mergeCell ref="G4493:H4493"/>
    <mergeCell ref="E2921:F2921"/>
    <mergeCell ref="E5006:F5006"/>
    <mergeCell ref="B1979:B1981"/>
    <mergeCell ref="E7274:F7274"/>
    <mergeCell ref="G770:H770"/>
    <mergeCell ref="G6926:H6926"/>
    <mergeCell ref="C4619:C4621"/>
    <mergeCell ref="C260:C262"/>
    <mergeCell ref="C4613:C4615"/>
    <mergeCell ref="G4793:H4793"/>
    <mergeCell ref="C2528:C2530"/>
    <mergeCell ref="B3791:B3793"/>
    <mergeCell ref="B1706:B1708"/>
    <mergeCell ref="G7226:H7226"/>
    <mergeCell ref="C7073:C7075"/>
    <mergeCell ref="E1151:F1151"/>
    <mergeCell ref="C2828:C2830"/>
    <mergeCell ref="B4097:B4099"/>
    <mergeCell ref="B2012:B2014"/>
    <mergeCell ref="B2006:B2008"/>
    <mergeCell ref="E5696:F5696"/>
    <mergeCell ref="E389:F389"/>
    <mergeCell ref="E3605:F3605"/>
    <mergeCell ref="C7373:C7375"/>
    <mergeCell ref="B8162:B8164"/>
    <mergeCell ref="E1451:F1451"/>
    <mergeCell ref="E7634:F7634"/>
    <mergeCell ref="B2306:B2308"/>
    <mergeCell ref="B6665:B6667"/>
    <mergeCell ref="G149:H149"/>
    <mergeCell ref="B8462:B8464"/>
    <mergeCell ref="C7673:C7675"/>
    <mergeCell ref="G7400:H7400"/>
    <mergeCell ref="G4694:H4694"/>
    <mergeCell ref="G2609:H2609"/>
    <mergeCell ref="G5309:H5309"/>
    <mergeCell ref="G7394:H7394"/>
    <mergeCell ref="G2603:H2603"/>
    <mergeCell ref="B4880:B4882"/>
    <mergeCell ref="E5849:F5849"/>
    <mergeCell ref="B6965:B6967"/>
    <mergeCell ref="E7934:F7934"/>
    <mergeCell ref="G449:H449"/>
    <mergeCell ref="C296:C298"/>
    <mergeCell ref="E416:F416"/>
    <mergeCell ref="B7334:B7336"/>
    <mergeCell ref="E6149:F6149"/>
    <mergeCell ref="G209:H209"/>
    <mergeCell ref="E2990:F2990"/>
    <mergeCell ref="C7820:C7822"/>
    <mergeCell ref="B5930:B5932"/>
    <mergeCell ref="B3845:B3847"/>
    <mergeCell ref="C7847:C7849"/>
    <mergeCell ref="C3056:C3058"/>
    <mergeCell ref="G509:H509"/>
    <mergeCell ref="E3290:F3290"/>
    <mergeCell ref="C8147:C8149"/>
    <mergeCell ref="C6062:C6064"/>
    <mergeCell ref="B4145:B4147"/>
    <mergeCell ref="G7295:H7295"/>
    <mergeCell ref="B7481:B7483"/>
    <mergeCell ref="C629:C631"/>
    <mergeCell ref="G809:H809"/>
    <mergeCell ref="E5744:F5744"/>
    <mergeCell ref="G3077:H3077"/>
    <mergeCell ref="E1505:F1505"/>
    <mergeCell ref="E3617:F3617"/>
    <mergeCell ref="E6290:F6290"/>
    <mergeCell ref="G7595:H7595"/>
    <mergeCell ref="G5510:H5510"/>
    <mergeCell ref="E8750:F8750"/>
    <mergeCell ref="B7781:B7783"/>
    <mergeCell ref="E6044:F6044"/>
    <mergeCell ref="C3203:C3205"/>
    <mergeCell ref="C3197:C3199"/>
    <mergeCell ref="G3377:H3377"/>
    <mergeCell ref="G1292:H1292"/>
    <mergeCell ref="G5810:H5810"/>
    <mergeCell ref="C7742:C7744"/>
    <mergeCell ref="C3503:C3505"/>
    <mergeCell ref="G1592:H1592"/>
    <mergeCell ref="E1559:F1559"/>
    <mergeCell ref="C5957:C5959"/>
    <mergeCell ref="G8378:H8378"/>
    <mergeCell ref="B4619:B4621"/>
    <mergeCell ref="B260:B262"/>
    <mergeCell ref="E1859:F1859"/>
    <mergeCell ref="E6218:F6218"/>
    <mergeCell ref="E1979:F1979"/>
    <mergeCell ref="B7046:B7048"/>
    <mergeCell ref="C6257:C6259"/>
    <mergeCell ref="B7073:B7075"/>
    <mergeCell ref="B4919:B4921"/>
    <mergeCell ref="B2834:B2836"/>
    <mergeCell ref="C3557:C3559"/>
    <mergeCell ref="B2828:B2830"/>
    <mergeCell ref="E6518:F6518"/>
    <mergeCell ref="C8201:C8203"/>
    <mergeCell ref="B7379:B7381"/>
    <mergeCell ref="B7373:B7375"/>
    <mergeCell ref="G2948:H2948"/>
    <mergeCell ref="G863:H863"/>
    <mergeCell ref="B3134:B3136"/>
    <mergeCell ref="G6284:H6284"/>
    <mergeCell ref="C6131:C6133"/>
    <mergeCell ref="G977:H977"/>
    <mergeCell ref="G6278:H6278"/>
    <mergeCell ref="E6818:F6818"/>
    <mergeCell ref="E4733:F4733"/>
    <mergeCell ref="C8042:C8044"/>
    <mergeCell ref="C1010:C1012"/>
    <mergeCell ref="G8738:H8738"/>
    <mergeCell ref="C6431:C6433"/>
    <mergeCell ref="E1244:F1244"/>
    <mergeCell ref="E5033:F5033"/>
    <mergeCell ref="C8342:C8344"/>
    <mergeCell ref="B7520:B7522"/>
    <mergeCell ref="G1010:H1010"/>
    <mergeCell ref="C6731:C6733"/>
    <mergeCell ref="G1004:H1004"/>
    <mergeCell ref="B5366:B5368"/>
    <mergeCell ref="E1544:F1544"/>
    <mergeCell ref="B602:B604"/>
    <mergeCell ref="E3812:F3812"/>
    <mergeCell ref="B1664:B1666"/>
    <mergeCell ref="B7820:B7822"/>
    <mergeCell ref="B5735:B5737"/>
    <mergeCell ref="C1157:C1159"/>
    <mergeCell ref="G1304:H1304"/>
    <mergeCell ref="E7334:F7334"/>
    <mergeCell ref="E5180:F5180"/>
    <mergeCell ref="G3764:H3764"/>
    <mergeCell ref="C5696:C5698"/>
    <mergeCell ref="E8657:F8657"/>
    <mergeCell ref="C1457:C1459"/>
    <mergeCell ref="C1451:C1453"/>
    <mergeCell ref="B635:B637"/>
    <mergeCell ref="B629:B631"/>
    <mergeCell ref="G8423:H8423"/>
    <mergeCell ref="C3911:C3913"/>
    <mergeCell ref="G8417:H8417"/>
    <mergeCell ref="G6332:H6332"/>
    <mergeCell ref="E4172:F4172"/>
    <mergeCell ref="B3203:B3205"/>
    <mergeCell ref="G1478:H1478"/>
    <mergeCell ref="C4211:C4213"/>
    <mergeCell ref="C6479:C6481"/>
    <mergeCell ref="G1232:H1232"/>
    <mergeCell ref="E4472:F4472"/>
    <mergeCell ref="B3503:B3505"/>
    <mergeCell ref="E227:F227"/>
    <mergeCell ref="C4511:C4513"/>
    <mergeCell ref="G4238:H4238"/>
    <mergeCell ref="B5957:B5959"/>
    <mergeCell ref="G1532:H1532"/>
    <mergeCell ref="G4232:H4232"/>
    <mergeCell ref="E4772:F4772"/>
    <mergeCell ref="B3803:B3805"/>
    <mergeCell ref="G3800:H3800"/>
    <mergeCell ref="E2687:F2687"/>
    <mergeCell ref="B1718:B1720"/>
    <mergeCell ref="G1646:H1646"/>
    <mergeCell ref="B7874:B7876"/>
    <mergeCell ref="C6512:C6514"/>
    <mergeCell ref="G8777:H8777"/>
    <mergeCell ref="C4385:C4387"/>
    <mergeCell ref="B6257:B6259"/>
    <mergeCell ref="C1679:C1681"/>
    <mergeCell ref="G6806:H6806"/>
    <mergeCell ref="E2987:F2987"/>
    <mergeCell ref="E7346:F7346"/>
    <mergeCell ref="E8408:F8408"/>
    <mergeCell ref="B8174:B8176"/>
    <mergeCell ref="C6812:C6814"/>
    <mergeCell ref="C4658:C4660"/>
    <mergeCell ref="C4685:C4687"/>
    <mergeCell ref="B683:B685"/>
    <mergeCell ref="E128:F128"/>
    <mergeCell ref="E155:F155"/>
    <mergeCell ref="C4985:C4987"/>
    <mergeCell ref="B983:B985"/>
    <mergeCell ref="E7373:F7373"/>
    <mergeCell ref="B6404:B6406"/>
    <mergeCell ref="B4319:B4321"/>
    <mergeCell ref="E2582:F2582"/>
    <mergeCell ref="E3134:F3134"/>
    <mergeCell ref="E428:F428"/>
    <mergeCell ref="B5642:B5644"/>
    <mergeCell ref="G4433:H4433"/>
    <mergeCell ref="G2348:H2348"/>
    <mergeCell ref="E7673:F7673"/>
    <mergeCell ref="C2126:C2128"/>
    <mergeCell ref="C41:C43"/>
    <mergeCell ref="E7241:F7241"/>
    <mergeCell ref="C35:C37"/>
    <mergeCell ref="G215:H215"/>
    <mergeCell ref="B8648:B8650"/>
    <mergeCell ref="B8642:B8644"/>
    <mergeCell ref="C4580:C4582"/>
    <mergeCell ref="C1979:C1981"/>
    <mergeCell ref="G7007:H7007"/>
    <mergeCell ref="G7001:H7001"/>
    <mergeCell ref="B1157:B1159"/>
    <mergeCell ref="E5456:F5456"/>
    <mergeCell ref="E602:F602"/>
    <mergeCell ref="C7586:C7588"/>
    <mergeCell ref="E596:F596"/>
    <mergeCell ref="C2795:C2797"/>
    <mergeCell ref="C2279:C2281"/>
    <mergeCell ref="B1457:B1459"/>
    <mergeCell ref="E5141:F5141"/>
    <mergeCell ref="E3056:F3056"/>
    <mergeCell ref="C6824:C6826"/>
    <mergeCell ref="G362:H362"/>
    <mergeCell ref="E902:F902"/>
    <mergeCell ref="B3911:B3913"/>
    <mergeCell ref="B1757:B1759"/>
    <mergeCell ref="G4907:H4907"/>
    <mergeCell ref="C395:C397"/>
    <mergeCell ref="G2816:H2816"/>
    <mergeCell ref="E3356:F3356"/>
    <mergeCell ref="G7361:H7361"/>
    <mergeCell ref="G3122:H3122"/>
    <mergeCell ref="C2969:C2971"/>
    <mergeCell ref="G3116:H3116"/>
    <mergeCell ref="G7475:H7475"/>
    <mergeCell ref="E3656:F3656"/>
    <mergeCell ref="E1571:F1571"/>
    <mergeCell ref="C6965:C6967"/>
    <mergeCell ref="C4880:C4882"/>
    <mergeCell ref="G5576:H5576"/>
    <mergeCell ref="B6143:B6145"/>
    <mergeCell ref="B4058:B4060"/>
    <mergeCell ref="C3269:C3271"/>
    <mergeCell ref="E8315:F8315"/>
    <mergeCell ref="E6230:F6230"/>
    <mergeCell ref="C5180:C5182"/>
    <mergeCell ref="B4358:B4360"/>
    <mergeCell ref="G8144:H8144"/>
    <mergeCell ref="C3569:C3571"/>
    <mergeCell ref="E5957:F5957"/>
    <mergeCell ref="E650:F650"/>
    <mergeCell ref="E3803:F3803"/>
    <mergeCell ref="C5480:C5482"/>
    <mergeCell ref="B4658:B4660"/>
    <mergeCell ref="E5195:F5195"/>
    <mergeCell ref="E6257:F6257"/>
    <mergeCell ref="C7940:C7942"/>
    <mergeCell ref="G890:H890"/>
    <mergeCell ref="G4955:H4955"/>
    <mergeCell ref="B7232:B7234"/>
    <mergeCell ref="C2648:C2650"/>
    <mergeCell ref="G716:H716"/>
    <mergeCell ref="E8831:F8831"/>
    <mergeCell ref="G5261:H5261"/>
    <mergeCell ref="C749:C751"/>
    <mergeCell ref="G5255:H5255"/>
    <mergeCell ref="C2948:C2950"/>
    <mergeCell ref="C863:C865"/>
    <mergeCell ref="E3095:F3095"/>
    <mergeCell ref="B2126:B2128"/>
    <mergeCell ref="E1010:F1010"/>
    <mergeCell ref="B41:B43"/>
    <mergeCell ref="B6197:B6199"/>
    <mergeCell ref="C1049:C1051"/>
    <mergeCell ref="C5408:C5410"/>
    <mergeCell ref="C8108:C8110"/>
    <mergeCell ref="G7829:H7829"/>
    <mergeCell ref="C6470:C6472"/>
    <mergeCell ref="B2495:B2497"/>
    <mergeCell ref="C1163:C1165"/>
    <mergeCell ref="B5132:B5134"/>
    <mergeCell ref="E1310:F1310"/>
    <mergeCell ref="B341:B343"/>
    <mergeCell ref="C7862:C7864"/>
    <mergeCell ref="B6497:B6499"/>
    <mergeCell ref="C5708:C5710"/>
    <mergeCell ref="E8096:F8096"/>
    <mergeCell ref="G1076:H1076"/>
    <mergeCell ref="B2795:B2797"/>
    <mergeCell ref="G1070:H1070"/>
    <mergeCell ref="B3347:B3349"/>
    <mergeCell ref="E1610:F1610"/>
    <mergeCell ref="B641:B643"/>
    <mergeCell ref="G5429:H5429"/>
    <mergeCell ref="B6797:B6799"/>
    <mergeCell ref="B4712:B4714"/>
    <mergeCell ref="G7862:H7862"/>
    <mergeCell ref="C3350:C3352"/>
    <mergeCell ref="E8396:F8396"/>
    <mergeCell ref="C1196:C1198"/>
    <mergeCell ref="C3308:C3310"/>
    <mergeCell ref="E6311:F6311"/>
    <mergeCell ref="C3464:C3466"/>
    <mergeCell ref="G3644:H3644"/>
    <mergeCell ref="G5729:H5729"/>
    <mergeCell ref="E4184:F4184"/>
    <mergeCell ref="B5012:B5014"/>
    <mergeCell ref="C8009:C8011"/>
    <mergeCell ref="G8189:H8189"/>
    <mergeCell ref="C3764:C3766"/>
    <mergeCell ref="G3944:H3944"/>
    <mergeCell ref="C5876:C5878"/>
    <mergeCell ref="E3911:F3911"/>
    <mergeCell ref="B2942:B2944"/>
    <mergeCell ref="E1757:F1757"/>
    <mergeCell ref="B788:B790"/>
    <mergeCell ref="C8309:C8311"/>
    <mergeCell ref="G8489:H8489"/>
    <mergeCell ref="B2180:B2182"/>
    <mergeCell ref="C4064:C4066"/>
    <mergeCell ref="G4244:H4244"/>
    <mergeCell ref="E4211:F4211"/>
    <mergeCell ref="B3242:B3244"/>
    <mergeCell ref="C8609:C8611"/>
    <mergeCell ref="C6524:C6526"/>
    <mergeCell ref="B7271:B7273"/>
    <mergeCell ref="B5180:B5182"/>
    <mergeCell ref="C602:C604"/>
    <mergeCell ref="E4511:F4511"/>
    <mergeCell ref="E4079:F4079"/>
    <mergeCell ref="C1664:C1666"/>
    <mergeCell ref="G1412:H1412"/>
    <mergeCell ref="B5486:B5488"/>
    <mergeCell ref="B5480:B5482"/>
    <mergeCell ref="G5930:H5930"/>
    <mergeCell ref="G8630:H8630"/>
    <mergeCell ref="G3845:H3845"/>
    <mergeCell ref="C1418:C1420"/>
    <mergeCell ref="C902:C904"/>
    <mergeCell ref="G3839:H3839"/>
    <mergeCell ref="G6545:H6545"/>
    <mergeCell ref="E7085:F7085"/>
    <mergeCell ref="E1679:F1679"/>
    <mergeCell ref="B7940:B7942"/>
    <mergeCell ref="C3362:C3364"/>
    <mergeCell ref="C4424:C4426"/>
    <mergeCell ref="E7385:F7385"/>
    <mergeCell ref="B8240:B8242"/>
    <mergeCell ref="C3662:C3664"/>
    <mergeCell ref="G6599:H6599"/>
    <mergeCell ref="G1745:H1745"/>
    <mergeCell ref="G4013:H4013"/>
    <mergeCell ref="B1931:B1933"/>
    <mergeCell ref="E194:F194"/>
    <mergeCell ref="B4016:B4018"/>
    <mergeCell ref="B8087:B8089"/>
    <mergeCell ref="B5408:B5410"/>
    <mergeCell ref="C1892:C1894"/>
    <mergeCell ref="E7007:F7007"/>
    <mergeCell ref="G4313:H4313"/>
    <mergeCell ref="E494:F494"/>
    <mergeCell ref="E4853:F4853"/>
    <mergeCell ref="B8387:B8389"/>
    <mergeCell ref="C3809:C3811"/>
    <mergeCell ref="C3803:C3805"/>
    <mergeCell ref="C1718:C1720"/>
    <mergeCell ref="B2981:B2983"/>
    <mergeCell ref="B896:B898"/>
    <mergeCell ref="C107:C109"/>
    <mergeCell ref="G4613:H4613"/>
    <mergeCell ref="G2528:H2528"/>
    <mergeCell ref="C101:C103"/>
    <mergeCell ref="C8348:C8350"/>
    <mergeCell ref="C6263:C6265"/>
    <mergeCell ref="G8684:H8684"/>
    <mergeCell ref="C2018:C2020"/>
    <mergeCell ref="G7073:H7073"/>
    <mergeCell ref="G7067:H7067"/>
    <mergeCell ref="B1196:B1198"/>
    <mergeCell ref="C407:C409"/>
    <mergeCell ref="G2828:H2828"/>
    <mergeCell ref="E2795:F2795"/>
    <mergeCell ref="C6563:C6565"/>
    <mergeCell ref="E7154:F7154"/>
    <mergeCell ref="E641:F641"/>
    <mergeCell ref="B1496:B1498"/>
    <mergeCell ref="B5855:B5857"/>
    <mergeCell ref="E2033:F2033"/>
    <mergeCell ref="E7454:F7454"/>
    <mergeCell ref="C6863:C6865"/>
    <mergeCell ref="B8309:B8311"/>
    <mergeCell ref="G3884:H3884"/>
    <mergeCell ref="G1793:H1793"/>
    <mergeCell ref="B4070:B4072"/>
    <mergeCell ref="B6155:B6157"/>
    <mergeCell ref="B4064:B4066"/>
    <mergeCell ref="G7214:H7214"/>
    <mergeCell ref="G5129:H5129"/>
    <mergeCell ref="E7754:F7754"/>
    <mergeCell ref="E5669:F5669"/>
    <mergeCell ref="B8609:B8611"/>
    <mergeCell ref="B6524:B6526"/>
    <mergeCell ref="G6452:H6452"/>
    <mergeCell ref="E5969:F5969"/>
    <mergeCell ref="B3035:B3037"/>
    <mergeCell ref="C4331:C4333"/>
    <mergeCell ref="C2246:C2248"/>
    <mergeCell ref="C4946:C4948"/>
    <mergeCell ref="C7667:C7669"/>
    <mergeCell ref="B1418:B1420"/>
    <mergeCell ref="B1970:B1972"/>
    <mergeCell ref="B3335:B3337"/>
    <mergeCell ref="E4934:F4934"/>
    <mergeCell ref="C7967:C7969"/>
    <mergeCell ref="G2267:H2267"/>
    <mergeCell ref="B3635:B3637"/>
    <mergeCell ref="B1550:B1552"/>
    <mergeCell ref="G4700:H4700"/>
    <mergeCell ref="C6632:C6634"/>
    <mergeCell ref="B6971:B6973"/>
    <mergeCell ref="E5234:F5234"/>
    <mergeCell ref="C146:C148"/>
    <mergeCell ref="C2387:C2389"/>
    <mergeCell ref="G2567:H2567"/>
    <mergeCell ref="G482:H482"/>
    <mergeCell ref="C302:C304"/>
    <mergeCell ref="E1022:F1022"/>
    <mergeCell ref="B1565:B1567"/>
    <mergeCell ref="G5000:H5000"/>
    <mergeCell ref="C4847:C4849"/>
    <mergeCell ref="G5027:H5027"/>
    <mergeCell ref="C6932:C6934"/>
    <mergeCell ref="G7112:H7112"/>
    <mergeCell ref="C2714:C2716"/>
    <mergeCell ref="G782:H782"/>
    <mergeCell ref="B1349:B1351"/>
    <mergeCell ref="E749:F749"/>
    <mergeCell ref="E2948:F2948"/>
    <mergeCell ref="E863:F863"/>
    <mergeCell ref="C5147:C5149"/>
    <mergeCell ref="G5327:H5327"/>
    <mergeCell ref="B3809:B3811"/>
    <mergeCell ref="G2168:H2168"/>
    <mergeCell ref="C929:C931"/>
    <mergeCell ref="E1049:F1049"/>
    <mergeCell ref="B80:B82"/>
    <mergeCell ref="E5408:F5408"/>
    <mergeCell ref="E2702:F2702"/>
    <mergeCell ref="E617:F617"/>
    <mergeCell ref="E1163:F1163"/>
    <mergeCell ref="C5447:C5449"/>
    <mergeCell ref="B6263:B6265"/>
    <mergeCell ref="B8348:B8350"/>
    <mergeCell ref="C7715:C7717"/>
    <mergeCell ref="B4109:B4111"/>
    <mergeCell ref="B2024:B2026"/>
    <mergeCell ref="B2018:B2020"/>
    <mergeCell ref="G2468:H2468"/>
    <mergeCell ref="G5168:H5168"/>
    <mergeCell ref="E5708:F5708"/>
    <mergeCell ref="G377:H377"/>
    <mergeCell ref="E1463:F1463"/>
    <mergeCell ref="B6563:B6565"/>
    <mergeCell ref="C8015:C8017"/>
    <mergeCell ref="G4406:H4406"/>
    <mergeCell ref="E8162:F8162"/>
    <mergeCell ref="C962:C964"/>
    <mergeCell ref="G2768:H2768"/>
    <mergeCell ref="G167:H167"/>
    <mergeCell ref="G5468:H5468"/>
    <mergeCell ref="E6008:F6008"/>
    <mergeCell ref="E3923:F3923"/>
    <mergeCell ref="B6863:B6865"/>
    <mergeCell ref="C200:C202"/>
    <mergeCell ref="G7928:H7928"/>
    <mergeCell ref="E8462:F8462"/>
    <mergeCell ref="C1262:C1264"/>
    <mergeCell ref="C5621:C5623"/>
    <mergeCell ref="C3530:C3532"/>
    <mergeCell ref="E8582:F8582"/>
    <mergeCell ref="B2165:B2167"/>
    <mergeCell ref="C8048:C8050"/>
    <mergeCell ref="G8228:H8228"/>
    <mergeCell ref="C8075:C8077"/>
    <mergeCell ref="C5921:C5923"/>
    <mergeCell ref="B2465:B2467"/>
    <mergeCell ref="B7367:B7369"/>
    <mergeCell ref="G2936:H2936"/>
    <mergeCell ref="B854:B856"/>
    <mergeCell ref="G851:H851"/>
    <mergeCell ref="E4064:F4064"/>
    <mergeCell ref="E1391:F1391"/>
    <mergeCell ref="C8375:C8377"/>
    <mergeCell ref="B7010:B7012"/>
    <mergeCell ref="E2453:F2453"/>
    <mergeCell ref="B4925:B4927"/>
    <mergeCell ref="C347:C349"/>
    <mergeCell ref="C341:C343"/>
    <mergeCell ref="G5396:H5396"/>
    <mergeCell ref="E8609:F8609"/>
    <mergeCell ref="B7667:B7669"/>
    <mergeCell ref="E3845:F3845"/>
    <mergeCell ref="G1151:H1151"/>
    <mergeCell ref="E1691:F1691"/>
    <mergeCell ref="C4886:C4888"/>
    <mergeCell ref="C8675:C8677"/>
    <mergeCell ref="G7307:H7307"/>
    <mergeCell ref="B5225:B5227"/>
    <mergeCell ref="E7847:F7847"/>
    <mergeCell ref="C647:C649"/>
    <mergeCell ref="C641:C643"/>
    <mergeCell ref="G5696:H5696"/>
    <mergeCell ref="B7967:B7969"/>
    <mergeCell ref="G1451:H1451"/>
    <mergeCell ref="C5186:C5188"/>
    <mergeCell ref="C3101:C3103"/>
    <mergeCell ref="G7613:H7613"/>
    <mergeCell ref="G7607:H7607"/>
    <mergeCell ref="G5522:H5522"/>
    <mergeCell ref="E6062:F6062"/>
    <mergeCell ref="C3215:C3217"/>
    <mergeCell ref="G3911:H3911"/>
    <mergeCell ref="B2393:B2395"/>
    <mergeCell ref="C1604:C1606"/>
    <mergeCell ref="E3992:F3992"/>
    <mergeCell ref="C3401:C3403"/>
    <mergeCell ref="C7754:C7756"/>
    <mergeCell ref="E1838:F1838"/>
    <mergeCell ref="C5669:C5671"/>
    <mergeCell ref="C3515:C3517"/>
    <mergeCell ref="B4847:B4849"/>
    <mergeCell ref="C6143:C6145"/>
    <mergeCell ref="B2693:B2695"/>
    <mergeCell ref="E4292:F4292"/>
    <mergeCell ref="C8060:C8062"/>
    <mergeCell ref="C5969:C5971"/>
    <mergeCell ref="B5147:B5149"/>
    <mergeCell ref="B2993:B2995"/>
    <mergeCell ref="G2990:H2990"/>
    <mergeCell ref="B908:B910"/>
    <mergeCell ref="E6746:F6746"/>
    <mergeCell ref="G4052:H4052"/>
    <mergeCell ref="E4592:F4592"/>
    <mergeCell ref="E2507:F2507"/>
    <mergeCell ref="B5447:B5449"/>
    <mergeCell ref="G8597:H8597"/>
    <mergeCell ref="G6512:H6512"/>
    <mergeCell ref="C869:C871"/>
    <mergeCell ref="E7052:F7052"/>
    <mergeCell ref="B8783:B8785"/>
    <mergeCell ref="E7046:F7046"/>
    <mergeCell ref="E7166:F7166"/>
    <mergeCell ref="C6002:C6004"/>
    <mergeCell ref="B8021:B8023"/>
    <mergeCell ref="C1169:C1171"/>
    <mergeCell ref="G6812:H6812"/>
    <mergeCell ref="C1784:C1786"/>
    <mergeCell ref="C4505:C4507"/>
    <mergeCell ref="G8750:H8750"/>
    <mergeCell ref="B5594:B5596"/>
    <mergeCell ref="E6131:F6131"/>
    <mergeCell ref="B1382:B1384"/>
    <mergeCell ref="E5066:F5066"/>
    <mergeCell ref="B8048:B8050"/>
    <mergeCell ref="C3470:C3472"/>
    <mergeCell ref="G3650:H3650"/>
    <mergeCell ref="E7493:F7493"/>
    <mergeCell ref="E5366:F5366"/>
    <mergeCell ref="C3770:C3772"/>
    <mergeCell ref="G3950:H3950"/>
    <mergeCell ref="C1685:C1687"/>
    <mergeCell ref="B8468:B8470"/>
    <mergeCell ref="G6218:H6218"/>
    <mergeCell ref="B347:B349"/>
    <mergeCell ref="G1979:H1979"/>
    <mergeCell ref="G8651:H8651"/>
    <mergeCell ref="C1985:C1987"/>
    <mergeCell ref="C6344:C6346"/>
    <mergeCell ref="B647:B649"/>
    <mergeCell ref="E4331:F4331"/>
    <mergeCell ref="E2246:F2246"/>
    <mergeCell ref="B3101:B3103"/>
    <mergeCell ref="C2285:C2287"/>
    <mergeCell ref="C6644:C6646"/>
    <mergeCell ref="C6638:C6640"/>
    <mergeCell ref="C4553:C4555"/>
    <mergeCell ref="B947:B949"/>
    <mergeCell ref="B5300:B5302"/>
    <mergeCell ref="B3215:B3217"/>
    <mergeCell ref="G2006:H2006"/>
    <mergeCell ref="E2546:F2546"/>
    <mergeCell ref="B3401:B3403"/>
    <mergeCell ref="G6551:H6551"/>
    <mergeCell ref="B8822:B8824"/>
    <mergeCell ref="B6737:B6739"/>
    <mergeCell ref="E5000:F5000"/>
    <mergeCell ref="B3515:B3517"/>
    <mergeCell ref="C2159:C2161"/>
    <mergeCell ref="G2306:H2306"/>
    <mergeCell ref="G6665:H6665"/>
    <mergeCell ref="E2846:F2846"/>
    <mergeCell ref="E761:F761"/>
    <mergeCell ref="E5114:F5114"/>
    <mergeCell ref="B8060:B8062"/>
    <mergeCell ref="G4766:H4766"/>
    <mergeCell ref="C6698:C6700"/>
    <mergeCell ref="C2459:C2461"/>
    <mergeCell ref="G6965:H6965"/>
    <mergeCell ref="C2453:C2455"/>
    <mergeCell ref="G4880:H4880"/>
    <mergeCell ref="E3329:F3329"/>
    <mergeCell ref="C6998:C7000"/>
    <mergeCell ref="B3548:B3550"/>
    <mergeCell ref="G7334:H7334"/>
    <mergeCell ref="C2759:C2761"/>
    <mergeCell ref="E7874:F7874"/>
    <mergeCell ref="G5180:H5180"/>
    <mergeCell ref="G1934:H1934"/>
    <mergeCell ref="B2051:B2053"/>
    <mergeCell ref="C5213:C5215"/>
    <mergeCell ref="B3848:B3850"/>
    <mergeCell ref="B1763:B1765"/>
    <mergeCell ref="E4385:F4385"/>
    <mergeCell ref="G2234:H2234"/>
    <mergeCell ref="E5447:F5447"/>
    <mergeCell ref="B4505:B4507"/>
    <mergeCell ref="G2780:H2780"/>
    <mergeCell ref="B8507:B8509"/>
    <mergeCell ref="B6422:B6424"/>
    <mergeCell ref="E4685:F4685"/>
    <mergeCell ref="C7781:C7783"/>
    <mergeCell ref="B6416:B6418"/>
    <mergeCell ref="G4145:H4145"/>
    <mergeCell ref="C1838:C1840"/>
    <mergeCell ref="G2534:H2534"/>
    <mergeCell ref="E8021:F8021"/>
    <mergeCell ref="B4805:B4807"/>
    <mergeCell ref="G2648:H2648"/>
    <mergeCell ref="G4445:H4445"/>
    <mergeCell ref="C2138:C2140"/>
    <mergeCell ref="C53:C55"/>
    <mergeCell ref="G749:H749"/>
    <mergeCell ref="E8321:F8321"/>
    <mergeCell ref="B1316:B1318"/>
    <mergeCell ref="E2915:F2915"/>
    <mergeCell ref="E830:F830"/>
    <mergeCell ref="C4598:C4600"/>
    <mergeCell ref="C4592:C4594"/>
    <mergeCell ref="C2507:C2509"/>
    <mergeCell ref="B3770:B3772"/>
    <mergeCell ref="B1685:B1687"/>
    <mergeCell ref="C353:C355"/>
    <mergeCell ref="B3884:B3886"/>
    <mergeCell ref="G590:H590"/>
    <mergeCell ref="E1130:F1130"/>
    <mergeCell ref="C7166:C7168"/>
    <mergeCell ref="B1985:B1987"/>
    <mergeCell ref="B6344:B6346"/>
    <mergeCell ref="G5135:H5135"/>
    <mergeCell ref="G1913:H1913"/>
    <mergeCell ref="B7406:B7408"/>
    <mergeCell ref="E3584:F3584"/>
    <mergeCell ref="E3068:F3068"/>
    <mergeCell ref="B2099:B2101"/>
    <mergeCell ref="G5249:H5249"/>
    <mergeCell ref="E1430:F1430"/>
    <mergeCell ref="B2285:B2287"/>
    <mergeCell ref="B6644:B6646"/>
    <mergeCell ref="G5435:H5435"/>
    <mergeCell ref="G3350:H3350"/>
    <mergeCell ref="C3128:C3130"/>
    <mergeCell ref="C1043:C1045"/>
    <mergeCell ref="G5549:H5549"/>
    <mergeCell ref="G3464:H3464"/>
    <mergeCell ref="E6089:F6089"/>
    <mergeCell ref="E4004:F4004"/>
    <mergeCell ref="C7199:C7201"/>
    <mergeCell ref="C5588:C5590"/>
    <mergeCell ref="B4859:B4861"/>
    <mergeCell ref="C5066:C5068"/>
    <mergeCell ref="G8009:H8009"/>
    <mergeCell ref="C1343:C1345"/>
    <mergeCell ref="C7499:C7501"/>
    <mergeCell ref="E1604:F1604"/>
    <mergeCell ref="C5366:C5368"/>
    <mergeCell ref="C3281:C3283"/>
    <mergeCell ref="G8309:H8309"/>
    <mergeCell ref="B2432:B2434"/>
    <mergeCell ref="E2969:F2969"/>
    <mergeCell ref="E4031:F4031"/>
    <mergeCell ref="C7799:C7801"/>
    <mergeCell ref="C5714:C5716"/>
    <mergeCell ref="C7826:C7828"/>
    <mergeCell ref="E1904:F1904"/>
    <mergeCell ref="C3581:C3583"/>
    <mergeCell ref="G2729:H2729"/>
    <mergeCell ref="B7091:B7093"/>
    <mergeCell ref="E3269:F3269"/>
    <mergeCell ref="B5000:B5002"/>
    <mergeCell ref="G602:H602"/>
    <mergeCell ref="C8126:C8128"/>
    <mergeCell ref="G3056:H3056"/>
    <mergeCell ref="E6269:F6269"/>
    <mergeCell ref="G902:H902"/>
    <mergeCell ref="E869:F869"/>
    <mergeCell ref="C5768:C5770"/>
    <mergeCell ref="E8729:F8729"/>
    <mergeCell ref="B7760:B7762"/>
    <mergeCell ref="C3182:C3184"/>
    <mergeCell ref="C5882:C5884"/>
    <mergeCell ref="C3176:C3178"/>
    <mergeCell ref="E1169:F1169"/>
    <mergeCell ref="B815:B817"/>
    <mergeCell ref="C5636:C5638"/>
    <mergeCell ref="C8273:C8275"/>
    <mergeCell ref="C3482:C3484"/>
    <mergeCell ref="C6182:C6184"/>
    <mergeCell ref="B5360:B5362"/>
    <mergeCell ref="G935:H935"/>
    <mergeCell ref="B2138:B2140"/>
    <mergeCell ref="B53:B55"/>
    <mergeCell ref="G3203:H3203"/>
    <mergeCell ref="E1652:F1652"/>
    <mergeCell ref="C5936:C5938"/>
    <mergeCell ref="B4598:B4600"/>
    <mergeCell ref="C6482:C6484"/>
    <mergeCell ref="B5660:B5662"/>
    <mergeCell ref="C1082:C1084"/>
    <mergeCell ref="E6197:F6197"/>
    <mergeCell ref="G3503:H3503"/>
    <mergeCell ref="E4043:F4043"/>
    <mergeCell ref="E1952:F1952"/>
    <mergeCell ref="C3536:C3538"/>
    <mergeCell ref="B2171:B2173"/>
    <mergeCell ref="B8234:B8236"/>
    <mergeCell ref="E6497:F6497"/>
    <mergeCell ref="G3803:H3803"/>
    <mergeCell ref="C3650:C3652"/>
    <mergeCell ref="G1718:H1718"/>
    <mergeCell ref="G8348:H8348"/>
    <mergeCell ref="C3836:C3838"/>
    <mergeCell ref="G6263:H6263"/>
    <mergeCell ref="G6257:H6257"/>
    <mergeCell ref="B386:B388"/>
    <mergeCell ref="B8534:B8536"/>
    <mergeCell ref="C3950:C3952"/>
    <mergeCell ref="G2018:H2018"/>
    <mergeCell ref="C1865:C1867"/>
    <mergeCell ref="E1985:F1985"/>
    <mergeCell ref="B3128:B3130"/>
    <mergeCell ref="C8021:C8023"/>
    <mergeCell ref="C8537:C8539"/>
    <mergeCell ref="B7199:B7201"/>
    <mergeCell ref="C6410:C6412"/>
    <mergeCell ref="G8831:H8831"/>
    <mergeCell ref="G683:H683"/>
    <mergeCell ref="B686:B688"/>
    <mergeCell ref="B5045:B5047"/>
    <mergeCell ref="B2954:B2956"/>
    <mergeCell ref="E2285:F2285"/>
    <mergeCell ref="E6644:F6644"/>
    <mergeCell ref="C8321:C8323"/>
    <mergeCell ref="B7499:B7501"/>
    <mergeCell ref="C6710:C6712"/>
    <mergeCell ref="G983:H983"/>
    <mergeCell ref="B3260:B3262"/>
    <mergeCell ref="B5345:B5347"/>
    <mergeCell ref="B3254:B3256"/>
    <mergeCell ref="E6944:F6944"/>
    <mergeCell ref="E4859:F4859"/>
    <mergeCell ref="C8621:C8623"/>
    <mergeCell ref="B7799:B7801"/>
    <mergeCell ref="B5714:B5716"/>
    <mergeCell ref="G1283:H1283"/>
    <mergeCell ref="E5159:F5159"/>
    <mergeCell ref="C3521:C3523"/>
    <mergeCell ref="C1436:C1438"/>
    <mergeCell ref="G3857:H3857"/>
    <mergeCell ref="C2498:C2500"/>
    <mergeCell ref="C4766:C4768"/>
    <mergeCell ref="B722:B724"/>
    <mergeCell ref="G8402:H8402"/>
    <mergeCell ref="B3182:B3184"/>
    <mergeCell ref="B4244:B4246"/>
    <mergeCell ref="G2087:H2087"/>
    <mergeCell ref="E2627:F2627"/>
    <mergeCell ref="C5822:C5824"/>
    <mergeCell ref="C7526:C7528"/>
    <mergeCell ref="B8273:B8275"/>
    <mergeCell ref="B3482:B3484"/>
    <mergeCell ref="G6632:H6632"/>
    <mergeCell ref="G2387:H2387"/>
    <mergeCell ref="G302:H302"/>
    <mergeCell ref="C6122:C6124"/>
    <mergeCell ref="C4037:C4039"/>
    <mergeCell ref="B8573:B8575"/>
    <mergeCell ref="B6488:B6490"/>
    <mergeCell ref="B6482:B6484"/>
    <mergeCell ref="G6932:H6932"/>
    <mergeCell ref="C1904:C1906"/>
    <mergeCell ref="G4847:H4847"/>
    <mergeCell ref="C4337:C4339"/>
    <mergeCell ref="C119:C121"/>
    <mergeCell ref="B3629:B3631"/>
    <mergeCell ref="C4637:C4639"/>
    <mergeCell ref="C6905:C6907"/>
    <mergeCell ref="G7085:H7085"/>
    <mergeCell ref="B8168:B8170"/>
    <mergeCell ref="B6083:B6085"/>
    <mergeCell ref="C419:C421"/>
    <mergeCell ref="B3929:B3931"/>
    <mergeCell ref="B1844:B1846"/>
    <mergeCell ref="E107:F107"/>
    <mergeCell ref="E2807:F2807"/>
    <mergeCell ref="C4964:C4966"/>
    <mergeCell ref="C7205:C7207"/>
    <mergeCell ref="E7352:F7352"/>
    <mergeCell ref="B6383:B6385"/>
    <mergeCell ref="B4256:B4258"/>
    <mergeCell ref="E7466:F7466"/>
    <mergeCell ref="E7652:F7652"/>
    <mergeCell ref="B6683:B6685"/>
    <mergeCell ref="C2105:C2107"/>
    <mergeCell ref="C20:C22"/>
    <mergeCell ref="G7232:H7232"/>
    <mergeCell ref="C4805:C4807"/>
    <mergeCell ref="C14:C16"/>
    <mergeCell ref="C2720:C2722"/>
    <mergeCell ref="E7766:F7766"/>
    <mergeCell ref="E5681:F5681"/>
    <mergeCell ref="C7265:C7267"/>
    <mergeCell ref="G6986:H6986"/>
    <mergeCell ref="C5111:C5113"/>
    <mergeCell ref="G7532:H7532"/>
    <mergeCell ref="C3020:C3022"/>
    <mergeCell ref="B2198:B2200"/>
    <mergeCell ref="E5981:F5981"/>
    <mergeCell ref="B6557:B6559"/>
    <mergeCell ref="G2126:H2126"/>
    <mergeCell ref="B44:B46"/>
    <mergeCell ref="G41:H41"/>
    <mergeCell ref="E581:F581"/>
    <mergeCell ref="C7565:C7567"/>
    <mergeCell ref="E575:F575"/>
    <mergeCell ref="B1436:B1438"/>
    <mergeCell ref="B2498:B2500"/>
    <mergeCell ref="E5120:F5120"/>
    <mergeCell ref="E3035:F3035"/>
    <mergeCell ref="B6857:B6859"/>
    <mergeCell ref="G341:H341"/>
    <mergeCell ref="E881:F881"/>
    <mergeCell ref="E8456:F8456"/>
    <mergeCell ref="C7865:C7867"/>
    <mergeCell ref="E3149:F3149"/>
    <mergeCell ref="E6302:F6302"/>
    <mergeCell ref="B8768:B8770"/>
    <mergeCell ref="G4886:H4886"/>
    <mergeCell ref="G2795:H2795"/>
    <mergeCell ref="B5072:B5074"/>
    <mergeCell ref="E3335:F3335"/>
    <mergeCell ref="B7157:B7159"/>
    <mergeCell ref="G641:H641"/>
    <mergeCell ref="C488:C490"/>
    <mergeCell ref="E8756:F8756"/>
    <mergeCell ref="E6671:F6671"/>
    <mergeCell ref="E722:F722"/>
    <mergeCell ref="B6983:B6985"/>
    <mergeCell ref="G5186:H5186"/>
    <mergeCell ref="G3101:H3101"/>
    <mergeCell ref="G7454:H7454"/>
    <mergeCell ref="B1583:B1585"/>
    <mergeCell ref="C788:C790"/>
    <mergeCell ref="E3182:F3182"/>
    <mergeCell ref="E6971:F6971"/>
    <mergeCell ref="C6944:C6946"/>
    <mergeCell ref="C4859:C4861"/>
    <mergeCell ref="B6122:B6124"/>
    <mergeCell ref="B4037:B4039"/>
    <mergeCell ref="C5333:C5335"/>
    <mergeCell ref="C3248:C3250"/>
    <mergeCell ref="G7754:H7754"/>
    <mergeCell ref="B1883:B1885"/>
    <mergeCell ref="G5669:H5669"/>
    <mergeCell ref="E3482:F3482"/>
    <mergeCell ref="C5159:C5161"/>
    <mergeCell ref="B4337:B4339"/>
    <mergeCell ref="C3548:C3550"/>
    <mergeCell ref="G2180:H2180"/>
    <mergeCell ref="E5936:F5936"/>
    <mergeCell ref="B4451:B4453"/>
    <mergeCell ref="G3242:H3242"/>
    <mergeCell ref="E3782:F3782"/>
    <mergeCell ref="E1697:F1697"/>
    <mergeCell ref="E8135:F8135"/>
    <mergeCell ref="E6050:F6050"/>
    <mergeCell ref="B4637:B4639"/>
    <mergeCell ref="G7787:H7787"/>
    <mergeCell ref="G2480:H2480"/>
    <mergeCell ref="E6236:F6236"/>
    <mergeCell ref="C7919:C7921"/>
    <mergeCell ref="G7901:H7901"/>
    <mergeCell ref="G869:H869"/>
    <mergeCell ref="E6356:F6356"/>
    <mergeCell ref="E6350:F6350"/>
    <mergeCell ref="B7211:B7213"/>
    <mergeCell ref="C359:C361"/>
    <mergeCell ref="G6002:H6002"/>
    <mergeCell ref="C5849:C5851"/>
    <mergeCell ref="C7934:C7936"/>
    <mergeCell ref="G695:H695"/>
    <mergeCell ref="C3695:C3697"/>
    <mergeCell ref="B2351:B2353"/>
    <mergeCell ref="E6650:F6650"/>
    <mergeCell ref="G710:H710"/>
    <mergeCell ref="C6149:C6151"/>
    <mergeCell ref="G8570:H8570"/>
    <mergeCell ref="B4811:B4813"/>
    <mergeCell ref="B2105:B2107"/>
    <mergeCell ref="B20:B22"/>
    <mergeCell ref="G3170:H3170"/>
    <mergeCell ref="E4256:F4256"/>
    <mergeCell ref="B7238:B7240"/>
    <mergeCell ref="C6449:C6451"/>
    <mergeCell ref="C8717:C8719"/>
    <mergeCell ref="B5111:B5113"/>
    <mergeCell ref="B320:B322"/>
    <mergeCell ref="G3470:H3470"/>
    <mergeCell ref="C875:C877"/>
    <mergeCell ref="G5408:H5408"/>
    <mergeCell ref="B3326:B3328"/>
    <mergeCell ref="B5411:B5413"/>
    <mergeCell ref="G3770:H3770"/>
    <mergeCell ref="G1685:H1685"/>
    <mergeCell ref="G6470:H6470"/>
    <mergeCell ref="B167:B169"/>
    <mergeCell ref="C1175:C1177"/>
    <mergeCell ref="C3287:C3289"/>
    <mergeCell ref="C5528:C5530"/>
    <mergeCell ref="G5708:H5708"/>
    <mergeCell ref="B467:B469"/>
    <mergeCell ref="B461:B463"/>
    <mergeCell ref="C3743:C3745"/>
    <mergeCell ref="B5006:B5008"/>
    <mergeCell ref="B2921:B2923"/>
    <mergeCell ref="B767:B769"/>
    <mergeCell ref="C8288:C8290"/>
    <mergeCell ref="E8549:F8549"/>
    <mergeCell ref="B3221:B3223"/>
    <mergeCell ref="G5855:H5855"/>
    <mergeCell ref="E4304:F4304"/>
    <mergeCell ref="C8588:C8590"/>
    <mergeCell ref="C5888:C5890"/>
    <mergeCell ref="G3518:H3518"/>
    <mergeCell ref="C1649:C1651"/>
    <mergeCell ref="G6155:H6155"/>
    <mergeCell ref="G4070:H4070"/>
    <mergeCell ref="C1643:C1645"/>
    <mergeCell ref="E4604:F4604"/>
    <mergeCell ref="E2519:F2519"/>
    <mergeCell ref="B821:B823"/>
    <mergeCell ref="C6188:C6190"/>
    <mergeCell ref="C4103:C4105"/>
    <mergeCell ref="G8615:H8615"/>
    <mergeCell ref="G8609:H8609"/>
    <mergeCell ref="G6524:H6524"/>
    <mergeCell ref="E7064:F7064"/>
    <mergeCell ref="G4370:H4370"/>
    <mergeCell ref="C6302:C6304"/>
    <mergeCell ref="B3395:B3397"/>
    <mergeCell ref="E7079:F7079"/>
    <mergeCell ref="C4403:C4405"/>
    <mergeCell ref="B5306:B5308"/>
    <mergeCell ref="E4637:F4637"/>
    <mergeCell ref="B3695:B3697"/>
    <mergeCell ref="E5294:F5294"/>
    <mergeCell ref="C4703:C4705"/>
    <mergeCell ref="E3140:F3140"/>
    <mergeCell ref="C6971:C6973"/>
    <mergeCell ref="B5606:B5608"/>
    <mergeCell ref="B3995:B3997"/>
    <mergeCell ref="G3992:H3992"/>
    <mergeCell ref="B1910:B1912"/>
    <mergeCell ref="E7205:F7205"/>
    <mergeCell ref="G1838:H1838"/>
    <mergeCell ref="G5054:H5054"/>
    <mergeCell ref="E5594:F5594"/>
    <mergeCell ref="E3509:F3509"/>
    <mergeCell ref="B8066:B8068"/>
    <mergeCell ref="C1871:C1873"/>
    <mergeCell ref="E7511:F7511"/>
    <mergeCell ref="G4292:H4292"/>
    <mergeCell ref="G2138:H2138"/>
    <mergeCell ref="B8366:B8368"/>
    <mergeCell ref="E20:F20"/>
    <mergeCell ref="C3788:C3790"/>
    <mergeCell ref="E2105:F2105"/>
    <mergeCell ref="C3782:C3784"/>
    <mergeCell ref="C1697:C1699"/>
    <mergeCell ref="G8837:H8837"/>
    <mergeCell ref="C2171:C2173"/>
    <mergeCell ref="C86:C88"/>
    <mergeCell ref="C7118:C7120"/>
    <mergeCell ref="G2507:H2507"/>
    <mergeCell ref="C4439:C4441"/>
    <mergeCell ref="B3074:B3076"/>
    <mergeCell ref="E320:F320"/>
    <mergeCell ref="C1997:C1999"/>
    <mergeCell ref="C6356:C6358"/>
    <mergeCell ref="G7052:H7052"/>
    <mergeCell ref="C7418:C7420"/>
    <mergeCell ref="B1289:B1291"/>
    <mergeCell ref="G4439:H4439"/>
    <mergeCell ref="G80:H80"/>
    <mergeCell ref="E620:F620"/>
    <mergeCell ref="E4973:F4973"/>
    <mergeCell ref="E2888:F2888"/>
    <mergeCell ref="B1475:B1477"/>
    <mergeCell ref="B5834:B5836"/>
    <mergeCell ref="C4472:C4474"/>
    <mergeCell ref="G2540:H2540"/>
    <mergeCell ref="C2318:C2320"/>
    <mergeCell ref="B1589:B1591"/>
    <mergeCell ref="E7433:F7433"/>
    <mergeCell ref="G4739:H4739"/>
    <mergeCell ref="G2654:H2654"/>
    <mergeCell ref="C227:C229"/>
    <mergeCell ref="E3188:F3188"/>
    <mergeCell ref="B8288:B8290"/>
    <mergeCell ref="B6134:B6136"/>
    <mergeCell ref="B4049:B4051"/>
    <mergeCell ref="C4772:C4774"/>
    <mergeCell ref="C2687:C2689"/>
    <mergeCell ref="G7199:H7199"/>
    <mergeCell ref="G7193:H7193"/>
    <mergeCell ref="E7733:F7733"/>
    <mergeCell ref="C533:C535"/>
    <mergeCell ref="G2954:H2954"/>
    <mergeCell ref="E3488:F3488"/>
    <mergeCell ref="C2987:C2989"/>
    <mergeCell ref="C7346:C7348"/>
    <mergeCell ref="G7493:H7493"/>
    <mergeCell ref="E8033:F8033"/>
    <mergeCell ref="B1649:B1651"/>
    <mergeCell ref="E5948:F5948"/>
    <mergeCell ref="G8:H8"/>
    <mergeCell ref="E5333:F5333"/>
    <mergeCell ref="E1094:F1094"/>
    <mergeCell ref="B8435:B8437"/>
    <mergeCell ref="C7646:C7648"/>
    <mergeCell ref="C7640:C7642"/>
    <mergeCell ref="C5555:C5557"/>
    <mergeCell ref="B1949:B1951"/>
    <mergeCell ref="B4217:B4219"/>
    <mergeCell ref="G308:H308"/>
    <mergeCell ref="E5789:F5789"/>
    <mergeCell ref="B8735:B8737"/>
    <mergeCell ref="C7946:C7948"/>
    <mergeCell ref="G4331:H4331"/>
    <mergeCell ref="G2246:H2246"/>
    <mergeCell ref="B4517:B4519"/>
    <mergeCell ref="G608:H608"/>
    <mergeCell ref="G92:H92"/>
    <mergeCell ref="E6095:F6095"/>
    <mergeCell ref="G7667:H7667"/>
    <mergeCell ref="E6116:F6116"/>
    <mergeCell ref="B6950:B6952"/>
    <mergeCell ref="C2372:C2374"/>
    <mergeCell ref="C2366:C2368"/>
    <mergeCell ref="G7967:H7967"/>
    <mergeCell ref="E8507:F8507"/>
    <mergeCell ref="E6422:F6422"/>
    <mergeCell ref="E6416:F6416"/>
    <mergeCell ref="C2666:C2668"/>
    <mergeCell ref="G2393:H2393"/>
    <mergeCell ref="E2927:F2927"/>
    <mergeCell ref="E842:F842"/>
    <mergeCell ref="G7547:H7547"/>
    <mergeCell ref="B4850:B4852"/>
    <mergeCell ref="C272:C274"/>
    <mergeCell ref="E5387:F5387"/>
    <mergeCell ref="G2693:H2693"/>
    <mergeCell ref="E1142:F1142"/>
    <mergeCell ref="C8762:C8764"/>
    <mergeCell ref="G5147:H5147"/>
    <mergeCell ref="B7424:B7426"/>
    <mergeCell ref="E5687:F5687"/>
    <mergeCell ref="B7418:B7420"/>
    <mergeCell ref="G2993:H2993"/>
    <mergeCell ref="C2840:C2842"/>
    <mergeCell ref="G908:H908"/>
    <mergeCell ref="E1442:F1442"/>
    <mergeCell ref="G7538:H7538"/>
    <mergeCell ref="G5453:H5453"/>
    <mergeCell ref="G5447:H5447"/>
    <mergeCell ref="E5987:F5987"/>
    <mergeCell ref="E3902:F3902"/>
    <mergeCell ref="B7718:B7720"/>
    <mergeCell ref="C3140:C3142"/>
    <mergeCell ref="C1055:C1057"/>
    <mergeCell ref="B2318:B2320"/>
    <mergeCell ref="B233:B235"/>
    <mergeCell ref="E3917:F3917"/>
    <mergeCell ref="E1832:F1832"/>
    <mergeCell ref="C1241:C1243"/>
    <mergeCell ref="C5600:C5602"/>
    <mergeCell ref="B6389:B6391"/>
    <mergeCell ref="C5594:C5596"/>
    <mergeCell ref="C3509:C3511"/>
    <mergeCell ref="G8021:H8021"/>
    <mergeCell ref="E8561:F8561"/>
    <mergeCell ref="B2144:B2146"/>
    <mergeCell ref="C1355:C1357"/>
    <mergeCell ref="E1475:F1475"/>
    <mergeCell ref="B533:B535"/>
    <mergeCell ref="B6689:B6691"/>
    <mergeCell ref="E2132:F2132"/>
    <mergeCell ref="C5900:C5902"/>
    <mergeCell ref="G8321:H8321"/>
    <mergeCell ref="E8288:F8288"/>
    <mergeCell ref="B2444:B2446"/>
    <mergeCell ref="C1655:C1657"/>
    <mergeCell ref="G5621:H5621"/>
    <mergeCell ref="E4049:F4049"/>
    <mergeCell ref="G2915:H2915"/>
    <mergeCell ref="B833:B835"/>
    <mergeCell ref="G830:H830"/>
    <mergeCell ref="E6134:F6134"/>
    <mergeCell ref="B5186:B5188"/>
    <mergeCell ref="C8354:C8356"/>
    <mergeCell ref="E8402:F8402"/>
    <mergeCell ref="B6989:B6991"/>
    <mergeCell ref="E2432:F2432"/>
    <mergeCell ref="B4904:B4906"/>
    <mergeCell ref="C8468:C8470"/>
    <mergeCell ref="C320:C322"/>
    <mergeCell ref="E8588:F8588"/>
    <mergeCell ref="B7646:B7648"/>
    <mergeCell ref="G1130:H1130"/>
    <mergeCell ref="E8702:F8702"/>
    <mergeCell ref="G7286:H7286"/>
    <mergeCell ref="C626:C628"/>
    <mergeCell ref="C620:C622"/>
    <mergeCell ref="B7946:B7948"/>
    <mergeCell ref="C3956:C3958"/>
    <mergeCell ref="C8501:C8503"/>
    <mergeCell ref="C5279:C5281"/>
    <mergeCell ref="C3194:C3196"/>
    <mergeCell ref="B2372:B2374"/>
    <mergeCell ref="C1583:C1585"/>
    <mergeCell ref="G1277:H1277"/>
    <mergeCell ref="E1817:F1817"/>
    <mergeCell ref="C8801:C8803"/>
    <mergeCell ref="E1811:F1811"/>
    <mergeCell ref="C6716:C6718"/>
    <mergeCell ref="B2672:B2674"/>
    <mergeCell ref="G5822:H5822"/>
    <mergeCell ref="B8093:B8095"/>
    <mergeCell ref="E4271:F4271"/>
    <mergeCell ref="B6002:B6004"/>
    <mergeCell ref="G1577:H1577"/>
    <mergeCell ref="C1424:C1426"/>
    <mergeCell ref="E26:F26"/>
    <mergeCell ref="B2972:B2974"/>
    <mergeCell ref="B887:B889"/>
    <mergeCell ref="G6122:H6122"/>
    <mergeCell ref="G4037:H4037"/>
    <mergeCell ref="G4031:H4031"/>
    <mergeCell ref="B6308:B6310"/>
    <mergeCell ref="E4571:F4571"/>
    <mergeCell ref="B272:B274"/>
    <mergeCell ref="E7277:F7277"/>
    <mergeCell ref="G8390:H8390"/>
    <mergeCell ref="C1724:C1726"/>
    <mergeCell ref="B8393:B8395"/>
    <mergeCell ref="B8762:B8764"/>
    <mergeCell ref="C4184:C4186"/>
    <mergeCell ref="E7577:F7577"/>
    <mergeCell ref="G8690:H8690"/>
    <mergeCell ref="B728:B730"/>
    <mergeCell ref="C8723:C8725"/>
    <mergeCell ref="B7358:B7360"/>
    <mergeCell ref="B5273:B5275"/>
    <mergeCell ref="C4484:C4486"/>
    <mergeCell ref="C4478:C4480"/>
    <mergeCell ref="G6905:H6905"/>
    <mergeCell ref="E6872:F6872"/>
    <mergeCell ref="B1028:B1030"/>
    <mergeCell ref="B3140:B3142"/>
    <mergeCell ref="B1055:B1057"/>
    <mergeCell ref="C239:C241"/>
    <mergeCell ref="E4718:F4718"/>
    <mergeCell ref="C6938:C6940"/>
    <mergeCell ref="B5573:B5575"/>
    <mergeCell ref="G7205:H7205"/>
    <mergeCell ref="E7172:F7172"/>
    <mergeCell ref="B1355:B1357"/>
    <mergeCell ref="G4505:H4505"/>
    <mergeCell ref="E2933:F2933"/>
    <mergeCell ref="E5045:F5045"/>
    <mergeCell ref="C7238:C7240"/>
    <mergeCell ref="B5873:B5875"/>
    <mergeCell ref="B8141:B8143"/>
    <mergeCell ref="E7472:F7472"/>
    <mergeCell ref="C4625:C4627"/>
    <mergeCell ref="G4805:H4805"/>
    <mergeCell ref="G2720:H2720"/>
    <mergeCell ref="E5345:F5345"/>
    <mergeCell ref="B8447:B8449"/>
    <mergeCell ref="B8441:B8443"/>
    <mergeCell ref="G1316:H1316"/>
    <mergeCell ref="G3020:H3020"/>
    <mergeCell ref="C7385:C7387"/>
    <mergeCell ref="B1688:B1690"/>
    <mergeCell ref="B6047:B6049"/>
    <mergeCell ref="E2339:F2339"/>
    <mergeCell ref="C6623:C6625"/>
    <mergeCell ref="C7685:C7687"/>
    <mergeCell ref="G4076:H4076"/>
    <mergeCell ref="B8501:B8503"/>
    <mergeCell ref="G1985:H1985"/>
    <mergeCell ref="B4262:B4264"/>
    <mergeCell ref="E2525:F2525"/>
    <mergeCell ref="G6344:H6344"/>
    <mergeCell ref="B6347:B6349"/>
    <mergeCell ref="E7946:F7946"/>
    <mergeCell ref="E5861:F5861"/>
    <mergeCell ref="E2639:F2639"/>
    <mergeCell ref="G488:H488"/>
    <mergeCell ref="B8801:B8803"/>
    <mergeCell ref="G4376:H4376"/>
    <mergeCell ref="B6716:B6718"/>
    <mergeCell ref="G2285:H2285"/>
    <mergeCell ref="G6644:H6644"/>
    <mergeCell ref="E740:F740"/>
    <mergeCell ref="G2405:H2405"/>
    <mergeCell ref="E6161:F6161"/>
    <mergeCell ref="G788:H788"/>
    <mergeCell ref="E755:F755"/>
    <mergeCell ref="C4523:C4525"/>
    <mergeCell ref="C2438:C2440"/>
    <mergeCell ref="G6944:H6944"/>
    <mergeCell ref="C2432:C2434"/>
    <mergeCell ref="G4859:H4859"/>
    <mergeCell ref="C7853:C7855"/>
    <mergeCell ref="E2672:F2672"/>
    <mergeCell ref="G5159:H5159"/>
    <mergeCell ref="C7091:C7093"/>
    <mergeCell ref="B3641:B3643"/>
    <mergeCell ref="E2972:F2972"/>
    <mergeCell ref="E887:F887"/>
    <mergeCell ref="B2030:B2032"/>
    <mergeCell ref="E5240:F5240"/>
    <mergeCell ref="E7325:F7325"/>
    <mergeCell ref="B3827:B3829"/>
    <mergeCell ref="C2579:C2581"/>
    <mergeCell ref="E5540:F5540"/>
    <mergeCell ref="E5567:F5567"/>
    <mergeCell ref="B239:B241"/>
    <mergeCell ref="G4124:H4124"/>
    <mergeCell ref="B6401:B6403"/>
    <mergeCell ref="B8486:B8488"/>
    <mergeCell ref="C7124:C7126"/>
    <mergeCell ref="B6395:B6397"/>
    <mergeCell ref="C1817:C1819"/>
    <mergeCell ref="B2156:B2158"/>
    <mergeCell ref="E7994:F7994"/>
    <mergeCell ref="E5840:F5840"/>
    <mergeCell ref="E3755:F3755"/>
    <mergeCell ref="E1055:F1055"/>
    <mergeCell ref="C5339:C5341"/>
    <mergeCell ref="C32:C34"/>
    <mergeCell ref="G7760:H7760"/>
    <mergeCell ref="E8300:F8300"/>
    <mergeCell ref="B1295:B1297"/>
    <mergeCell ref="C4577:C4579"/>
    <mergeCell ref="E1355:F1355"/>
    <mergeCell ref="C5639:C5641"/>
    <mergeCell ref="C7907:C7909"/>
    <mergeCell ref="B6569:B6571"/>
    <mergeCell ref="G2660:H2660"/>
    <mergeCell ref="B7085:B7087"/>
    <mergeCell ref="E5900:F5900"/>
    <mergeCell ref="G569:H569"/>
    <mergeCell ref="B4931:B4933"/>
    <mergeCell ref="E1109:F1109"/>
    <mergeCell ref="E1655:F1655"/>
    <mergeCell ref="E3308:F3308"/>
    <mergeCell ref="E1223:F1223"/>
    <mergeCell ref="C8207:C8209"/>
    <mergeCell ref="B6869:B6871"/>
    <mergeCell ref="G2960:H2960"/>
    <mergeCell ref="G875:H875"/>
    <mergeCell ref="G5660:H5660"/>
    <mergeCell ref="E6200:F6200"/>
    <mergeCell ref="E4115:F4115"/>
    <mergeCell ref="G5228:H5228"/>
    <mergeCell ref="E1409:F1409"/>
    <mergeCell ref="B5231:B5233"/>
    <mergeCell ref="B7385:B7387"/>
    <mergeCell ref="G3074:H3074"/>
    <mergeCell ref="E8468:F8468"/>
    <mergeCell ref="B7685:B7687"/>
    <mergeCell ref="C3107:C3109"/>
    <mergeCell ref="C1022:C1024"/>
    <mergeCell ref="G5528:H5528"/>
    <mergeCell ref="C1016:C1018"/>
    <mergeCell ref="E6068:F6068"/>
    <mergeCell ref="E8768:F8768"/>
    <mergeCell ref="E8774:F8774"/>
    <mergeCell ref="C5045:C5047"/>
    <mergeCell ref="G7982:H7982"/>
    <mergeCell ref="B2111:B2113"/>
    <mergeCell ref="C1322:C1324"/>
    <mergeCell ref="C806:C808"/>
    <mergeCell ref="G5828:H5828"/>
    <mergeCell ref="G3743:H3743"/>
    <mergeCell ref="E3710:F3710"/>
    <mergeCell ref="G3128:H3128"/>
    <mergeCell ref="E1556:F1556"/>
    <mergeCell ref="G1043:H1043"/>
    <mergeCell ref="E1583:F1583"/>
    <mergeCell ref="G8288:H8288"/>
    <mergeCell ref="B2411:B2413"/>
    <mergeCell ref="B6770:B6772"/>
    <mergeCell ref="E4010:F4010"/>
    <mergeCell ref="E8369:F8369"/>
    <mergeCell ref="G1343:H1343"/>
    <mergeCell ref="E1883:F1883"/>
    <mergeCell ref="B2711:B2713"/>
    <mergeCell ref="G2708:H2708"/>
    <mergeCell ref="B7070:B7072"/>
    <mergeCell ref="B4979:B4981"/>
    <mergeCell ref="G8129:H8129"/>
    <mergeCell ref="E8669:F8669"/>
    <mergeCell ref="C1463:C1465"/>
    <mergeCell ref="G1643:H1643"/>
    <mergeCell ref="B125:B127"/>
    <mergeCell ref="C5492:C5494"/>
    <mergeCell ref="C3923:C3925"/>
    <mergeCell ref="C3407:C3409"/>
    <mergeCell ref="C6008:C6010"/>
    <mergeCell ref="G8429:H8429"/>
    <mergeCell ref="E6884:F6884"/>
    <mergeCell ref="B7739:B7741"/>
    <mergeCell ref="C5861:C5863"/>
    <mergeCell ref="C4223:C4225"/>
    <mergeCell ref="C3707:C3709"/>
    <mergeCell ref="B2885:B2887"/>
    <mergeCell ref="E4484:F4484"/>
    <mergeCell ref="C8252:C8254"/>
    <mergeCell ref="C6161:C6163"/>
    <mergeCell ref="E239:F239"/>
    <mergeCell ref="C4007:C4009"/>
    <mergeCell ref="B5339:B5341"/>
    <mergeCell ref="B3185:B3187"/>
    <mergeCell ref="G3182:H3182"/>
    <mergeCell ref="B1100:B1102"/>
    <mergeCell ref="B7538:B7540"/>
    <mergeCell ref="E4784:F4784"/>
    <mergeCell ref="E2699:F2699"/>
    <mergeCell ref="C6461:C6463"/>
    <mergeCell ref="B5639:B5641"/>
    <mergeCell ref="C1061:C1063"/>
    <mergeCell ref="G3482:H3482"/>
    <mergeCell ref="E1295:F1295"/>
    <mergeCell ref="C1361:C1363"/>
    <mergeCell ref="B8207:B8209"/>
    <mergeCell ref="G3782:H3782"/>
    <mergeCell ref="C3629:C3631"/>
    <mergeCell ref="G1697:H1697"/>
    <mergeCell ref="C4691:C4693"/>
    <mergeCell ref="B8513:B8515"/>
    <mergeCell ref="C6608:C6610"/>
    <mergeCell ref="G1997:H1997"/>
    <mergeCell ref="C1844:C1846"/>
    <mergeCell ref="G6356:H6356"/>
    <mergeCell ref="B479:B481"/>
    <mergeCell ref="E4163:F4163"/>
    <mergeCell ref="E2078:F2078"/>
    <mergeCell ref="C6389:C6391"/>
    <mergeCell ref="B5024:B5026"/>
    <mergeCell ref="C6908:C6910"/>
    <mergeCell ref="B5018:B5020"/>
    <mergeCell ref="B2933:B2935"/>
    <mergeCell ref="E6623:F6623"/>
    <mergeCell ref="B779:B781"/>
    <mergeCell ref="G1844:H1844"/>
    <mergeCell ref="E2378:F2378"/>
    <mergeCell ref="B5324:B5326"/>
    <mergeCell ref="B3239:B3241"/>
    <mergeCell ref="C3962:C3964"/>
    <mergeCell ref="C1877:C1879"/>
    <mergeCell ref="B7592:B7594"/>
    <mergeCell ref="G6383:H6383"/>
    <mergeCell ref="E6923:F6923"/>
    <mergeCell ref="B1079:B1081"/>
    <mergeCell ref="C4076:C4078"/>
    <mergeCell ref="G4256:H4256"/>
    <mergeCell ref="G2144:H2144"/>
    <mergeCell ref="E2678:F2678"/>
    <mergeCell ref="C2177:C2179"/>
    <mergeCell ref="C6536:C6538"/>
    <mergeCell ref="G6683:H6683"/>
    <mergeCell ref="E7223:F7223"/>
    <mergeCell ref="C4376:C4378"/>
    <mergeCell ref="G4556:H4556"/>
    <mergeCell ref="G2471:H2471"/>
    <mergeCell ref="C2291:C2293"/>
    <mergeCell ref="E4523:F4523"/>
    <mergeCell ref="E2438:F2438"/>
    <mergeCell ref="B1469:B1471"/>
    <mergeCell ref="B7625:B7627"/>
    <mergeCell ref="C6836:C6838"/>
    <mergeCell ref="C6830:C6832"/>
    <mergeCell ref="C4745:C4747"/>
    <mergeCell ref="G8838:H8838"/>
    <mergeCell ref="B5492:B5494"/>
    <mergeCell ref="B3923:B3925"/>
    <mergeCell ref="B3407:B3409"/>
    <mergeCell ref="C2591:C2593"/>
    <mergeCell ref="B6008:B6010"/>
    <mergeCell ref="E2738:F2738"/>
    <mergeCell ref="B1769:B1771"/>
    <mergeCell ref="B7925:B7927"/>
    <mergeCell ref="B4223:B4225"/>
    <mergeCell ref="B3707:B3709"/>
    <mergeCell ref="G2498:H2498"/>
    <mergeCell ref="G4151:H4151"/>
    <mergeCell ref="E3038:F3038"/>
    <mergeCell ref="G2066:H2066"/>
    <mergeCell ref="E2606:F2606"/>
    <mergeCell ref="E953:F953"/>
    <mergeCell ref="C191:C193"/>
    <mergeCell ref="E5306:F5306"/>
    <mergeCell ref="B8225:B8227"/>
    <mergeCell ref="B6140:B6142"/>
    <mergeCell ref="B8252:B8254"/>
    <mergeCell ref="E7739:F7739"/>
    <mergeCell ref="B4007:B4009"/>
    <mergeCell ref="B1922:B1924"/>
    <mergeCell ref="G7157:H7157"/>
    <mergeCell ref="G5072:H5072"/>
    <mergeCell ref="E7697:F7697"/>
    <mergeCell ref="G2366:H2366"/>
    <mergeCell ref="E5606:F5606"/>
    <mergeCell ref="E179:F179"/>
    <mergeCell ref="B8552:B8554"/>
    <mergeCell ref="B6467:B6469"/>
    <mergeCell ref="G5372:H5372"/>
    <mergeCell ref="G2666:H2666"/>
    <mergeCell ref="E662:F662"/>
    <mergeCell ref="B3608:B3610"/>
    <mergeCell ref="B1517:B1519"/>
    <mergeCell ref="E7292:F7292"/>
    <mergeCell ref="E5207:F5207"/>
    <mergeCell ref="E962:F962"/>
    <mergeCell ref="E3074:F3074"/>
    <mergeCell ref="B3908:B3910"/>
    <mergeCell ref="B6608:B6610"/>
    <mergeCell ref="C2030:C2032"/>
    <mergeCell ref="B6176:B6178"/>
    <mergeCell ref="G4967:H4967"/>
    <mergeCell ref="E4991:F4991"/>
    <mergeCell ref="E5507:F5507"/>
    <mergeCell ref="G2840:H2840"/>
    <mergeCell ref="E1262:F1262"/>
    <mergeCell ref="B6908:B6910"/>
    <mergeCell ref="G7358:H7358"/>
    <mergeCell ref="C2846:C2848"/>
    <mergeCell ref="C2330:C2332"/>
    <mergeCell ref="C761:C763"/>
    <mergeCell ref="C245:C247"/>
    <mergeCell ref="G5267:H5267"/>
    <mergeCell ref="B1508:B1510"/>
    <mergeCell ref="E3722:F3722"/>
    <mergeCell ref="E5291:F5291"/>
    <mergeCell ref="E5807:F5807"/>
    <mergeCell ref="B6476:B6478"/>
    <mergeCell ref="G3140:H3140"/>
    <mergeCell ref="G1055:H1055"/>
    <mergeCell ref="E8513:F8513"/>
    <mergeCell ref="E3107:F3107"/>
    <mergeCell ref="C4790:C4792"/>
    <mergeCell ref="C4784:C4786"/>
    <mergeCell ref="C2699:C2701"/>
    <mergeCell ref="G7211:H7211"/>
    <mergeCell ref="G7727:H7727"/>
    <mergeCell ref="C545:C547"/>
    <mergeCell ref="E1322:F1322"/>
    <mergeCell ref="C5090:C5092"/>
    <mergeCell ref="G7511:H7511"/>
    <mergeCell ref="B6536:B6538"/>
    <mergeCell ref="G2105:H2105"/>
    <mergeCell ref="G20:H20"/>
    <mergeCell ref="B23:B25"/>
    <mergeCell ref="E560:F560"/>
    <mergeCell ref="B4376:B4378"/>
    <mergeCell ref="B2291:B2293"/>
    <mergeCell ref="E1622:F1622"/>
    <mergeCell ref="E3890:F3890"/>
    <mergeCell ref="C7658:C7660"/>
    <mergeCell ref="B6836:B6838"/>
    <mergeCell ref="G320:H320"/>
    <mergeCell ref="E8435:F8435"/>
    <mergeCell ref="B2591:B2593"/>
    <mergeCell ref="G5741:H5741"/>
    <mergeCell ref="E6281:F6281"/>
    <mergeCell ref="E4190:F4190"/>
    <mergeCell ref="B7136:B7138"/>
    <mergeCell ref="C5231:C5233"/>
    <mergeCell ref="G620:H620"/>
    <mergeCell ref="C467:C469"/>
    <mergeCell ref="E8735:F8735"/>
    <mergeCell ref="B2891:B2893"/>
    <mergeCell ref="G3956:H3956"/>
    <mergeCell ref="E4490:F4490"/>
    <mergeCell ref="E701:F701"/>
    <mergeCell ref="B1562:B1564"/>
    <mergeCell ref="C3446:C3448"/>
    <mergeCell ref="G8501:H8501"/>
    <mergeCell ref="G3194:H3194"/>
    <mergeCell ref="G8495:H8495"/>
    <mergeCell ref="E6950:F6950"/>
    <mergeCell ref="E1007:F1007"/>
    <mergeCell ref="C7991:C7993"/>
    <mergeCell ref="E1001:F1001"/>
    <mergeCell ref="C5906:C5908"/>
    <mergeCell ref="C3227:C3229"/>
    <mergeCell ref="B1862:B1864"/>
    <mergeCell ref="G2921:H2921"/>
    <mergeCell ref="E3461:F3461"/>
    <mergeCell ref="B5192:B5194"/>
    <mergeCell ref="G767:H767"/>
    <mergeCell ref="C614:C616"/>
    <mergeCell ref="G794:H794"/>
    <mergeCell ref="G5312:H5312"/>
    <mergeCell ref="G3227:H3227"/>
    <mergeCell ref="G3221:H3221"/>
    <mergeCell ref="G7580:H7580"/>
    <mergeCell ref="E3761:F3761"/>
    <mergeCell ref="B7583:B7585"/>
    <mergeCell ref="E8114:F8114"/>
    <mergeCell ref="C914:C916"/>
    <mergeCell ref="G1094:H1094"/>
    <mergeCell ref="E6029:F6029"/>
    <mergeCell ref="E1061:F1061"/>
    <mergeCell ref="B7952:B7954"/>
    <mergeCell ref="C3374:C3376"/>
    <mergeCell ref="G7880:H7880"/>
    <mergeCell ref="C3368:C3370"/>
    <mergeCell ref="C1214:C1216"/>
    <mergeCell ref="G1394:H1394"/>
    <mergeCell ref="E1361:F1361"/>
    <mergeCell ref="B4463:B4465"/>
    <mergeCell ref="C3674:C3676"/>
    <mergeCell ref="G8180:H8180"/>
    <mergeCell ref="C3668:C3670"/>
    <mergeCell ref="G6095:H6095"/>
    <mergeCell ref="C8027:C8029"/>
    <mergeCell ref="B2846:B2848"/>
    <mergeCell ref="B2330:B2332"/>
    <mergeCell ref="B761:B763"/>
    <mergeCell ref="B245:B247"/>
    <mergeCell ref="G689:H689"/>
    <mergeCell ref="C6128:C6130"/>
    <mergeCell ref="B4763:B4765"/>
    <mergeCell ref="B4790:B4792"/>
    <mergeCell ref="C8327:C8329"/>
    <mergeCell ref="C6242:C6244"/>
    <mergeCell ref="E6362:F6362"/>
    <mergeCell ref="B545:B547"/>
    <mergeCell ref="G3695:H3695"/>
    <mergeCell ref="E4235:F4235"/>
    <mergeCell ref="G989:H989"/>
    <mergeCell ref="E2144:F2144"/>
    <mergeCell ref="C6428:C6430"/>
    <mergeCell ref="B5063:B5065"/>
    <mergeCell ref="C8696:C8698"/>
    <mergeCell ref="B5090:B5092"/>
    <mergeCell ref="C6542:C6544"/>
    <mergeCell ref="E6662:F6662"/>
    <mergeCell ref="B845:B847"/>
    <mergeCell ref="G3995:H3995"/>
    <mergeCell ref="C3842:C3844"/>
    <mergeCell ref="G1910:H1910"/>
    <mergeCell ref="E2444:F2444"/>
    <mergeCell ref="B5390:B5392"/>
    <mergeCell ref="G8540:H8540"/>
    <mergeCell ref="G6455:H6455"/>
    <mergeCell ref="C4142:C4144"/>
    <mergeCell ref="G2210:H2210"/>
    <mergeCell ref="E3830:F3830"/>
    <mergeCell ref="C5507:C5509"/>
    <mergeCell ref="B2531:B2533"/>
    <mergeCell ref="B446:B448"/>
    <mergeCell ref="B3146:B3148"/>
    <mergeCell ref="C2357:C2359"/>
    <mergeCell ref="B440:B442"/>
    <mergeCell ref="E4130:F4130"/>
    <mergeCell ref="E2045:F2045"/>
    <mergeCell ref="E2591:F2591"/>
    <mergeCell ref="C6875:C6877"/>
    <mergeCell ref="B7691:B7693"/>
    <mergeCell ref="B3452:B3454"/>
    <mergeCell ref="B746:B748"/>
    <mergeCell ref="B3446:B3448"/>
    <mergeCell ref="C2657:C2659"/>
    <mergeCell ref="B3014:B3016"/>
    <mergeCell ref="B5099:B5101"/>
    <mergeCell ref="G1805:H1805"/>
    <mergeCell ref="E1829:F1829"/>
    <mergeCell ref="E2345:F2345"/>
    <mergeCell ref="B7991:B7993"/>
    <mergeCell ref="B5906:B5908"/>
    <mergeCell ref="B7559:B7561"/>
    <mergeCell ref="G5834:H5834"/>
    <mergeCell ref="E5351:F5351"/>
    <mergeCell ref="E2645:F2645"/>
    <mergeCell ref="C3713:C3715"/>
    <mergeCell ref="C1628:C1630"/>
    <mergeCell ref="G6134:H6134"/>
    <mergeCell ref="G4049:H4049"/>
    <mergeCell ref="C1622:C1624"/>
    <mergeCell ref="C7043:C7045"/>
    <mergeCell ref="B914:B916"/>
    <mergeCell ref="G8594:H8594"/>
    <mergeCell ref="G8588:H8588"/>
    <mergeCell ref="G4349:H4349"/>
    <mergeCell ref="C6281:C6283"/>
    <mergeCell ref="B3374:B3376"/>
    <mergeCell ref="G7091:H7091"/>
    <mergeCell ref="B1220:B1222"/>
    <mergeCell ref="E7058:F7058"/>
    <mergeCell ref="B1214:B1216"/>
    <mergeCell ref="C8741:C8743"/>
    <mergeCell ref="E2819:F2819"/>
    <mergeCell ref="E2813:F2813"/>
    <mergeCell ref="E728:F728"/>
    <mergeCell ref="C4496:C4498"/>
    <mergeCell ref="B3674:B3676"/>
    <mergeCell ref="E5246:F5246"/>
    <mergeCell ref="E7358:F7358"/>
    <mergeCell ref="E5273:F5273"/>
    <mergeCell ref="G2579:H2579"/>
    <mergeCell ref="E3119:F3119"/>
    <mergeCell ref="E1028:F1028"/>
    <mergeCell ref="G8735:H8735"/>
    <mergeCell ref="B3974:B3976"/>
    <mergeCell ref="B1889:B1891"/>
    <mergeCell ref="G7124:H7124"/>
    <mergeCell ref="G5039:H5039"/>
    <mergeCell ref="B6242:B6244"/>
    <mergeCell ref="G1817:H1817"/>
    <mergeCell ref="G5033:H5033"/>
    <mergeCell ref="E7184:F7184"/>
    <mergeCell ref="E5573:F5573"/>
    <mergeCell ref="C2726:C2728"/>
    <mergeCell ref="C4529:C4531"/>
    <mergeCell ref="G6950:H6950"/>
    <mergeCell ref="C4643:C4645"/>
    <mergeCell ref="G5339:H5339"/>
    <mergeCell ref="E5873:F5873"/>
    <mergeCell ref="C3026:C3028"/>
    <mergeCell ref="C941:C943"/>
    <mergeCell ref="C4829:C4831"/>
    <mergeCell ref="B8459:B8461"/>
    <mergeCell ref="C7097:C7099"/>
    <mergeCell ref="B8360:B8362"/>
    <mergeCell ref="B6275:B6277"/>
    <mergeCell ref="C4943:C4945"/>
    <mergeCell ref="B3053:B3055"/>
    <mergeCell ref="G7907:H7907"/>
    <mergeCell ref="E413:F413"/>
    <mergeCell ref="C7397:C7399"/>
    <mergeCell ref="B6575:B6577"/>
    <mergeCell ref="G4418:H4418"/>
    <mergeCell ref="G8207:H8207"/>
    <mergeCell ref="E8174:F8174"/>
    <mergeCell ref="E2867:F2867"/>
    <mergeCell ref="E6020:F6020"/>
    <mergeCell ref="E713:F713"/>
    <mergeCell ref="B6875:B6877"/>
    <mergeCell ref="C2297:C2299"/>
    <mergeCell ref="C212:C214"/>
    <mergeCell ref="G4718:H4718"/>
    <mergeCell ref="C206:C208"/>
    <mergeCell ref="E8474:F8474"/>
    <mergeCell ref="G7172:H7172"/>
    <mergeCell ref="G5018:H5018"/>
    <mergeCell ref="G2933:H2933"/>
    <mergeCell ref="C506:C508"/>
    <mergeCell ref="C4865:C4867"/>
    <mergeCell ref="G2318:H2318"/>
    <mergeCell ref="E773:F773"/>
    <mergeCell ref="G7472:H7472"/>
    <mergeCell ref="B3713:B3715"/>
    <mergeCell ref="C5165:C5167"/>
    <mergeCell ref="C3080:C3082"/>
    <mergeCell ref="E7559:F7559"/>
    <mergeCell ref="B1742:B1744"/>
    <mergeCell ref="G533:H533"/>
    <mergeCell ref="E1073:F1073"/>
    <mergeCell ref="C7625:C7627"/>
    <mergeCell ref="B4169:B4171"/>
    <mergeCell ref="G5078:H5078"/>
    <mergeCell ref="C3380:C3382"/>
    <mergeCell ref="B2042:B2044"/>
    <mergeCell ref="C653:C655"/>
    <mergeCell ref="G833:H833"/>
    <mergeCell ref="C680:C682"/>
    <mergeCell ref="E5768:F5768"/>
    <mergeCell ref="B8714:B8716"/>
    <mergeCell ref="E3641:F3641"/>
    <mergeCell ref="G5378:H5378"/>
    <mergeCell ref="G5534:H5534"/>
    <mergeCell ref="G7646:H7646"/>
    <mergeCell ref="E6074:F6074"/>
    <mergeCell ref="G5492:H5492"/>
    <mergeCell ref="C980:C982"/>
    <mergeCell ref="E3941:F3941"/>
    <mergeCell ref="B6929:B6931"/>
    <mergeCell ref="E1214:F1214"/>
    <mergeCell ref="B4229:B4231"/>
    <mergeCell ref="C3413:C3415"/>
    <mergeCell ref="C7766:C7768"/>
    <mergeCell ref="C5681:C5683"/>
    <mergeCell ref="B2075:B2077"/>
    <mergeCell ref="G5861:H5861"/>
    <mergeCell ref="E6401:F6401"/>
    <mergeCell ref="G7946:H7946"/>
    <mergeCell ref="E8486:F8486"/>
    <mergeCell ref="B1637:B1639"/>
    <mergeCell ref="G428:H428"/>
    <mergeCell ref="B4529:B4531"/>
    <mergeCell ref="C8072:C8074"/>
    <mergeCell ref="C5981:C5983"/>
    <mergeCell ref="G2372:H2372"/>
    <mergeCell ref="G6161:H6161"/>
    <mergeCell ref="E6128:F6128"/>
    <mergeCell ref="B4643:B4645"/>
    <mergeCell ref="G734:H734"/>
    <mergeCell ref="B6728:B6730"/>
    <mergeCell ref="E3974:F3974"/>
    <mergeCell ref="E6242:F6242"/>
    <mergeCell ref="B4829:B4831"/>
    <mergeCell ref="B4397:B4399"/>
    <mergeCell ref="G2672:H2672"/>
    <mergeCell ref="G6461:H6461"/>
    <mergeCell ref="E3212:F3212"/>
    <mergeCell ref="E6428:F6428"/>
    <mergeCell ref="B4943:B4945"/>
    <mergeCell ref="E6542:F6542"/>
    <mergeCell ref="G5126:H5126"/>
    <mergeCell ref="B7397:B7399"/>
    <mergeCell ref="G2972:H2972"/>
    <mergeCell ref="C2819:C2821"/>
    <mergeCell ref="G887:H887"/>
    <mergeCell ref="G5240:H5240"/>
    <mergeCell ref="B5243:B5245"/>
    <mergeCell ref="G8393:H8393"/>
    <mergeCell ref="C3881:C3883"/>
    <mergeCell ref="G3629:H3629"/>
    <mergeCell ref="E6842:F6842"/>
    <mergeCell ref="G5426:H5426"/>
    <mergeCell ref="C3119:C3121"/>
    <mergeCell ref="G8762:H8762"/>
    <mergeCell ref="G5546:H5546"/>
    <mergeCell ref="B185:B187"/>
    <mergeCell ref="B2297:B2299"/>
    <mergeCell ref="B212:B214"/>
    <mergeCell ref="G6608:H6608"/>
    <mergeCell ref="E3896:F3896"/>
    <mergeCell ref="C5579:C5581"/>
    <mergeCell ref="G5273:H5273"/>
    <mergeCell ref="E5813:F5813"/>
    <mergeCell ref="B512:B514"/>
    <mergeCell ref="E4196:F4196"/>
    <mergeCell ref="E2111:F2111"/>
    <mergeCell ref="C5879:C5881"/>
    <mergeCell ref="E4310:F4310"/>
    <mergeCell ref="E2225:F2225"/>
    <mergeCell ref="G5573:H5573"/>
    <mergeCell ref="E6113:F6113"/>
    <mergeCell ref="B7844:B7846"/>
    <mergeCell ref="B812:B814"/>
    <mergeCell ref="C3266:C3268"/>
    <mergeCell ref="G3962:H3962"/>
    <mergeCell ref="G1877:H1877"/>
    <mergeCell ref="E8381:F8381"/>
    <mergeCell ref="G8315:H8315"/>
    <mergeCell ref="G6230:H6230"/>
    <mergeCell ref="B6233:B6235"/>
    <mergeCell ref="E2411:F2411"/>
    <mergeCell ref="E6770:F6770"/>
    <mergeCell ref="B7598:B7600"/>
    <mergeCell ref="G5873:H5873"/>
    <mergeCell ref="C3566:C3568"/>
    <mergeCell ref="C1481:C1483"/>
    <mergeCell ref="G6536:H6536"/>
    <mergeCell ref="E8681:F8681"/>
    <mergeCell ref="G6530:H6530"/>
    <mergeCell ref="E2711:F2711"/>
    <mergeCell ref="E7070:F7070"/>
    <mergeCell ref="C6026:C6028"/>
    <mergeCell ref="B7898:B7900"/>
    <mergeCell ref="C6020:C6022"/>
    <mergeCell ref="C3935:C3937"/>
    <mergeCell ref="G8441:H8441"/>
    <mergeCell ref="B5198:B5200"/>
    <mergeCell ref="B3113:B3115"/>
    <mergeCell ref="C1781:C1783"/>
    <mergeCell ref="E6896:F6896"/>
    <mergeCell ref="G6830:H6830"/>
    <mergeCell ref="G4745:H4745"/>
    <mergeCell ref="B959:B961"/>
    <mergeCell ref="B5312:B5314"/>
    <mergeCell ref="B3227:B3229"/>
    <mergeCell ref="C8480:C8482"/>
    <mergeCell ref="C8594:C8596"/>
    <mergeCell ref="G8774:H8774"/>
    <mergeCell ref="B3413:B3415"/>
    <mergeCell ref="B7772:B7774"/>
    <mergeCell ref="G3341:H3341"/>
    <mergeCell ref="G1256:H1256"/>
    <mergeCell ref="E1796:F1796"/>
    <mergeCell ref="E5012:F5012"/>
    <mergeCell ref="B3527:B3529"/>
    <mergeCell ref="C8780:C8782"/>
    <mergeCell ref="E2858:F2858"/>
    <mergeCell ref="B8072:B8074"/>
    <mergeCell ref="B5981:B5983"/>
    <mergeCell ref="G1556:H1556"/>
    <mergeCell ref="C1403:C1405"/>
    <mergeCell ref="G4010:H4010"/>
    <mergeCell ref="B6287:B6289"/>
    <mergeCell ref="G8369:H8369"/>
    <mergeCell ref="C6494:C6496"/>
    <mergeCell ref="C4409:C4411"/>
    <mergeCell ref="G1856:H1856"/>
    <mergeCell ref="C1703:C1705"/>
    <mergeCell ref="B8372:B8374"/>
    <mergeCell ref="C6248:C6250"/>
    <mergeCell ref="G8669:H8669"/>
    <mergeCell ref="C4709:C4711"/>
    <mergeCell ref="B2792:B2794"/>
    <mergeCell ref="C2003:C2005"/>
    <mergeCell ref="B707:B709"/>
    <mergeCell ref="E4397:F4397"/>
    <mergeCell ref="E2264:F2264"/>
    <mergeCell ref="C6548:C6550"/>
    <mergeCell ref="C4463:C4465"/>
    <mergeCell ref="C5009:C5011"/>
    <mergeCell ref="G4157:H4157"/>
    <mergeCell ref="E4697:F4697"/>
    <mergeCell ref="E7397:F7397"/>
    <mergeCell ref="B6428:B6430"/>
    <mergeCell ref="E4691:F4691"/>
    <mergeCell ref="G2030:H2030"/>
    <mergeCell ref="E479:F479"/>
    <mergeCell ref="B3425:B3427"/>
    <mergeCell ref="G4484:H4484"/>
    <mergeCell ref="E4997:F4997"/>
    <mergeCell ref="E5024:F5024"/>
    <mergeCell ref="G2330:H2330"/>
    <mergeCell ref="G245:H245"/>
    <mergeCell ref="C4610:C4612"/>
    <mergeCell ref="C4604:C4606"/>
    <mergeCell ref="G4784:H4784"/>
    <mergeCell ref="G2699:H2699"/>
    <mergeCell ref="C2519:C2521"/>
    <mergeCell ref="B3266:B3268"/>
    <mergeCell ref="B8426:B8428"/>
    <mergeCell ref="C7064:C7066"/>
    <mergeCell ref="B5726:B5728"/>
    <mergeCell ref="G1295:H1295"/>
    <mergeCell ref="B3566:B3568"/>
    <mergeCell ref="B1481:B1483"/>
    <mergeCell ref="E812:F812"/>
    <mergeCell ref="E5165:F5165"/>
    <mergeCell ref="E3080:F3080"/>
    <mergeCell ref="C6848:C6850"/>
    <mergeCell ref="C7364:C7366"/>
    <mergeCell ref="B6026:B6028"/>
    <mergeCell ref="G7658:H7658"/>
    <mergeCell ref="E7625:F7625"/>
    <mergeCell ref="B1781:B1783"/>
    <mergeCell ref="E5471:F5471"/>
    <mergeCell ref="E3380:F3380"/>
    <mergeCell ref="C7664:C7666"/>
    <mergeCell ref="B6326:B6328"/>
    <mergeCell ref="B8594:B8596"/>
    <mergeCell ref="G7385:H7385"/>
    <mergeCell ref="E7925:F7925"/>
    <mergeCell ref="B2081:B2083"/>
    <mergeCell ref="G5231:H5231"/>
    <mergeCell ref="G3146:H3146"/>
    <mergeCell ref="C719:C721"/>
    <mergeCell ref="C5078:C5080"/>
    <mergeCell ref="E3680:F3680"/>
    <mergeCell ref="G6623:H6623"/>
    <mergeCell ref="G4469:H4469"/>
    <mergeCell ref="G7685:H7685"/>
    <mergeCell ref="E8225:F8225"/>
    <mergeCell ref="E6140:F6140"/>
    <mergeCell ref="C5378:C5380"/>
    <mergeCell ref="C7838:C7840"/>
    <mergeCell ref="E848:F848"/>
    <mergeCell ref="G4196:H4196"/>
    <mergeCell ref="G2111:H2111"/>
    <mergeCell ref="C5747:C5749"/>
    <mergeCell ref="C7832:C7834"/>
    <mergeCell ref="B4382:B4384"/>
    <mergeCell ref="G614:H614"/>
    <mergeCell ref="C8138:C8140"/>
    <mergeCell ref="B3620:B3622"/>
    <mergeCell ref="E1148:F1148"/>
    <mergeCell ref="G2411:H2411"/>
    <mergeCell ref="B4682:B4684"/>
    <mergeCell ref="B2009:B2011"/>
    <mergeCell ref="C104:C106"/>
    <mergeCell ref="G800:H800"/>
    <mergeCell ref="E5219:F5219"/>
    <mergeCell ref="E7304:F7304"/>
    <mergeCell ref="G5153:H5153"/>
    <mergeCell ref="G3068:H3068"/>
    <mergeCell ref="E3608:F3608"/>
    <mergeCell ref="G914:H914"/>
    <mergeCell ref="B7142:B7144"/>
    <mergeCell ref="C2564:C2566"/>
    <mergeCell ref="G2711:H2711"/>
    <mergeCell ref="C2558:C2560"/>
    <mergeCell ref="C404:C406"/>
    <mergeCell ref="E5519:F5519"/>
    <mergeCell ref="G3368:H3368"/>
    <mergeCell ref="E3908:F3908"/>
    <mergeCell ref="C2864:C2866"/>
    <mergeCell ref="C2858:C2860"/>
    <mergeCell ref="G5285:H5285"/>
    <mergeCell ref="G7913:H7913"/>
    <mergeCell ref="C731:C733"/>
    <mergeCell ref="G3668:H3668"/>
    <mergeCell ref="B2150:B2152"/>
    <mergeCell ref="B65:B67"/>
    <mergeCell ref="G7739:H7739"/>
    <mergeCell ref="E8279:F8279"/>
    <mergeCell ref="C7517:C7519"/>
    <mergeCell ref="C5432:C5434"/>
    <mergeCell ref="G5612:H5612"/>
    <mergeCell ref="G7697:H7697"/>
    <mergeCell ref="G8213:H8213"/>
    <mergeCell ref="B4610:B4612"/>
    <mergeCell ref="G179:H179"/>
    <mergeCell ref="B365:B367"/>
    <mergeCell ref="E4055:F4055"/>
    <mergeCell ref="C7886:C7888"/>
    <mergeCell ref="C5732:C5734"/>
    <mergeCell ref="B7064:B7066"/>
    <mergeCell ref="B4910:B4912"/>
    <mergeCell ref="C3032:C3034"/>
    <mergeCell ref="C326:C328"/>
    <mergeCell ref="E5993:F5993"/>
    <mergeCell ref="B665:B667"/>
    <mergeCell ref="G662:H662"/>
    <mergeCell ref="B7364:B7366"/>
    <mergeCell ref="G7292:H7292"/>
    <mergeCell ref="G5207:H5207"/>
    <mergeCell ref="B5210:B5212"/>
    <mergeCell ref="C3332:C3334"/>
    <mergeCell ref="C1247:C1249"/>
    <mergeCell ref="G3053:H3053"/>
    <mergeCell ref="E8447:F8447"/>
    <mergeCell ref="E6293:F6293"/>
    <mergeCell ref="E6809:F6809"/>
    <mergeCell ref="B7664:B7666"/>
    <mergeCell ref="C1547:C1549"/>
    <mergeCell ref="E1235:F1235"/>
    <mergeCell ref="B5051:B5053"/>
    <mergeCell ref="C8333:C8335"/>
    <mergeCell ref="G8513:H8513"/>
    <mergeCell ref="C1847:C1849"/>
    <mergeCell ref="G995:H995"/>
    <mergeCell ref="G3107:H3107"/>
    <mergeCell ref="E1535:F1535"/>
    <mergeCell ref="G1022:H1022"/>
    <mergeCell ref="E8594:F8594"/>
    <mergeCell ref="B6749:B6751"/>
    <mergeCell ref="C8633:C8635"/>
    <mergeCell ref="G8813:H8813"/>
    <mergeCell ref="C8660:C8662"/>
    <mergeCell ref="E8780:F8780"/>
    <mergeCell ref="B7811:B7813"/>
    <mergeCell ref="C1142:C1144"/>
    <mergeCell ref="G1322:H1322"/>
    <mergeCell ref="E1862:F1862"/>
    <mergeCell ref="E4103:F4103"/>
    <mergeCell ref="B7049:B7051"/>
    <mergeCell ref="G7592:H7592"/>
    <mergeCell ref="G8108:H8108"/>
    <mergeCell ref="C3533:C3535"/>
    <mergeCell ref="C1448:C1450"/>
    <mergeCell ref="E8648:F8648"/>
    <mergeCell ref="C1442:C1444"/>
    <mergeCell ref="G1622:H1622"/>
    <mergeCell ref="E7109:F7109"/>
    <mergeCell ref="B104:B106"/>
    <mergeCell ref="G8414:H8414"/>
    <mergeCell ref="G8408:H8408"/>
    <mergeCell ref="B2564:B2566"/>
    <mergeCell ref="G6281:H6281"/>
    <mergeCell ref="E6248:F6248"/>
    <mergeCell ref="B404:B406"/>
    <mergeCell ref="C7925:C7927"/>
    <mergeCell ref="E2009:F2009"/>
    <mergeCell ref="E2003:F2003"/>
    <mergeCell ref="C3686:C3688"/>
    <mergeCell ref="G8708:H8708"/>
    <mergeCell ref="B2864:B2866"/>
    <mergeCell ref="E6548:F6548"/>
    <mergeCell ref="E4463:F4463"/>
    <mergeCell ref="E218:F218"/>
    <mergeCell ref="B3164:B3166"/>
    <mergeCell ref="B7517:B7519"/>
    <mergeCell ref="B5432:B5434"/>
    <mergeCell ref="G1007:H1007"/>
    <mergeCell ref="G4223:H4223"/>
    <mergeCell ref="G8582:H8582"/>
    <mergeCell ref="E4763:F4763"/>
    <mergeCell ref="C1916:C1918"/>
    <mergeCell ref="E5063:F5063"/>
    <mergeCell ref="C2216:C2218"/>
    <mergeCell ref="C131:C133"/>
    <mergeCell ref="E7331:F7331"/>
    <mergeCell ref="C8372:C8374"/>
    <mergeCell ref="C6287:C6289"/>
    <mergeCell ref="C4676:C4678"/>
    <mergeCell ref="B2243:B2245"/>
    <mergeCell ref="G1034:H1034"/>
    <mergeCell ref="C4670:C4672"/>
    <mergeCell ref="G7097:H7097"/>
    <mergeCell ref="B5579:B5581"/>
    <mergeCell ref="C431:C433"/>
    <mergeCell ref="C6587:C6589"/>
    <mergeCell ref="B5765:B5767"/>
    <mergeCell ref="B458:B460"/>
    <mergeCell ref="G3608:H3608"/>
    <mergeCell ref="C7244:C7246"/>
    <mergeCell ref="G7397:H7397"/>
    <mergeCell ref="E4142:F4142"/>
    <mergeCell ref="E2057:F2057"/>
    <mergeCell ref="G1991:H1991"/>
    <mergeCell ref="E2531:F2531"/>
    <mergeCell ref="E446:F446"/>
    <mergeCell ref="C6887:C6889"/>
    <mergeCell ref="E7478:F7478"/>
    <mergeCell ref="B6065:B6067"/>
    <mergeCell ref="C1487:C1489"/>
    <mergeCell ref="B8333:B8335"/>
    <mergeCell ref="G3908:H3908"/>
    <mergeCell ref="C7544:C7546"/>
    <mergeCell ref="E7664:F7664"/>
    <mergeCell ref="G206:H206"/>
    <mergeCell ref="E7778:F7778"/>
    <mergeCell ref="G6362:H6362"/>
    <mergeCell ref="B8639:B8641"/>
    <mergeCell ref="B8633:B8635"/>
    <mergeCell ref="C4055:C4057"/>
    <mergeCell ref="G4235:H4235"/>
    <mergeCell ref="G2123:H2123"/>
    <mergeCell ref="C7844:C7846"/>
    <mergeCell ref="G506:H506"/>
    <mergeCell ref="G6662:H6662"/>
    <mergeCell ref="E593:F593"/>
    <mergeCell ref="C4355:C4357"/>
    <mergeCell ref="C2270:C2272"/>
    <mergeCell ref="G2450:H2450"/>
    <mergeCell ref="B3533:B3535"/>
    <mergeCell ref="B1448:B1450"/>
    <mergeCell ref="C6815:C6817"/>
    <mergeCell ref="C6809:C6811"/>
    <mergeCell ref="C4724:C4726"/>
    <mergeCell ref="E893:F893"/>
    <mergeCell ref="C2570:C2572"/>
    <mergeCell ref="G3830:H3830"/>
    <mergeCell ref="B1748:B1750"/>
    <mergeCell ref="E2831:F2831"/>
    <mergeCell ref="G653:H653"/>
    <mergeCell ref="G6836:H6836"/>
    <mergeCell ref="G2045:H2045"/>
    <mergeCell ref="G5198:H5198"/>
    <mergeCell ref="G2597:H2597"/>
    <mergeCell ref="C170:C172"/>
    <mergeCell ref="E5285:F5285"/>
    <mergeCell ref="E3647:F3647"/>
    <mergeCell ref="E3131:F3131"/>
    <mergeCell ref="C4715:C4717"/>
    <mergeCell ref="C6956:C6958"/>
    <mergeCell ref="G7136:H7136"/>
    <mergeCell ref="E7676:F7676"/>
    <mergeCell ref="C5171:C5173"/>
    <mergeCell ref="G5351:H5351"/>
    <mergeCell ref="C7283:C7285"/>
    <mergeCell ref="E7517:F7517"/>
    <mergeCell ref="E5432:F5432"/>
    <mergeCell ref="C7583:C7585"/>
    <mergeCell ref="C5498:C5500"/>
    <mergeCell ref="B4649:B4651"/>
    <mergeCell ref="C71:C73"/>
    <mergeCell ref="E5732:F5732"/>
    <mergeCell ref="C7931:C7933"/>
    <mergeCell ref="E941:F941"/>
    <mergeCell ref="B6587:B6589"/>
    <mergeCell ref="C2009:C2011"/>
    <mergeCell ref="C5798:C5800"/>
    <mergeCell ref="G4430:H4430"/>
    <mergeCell ref="G4946:H4946"/>
    <mergeCell ref="C371:C373"/>
    <mergeCell ref="G2819:H2819"/>
    <mergeCell ref="E6032:F6032"/>
    <mergeCell ref="G7952:H7952"/>
    <mergeCell ref="G5246:H5246"/>
    <mergeCell ref="E8492:F8492"/>
    <mergeCell ref="C7730:C7732"/>
    <mergeCell ref="G3119:H3119"/>
    <mergeCell ref="C5831:C5833"/>
    <mergeCell ref="C524:C526"/>
    <mergeCell ref="C8099:C8101"/>
    <mergeCell ref="G761:H761"/>
    <mergeCell ref="C539:C541"/>
    <mergeCell ref="E3500:F3500"/>
    <mergeCell ref="E1415:F1415"/>
    <mergeCell ref="C5183:C5185"/>
    <mergeCell ref="C8399:C8401"/>
    <mergeCell ref="G3152:H3152"/>
    <mergeCell ref="B4355:B4357"/>
    <mergeCell ref="C2999:C3001"/>
    <mergeCell ref="B2270:B2272"/>
    <mergeCell ref="G5420:H5420"/>
    <mergeCell ref="G7505:H7505"/>
    <mergeCell ref="E1601:F1601"/>
    <mergeCell ref="B116:B118"/>
    <mergeCell ref="G3266:H3266"/>
    <mergeCell ref="E3869:F3869"/>
    <mergeCell ref="E5954:F5954"/>
    <mergeCell ref="E1715:F1715"/>
    <mergeCell ref="B6815:B6817"/>
    <mergeCell ref="C4910:C4912"/>
    <mergeCell ref="E8414:F8414"/>
    <mergeCell ref="C3299:C3301"/>
    <mergeCell ref="G5720:H5720"/>
    <mergeCell ref="E6260:F6260"/>
    <mergeCell ref="E4169:F4169"/>
    <mergeCell ref="E2015:F2015"/>
    <mergeCell ref="C5210:C5212"/>
    <mergeCell ref="C3125:C3127"/>
    <mergeCell ref="G8174:H8174"/>
    <mergeCell ref="E8714:F8714"/>
    <mergeCell ref="C1514:C1516"/>
    <mergeCell ref="G6020:H6020"/>
    <mergeCell ref="G3935:H3935"/>
    <mergeCell ref="C5867:C5869"/>
    <mergeCell ref="B4502:B4504"/>
    <mergeCell ref="B2417:B2419"/>
    <mergeCell ref="E680:F680"/>
    <mergeCell ref="C7784:C7786"/>
    <mergeCell ref="G8480:H8480"/>
    <mergeCell ref="G8474:H8474"/>
    <mergeCell ref="B2603:B2605"/>
    <mergeCell ref="B6962:B6964"/>
    <mergeCell ref="G446:H446"/>
    <mergeCell ref="C4082:C4084"/>
    <mergeCell ref="E986:F986"/>
    <mergeCell ref="C6167:C6169"/>
    <mergeCell ref="B2717:B2719"/>
    <mergeCell ref="E980:F980"/>
    <mergeCell ref="E4316:F4316"/>
    <mergeCell ref="C8084:C8086"/>
    <mergeCell ref="B7262:B7264"/>
    <mergeCell ref="B5171:B5173"/>
    <mergeCell ref="G746:H746"/>
    <mergeCell ref="C4382:C4384"/>
    <mergeCell ref="G773:H773"/>
    <mergeCell ref="C593:C595"/>
    <mergeCell ref="B3017:B3019"/>
    <mergeCell ref="B932:B934"/>
    <mergeCell ref="E3554:F3554"/>
    <mergeCell ref="E4616:F4616"/>
    <mergeCell ref="G3200:H3200"/>
    <mergeCell ref="G7559:H7559"/>
    <mergeCell ref="B7562:B7564"/>
    <mergeCell ref="G1046:H1046"/>
    <mergeCell ref="C4682:C4684"/>
    <mergeCell ref="G1073:H1073"/>
    <mergeCell ref="C893:C895"/>
    <mergeCell ref="E7076:F7076"/>
    <mergeCell ref="B71:B73"/>
    <mergeCell ref="E4916:F4916"/>
    <mergeCell ref="B7931:B7933"/>
    <mergeCell ref="G7859:H7859"/>
    <mergeCell ref="C3347:C3349"/>
    <mergeCell ref="C1193:C1195"/>
    <mergeCell ref="B371:B373"/>
    <mergeCell ref="B485:B487"/>
    <mergeCell ref="C3653:C3655"/>
    <mergeCell ref="G8159:H8159"/>
    <mergeCell ref="G6074:H6074"/>
    <mergeCell ref="C8006:C8008"/>
    <mergeCell ref="C3767:C3769"/>
    <mergeCell ref="C6983:C6985"/>
    <mergeCell ref="B3377:B3379"/>
    <mergeCell ref="G3374:H3374"/>
    <mergeCell ref="G668:H668"/>
    <mergeCell ref="B7730:B7732"/>
    <mergeCell ref="B5645:B5647"/>
    <mergeCell ref="G1220:H1220"/>
    <mergeCell ref="G1214:H1214"/>
    <mergeCell ref="E1754:F1754"/>
    <mergeCell ref="C3494:C3496"/>
    <mergeCell ref="G3674:H3674"/>
    <mergeCell ref="E4214:F4214"/>
    <mergeCell ref="G1520:H1520"/>
    <mergeCell ref="E7544:F7544"/>
    <mergeCell ref="B7310:B7312"/>
    <mergeCell ref="C3794:C3796"/>
    <mergeCell ref="G3974:H3974"/>
    <mergeCell ref="C3821:C3823"/>
    <mergeCell ref="G1889:H1889"/>
    <mergeCell ref="E7844:F7844"/>
    <mergeCell ref="B3086:B3088"/>
    <mergeCell ref="C4121:C4123"/>
    <mergeCell ref="G2189:H2189"/>
    <mergeCell ref="B1187:B1189"/>
    <mergeCell ref="E4355:F4355"/>
    <mergeCell ref="B3386:B3388"/>
    <mergeCell ref="E2270:F2270"/>
    <mergeCell ref="E116:F116"/>
    <mergeCell ref="B3125:B3127"/>
    <mergeCell ref="C4421:C4423"/>
    <mergeCell ref="E6815:F6815"/>
    <mergeCell ref="B5846:B5848"/>
    <mergeCell ref="E2570:F2570"/>
    <mergeCell ref="B1601:B1603"/>
    <mergeCell ref="B7784:B7786"/>
    <mergeCell ref="G6575:H6575"/>
    <mergeCell ref="E7115:F7115"/>
    <mergeCell ref="G1784:H1784"/>
    <mergeCell ref="G1268:H1268"/>
    <mergeCell ref="B6146:B6148"/>
    <mergeCell ref="E2870:F2870"/>
    <mergeCell ref="B1901:B1903"/>
    <mergeCell ref="G5813:H5813"/>
    <mergeCell ref="B8084:B8086"/>
    <mergeCell ref="G6875:H6875"/>
    <mergeCell ref="E7415:F7415"/>
    <mergeCell ref="E5330:F5330"/>
    <mergeCell ref="C4568:C4570"/>
    <mergeCell ref="C2483:C2485"/>
    <mergeCell ref="B8384:B8386"/>
    <mergeCell ref="E38:F38"/>
    <mergeCell ref="B6299:B6301"/>
    <mergeCell ref="C7022:C7024"/>
    <mergeCell ref="C4937:C4939"/>
    <mergeCell ref="C2783:C2785"/>
    <mergeCell ref="B893:B895"/>
    <mergeCell ref="B6314:B6316"/>
    <mergeCell ref="E338:F338"/>
    <mergeCell ref="B1199:B1201"/>
    <mergeCell ref="G4343:H4343"/>
    <mergeCell ref="G2258:H2258"/>
    <mergeCell ref="E2798:F2798"/>
    <mergeCell ref="E2792:F2792"/>
    <mergeCell ref="E707:F707"/>
    <mergeCell ref="G104:H104"/>
    <mergeCell ref="C1748:C1750"/>
    <mergeCell ref="C137:C139"/>
    <mergeCell ref="G2558:H2558"/>
    <mergeCell ref="B1040:B1042"/>
    <mergeCell ref="C251:C253"/>
    <mergeCell ref="G8714:H8714"/>
    <mergeCell ref="E8519:F8519"/>
    <mergeCell ref="C2048:C2050"/>
    <mergeCell ref="G5012:H5012"/>
    <mergeCell ref="E2924:F2924"/>
    <mergeCell ref="G2858:H2858"/>
    <mergeCell ref="C2705:C2707"/>
    <mergeCell ref="B1340:B1342"/>
    <mergeCell ref="C551:C553"/>
    <mergeCell ref="G6929:H6929"/>
    <mergeCell ref="E2939:F2939"/>
    <mergeCell ref="C6707:C6709"/>
    <mergeCell ref="C4622:C4624"/>
    <mergeCell ref="B3800:B3802"/>
    <mergeCell ref="G7517:H7517"/>
    <mergeCell ref="C3005:C3007"/>
    <mergeCell ref="C920:C922"/>
    <mergeCell ref="G5432:H5432"/>
    <mergeCell ref="E5399:F5399"/>
    <mergeCell ref="E7484:F7484"/>
    <mergeCell ref="C7076:C7078"/>
    <mergeCell ref="E1154:F1154"/>
    <mergeCell ref="C4922:C4924"/>
    <mergeCell ref="C4949:C4951"/>
    <mergeCell ref="B4100:B4102"/>
    <mergeCell ref="G7886:H7886"/>
    <mergeCell ref="E5699:F5699"/>
    <mergeCell ref="C7376:C7378"/>
    <mergeCell ref="E1454:F1454"/>
    <mergeCell ref="G4397:H4397"/>
    <mergeCell ref="B8753:B8755"/>
    <mergeCell ref="B6668:B6670"/>
    <mergeCell ref="G5459:H5459"/>
    <mergeCell ref="E5999:F5999"/>
    <mergeCell ref="E3914:F3914"/>
    <mergeCell ref="G152:H152"/>
    <mergeCell ref="E8267:F8267"/>
    <mergeCell ref="G4697:H4697"/>
    <mergeCell ref="C4544:C4546"/>
    <mergeCell ref="C185:C187"/>
    <mergeCell ref="B6968:B6970"/>
    <mergeCell ref="C5606:C5608"/>
    <mergeCell ref="E8567:F8567"/>
    <mergeCell ref="C1367:C1369"/>
    <mergeCell ref="C8066:C8068"/>
    <mergeCell ref="G2912:H2912"/>
    <mergeCell ref="C5912:C5914"/>
    <mergeCell ref="C2690:C2692"/>
    <mergeCell ref="C605:C607"/>
    <mergeCell ref="G2297:H2297"/>
    <mergeCell ref="G212:H212"/>
    <mergeCell ref="G8333:H8333"/>
    <mergeCell ref="E752:F752"/>
    <mergeCell ref="B4568:B4570"/>
    <mergeCell ref="B2483:B2485"/>
    <mergeCell ref="E746:F746"/>
    <mergeCell ref="C7850:C7852"/>
    <mergeCell ref="C8366:C8368"/>
    <mergeCell ref="C332:C334"/>
    <mergeCell ref="G512:H512"/>
    <mergeCell ref="E1052:F1052"/>
    <mergeCell ref="B2783:B2785"/>
    <mergeCell ref="E6473:F6473"/>
    <mergeCell ref="C8150:C8152"/>
    <mergeCell ref="C8666:C8668"/>
    <mergeCell ref="G7298:H7298"/>
    <mergeCell ref="C632:C634"/>
    <mergeCell ref="G812:H812"/>
    <mergeCell ref="E5747:F5747"/>
    <mergeCell ref="B3083:B3085"/>
    <mergeCell ref="G7625:H7625"/>
    <mergeCell ref="G5471:H5471"/>
    <mergeCell ref="B4469:B4471"/>
    <mergeCell ref="E1193:F1193"/>
    <mergeCell ref="B224:B226"/>
    <mergeCell ref="C7751:C7753"/>
    <mergeCell ref="C7745:C7747"/>
    <mergeCell ref="G7925:H7925"/>
    <mergeCell ref="B2048:B2050"/>
    <mergeCell ref="C1259:C1261"/>
    <mergeCell ref="E3653:F3653"/>
    <mergeCell ref="B2684:B2686"/>
    <mergeCell ref="B2168:B2170"/>
    <mergeCell ref="E3767:F3767"/>
    <mergeCell ref="B551:B553"/>
    <mergeCell ref="C8045:C8047"/>
    <mergeCell ref="C5960:C5962"/>
    <mergeCell ref="B6707:B6709"/>
    <mergeCell ref="B4622:B4624"/>
    <mergeCell ref="C3833:C3835"/>
    <mergeCell ref="G3413:H3413"/>
    <mergeCell ref="E3953:F3953"/>
    <mergeCell ref="B2984:B2986"/>
    <mergeCell ref="B2468:B2470"/>
    <mergeCell ref="G1259:H1259"/>
    <mergeCell ref="C1106:C1108"/>
    <mergeCell ref="E6221:F6221"/>
    <mergeCell ref="G7772:H7772"/>
    <mergeCell ref="E4067:F4067"/>
    <mergeCell ref="G1916:H1916"/>
    <mergeCell ref="G2651:H2651"/>
    <mergeCell ref="B4922:B4924"/>
    <mergeCell ref="G8072:H8072"/>
    <mergeCell ref="C1406:C1408"/>
    <mergeCell ref="E6521:F6521"/>
    <mergeCell ref="E4367:F4367"/>
    <mergeCell ref="G2216:H2216"/>
    <mergeCell ref="C3866:C3868"/>
    <mergeCell ref="B3137:B3139"/>
    <mergeCell ref="G8372:H8372"/>
    <mergeCell ref="C3860:C3862"/>
    <mergeCell ref="G6287:H6287"/>
    <mergeCell ref="C8219:C8221"/>
    <mergeCell ref="E6821:F6821"/>
    <mergeCell ref="G881:H881"/>
    <mergeCell ref="B3152:B3154"/>
    <mergeCell ref="B1067:B1069"/>
    <mergeCell ref="G6587:H6587"/>
    <mergeCell ref="C6434:C6436"/>
    <mergeCell ref="C8519:C8521"/>
    <mergeCell ref="B5069:B5071"/>
    <mergeCell ref="B7697:B7699"/>
    <mergeCell ref="E1247:F1247"/>
    <mergeCell ref="G1181:H1181"/>
    <mergeCell ref="E8753:F8753"/>
    <mergeCell ref="E1721:F1721"/>
    <mergeCell ref="B1367:B1369"/>
    <mergeCell ref="G5252:H5252"/>
    <mergeCell ref="B7523:B7525"/>
    <mergeCell ref="C6734:C6736"/>
    <mergeCell ref="B3284:B3286"/>
    <mergeCell ref="C1328:C1330"/>
    <mergeCell ref="E6968:F6968"/>
    <mergeCell ref="B1667:B1669"/>
    <mergeCell ref="G5552:H5552"/>
    <mergeCell ref="B7823:B7825"/>
    <mergeCell ref="C3245:C3247"/>
    <mergeCell ref="C7034:C7036"/>
    <mergeCell ref="G8294:H8294"/>
    <mergeCell ref="G6209:H6209"/>
    <mergeCell ref="E6749:F6749"/>
    <mergeCell ref="G4055:H4055"/>
    <mergeCell ref="E7268:F7268"/>
    <mergeCell ref="G1964:H1964"/>
    <mergeCell ref="G5852:H5852"/>
    <mergeCell ref="C5699:C5701"/>
    <mergeCell ref="C3545:C3547"/>
    <mergeCell ref="C1460:C1462"/>
    <mergeCell ref="C1454:C1456"/>
    <mergeCell ref="G6509:H6509"/>
    <mergeCell ref="B2723:B2725"/>
    <mergeCell ref="B638:B640"/>
    <mergeCell ref="E4322:F4322"/>
    <mergeCell ref="E2237:F2237"/>
    <mergeCell ref="B752:B754"/>
    <mergeCell ref="C6005:C6007"/>
    <mergeCell ref="C5999:C6001"/>
    <mergeCell ref="C3914:C3916"/>
    <mergeCell ref="G8426:H8426"/>
    <mergeCell ref="C1760:C1762"/>
    <mergeCell ref="G4724:H4724"/>
    <mergeCell ref="B938:B940"/>
    <mergeCell ref="B5291:B5293"/>
    <mergeCell ref="E2537:F2537"/>
    <mergeCell ref="E4736:F4736"/>
    <mergeCell ref="E2651:F2651"/>
    <mergeCell ref="B7751:B7753"/>
    <mergeCell ref="G3320:H3320"/>
    <mergeCell ref="G1235:H1235"/>
    <mergeCell ref="B3506:B3508"/>
    <mergeCell ref="G6656:H6656"/>
    <mergeCell ref="E2837:F2837"/>
    <mergeCell ref="E7190:F7190"/>
    <mergeCell ref="E5105:F5105"/>
    <mergeCell ref="E2951:F2951"/>
    <mergeCell ref="B8051:B8053"/>
    <mergeCell ref="B5960:B5962"/>
    <mergeCell ref="G1535:H1535"/>
    <mergeCell ref="C1382:C1384"/>
    <mergeCell ref="C4535:C4537"/>
    <mergeCell ref="B3806:B3808"/>
    <mergeCell ref="C1934:C1936"/>
    <mergeCell ref="G6956:H6956"/>
    <mergeCell ref="C2444:C2446"/>
    <mergeCell ref="B1106:B1108"/>
    <mergeCell ref="E5405:F5405"/>
    <mergeCell ref="B8351:B8353"/>
    <mergeCell ref="B6266:B6268"/>
    <mergeCell ref="C6473:C6475"/>
    <mergeCell ref="E551:F551"/>
    <mergeCell ref="G5171:H5171"/>
    <mergeCell ref="B1412:B1414"/>
    <mergeCell ref="B1406:B1408"/>
    <mergeCell ref="C6773:C6775"/>
    <mergeCell ref="C4688:C4690"/>
    <mergeCell ref="B3839:B3841"/>
    <mergeCell ref="E8165:F8165"/>
    <mergeCell ref="B6107:B6109"/>
    <mergeCell ref="E3311:F3311"/>
    <mergeCell ref="C4988:C4990"/>
    <mergeCell ref="B8498:B8500"/>
    <mergeCell ref="G4136:H4136"/>
    <mergeCell ref="B6407:B6409"/>
    <mergeCell ref="G2009:H2009"/>
    <mergeCell ref="G3071:H3071"/>
    <mergeCell ref="G4436:H4436"/>
    <mergeCell ref="G6548:H6548"/>
    <mergeCell ref="G4463:H4463"/>
    <mergeCell ref="G2309:H2309"/>
    <mergeCell ref="E8312:F8312"/>
    <mergeCell ref="B1307:B1309"/>
    <mergeCell ref="C4589:C4591"/>
    <mergeCell ref="C7289:C7291"/>
    <mergeCell ref="C4583:C4585"/>
    <mergeCell ref="C5135:C5137"/>
    <mergeCell ref="B3245:B3247"/>
    <mergeCell ref="C344:C346"/>
    <mergeCell ref="C2456:C2458"/>
    <mergeCell ref="G2036:H2036"/>
    <mergeCell ref="E2690:F2690"/>
    <mergeCell ref="E605:F605"/>
    <mergeCell ref="C7589:C7591"/>
    <mergeCell ref="G539:H539"/>
    <mergeCell ref="C4883:C4885"/>
    <mergeCell ref="B3545:B3547"/>
    <mergeCell ref="B1460:B1462"/>
    <mergeCell ref="G4610:H4610"/>
    <mergeCell ref="G2456:H2456"/>
    <mergeCell ref="E3059:F3059"/>
    <mergeCell ref="E5144:F5144"/>
    <mergeCell ref="E905:F905"/>
    <mergeCell ref="E899:F899"/>
    <mergeCell ref="C7457:C7459"/>
    <mergeCell ref="B7067:B7069"/>
    <mergeCell ref="C2489:C2491"/>
    <mergeCell ref="B1760:B1762"/>
    <mergeCell ref="G4910:H4910"/>
    <mergeCell ref="C398:C400"/>
    <mergeCell ref="E5450:F5450"/>
    <mergeCell ref="E3359:F3359"/>
    <mergeCell ref="G7364:H7364"/>
    <mergeCell ref="C704:C706"/>
    <mergeCell ref="G5210:H5210"/>
    <mergeCell ref="G3125:H3125"/>
    <mergeCell ref="C5057:C5059"/>
    <mergeCell ref="C2903:C2905"/>
    <mergeCell ref="E8018:F8018"/>
    <mergeCell ref="G7664:H7664"/>
    <mergeCell ref="E6119:F6119"/>
    <mergeCell ref="C5357:C5359"/>
    <mergeCell ref="C3272:C3274"/>
    <mergeCell ref="G7784:H7784"/>
    <mergeCell ref="B1907:B1909"/>
    <mergeCell ref="E3506:F3506"/>
    <mergeCell ref="C7817:C7819"/>
    <mergeCell ref="B6452:B6454"/>
    <mergeCell ref="C7811:C7813"/>
    <mergeCell ref="B4361:B4363"/>
    <mergeCell ref="C3572:C3574"/>
    <mergeCell ref="E8051:F8051"/>
    <mergeCell ref="B2207:B2209"/>
    <mergeCell ref="B122:B124"/>
    <mergeCell ref="G593:H593"/>
    <mergeCell ref="E3806:F3806"/>
    <mergeCell ref="E5918:F5918"/>
    <mergeCell ref="C8117:C8119"/>
    <mergeCell ref="G6749:H6749"/>
    <mergeCell ref="C83:C85"/>
    <mergeCell ref="E8351:F8351"/>
    <mergeCell ref="E6266:F6266"/>
    <mergeCell ref="G5132:H5132"/>
    <mergeCell ref="G3047:H3047"/>
    <mergeCell ref="G5684:H5684"/>
    <mergeCell ref="G3599:H3599"/>
    <mergeCell ref="G893:H893"/>
    <mergeCell ref="E4106:F4106"/>
    <mergeCell ref="B7121:B7123"/>
    <mergeCell ref="C2537:C2539"/>
    <mergeCell ref="C383:C385"/>
    <mergeCell ref="C7958:C7960"/>
    <mergeCell ref="C2651:C2653"/>
    <mergeCell ref="G3347:H3347"/>
    <mergeCell ref="C2837:C2839"/>
    <mergeCell ref="G5264:H5264"/>
    <mergeCell ref="E1274:F1274"/>
    <mergeCell ref="B7535:B7537"/>
    <mergeCell ref="C8258:C8260"/>
    <mergeCell ref="C6173:C6175"/>
    <mergeCell ref="B4835:B4837"/>
    <mergeCell ref="B2129:B2131"/>
    <mergeCell ref="G5279:H5279"/>
    <mergeCell ref="E3734:F3734"/>
    <mergeCell ref="E3728:F3728"/>
    <mergeCell ref="E1574:F1574"/>
    <mergeCell ref="B4589:B4591"/>
    <mergeCell ref="B344:B346"/>
    <mergeCell ref="G3494:H3494"/>
    <mergeCell ref="E4034:F4034"/>
    <mergeCell ref="E6734:F6734"/>
    <mergeCell ref="E4028:F4028"/>
    <mergeCell ref="E1943:F1943"/>
    <mergeCell ref="B4889:B4891"/>
    <mergeCell ref="C3011:C3013"/>
    <mergeCell ref="G5948:H5948"/>
    <mergeCell ref="B3350:B3352"/>
    <mergeCell ref="C1373:C1375"/>
    <mergeCell ref="B5003:B5005"/>
    <mergeCell ref="E5972:F5972"/>
    <mergeCell ref="G3794:H3794"/>
    <mergeCell ref="E6488:F6488"/>
    <mergeCell ref="E7034:F7034"/>
    <mergeCell ref="G8339:H8339"/>
    <mergeCell ref="C3311:C3313"/>
    <mergeCell ref="G6254:H6254"/>
    <mergeCell ref="G5732:H5732"/>
    <mergeCell ref="E6788:F6788"/>
    <mergeCell ref="C3611:C3613"/>
    <mergeCell ref="C1526:C1528"/>
    <mergeCell ref="G6032:H6032"/>
    <mergeCell ref="B5030:B5032"/>
    <mergeCell ref="B2945:B2947"/>
    <mergeCell ref="B2903:B2905"/>
    <mergeCell ref="B818:B820"/>
    <mergeCell ref="C8312:C8314"/>
    <mergeCell ref="G8492:H8492"/>
    <mergeCell ref="E2390:F2390"/>
    <mergeCell ref="E4502:F4502"/>
    <mergeCell ref="E2417:F2417"/>
    <mergeCell ref="C1826:C1828"/>
    <mergeCell ref="C6185:C6187"/>
    <mergeCell ref="B5336:B5338"/>
    <mergeCell ref="G3086:H3086"/>
    <mergeCell ref="B7604:B7606"/>
    <mergeCell ref="E6419:F6419"/>
    <mergeCell ref="E6935:F6935"/>
    <mergeCell ref="B1118:B1120"/>
    <mergeCell ref="C8612:C8614"/>
    <mergeCell ref="B7790:B7792"/>
    <mergeCell ref="E2717:F2717"/>
    <mergeCell ref="C1121:C1123"/>
    <mergeCell ref="G1301:H1301"/>
    <mergeCell ref="B7904:B7906"/>
    <mergeCell ref="C1667:C1669"/>
    <mergeCell ref="E6719:F6719"/>
    <mergeCell ref="G4568:H4568"/>
    <mergeCell ref="G8087:H8087"/>
    <mergeCell ref="E3017:F3017"/>
    <mergeCell ref="B8090:B8092"/>
    <mergeCell ref="C6212:C6214"/>
    <mergeCell ref="C4127:C4129"/>
    <mergeCell ref="G8639:H8639"/>
    <mergeCell ref="C1421:C1423"/>
    <mergeCell ref="C5780:C5782"/>
    <mergeCell ref="G8633:H8633"/>
    <mergeCell ref="C1973:C1975"/>
    <mergeCell ref="B6119:B6121"/>
    <mergeCell ref="B83:B85"/>
    <mergeCell ref="B8204:B8206"/>
    <mergeCell ref="B5504:B5506"/>
    <mergeCell ref="G8387:H8387"/>
    <mergeCell ref="C8786:C8788"/>
    <mergeCell ref="C6080:C6082"/>
    <mergeCell ref="B383:B385"/>
    <mergeCell ref="G3533:H3533"/>
    <mergeCell ref="G1448:H1448"/>
    <mergeCell ref="E1988:F1988"/>
    <mergeCell ref="B3719:B3721"/>
    <mergeCell ref="E1982:F1982"/>
    <mergeCell ref="E7403:F7403"/>
    <mergeCell ref="E5318:F5318"/>
    <mergeCell ref="C4295:C4297"/>
    <mergeCell ref="B8264:B8266"/>
    <mergeCell ref="B2957:B2959"/>
    <mergeCell ref="G1748:H1748"/>
    <mergeCell ref="C1595:C1597"/>
    <mergeCell ref="B4019:B4021"/>
    <mergeCell ref="E197:F197"/>
    <mergeCell ref="E5618:F5618"/>
    <mergeCell ref="C7301:C7303"/>
    <mergeCell ref="G4202:H4202"/>
    <mergeCell ref="B6479:B6481"/>
    <mergeCell ref="G8561:H8561"/>
    <mergeCell ref="B8564:B8566"/>
    <mergeCell ref="G2048:H2048"/>
    <mergeCell ref="C1895:C1897"/>
    <mergeCell ref="G4316:H4316"/>
    <mergeCell ref="B530:B532"/>
    <mergeCell ref="E2129:F2129"/>
    <mergeCell ref="B2990:B2992"/>
    <mergeCell ref="G6707:H6707"/>
    <mergeCell ref="C2195:C2197"/>
    <mergeCell ref="C110:C112"/>
    <mergeCell ref="G4616:H4616"/>
    <mergeCell ref="E8378:F8378"/>
    <mergeCell ref="E344:F344"/>
    <mergeCell ref="C6740:C6742"/>
    <mergeCell ref="C4655:C4657"/>
    <mergeCell ref="C4649:C4651"/>
    <mergeCell ref="B3290:B3292"/>
    <mergeCell ref="G7076:H7076"/>
    <mergeCell ref="C4769:C4771"/>
    <mergeCell ref="C410:C412"/>
    <mergeCell ref="E4889:F4889"/>
    <mergeCell ref="E4883:F4883"/>
    <mergeCell ref="G2222:H2222"/>
    <mergeCell ref="E644:F644"/>
    <mergeCell ref="G3587:H3587"/>
    <mergeCell ref="G7376:H7376"/>
    <mergeCell ref="B7943:B7945"/>
    <mergeCell ref="B5858:B5860"/>
    <mergeCell ref="E5189:F5189"/>
    <mergeCell ref="E3104:F3104"/>
    <mergeCell ref="G1970:H1970"/>
    <mergeCell ref="B4247:B4249"/>
    <mergeCell ref="E7457:F7457"/>
    <mergeCell ref="G2522:H2522"/>
    <mergeCell ref="B8312:B8314"/>
    <mergeCell ref="G3887:H3887"/>
    <mergeCell ref="C3734:C3736"/>
    <mergeCell ref="B6158:B6160"/>
    <mergeCell ref="C4796:C4798"/>
    <mergeCell ref="B3458:B3460"/>
    <mergeCell ref="E7757:F7757"/>
    <mergeCell ref="B8612:B8614"/>
    <mergeCell ref="G4187:H4187"/>
    <mergeCell ref="C4034:C4036"/>
    <mergeCell ref="G2102:H2102"/>
    <mergeCell ref="B6458:B6460"/>
    <mergeCell ref="C5096:C5098"/>
    <mergeCell ref="G7523:H7523"/>
    <mergeCell ref="E8057:F8057"/>
    <mergeCell ref="B1673:B1675"/>
    <mergeCell ref="G2117:H2117"/>
    <mergeCell ref="G32:H32"/>
    <mergeCell ref="E572:F572"/>
    <mergeCell ref="E3272:F3272"/>
    <mergeCell ref="E5357:F5357"/>
    <mergeCell ref="E566:F566"/>
    <mergeCell ref="C7556:C7558"/>
    <mergeCell ref="B6218:B6220"/>
    <mergeCell ref="C7670:C7672"/>
    <mergeCell ref="G332:H332"/>
    <mergeCell ref="E3572:F3572"/>
    <mergeCell ref="C7856:C7858"/>
    <mergeCell ref="E866:F866"/>
    <mergeCell ref="C7970:C7972"/>
    <mergeCell ref="B8786:B8788"/>
    <mergeCell ref="G4355:H4355"/>
    <mergeCell ref="G2270:H2270"/>
    <mergeCell ref="G4871:H4871"/>
    <mergeCell ref="B1841:B1843"/>
    <mergeCell ref="G632:H632"/>
    <mergeCell ref="E3872:F3872"/>
    <mergeCell ref="G6815:H6815"/>
    <mergeCell ref="C149:C151"/>
    <mergeCell ref="G2570:H2570"/>
    <mergeCell ref="C6941:C6943"/>
    <mergeCell ref="C6935:C6937"/>
    <mergeCell ref="G7115:H7115"/>
    <mergeCell ref="E1013:F1013"/>
    <mergeCell ref="E1040:F1040"/>
    <mergeCell ref="C449:C451"/>
    <mergeCell ref="B7301:B7303"/>
    <mergeCell ref="B1874:B1876"/>
    <mergeCell ref="C3785:C3787"/>
    <mergeCell ref="B1868:B1870"/>
    <mergeCell ref="B6227:B6229"/>
    <mergeCell ref="E5558:F5558"/>
    <mergeCell ref="E2957:F2957"/>
    <mergeCell ref="C7235:C7237"/>
    <mergeCell ref="C5150:C5152"/>
    <mergeCell ref="G5330:H5330"/>
    <mergeCell ref="E1340:F1340"/>
    <mergeCell ref="C3023:C3025"/>
    <mergeCell ref="E7496:F7496"/>
    <mergeCell ref="C4085:C4087"/>
    <mergeCell ref="B4442:B4444"/>
    <mergeCell ref="B6527:B6529"/>
    <mergeCell ref="E3773:F3773"/>
    <mergeCell ref="E3257:F3257"/>
    <mergeCell ref="G1106:H1106"/>
    <mergeCell ref="G7262:H7262"/>
    <mergeCell ref="C2750:C2752"/>
    <mergeCell ref="C596:C598"/>
    <mergeCell ref="B4742:B4744"/>
    <mergeCell ref="E5711:F5711"/>
    <mergeCell ref="C5141:C5143"/>
    <mergeCell ref="G7562:H7562"/>
    <mergeCell ref="C3050:C3052"/>
    <mergeCell ref="G5477:H5477"/>
    <mergeCell ref="B7196:B7198"/>
    <mergeCell ref="C2618:C2620"/>
    <mergeCell ref="E6011:F6011"/>
    <mergeCell ref="B5042:B5044"/>
    <mergeCell ref="G71:H71"/>
    <mergeCell ref="G8219:H8219"/>
    <mergeCell ref="B2342:B2344"/>
    <mergeCell ref="B257:B259"/>
    <mergeCell ref="G7931:H7931"/>
    <mergeCell ref="E8471:F8471"/>
    <mergeCell ref="C7709:C7711"/>
    <mergeCell ref="C5624:C5626"/>
    <mergeCell ref="C2918:C2920"/>
    <mergeCell ref="G371:H371"/>
    <mergeCell ref="G8519:H8519"/>
    <mergeCell ref="B557:B559"/>
    <mergeCell ref="E4241:F4241"/>
    <mergeCell ref="E2156:F2156"/>
    <mergeCell ref="C5924:C5926"/>
    <mergeCell ref="B5102:B5104"/>
    <mergeCell ref="B5096:B5098"/>
    <mergeCell ref="C518:C520"/>
    <mergeCell ref="E6701:F6701"/>
    <mergeCell ref="B857:B859"/>
    <mergeCell ref="E3479:F3479"/>
    <mergeCell ref="C8378:C8380"/>
    <mergeCell ref="G7484:H7484"/>
    <mergeCell ref="G5399:H5399"/>
    <mergeCell ref="B3317:B3319"/>
    <mergeCell ref="B5402:B5404"/>
    <mergeCell ref="E8612:F8612"/>
    <mergeCell ref="B7670:B7672"/>
    <mergeCell ref="G3245:H3245"/>
    <mergeCell ref="E7001:F7001"/>
    <mergeCell ref="G1154:H1154"/>
    <mergeCell ref="G5699:H5699"/>
    <mergeCell ref="B7970:B7972"/>
    <mergeCell ref="G1454:H1454"/>
    <mergeCell ref="G5999:H5999"/>
    <mergeCell ref="G3914:H3914"/>
    <mergeCell ref="B128:B130"/>
    <mergeCell ref="C5846:C5848"/>
    <mergeCell ref="B4481:B4483"/>
    <mergeCell ref="B8270:B8272"/>
    <mergeCell ref="C3692:C3694"/>
    <mergeCell ref="C1607:C1609"/>
    <mergeCell ref="E6080:F6080"/>
    <mergeCell ref="E1841:F1841"/>
    <mergeCell ref="B6941:B6943"/>
    <mergeCell ref="C8825:C8827"/>
    <mergeCell ref="G425:H425"/>
    <mergeCell ref="B4781:B4783"/>
    <mergeCell ref="B2696:B2698"/>
    <mergeCell ref="E6380:F6380"/>
    <mergeCell ref="E4295:F4295"/>
    <mergeCell ref="C8063:C8065"/>
    <mergeCell ref="E2141:F2141"/>
    <mergeCell ref="B7241:B7243"/>
    <mergeCell ref="B7235:B7237"/>
    <mergeCell ref="B5150:B5152"/>
    <mergeCell ref="G725:H725"/>
    <mergeCell ref="C572:C574"/>
    <mergeCell ref="G8300:H8300"/>
    <mergeCell ref="B2996:B2998"/>
    <mergeCell ref="G6146:H6146"/>
    <mergeCell ref="C1634:C1636"/>
    <mergeCell ref="C5993:C5995"/>
    <mergeCell ref="E4595:F4595"/>
    <mergeCell ref="B296:B298"/>
    <mergeCell ref="B7541:B7543"/>
    <mergeCell ref="G8600:H8600"/>
    <mergeCell ref="B7655:B7657"/>
    <mergeCell ref="G4361:H4361"/>
    <mergeCell ref="C6293:C6295"/>
    <mergeCell ref="E4895:F4895"/>
    <mergeCell ref="E2195:F2195"/>
    <mergeCell ref="E110:F110"/>
    <mergeCell ref="B5297:B5299"/>
    <mergeCell ref="C6593:C6595"/>
    <mergeCell ref="C4508:C4510"/>
    <mergeCell ref="B3170:B3172"/>
    <mergeCell ref="B464:B466"/>
    <mergeCell ref="E4769:F4769"/>
    <mergeCell ref="E410:F410"/>
    <mergeCell ref="B5597:B5599"/>
    <mergeCell ref="B7709:B7711"/>
    <mergeCell ref="C4808:C4810"/>
    <mergeCell ref="B5624:B5626"/>
    <mergeCell ref="G1193:H1193"/>
    <mergeCell ref="E7196:F7196"/>
    <mergeCell ref="E5069:F5069"/>
    <mergeCell ref="C3473:C3475"/>
    <mergeCell ref="G3653:H3653"/>
    <mergeCell ref="G5738:H5738"/>
    <mergeCell ref="B5924:B5926"/>
    <mergeCell ref="C2408:C2410"/>
    <mergeCell ref="E5369:F5369"/>
    <mergeCell ref="B8357:B8359"/>
    <mergeCell ref="C3773:C3775"/>
    <mergeCell ref="G3953:H3953"/>
    <mergeCell ref="B6224:B6226"/>
    <mergeCell ref="C1646:C1648"/>
    <mergeCell ref="G7289:H7289"/>
    <mergeCell ref="B3065:B3067"/>
    <mergeCell ref="G1340:H1340"/>
    <mergeCell ref="E311:F311"/>
    <mergeCell ref="C4073:C4075"/>
    <mergeCell ref="G7589:H7589"/>
    <mergeCell ref="E6:F6"/>
    <mergeCell ref="E4334:F4334"/>
    <mergeCell ref="B3365:B3367"/>
    <mergeCell ref="E2249:F2249"/>
    <mergeCell ref="B1280:B1282"/>
    <mergeCell ref="E611:F611"/>
    <mergeCell ref="E95:F95"/>
    <mergeCell ref="E89:F89"/>
    <mergeCell ref="B7910:B7912"/>
    <mergeCell ref="B5825:B5827"/>
    <mergeCell ref="G4100:H4100"/>
    <mergeCell ref="C3947:C3949"/>
    <mergeCell ref="B5819:B5821"/>
    <mergeCell ref="B6371:B6373"/>
    <mergeCell ref="E2549:F2549"/>
    <mergeCell ref="B1580:B1582"/>
    <mergeCell ref="G4757:H4757"/>
    <mergeCell ref="G6554:H6554"/>
    <mergeCell ref="B6125:B6127"/>
    <mergeCell ref="B5609:B5611"/>
    <mergeCell ref="G4400:H4400"/>
    <mergeCell ref="C4247:C4249"/>
    <mergeCell ref="G2315:H2315"/>
    <mergeCell ref="C1541:C1543"/>
    <mergeCell ref="G6668:H6668"/>
    <mergeCell ref="B8825:B8827"/>
    <mergeCell ref="E2849:F2849"/>
    <mergeCell ref="B1880:B1882"/>
    <mergeCell ref="C8:C10"/>
    <mergeCell ref="E7208:F7208"/>
    <mergeCell ref="G8753:H8753"/>
    <mergeCell ref="G5057:H5057"/>
    <mergeCell ref="E8270:F8270"/>
    <mergeCell ref="G6854:H6854"/>
    <mergeCell ref="E779:F779"/>
    <mergeCell ref="C4547:C4549"/>
    <mergeCell ref="C2462:C2464"/>
    <mergeCell ref="G6968:H6968"/>
    <mergeCell ref="B3725:B3727"/>
    <mergeCell ref="B1640:B1642"/>
    <mergeCell ref="E7508:F7508"/>
    <mergeCell ref="G5357:H5357"/>
    <mergeCell ref="E5324:F5324"/>
    <mergeCell ref="C7007:C7009"/>
    <mergeCell ref="E17:F17"/>
    <mergeCell ref="C7001:C7003"/>
    <mergeCell ref="E1079:F1079"/>
    <mergeCell ref="C2762:C2764"/>
    <mergeCell ref="B1940:B1942"/>
    <mergeCell ref="E5150:F5150"/>
    <mergeCell ref="E7235:F7235"/>
    <mergeCell ref="B6293:B6295"/>
    <mergeCell ref="E5738:F5738"/>
    <mergeCell ref="B8726:B8728"/>
    <mergeCell ref="E7541:F7541"/>
    <mergeCell ref="G4322:H4322"/>
    <mergeCell ref="G2237:H2237"/>
    <mergeCell ref="B6593:B6595"/>
    <mergeCell ref="B4508:B4510"/>
    <mergeCell ref="G83:H83"/>
    <mergeCell ref="E3839:F3839"/>
    <mergeCell ref="E8198:F8198"/>
    <mergeCell ref="E8192:F8192"/>
    <mergeCell ref="G2537:H2537"/>
    <mergeCell ref="B4808:B4810"/>
    <mergeCell ref="B1019:B1021"/>
    <mergeCell ref="C230:C232"/>
    <mergeCell ref="G7958:H7958"/>
    <mergeCell ref="E8498:F8498"/>
    <mergeCell ref="E464:F464"/>
    <mergeCell ref="B6725:B6727"/>
    <mergeCell ref="C7448:C7450"/>
    <mergeCell ref="G2837:H2837"/>
    <mergeCell ref="C2684:C2686"/>
    <mergeCell ref="E8324:F8324"/>
    <mergeCell ref="B1319:B1321"/>
    <mergeCell ref="B5108:B5110"/>
    <mergeCell ref="C530:C532"/>
    <mergeCell ref="G6173:H6173"/>
    <mergeCell ref="G8258:H8258"/>
    <mergeCell ref="E2918:F2918"/>
    <mergeCell ref="C6686:C6688"/>
    <mergeCell ref="E764:F764"/>
    <mergeCell ref="B1619:B1621"/>
    <mergeCell ref="G2684:H2684"/>
    <mergeCell ref="E3218:F3218"/>
    <mergeCell ref="E1133:F1133"/>
    <mergeCell ref="C4901:C4903"/>
    <mergeCell ref="B8432:B8434"/>
    <mergeCell ref="G7223:H7223"/>
    <mergeCell ref="G5138:H5138"/>
    <mergeCell ref="B4193:B4195"/>
    <mergeCell ref="B7409:B7411"/>
    <mergeCell ref="G2984:H2984"/>
    <mergeCell ref="C2831:C2833"/>
    <mergeCell ref="G7337:H7337"/>
    <mergeCell ref="C677:C679"/>
    <mergeCell ref="E5792:F5792"/>
    <mergeCell ref="E6854:F6854"/>
    <mergeCell ref="G5438:H5438"/>
    <mergeCell ref="C3131:C3133"/>
    <mergeCell ref="E8246:F8246"/>
    <mergeCell ref="E6092:F6092"/>
    <mergeCell ref="C7676:C7678"/>
    <mergeCell ref="C5591:C5593"/>
    <mergeCell ref="C5069:C5071"/>
    <mergeCell ref="C5585:C5587"/>
    <mergeCell ref="B4220:B4222"/>
    <mergeCell ref="B2135:B2137"/>
    <mergeCell ref="C3431:C3433"/>
    <mergeCell ref="C1346:C1348"/>
    <mergeCell ref="B8:B10"/>
    <mergeCell ref="E3692:F3692"/>
    <mergeCell ref="E1607:F1607"/>
    <mergeCell ref="C5891:C5893"/>
    <mergeCell ref="C5885:C5887"/>
    <mergeCell ref="G8312:H8312"/>
    <mergeCell ref="B4547:B4549"/>
    <mergeCell ref="B308:B310"/>
    <mergeCell ref="E1907:F1907"/>
    <mergeCell ref="C311:C313"/>
    <mergeCell ref="B2762:B2764"/>
    <mergeCell ref="G5912:H5912"/>
    <mergeCell ref="E6452:F6452"/>
    <mergeCell ref="G605:H605"/>
    <mergeCell ref="E2207:F2207"/>
    <mergeCell ref="E122:F122"/>
    <mergeCell ref="C611:C613"/>
    <mergeCell ref="B3062:B3064"/>
    <mergeCell ref="B7421:B7423"/>
    <mergeCell ref="G6212:H6212"/>
    <mergeCell ref="G4127:H4127"/>
    <mergeCell ref="E872:F872"/>
    <mergeCell ref="B5636:B5638"/>
    <mergeCell ref="G2723:H2723"/>
    <mergeCell ref="G638:H638"/>
    <mergeCell ref="G8786:H8786"/>
    <mergeCell ref="E1178:F1178"/>
    <mergeCell ref="E1172:F1172"/>
    <mergeCell ref="B203:B205"/>
    <mergeCell ref="C8792:C8794"/>
    <mergeCell ref="C3485:C3487"/>
    <mergeCell ref="C8270:C8272"/>
    <mergeCell ref="B2147:B2149"/>
    <mergeCell ref="B5363:B5365"/>
    <mergeCell ref="G938:H938"/>
    <mergeCell ref="B2657:B2659"/>
    <mergeCell ref="C785:C787"/>
    <mergeCell ref="B7448:B7450"/>
    <mergeCell ref="B3209:B3211"/>
    <mergeCell ref="E4808:F4808"/>
    <mergeCell ref="G7751:H7751"/>
    <mergeCell ref="B5669:B5671"/>
    <mergeCell ref="B7754:B7756"/>
    <mergeCell ref="B2447:B2449"/>
    <mergeCell ref="G1238:H1238"/>
    <mergeCell ref="C1085:C1087"/>
    <mergeCell ref="G3506:H3506"/>
    <mergeCell ref="E4046:F4046"/>
    <mergeCell ref="E5108:F5108"/>
    <mergeCell ref="G8051:H8051"/>
    <mergeCell ref="C1385:C1387"/>
    <mergeCell ref="G3806:H3806"/>
    <mergeCell ref="B677:B679"/>
    <mergeCell ref="G8351:H8351"/>
    <mergeCell ref="C3839:C3841"/>
    <mergeCell ref="G6266:H6266"/>
    <mergeCell ref="C8198:C8200"/>
    <mergeCell ref="E2276:F2276"/>
    <mergeCell ref="B8537:B8539"/>
    <mergeCell ref="C3959:C3961"/>
    <mergeCell ref="G4106:H4106"/>
    <mergeCell ref="E4073:F4073"/>
    <mergeCell ref="B3131:B3133"/>
    <mergeCell ref="C8498:C8500"/>
    <mergeCell ref="G6566:H6566"/>
    <mergeCell ref="E2576:F2576"/>
    <mergeCell ref="E491:F491"/>
    <mergeCell ref="B5048:B5050"/>
    <mergeCell ref="E8732:F8732"/>
    <mergeCell ref="E6647:F6647"/>
    <mergeCell ref="B3431:B3433"/>
    <mergeCell ref="B1346:B1348"/>
    <mergeCell ref="G1274:H1274"/>
    <mergeCell ref="E5036:F5036"/>
    <mergeCell ref="E5030:F5030"/>
    <mergeCell ref="B7502:B7504"/>
    <mergeCell ref="C6713:C6715"/>
    <mergeCell ref="B5348:B5350"/>
    <mergeCell ref="E791:F791"/>
    <mergeCell ref="G6407:H6407"/>
    <mergeCell ref="G3734:H3734"/>
    <mergeCell ref="C1307:C1309"/>
    <mergeCell ref="E6947:F6947"/>
    <mergeCell ref="B6005:B6007"/>
    <mergeCell ref="G4796:H4796"/>
    <mergeCell ref="B7802:B7804"/>
    <mergeCell ref="C3224:C3226"/>
    <mergeCell ref="C4286:C4288"/>
    <mergeCell ref="C8645:C8647"/>
    <mergeCell ref="G4034:H4034"/>
    <mergeCell ref="G6734:H6734"/>
    <mergeCell ref="E7247:F7247"/>
    <mergeCell ref="B6305:B6307"/>
    <mergeCell ref="G5096:H5096"/>
    <mergeCell ref="C3524:C3526"/>
    <mergeCell ref="C6860:C6862"/>
    <mergeCell ref="G7040:H7040"/>
    <mergeCell ref="C6854:C6856"/>
    <mergeCell ref="G7034:H7034"/>
    <mergeCell ref="B1793:B1795"/>
    <mergeCell ref="E56:F56"/>
    <mergeCell ref="C7160:C7162"/>
    <mergeCell ref="B8492:B8494"/>
    <mergeCell ref="G1976:H1976"/>
    <mergeCell ref="B6338:B6340"/>
    <mergeCell ref="B1031:B1033"/>
    <mergeCell ref="B8606:B8608"/>
    <mergeCell ref="C1754:C1756"/>
    <mergeCell ref="G4175:H4175"/>
    <mergeCell ref="B2093:B2095"/>
    <mergeCell ref="E4715:F4715"/>
    <mergeCell ref="E2630:F2630"/>
    <mergeCell ref="G2090:H2090"/>
    <mergeCell ref="E7421:F7421"/>
    <mergeCell ref="B8792:B8794"/>
    <mergeCell ref="G8720:H8720"/>
    <mergeCell ref="G6635:H6635"/>
    <mergeCell ref="E7175:F7175"/>
    <mergeCell ref="E5084:F5084"/>
    <mergeCell ref="E8237:F8237"/>
    <mergeCell ref="G2390:H2390"/>
    <mergeCell ref="E2930:F2930"/>
    <mergeCell ref="E230:F230"/>
    <mergeCell ref="G6935:H6935"/>
    <mergeCell ref="C2423:C2425"/>
    <mergeCell ref="C1907:C1909"/>
    <mergeCell ref="B1058:B1060"/>
    <mergeCell ref="B1085:B1087"/>
    <mergeCell ref="C269:C271"/>
    <mergeCell ref="E2657:F2657"/>
    <mergeCell ref="E530:F530"/>
    <mergeCell ref="G7235:H7235"/>
    <mergeCell ref="G5150:H5150"/>
    <mergeCell ref="B1391:B1393"/>
    <mergeCell ref="B1385:B1387"/>
    <mergeCell ref="C4928:C4930"/>
    <mergeCell ref="G4535:H4535"/>
    <mergeCell ref="E2963:F2963"/>
    <mergeCell ref="B8177:B8179"/>
    <mergeCell ref="B6086:B6088"/>
    <mergeCell ref="B3959:B3961"/>
    <mergeCell ref="G2750:H2750"/>
    <mergeCell ref="E5531:F5531"/>
    <mergeCell ref="C443:C445"/>
    <mergeCell ref="B8477:B8479"/>
    <mergeCell ref="B6386:B6388"/>
    <mergeCell ref="G1988:H1988"/>
    <mergeCell ref="B4259:B4261"/>
    <mergeCell ref="C2870:C2872"/>
    <mergeCell ref="G3050:H3050"/>
    <mergeCell ref="E7469:F7469"/>
    <mergeCell ref="E5831:F5831"/>
    <mergeCell ref="E7943:F7943"/>
    <mergeCell ref="C743:C745"/>
    <mergeCell ref="E5858:F5858"/>
    <mergeCell ref="E8291:F8291"/>
    <mergeCell ref="G7709:H7709"/>
    <mergeCell ref="G5624:H5624"/>
    <mergeCell ref="E3431:F3431"/>
    <mergeCell ref="C323:C325"/>
    <mergeCell ref="C5108:C5110"/>
    <mergeCell ref="B4292:B4294"/>
    <mergeCell ref="B4286:B4288"/>
    <mergeCell ref="B8645:B8647"/>
    <mergeCell ref="G2129:H2129"/>
    <mergeCell ref="B47:B49"/>
    <mergeCell ref="E2669:F2669"/>
    <mergeCell ref="C7568:C7570"/>
    <mergeCell ref="G4589:H4589"/>
    <mergeCell ref="B6860:B6862"/>
    <mergeCell ref="G2435:H2435"/>
    <mergeCell ref="E6191:F6191"/>
    <mergeCell ref="G344:H344"/>
    <mergeCell ref="E884:F884"/>
    <mergeCell ref="E8459:F8459"/>
    <mergeCell ref="G4889:H4889"/>
    <mergeCell ref="B7160:B7162"/>
    <mergeCell ref="G644:H644"/>
    <mergeCell ref="C491:C493"/>
    <mergeCell ref="E8759:F8759"/>
    <mergeCell ref="G5189:H5189"/>
    <mergeCell ref="G3104:H3104"/>
    <mergeCell ref="C5036:C5038"/>
    <mergeCell ref="B7460:B7462"/>
    <mergeCell ref="B3671:B3673"/>
    <mergeCell ref="G7457:H7457"/>
    <mergeCell ref="C2882:C2884"/>
    <mergeCell ref="C797:C799"/>
    <mergeCell ref="C6098:C6100"/>
    <mergeCell ref="C791:C793"/>
    <mergeCell ref="E5270:F5270"/>
    <mergeCell ref="C5336:C5338"/>
    <mergeCell ref="B3971:B3973"/>
    <mergeCell ref="B1886:B1888"/>
    <mergeCell ref="C8672:C8674"/>
    <mergeCell ref="E5570:F5570"/>
    <mergeCell ref="E3485:F3485"/>
    <mergeCell ref="B269:B271"/>
    <mergeCell ref="G1334:H1334"/>
    <mergeCell ref="E1874:F1874"/>
    <mergeCell ref="B6425:B6427"/>
    <mergeCell ref="B4340:B4342"/>
    <mergeCell ref="E1868:F1868"/>
    <mergeCell ref="G7490:H7490"/>
    <mergeCell ref="B2186:B2188"/>
    <mergeCell ref="C824:C826"/>
    <mergeCell ref="G572:H572"/>
    <mergeCell ref="E3785:F3785"/>
    <mergeCell ref="B4928:B4930"/>
    <mergeCell ref="B2843:B2845"/>
    <mergeCell ref="G1634:H1634"/>
    <mergeCell ref="C62:C64"/>
    <mergeCell ref="G7790:H7790"/>
    <mergeCell ref="B7388:B7390"/>
    <mergeCell ref="C5483:C5485"/>
    <mergeCell ref="G5663:H5663"/>
    <mergeCell ref="E4085:F4085"/>
    <mergeCell ref="B416:B418"/>
    <mergeCell ref="G8090:H8090"/>
    <mergeCell ref="C7937:C7939"/>
    <mergeCell ref="C5783:C5785"/>
    <mergeCell ref="C3698:C3700"/>
    <mergeCell ref="B1808:B1810"/>
    <mergeCell ref="B2870:B2872"/>
    <mergeCell ref="E3959:F3959"/>
    <mergeCell ref="C8243:C8245"/>
    <mergeCell ref="E1253:F1253"/>
    <mergeCell ref="C8237:C8239"/>
    <mergeCell ref="C6152:C6154"/>
    <mergeCell ref="G5258:H5258"/>
    <mergeCell ref="B3176:B3178"/>
    <mergeCell ref="B7529:B7531"/>
    <mergeCell ref="B5444:B5446"/>
    <mergeCell ref="E3707:F3707"/>
    <mergeCell ref="G1019:H1019"/>
    <mergeCell ref="E4259:F4259"/>
    <mergeCell ref="G1013:H1013"/>
    <mergeCell ref="E1553:F1553"/>
    <mergeCell ref="G5558:H5558"/>
    <mergeCell ref="G3473:H3473"/>
    <mergeCell ref="E8798:F8798"/>
    <mergeCell ref="E4013:F4013"/>
    <mergeCell ref="E6713:F6713"/>
    <mergeCell ref="B5744:B5746"/>
    <mergeCell ref="E4559:F4559"/>
    <mergeCell ref="E2474:F2474"/>
    <mergeCell ref="E5075:F5075"/>
    <mergeCell ref="C2990:C2992"/>
    <mergeCell ref="G8564:H8564"/>
    <mergeCell ref="C8411:C8413"/>
    <mergeCell ref="G3773:H3773"/>
    <mergeCell ref="E7013:F7013"/>
    <mergeCell ref="B6044:B6046"/>
    <mergeCell ref="C1466:C1468"/>
    <mergeCell ref="E3854:F3854"/>
    <mergeCell ref="B8504:B8506"/>
    <mergeCell ref="G6779:H6779"/>
    <mergeCell ref="C6626:C6628"/>
    <mergeCell ref="G4073:H4073"/>
    <mergeCell ref="G8432:H8432"/>
    <mergeCell ref="C8711:C8713"/>
    <mergeCell ref="E7313:F7313"/>
    <mergeCell ref="G1373:H1373"/>
    <mergeCell ref="E1913:F1913"/>
    <mergeCell ref="E2069:F2069"/>
    <mergeCell ref="B5009:B5011"/>
    <mergeCell ref="B2924:B2926"/>
    <mergeCell ref="C6926:C6928"/>
    <mergeCell ref="B2882:B2884"/>
    <mergeCell ref="B797:B799"/>
    <mergeCell ref="G3947:H3947"/>
    <mergeCell ref="C8291:C8293"/>
    <mergeCell ref="E2369:F2369"/>
    <mergeCell ref="E4481:F4481"/>
    <mergeCell ref="B5315:B5317"/>
    <mergeCell ref="C7226:C7228"/>
    <mergeCell ref="G6374:H6374"/>
    <mergeCell ref="E6908:F6908"/>
    <mergeCell ref="E4307:F4307"/>
    <mergeCell ref="G4247:H4247"/>
    <mergeCell ref="E7460:F7460"/>
    <mergeCell ref="G4241:H4241"/>
    <mergeCell ref="G2156:H2156"/>
    <mergeCell ref="E4781:F4781"/>
    <mergeCell ref="E2696:F2696"/>
    <mergeCell ref="B7883:B7885"/>
    <mergeCell ref="G6674:H6674"/>
    <mergeCell ref="G4547:H4547"/>
    <mergeCell ref="C6191:C6193"/>
    <mergeCell ref="G8612:H8612"/>
    <mergeCell ref="E269:F269"/>
    <mergeCell ref="B1130:B1132"/>
    <mergeCell ref="B5483:B5485"/>
    <mergeCell ref="B1244:B1246"/>
    <mergeCell ref="E4928:F4928"/>
    <mergeCell ref="E2843:F2843"/>
    <mergeCell ref="G3512:H3512"/>
    <mergeCell ref="G1427:H1427"/>
    <mergeCell ref="B5783:B5785"/>
    <mergeCell ref="B3698:B3700"/>
    <mergeCell ref="E3029:F3029"/>
    <mergeCell ref="E7388:F7388"/>
    <mergeCell ref="E7382:F7382"/>
    <mergeCell ref="E5297:F5297"/>
    <mergeCell ref="E3143:F3143"/>
    <mergeCell ref="B8243:B8245"/>
    <mergeCell ref="B6152:B6154"/>
    <mergeCell ref="G1727:H1727"/>
    <mergeCell ref="B3998:B4000"/>
    <mergeCell ref="B209:B211"/>
    <mergeCell ref="G3926:H3926"/>
    <mergeCell ref="G1841:H1841"/>
    <mergeCell ref="E5597:F5597"/>
    <mergeCell ref="B8543:B8545"/>
    <mergeCell ref="G2027:H2027"/>
    <mergeCell ref="C1874:C1876"/>
    <mergeCell ref="B4298:B4300"/>
    <mergeCell ref="B509:B511"/>
    <mergeCell ref="G7448:H7448"/>
    <mergeCell ref="G5363:H5363"/>
    <mergeCell ref="C7295:C7297"/>
    <mergeCell ref="G2141:H2141"/>
    <mergeCell ref="E2108:F2108"/>
    <mergeCell ref="E497:F497"/>
    <mergeCell ref="B809:B811"/>
    <mergeCell ref="C7595:C7597"/>
    <mergeCell ref="C5510:C5512"/>
    <mergeCell ref="E2408:F2408"/>
    <mergeCell ref="E323:F323"/>
    <mergeCell ref="B1466:B1468"/>
    <mergeCell ref="B3263:B3265"/>
    <mergeCell ref="G4328:H4328"/>
    <mergeCell ref="B6599:B6601"/>
    <mergeCell ref="G2174:H2174"/>
    <mergeCell ref="C2021:C2023"/>
    <mergeCell ref="G2201:H2201"/>
    <mergeCell ref="B1292:B1294"/>
    <mergeCell ref="B4445:B4447"/>
    <mergeCell ref="C5810:C5812"/>
    <mergeCell ref="E623:F623"/>
    <mergeCell ref="E4982:F4982"/>
    <mergeCell ref="B1766:B1768"/>
    <mergeCell ref="B7922:B7924"/>
    <mergeCell ref="B5837:B5839"/>
    <mergeCell ref="G4628:H4628"/>
    <mergeCell ref="B4226:B4228"/>
    <mergeCell ref="C2321:C2323"/>
    <mergeCell ref="G2501:H2501"/>
    <mergeCell ref="E7436:F7436"/>
    <mergeCell ref="E5282:F5282"/>
    <mergeCell ref="C4775:C4777"/>
    <mergeCell ref="C2621:C2623"/>
    <mergeCell ref="C536:C538"/>
    <mergeCell ref="E7736:F7736"/>
    <mergeCell ref="B1799:B1801"/>
    <mergeCell ref="B4067:B4069"/>
    <mergeCell ref="E2882:F2882"/>
    <mergeCell ref="B1913:B1915"/>
    <mergeCell ref="E797:F797"/>
    <mergeCell ref="C5075:C5077"/>
    <mergeCell ref="G7502:H7502"/>
    <mergeCell ref="G2096:H2096"/>
    <mergeCell ref="E5336:F5336"/>
    <mergeCell ref="B4367:B4369"/>
    <mergeCell ref="B2282:B2284"/>
    <mergeCell ref="G557:H557"/>
    <mergeCell ref="E1613:F1613"/>
    <mergeCell ref="E1097:F1097"/>
    <mergeCell ref="E1091:F1091"/>
    <mergeCell ref="C7649:C7651"/>
    <mergeCell ref="B6827:B6829"/>
    <mergeCell ref="E5642:F5642"/>
    <mergeCell ref="G311:H311"/>
    <mergeCell ref="G2396:H2396"/>
    <mergeCell ref="E3551:F3551"/>
    <mergeCell ref="B2582:B2584"/>
    <mergeCell ref="G857:H857"/>
    <mergeCell ref="G2510:H2510"/>
    <mergeCell ref="E965:F965"/>
    <mergeCell ref="B8738:B8740"/>
    <mergeCell ref="C7949:C7951"/>
    <mergeCell ref="B6611:B6613"/>
    <mergeCell ref="B7127:B7129"/>
    <mergeCell ref="G5402:H5402"/>
    <mergeCell ref="G3317:H3317"/>
    <mergeCell ref="C5249:C5251"/>
    <mergeCell ref="G611:H611"/>
    <mergeCell ref="G4970:H4970"/>
    <mergeCell ref="E3851:F3851"/>
    <mergeCell ref="C3095:C3097"/>
    <mergeCell ref="E8210:F8210"/>
    <mergeCell ref="E692:F692"/>
    <mergeCell ref="B6911:B6913"/>
    <mergeCell ref="C5549:C5551"/>
    <mergeCell ref="G7976:H7976"/>
    <mergeCell ref="G5270:H5270"/>
    <mergeCell ref="E8510:F8510"/>
    <mergeCell ref="E992:F992"/>
    <mergeCell ref="E1019:F1019"/>
    <mergeCell ref="B1847:B1849"/>
    <mergeCell ref="B6206:B6208"/>
    <mergeCell ref="G4997:H4997"/>
    <mergeCell ref="G785:H785"/>
    <mergeCell ref="C5129:C5131"/>
    <mergeCell ref="E1319:F1319"/>
    <mergeCell ref="E7475:F7475"/>
    <mergeCell ref="B6506:B6508"/>
    <mergeCell ref="G1085:H1085"/>
    <mergeCell ref="E4298:F4298"/>
    <mergeCell ref="G1079:H1079"/>
    <mergeCell ref="C2729:C2731"/>
    <mergeCell ref="E5690:F5690"/>
    <mergeCell ref="B4721:B4723"/>
    <mergeCell ref="C2843:C2845"/>
    <mergeCell ref="C3029:C3031"/>
    <mergeCell ref="C7388:C7390"/>
    <mergeCell ref="E1466:F1466"/>
    <mergeCell ref="B7727:B7729"/>
    <mergeCell ref="C3149:C3151"/>
    <mergeCell ref="C3143:C3145"/>
    <mergeCell ref="G8198:H8198"/>
    <mergeCell ref="B2321:B2323"/>
    <mergeCell ref="C7688:C7690"/>
    <mergeCell ref="E1766:F1766"/>
    <mergeCell ref="C3443:C3445"/>
    <mergeCell ref="C1358:C1360"/>
    <mergeCell ref="G8498:H8498"/>
    <mergeCell ref="B2621:B2623"/>
    <mergeCell ref="B536:B538"/>
    <mergeCell ref="E4226:F4226"/>
    <mergeCell ref="G464:H464"/>
    <mergeCell ref="E4220:F4220"/>
    <mergeCell ref="E2135:F2135"/>
    <mergeCell ref="C5903:C5905"/>
    <mergeCell ref="C7988:C7990"/>
    <mergeCell ref="B5075:B5077"/>
    <mergeCell ref="C497:C499"/>
    <mergeCell ref="B836:B838"/>
    <mergeCell ref="B5195:B5197"/>
    <mergeCell ref="G3986:H3986"/>
    <mergeCell ref="C5918:C5920"/>
    <mergeCell ref="G764:H764"/>
    <mergeCell ref="E6794:F6794"/>
    <mergeCell ref="B5381:B5383"/>
    <mergeCell ref="C3476:C3478"/>
    <mergeCell ref="E8591:F8591"/>
    <mergeCell ref="B7649:B7651"/>
    <mergeCell ref="G3224:H3224"/>
    <mergeCell ref="B5495:B5497"/>
    <mergeCell ref="G4286:H4286"/>
    <mergeCell ref="C4133:C4135"/>
    <mergeCell ref="G8645:H8645"/>
    <mergeCell ref="E7094:F7094"/>
    <mergeCell ref="G8357:H8357"/>
    <mergeCell ref="C8135:C8137"/>
    <mergeCell ref="C6050:C6052"/>
    <mergeCell ref="C6044:C6046"/>
    <mergeCell ref="B5222:B5224"/>
    <mergeCell ref="C4433:C4435"/>
    <mergeCell ref="C2348:C2350"/>
    <mergeCell ref="E7394:F7394"/>
    <mergeCell ref="E5309:F5309"/>
    <mergeCell ref="C8504:C8506"/>
    <mergeCell ref="B4460:B4462"/>
    <mergeCell ref="B7796:B7798"/>
    <mergeCell ref="E6059:F6059"/>
    <mergeCell ref="G1124:H1124"/>
    <mergeCell ref="C944:C946"/>
    <mergeCell ref="B1283:B1285"/>
    <mergeCell ref="G1280:H1280"/>
    <mergeCell ref="E1820:F1820"/>
    <mergeCell ref="C8804:C8806"/>
    <mergeCell ref="E1814:F1814"/>
    <mergeCell ref="B2675:B2677"/>
    <mergeCell ref="G7910:H7910"/>
    <mergeCell ref="G5825:H5825"/>
    <mergeCell ref="B8096:B8098"/>
    <mergeCell ref="E6359:F6359"/>
    <mergeCell ref="E4274:F4274"/>
    <mergeCell ref="G1580:H1580"/>
    <mergeCell ref="G3692:H3692"/>
    <mergeCell ref="E2120:F2120"/>
    <mergeCell ref="G1607:H1607"/>
    <mergeCell ref="G6125:H6125"/>
    <mergeCell ref="C1613:C1615"/>
    <mergeCell ref="C5972:C5974"/>
    <mergeCell ref="B8396:B8398"/>
    <mergeCell ref="B6311:B6313"/>
    <mergeCell ref="G1880:H1880"/>
    <mergeCell ref="C1727:C1729"/>
    <mergeCell ref="G1907:H1907"/>
    <mergeCell ref="B905:B907"/>
    <mergeCell ref="G6425:H6425"/>
    <mergeCell ref="G4340:H4340"/>
    <mergeCell ref="C6272:C6274"/>
    <mergeCell ref="G8693:H8693"/>
    <mergeCell ref="C2027:C2029"/>
    <mergeCell ref="E2180:F2180"/>
    <mergeCell ref="E2174:F2174"/>
    <mergeCell ref="B1205:B1207"/>
    <mergeCell ref="B7361:B7363"/>
    <mergeCell ref="C6572:C6574"/>
    <mergeCell ref="C4487:C4489"/>
    <mergeCell ref="B3149:B3151"/>
    <mergeCell ref="B3665:B3667"/>
    <mergeCell ref="G1940:H1940"/>
    <mergeCell ref="B4211:B4213"/>
    <mergeCell ref="B5576:B5578"/>
    <mergeCell ref="B7688:B7690"/>
    <mergeCell ref="C4787:C4789"/>
    <mergeCell ref="B3965:B3967"/>
    <mergeCell ref="B3449:B3451"/>
    <mergeCell ref="G2240:H2240"/>
    <mergeCell ref="G6593:H6593"/>
    <mergeCell ref="G4508:H4508"/>
    <mergeCell ref="E7133:F7133"/>
    <mergeCell ref="E5048:F5048"/>
  </mergeCells>
  <pageMargins left="0.75" right="0.75" top="1" bottom="1" header="0.5" footer="0.5"/>
  <pageSetup orientation="portrait" paperSize="9" scale="8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469"/>
  <sheetViews>
    <sheetView zoomScaleNormal="100" workbookViewId="0">
      <pane ySplit="1" topLeftCell="A2" activePane="bottomLeft" state="frozen"/>
      <selection pane="bottomLeft" activeCell="E1335" sqref="E1335"/>
    </sheetView>
  </sheetViews>
  <sheetFormatPr baseColWidth="8" defaultRowHeight="10.5" outlineLevelRow="1"/>
  <cols>
    <col width="15.42578125" customWidth="1" style="171" min="1" max="1"/>
    <col width="49" customWidth="1" style="171" min="2" max="2"/>
    <col width="28.140625" customWidth="1" style="171" min="4" max="4"/>
    <col width="18.42578125" customWidth="1" style="171" min="5" max="5"/>
    <col width="15.28515625" customWidth="1" style="171" min="8" max="8"/>
    <col width="15" customWidth="1" style="171" min="9" max="9"/>
    <col width="14.42578125" bestFit="1" customWidth="1" style="171" min="10" max="10"/>
    <col width="11.28515625" customWidth="1" style="171" min="12" max="12"/>
    <col width="10.7109375" customWidth="1" style="171" min="13" max="13"/>
    <col width="10.7109375" bestFit="1" customWidth="1" style="171" min="14" max="14"/>
  </cols>
  <sheetData>
    <row r="1">
      <c r="B1" s="69" t="inlineStr">
        <is>
          <t>Дт</t>
        </is>
      </c>
    </row>
    <row r="2" hidden="1" outlineLevel="1" s="171">
      <c r="A2" s="7" t="n">
        <v>6500</v>
      </c>
      <c r="B2" t="inlineStr">
        <is>
          <t>119-06-Автотранспортный цех-РПП</t>
        </is>
      </c>
    </row>
    <row r="3" hidden="1" outlineLevel="1" s="171">
      <c r="A3" s="7" t="n">
        <v>3900</v>
      </c>
      <c r="B3" t="inlineStr">
        <is>
          <t>117-Перевалочная база</t>
        </is>
      </c>
    </row>
    <row r="4" hidden="1" outlineLevel="1" s="171">
      <c r="A4" s="7" t="n">
        <v>10600</v>
      </c>
      <c r="B4" t="inlineStr">
        <is>
          <t>117-Перевалочная база</t>
        </is>
      </c>
    </row>
    <row r="5" hidden="1" outlineLevel="1" s="171">
      <c r="A5" s="7" t="n">
        <v>3000</v>
      </c>
      <c r="B5" t="inlineStr">
        <is>
          <t>117-Перевалочная база</t>
        </is>
      </c>
    </row>
    <row r="6" hidden="1" outlineLevel="1" s="171">
      <c r="A6" s="7" t="n">
        <v>5500</v>
      </c>
      <c r="B6" t="inlineStr">
        <is>
          <t>117-Перевалочная база</t>
        </is>
      </c>
    </row>
    <row r="7" hidden="1" outlineLevel="1" s="171">
      <c r="A7" s="7" t="n">
        <v>4558.41</v>
      </c>
      <c r="B7" t="inlineStr">
        <is>
          <t>117-Перевалочная база</t>
        </is>
      </c>
    </row>
    <row r="8" hidden="1" outlineLevel="1" s="171">
      <c r="A8" s="7" t="n">
        <v>107640</v>
      </c>
      <c r="B8" t="inlineStr">
        <is>
          <t>123-01-АБК-АХО-вахтовый поселок</t>
        </is>
      </c>
    </row>
    <row r="9" hidden="1" outlineLevel="1" s="171">
      <c r="A9" s="7" t="n">
        <v>203040</v>
      </c>
      <c r="B9" t="inlineStr">
        <is>
          <t>123-01-АБК-АХО-вахтовый поселок</t>
        </is>
      </c>
    </row>
    <row r="10" hidden="1" outlineLevel="1" s="171">
      <c r="A10" s="7" t="n">
        <v>130560</v>
      </c>
      <c r="B10" t="inlineStr">
        <is>
          <t>123-01-АБК-АХО-вахтовый поселок</t>
        </is>
      </c>
    </row>
    <row r="11" hidden="1" outlineLevel="1" s="171">
      <c r="A11" s="7" t="n">
        <v>8100</v>
      </c>
      <c r="B11" t="inlineStr">
        <is>
          <t>119-06-Автотранспортный цех-РПП</t>
        </is>
      </c>
    </row>
    <row r="12" hidden="1" outlineLevel="1" s="171">
      <c r="A12" s="7" t="n">
        <v>2212</v>
      </c>
      <c r="B12" t="inlineStr">
        <is>
          <t>119-06-Автотранспортный цех-РПП</t>
        </is>
      </c>
    </row>
    <row r="13" hidden="1" outlineLevel="1" s="171">
      <c r="A13" s="7" t="n">
        <v>3722</v>
      </c>
      <c r="B13" t="inlineStr">
        <is>
          <t>119-06-Автотранспортный цех-РПП</t>
        </is>
      </c>
    </row>
    <row r="14" hidden="1" outlineLevel="1" s="171">
      <c r="A14" s="7" t="n">
        <v>2150</v>
      </c>
      <c r="B14" t="inlineStr">
        <is>
          <t>119-06-Автотранспортный цех-РПП</t>
        </is>
      </c>
    </row>
    <row r="15" hidden="1" outlineLevel="1" s="171">
      <c r="A15" s="7" t="n">
        <v>109700</v>
      </c>
      <c r="B15" t="inlineStr">
        <is>
          <t>119-06-Автотранспортный цех-РПП</t>
        </is>
      </c>
    </row>
    <row r="16" hidden="1" outlineLevel="1" s="171">
      <c r="A16" s="7" t="n">
        <v>30075</v>
      </c>
      <c r="B16" t="inlineStr">
        <is>
          <t>119-06-Автотранспортный цех-РПП</t>
        </is>
      </c>
    </row>
    <row r="17" hidden="1" outlineLevel="1" s="171">
      <c r="A17" s="7" t="n">
        <v>4710432.27</v>
      </c>
      <c r="B17" t="inlineStr">
        <is>
          <t>120-01-Геолого-маркшейдерская служба. отдел</t>
        </is>
      </c>
    </row>
    <row r="18" hidden="1" outlineLevel="1" s="171">
      <c r="A18" s="7" t="n">
        <v>82350</v>
      </c>
      <c r="B18" t="inlineStr">
        <is>
          <t>120-02  - Главные специалисты ИТР</t>
        </is>
      </c>
    </row>
    <row r="19" hidden="1" outlineLevel="1" s="171">
      <c r="A19" s="7" t="n">
        <v>12600</v>
      </c>
      <c r="B19" t="inlineStr">
        <is>
          <t>120-02  - Главные специалисты ИТР</t>
        </is>
      </c>
    </row>
    <row r="20" hidden="1" outlineLevel="1" s="171">
      <c r="A20" s="7" t="n">
        <v>7000</v>
      </c>
      <c r="B20" t="inlineStr">
        <is>
          <t>101-01-Технологический участок</t>
        </is>
      </c>
    </row>
    <row r="21" hidden="1" outlineLevel="1" s="171">
      <c r="A21" s="7" t="n">
        <v>7000</v>
      </c>
      <c r="B21" t="inlineStr">
        <is>
          <t>100-04 Участок упаковки концентрата</t>
        </is>
      </c>
    </row>
    <row r="22" hidden="1" outlineLevel="1" s="171">
      <c r="A22" s="7" t="n">
        <v>5500</v>
      </c>
      <c r="B22" t="inlineStr">
        <is>
          <t>130-04 Взрывание</t>
        </is>
      </c>
    </row>
    <row r="23" hidden="1" outlineLevel="1" s="171">
      <c r="A23" s="7" t="n">
        <v>3000</v>
      </c>
      <c r="B23" t="inlineStr">
        <is>
          <t>130-04 Взрывание</t>
        </is>
      </c>
    </row>
    <row r="24" hidden="1" outlineLevel="1" s="171">
      <c r="A24" s="7" t="n">
        <v>7000</v>
      </c>
      <c r="B24" t="inlineStr">
        <is>
          <t>130-04 Взрывание</t>
        </is>
      </c>
    </row>
    <row r="25" hidden="1" outlineLevel="1" s="171">
      <c r="A25" s="7" t="n">
        <v>4558.41</v>
      </c>
      <c r="B25" t="inlineStr">
        <is>
          <t>130-04 Взрывание</t>
        </is>
      </c>
    </row>
    <row r="26" hidden="1" outlineLevel="1" s="171">
      <c r="A26" s="7" t="n">
        <v>7000</v>
      </c>
      <c r="B26" t="inlineStr">
        <is>
          <t>105-02-УТВС и НК</t>
        </is>
      </c>
    </row>
    <row r="27" hidden="1" outlineLevel="1" s="171">
      <c r="A27" s="7" t="n">
        <v>7000</v>
      </c>
      <c r="B27" t="inlineStr">
        <is>
          <t>105-02-УТВС и НК</t>
        </is>
      </c>
    </row>
    <row r="28" hidden="1" outlineLevel="1" s="171">
      <c r="A28" s="7" t="n">
        <v>7000</v>
      </c>
      <c r="B28" t="inlineStr">
        <is>
          <t>130-16 Энергохозяйство</t>
        </is>
      </c>
    </row>
    <row r="29" hidden="1" outlineLevel="1" s="171">
      <c r="A29" s="176" t="n">
        <v>435</v>
      </c>
      <c r="B29" t="inlineStr">
        <is>
          <t>101-04 - Дорожный участок - карьер</t>
        </is>
      </c>
    </row>
    <row r="30" hidden="1" outlineLevel="1" s="171">
      <c r="A30" s="7" t="n">
        <v>5500</v>
      </c>
      <c r="B30" t="inlineStr">
        <is>
          <t>101-04 - Дорожный участок - карьер</t>
        </is>
      </c>
    </row>
    <row r="31" hidden="1" outlineLevel="1" s="171">
      <c r="A31" s="7" t="n">
        <v>4950</v>
      </c>
      <c r="B31" t="inlineStr">
        <is>
          <t>101-04 - Дорожный участок - карьер</t>
        </is>
      </c>
    </row>
    <row r="32" hidden="1" outlineLevel="1" s="171">
      <c r="A32" s="7" t="n">
        <v>7000</v>
      </c>
      <c r="B32" t="inlineStr">
        <is>
          <t>111-02-АУП</t>
        </is>
      </c>
    </row>
    <row r="33" hidden="1" outlineLevel="1" s="171">
      <c r="A33" s="7" t="n">
        <v>7000</v>
      </c>
      <c r="B33" t="inlineStr">
        <is>
          <t>126-001 ОТК Общепроизводственные расходы</t>
        </is>
      </c>
    </row>
    <row r="34" hidden="1" outlineLevel="1" s="171">
      <c r="A34" s="7" t="n">
        <v>7000</v>
      </c>
      <c r="B34" t="inlineStr">
        <is>
          <t>130-12 Общепроизводственные расходы</t>
        </is>
      </c>
    </row>
    <row r="35" hidden="1" outlineLevel="1" s="171">
      <c r="A35" s="7" t="n">
        <v>7000</v>
      </c>
      <c r="B35" t="inlineStr">
        <is>
          <t>126-001 ОТК Общепроизводственные расходы</t>
        </is>
      </c>
    </row>
    <row r="36" hidden="1" outlineLevel="1" s="171">
      <c r="A36" s="7" t="n">
        <v>7000</v>
      </c>
      <c r="B36" t="inlineStr">
        <is>
          <t>126-001 ОТК Общепроизводственные расходы</t>
        </is>
      </c>
    </row>
    <row r="37" hidden="1" outlineLevel="1" s="171">
      <c r="A37" s="7" t="n">
        <v>3000</v>
      </c>
      <c r="B37" t="inlineStr">
        <is>
          <t>119-05-Автотранспортный цех - общепроизводственные</t>
        </is>
      </c>
    </row>
    <row r="38" hidden="1" outlineLevel="1" s="171">
      <c r="A38" s="7" t="n">
        <v>5500</v>
      </c>
      <c r="B38" t="inlineStr">
        <is>
          <t>119-05-Автотранспортный цех - общепроизводственные</t>
        </is>
      </c>
    </row>
    <row r="39" hidden="1" outlineLevel="1" s="171">
      <c r="A39" s="7" t="n">
        <v>6068.94</v>
      </c>
      <c r="B39" t="inlineStr">
        <is>
          <t>119-06-Автотранспортный цех-РПП</t>
        </is>
      </c>
    </row>
    <row r="40" hidden="1" outlineLevel="1" s="171">
      <c r="A40" s="7" t="n">
        <v>5500</v>
      </c>
      <c r="B40" t="inlineStr">
        <is>
          <t>119-06-Автотранспортный цех-РПП</t>
        </is>
      </c>
    </row>
    <row r="41" hidden="1" outlineLevel="1" s="171">
      <c r="A41" s="7" t="n">
        <v>3000</v>
      </c>
      <c r="B41" t="inlineStr">
        <is>
          <t>119-06-Автотранспортный цех-РПП</t>
        </is>
      </c>
    </row>
    <row r="42" hidden="1" outlineLevel="1" s="171">
      <c r="A42" s="7" t="n">
        <v>7000</v>
      </c>
      <c r="B42" t="inlineStr">
        <is>
          <t>128-01-Пожарное депо</t>
        </is>
      </c>
    </row>
    <row r="43" hidden="1" outlineLevel="1" s="171">
      <c r="A43" s="176" t="n">
        <v>435</v>
      </c>
      <c r="B43" t="inlineStr">
        <is>
          <t>128-01-Пожарное депо</t>
        </is>
      </c>
    </row>
    <row r="44" hidden="1" outlineLevel="1" s="171">
      <c r="A44" s="7" t="n">
        <v>27450</v>
      </c>
      <c r="B44" t="inlineStr">
        <is>
          <t>101-06-Общепроизводственные расходы - Карьер</t>
        </is>
      </c>
    </row>
    <row r="45" hidden="1" outlineLevel="1" s="171">
      <c r="A45" s="7" t="n">
        <v>1711</v>
      </c>
      <c r="B45" t="inlineStr">
        <is>
          <t>130-01 Проект подземный рудник</t>
        </is>
      </c>
    </row>
    <row r="46" hidden="1" outlineLevel="1" s="171">
      <c r="A46" s="7" t="n">
        <v>2542</v>
      </c>
      <c r="B46" t="inlineStr">
        <is>
          <t>130-01 Проект подземный рудник</t>
        </is>
      </c>
    </row>
    <row r="47" hidden="1" outlineLevel="1" s="171">
      <c r="A47" s="7" t="n">
        <v>33800</v>
      </c>
      <c r="B47" t="inlineStr">
        <is>
          <t>130-01 Проект подземный рудник</t>
        </is>
      </c>
    </row>
    <row r="48" hidden="1" outlineLevel="1" s="171">
      <c r="A48" s="7" t="n">
        <v>39620</v>
      </c>
      <c r="B48" t="inlineStr">
        <is>
          <t>130-01 Проект подземный рудник</t>
        </is>
      </c>
    </row>
    <row r="49" hidden="1" outlineLevel="1" s="171">
      <c r="A49" s="7" t="n">
        <v>18320</v>
      </c>
      <c r="B49" t="inlineStr">
        <is>
          <t>130-01 Проект подземный рудник</t>
        </is>
      </c>
    </row>
    <row r="50" hidden="1" outlineLevel="1" s="171">
      <c r="A50" s="7" t="n">
        <v>3000</v>
      </c>
      <c r="B50" t="inlineStr">
        <is>
          <t>126-001 ОТК Общепроизводственные расходы</t>
        </is>
      </c>
    </row>
    <row r="51" hidden="1" outlineLevel="1" s="171">
      <c r="A51" s="7" t="n">
        <v>5500</v>
      </c>
      <c r="B51" t="inlineStr">
        <is>
          <t>126-001 ОТК Общепроизводственные расходы</t>
        </is>
      </c>
    </row>
    <row r="52" hidden="1" outlineLevel="1" s="171">
      <c r="A52" s="7" t="n">
        <v>7000</v>
      </c>
      <c r="B52" t="inlineStr">
        <is>
          <t>126-001 ОТК Общепроизводственные расходы</t>
        </is>
      </c>
    </row>
    <row r="53" hidden="1" outlineLevel="1" s="171">
      <c r="A53" s="7" t="n">
        <v>7000</v>
      </c>
      <c r="B53" t="inlineStr">
        <is>
          <t>101-03-участок БВР</t>
        </is>
      </c>
    </row>
    <row r="54" hidden="1" outlineLevel="1" s="171">
      <c r="A54" s="7" t="n">
        <v>5500</v>
      </c>
      <c r="B54" t="inlineStr">
        <is>
          <t>101-03-участок БВР</t>
        </is>
      </c>
    </row>
    <row r="55" hidden="1" outlineLevel="1" s="171">
      <c r="A55" s="7" t="n">
        <v>3000</v>
      </c>
      <c r="B55" t="inlineStr">
        <is>
          <t>101-03-участок БВР</t>
        </is>
      </c>
    </row>
    <row r="56" hidden="1" outlineLevel="1" s="171">
      <c r="A56" s="7" t="n">
        <v>7000</v>
      </c>
      <c r="B56" t="inlineStr">
        <is>
          <t>126-001 ОТК Общепроизводственные расходы</t>
        </is>
      </c>
    </row>
    <row r="57" hidden="1" outlineLevel="1" s="171">
      <c r="A57" s="7" t="n">
        <v>27450</v>
      </c>
      <c r="B57" t="inlineStr">
        <is>
          <t>100-02 Главный корпус (флотация)</t>
        </is>
      </c>
    </row>
    <row r="58" hidden="1" outlineLevel="1" s="171">
      <c r="A58" s="7" t="n">
        <v>7000</v>
      </c>
      <c r="B58" t="inlineStr">
        <is>
          <t>120-01-Геолого-маркшейдерская служба. отдел</t>
        </is>
      </c>
    </row>
    <row r="59" hidden="1" outlineLevel="1" s="171">
      <c r="A59" s="7" t="n">
        <v>10600</v>
      </c>
      <c r="B59" t="inlineStr">
        <is>
          <t>120-01-Геолого-маркшейдерская служба. отдел</t>
        </is>
      </c>
    </row>
    <row r="60" hidden="1" outlineLevel="1" s="171">
      <c r="A60" s="7" t="n">
        <v>3900</v>
      </c>
      <c r="B60" t="inlineStr">
        <is>
          <t>120-01-Геолого-маркшейдерская служба. отдел</t>
        </is>
      </c>
    </row>
    <row r="61" hidden="1" outlineLevel="1" s="171">
      <c r="A61" s="7" t="n">
        <v>5500</v>
      </c>
      <c r="B61" t="inlineStr">
        <is>
          <t>100-09 РММ</t>
        </is>
      </c>
    </row>
    <row r="62" hidden="1" outlineLevel="1" s="171">
      <c r="A62" s="7" t="n">
        <v>3000</v>
      </c>
      <c r="B62" t="inlineStr">
        <is>
          <t>100-09 РММ</t>
        </is>
      </c>
    </row>
    <row r="63" hidden="1" outlineLevel="1" s="171">
      <c r="A63" s="7" t="n">
        <v>7000</v>
      </c>
      <c r="B63" t="inlineStr">
        <is>
          <t>100-09 РММ</t>
        </is>
      </c>
    </row>
    <row r="64" hidden="1" outlineLevel="1" s="171">
      <c r="A64" s="7" t="n">
        <v>4558.41</v>
      </c>
      <c r="B64" t="inlineStr">
        <is>
          <t>100-09 РММ</t>
        </is>
      </c>
    </row>
    <row r="65" hidden="1" outlineLevel="1" s="171">
      <c r="A65" s="7" t="n">
        <v>2349</v>
      </c>
      <c r="B65" t="inlineStr">
        <is>
          <t>100-09 РММ</t>
        </is>
      </c>
    </row>
    <row r="66" hidden="1" outlineLevel="1" s="171">
      <c r="A66" s="7" t="n">
        <v>1350</v>
      </c>
      <c r="B66" t="inlineStr">
        <is>
          <t>100-09 РММ</t>
        </is>
      </c>
    </row>
    <row r="67" hidden="1" outlineLevel="1" s="171">
      <c r="A67" s="7" t="n">
        <v>1200</v>
      </c>
      <c r="B67" t="inlineStr">
        <is>
          <t>100-09 РММ</t>
        </is>
      </c>
    </row>
    <row r="68" hidden="1" outlineLevel="1" s="171">
      <c r="A68" s="7" t="n">
        <v>7000</v>
      </c>
      <c r="B68" t="inlineStr">
        <is>
          <t>100-02 Главный корпус (флотация)</t>
        </is>
      </c>
    </row>
    <row r="69" hidden="1" outlineLevel="1" s="171">
      <c r="A69" s="7" t="n">
        <v>7000</v>
      </c>
      <c r="B69" t="inlineStr">
        <is>
          <t>109-Химлаборатория</t>
        </is>
      </c>
    </row>
    <row r="70" hidden="1" outlineLevel="1" s="171">
      <c r="A70" s="7" t="n">
        <v>5500</v>
      </c>
      <c r="B70" t="inlineStr">
        <is>
          <t>101-03-участок БВР</t>
        </is>
      </c>
    </row>
    <row r="71" hidden="1" outlineLevel="1" s="171">
      <c r="A71" s="7" t="n">
        <v>5500</v>
      </c>
      <c r="B71" t="inlineStr">
        <is>
          <t>119-01-автотранспортный  цех - легковой транспорт</t>
        </is>
      </c>
    </row>
    <row r="72" hidden="1" outlineLevel="1" s="171">
      <c r="A72" s="7" t="n">
        <v>7000</v>
      </c>
      <c r="B72" t="inlineStr">
        <is>
          <t>119-01-автотранспортный  цех - легковой транспорт</t>
        </is>
      </c>
    </row>
    <row r="73" hidden="1" outlineLevel="1" s="171">
      <c r="A73" s="7" t="n">
        <v>4558.41</v>
      </c>
      <c r="B73" t="inlineStr">
        <is>
          <t>119-01-автотранспортный  цех - легковой транспорт</t>
        </is>
      </c>
    </row>
    <row r="74" hidden="1" outlineLevel="1" s="171">
      <c r="A74" s="7" t="n">
        <v>5500</v>
      </c>
      <c r="B74" t="inlineStr">
        <is>
          <t>119-03-Автотранспортный цех - ЭКБУ</t>
        </is>
      </c>
    </row>
    <row r="75" hidden="1" outlineLevel="1" s="171">
      <c r="A75" s="7" t="n">
        <v>3000</v>
      </c>
      <c r="B75" t="inlineStr">
        <is>
          <t>119-03-Автотранспортный цех - ЭКБУ</t>
        </is>
      </c>
    </row>
    <row r="76" hidden="1" outlineLevel="1" s="171">
      <c r="A76" s="176" t="n">
        <v>435</v>
      </c>
      <c r="B76" t="inlineStr">
        <is>
          <t>119-03-Автотранспортный цех - ЭКБУ</t>
        </is>
      </c>
    </row>
    <row r="77" hidden="1" outlineLevel="1" s="171">
      <c r="A77" s="7" t="n">
        <v>7000</v>
      </c>
      <c r="B77" t="inlineStr">
        <is>
          <t>119-03-Автотранспортный цех - ЭКБУ</t>
        </is>
      </c>
    </row>
    <row r="78" hidden="1" outlineLevel="1" s="171">
      <c r="A78" s="7" t="n">
        <v>4950</v>
      </c>
      <c r="B78" t="inlineStr">
        <is>
          <t>119-03-Автотранспортный цех - ЭКБУ</t>
        </is>
      </c>
    </row>
    <row r="79" hidden="1" outlineLevel="1" s="171">
      <c r="A79" s="7" t="n">
        <v>1650</v>
      </c>
      <c r="B79" t="inlineStr">
        <is>
          <t>120-01-Геолого-маркшейдерская служба. отдел</t>
        </is>
      </c>
    </row>
    <row r="80" hidden="1" outlineLevel="1" s="171">
      <c r="A80" s="7" t="n">
        <v>7000</v>
      </c>
      <c r="B80" t="inlineStr">
        <is>
          <t>120-01-Геолого-маркшейдерская служба. отдел</t>
        </is>
      </c>
    </row>
    <row r="81" hidden="1" outlineLevel="1" s="171">
      <c r="A81" s="7" t="n">
        <v>7000</v>
      </c>
      <c r="B81" t="inlineStr">
        <is>
          <t>130-18 Технические службы</t>
        </is>
      </c>
    </row>
    <row r="82" hidden="1" outlineLevel="1" s="171">
      <c r="A82" s="7" t="n">
        <v>1650</v>
      </c>
      <c r="B82" t="inlineStr">
        <is>
          <t>130-18 Технические службы</t>
        </is>
      </c>
    </row>
    <row r="83" hidden="1" outlineLevel="1" s="171">
      <c r="A83" s="7" t="n">
        <v>1650</v>
      </c>
      <c r="B83" t="inlineStr">
        <is>
          <t>105-05-Общепроизводственные - Энергохозяйство</t>
        </is>
      </c>
    </row>
    <row r="84" hidden="1" outlineLevel="1" s="171">
      <c r="A84" s="7" t="n">
        <v>7000</v>
      </c>
      <c r="B84" t="inlineStr">
        <is>
          <t>105-05-Общепроизводственные - Энергохозяйство</t>
        </is>
      </c>
    </row>
    <row r="85" hidden="1" outlineLevel="1" s="171">
      <c r="A85" s="7" t="n">
        <v>7000</v>
      </c>
      <c r="B85" t="inlineStr">
        <is>
          <t>101-01-Технологический участок</t>
        </is>
      </c>
    </row>
    <row r="86" hidden="1" outlineLevel="1" s="171">
      <c r="A86" s="7" t="n">
        <v>7000</v>
      </c>
      <c r="B86" t="inlineStr">
        <is>
          <t>100-02 Главный корпус (флотация)</t>
        </is>
      </c>
    </row>
    <row r="87" hidden="1" outlineLevel="1" s="171">
      <c r="A87" s="7" t="n">
        <v>7000</v>
      </c>
      <c r="B87" t="inlineStr">
        <is>
          <t>119-05-Автотранспортный цех - общепроизводственные</t>
        </is>
      </c>
    </row>
    <row r="88" hidden="1" outlineLevel="1" s="171">
      <c r="A88" s="7" t="n">
        <v>3000</v>
      </c>
      <c r="B88" t="inlineStr">
        <is>
          <t>119-05-Автотранспортный цех - общепроизводственные</t>
        </is>
      </c>
    </row>
    <row r="89" hidden="1" outlineLevel="1" s="171">
      <c r="A89" s="7" t="n">
        <v>5500</v>
      </c>
      <c r="B89" t="inlineStr">
        <is>
          <t>119-05-Автотранспортный цех - общепроизводственные</t>
        </is>
      </c>
    </row>
    <row r="90" hidden="1" outlineLevel="1" s="171">
      <c r="A90" s="7" t="n">
        <v>7000</v>
      </c>
      <c r="B90" t="inlineStr">
        <is>
          <t>106-01-06-Буровой участок ГРР - Глубокий</t>
        </is>
      </c>
    </row>
    <row r="91" hidden="1" outlineLevel="1" s="171">
      <c r="A91" s="7" t="n">
        <v>3000</v>
      </c>
      <c r="B91" t="inlineStr">
        <is>
          <t>100-05 СДЯВ</t>
        </is>
      </c>
    </row>
    <row r="92" hidden="1" outlineLevel="1" s="171">
      <c r="A92" s="7" t="n">
        <v>5500</v>
      </c>
      <c r="B92" t="inlineStr">
        <is>
          <t>100-05 СДЯВ</t>
        </is>
      </c>
    </row>
    <row r="93" hidden="1" outlineLevel="1" s="171">
      <c r="A93" s="7" t="n">
        <v>7000</v>
      </c>
      <c r="B93" t="inlineStr">
        <is>
          <t>100-05 СДЯВ</t>
        </is>
      </c>
    </row>
    <row r="94" hidden="1" outlineLevel="1" s="171">
      <c r="A94" s="7" t="n">
        <v>4558.41</v>
      </c>
      <c r="B94" t="inlineStr">
        <is>
          <t>126-001 ОТК Общепроизводственные расходы</t>
        </is>
      </c>
    </row>
    <row r="95" hidden="1" outlineLevel="1" s="171">
      <c r="A95" s="7" t="n">
        <v>7000</v>
      </c>
      <c r="B95" t="inlineStr">
        <is>
          <t>120-01-Геолого-маркшейдерская служба. отдел</t>
        </is>
      </c>
    </row>
    <row r="96" hidden="1" outlineLevel="1" s="171">
      <c r="A96" s="7" t="n">
        <v>4558.41</v>
      </c>
      <c r="B96" t="inlineStr">
        <is>
          <t>120-01-Геолого-маркшейдерская служба. отдел</t>
        </is>
      </c>
    </row>
    <row r="97" hidden="1" outlineLevel="1" s="171">
      <c r="A97" s="7" t="n">
        <v>5500</v>
      </c>
      <c r="B97" t="inlineStr">
        <is>
          <t>120-01-Геолого-маркшейдерская служба. отдел</t>
        </is>
      </c>
    </row>
    <row r="98" hidden="1" outlineLevel="1" s="171">
      <c r="A98" s="7" t="n">
        <v>3000</v>
      </c>
      <c r="B98" t="inlineStr">
        <is>
          <t>120-01-Геолого-маркшейдерская служба. отдел</t>
        </is>
      </c>
    </row>
    <row r="99" hidden="1" outlineLevel="1" s="171">
      <c r="A99" s="7" t="n">
        <v>5500</v>
      </c>
      <c r="B99" t="inlineStr">
        <is>
          <t>100-04 Участок упаковки концентрата</t>
        </is>
      </c>
    </row>
    <row r="100" hidden="1" outlineLevel="1" s="171">
      <c r="A100" s="7" t="n">
        <v>3000</v>
      </c>
      <c r="B100" t="inlineStr">
        <is>
          <t>100-04 Участок упаковки концентрата</t>
        </is>
      </c>
    </row>
    <row r="101" hidden="1" outlineLevel="1" s="171">
      <c r="A101" s="7" t="n">
        <v>7000</v>
      </c>
      <c r="B101" t="inlineStr">
        <is>
          <t>100-04 Участок упаковки концентрата</t>
        </is>
      </c>
    </row>
    <row r="102" hidden="1" outlineLevel="1" s="171">
      <c r="A102" s="7" t="n">
        <v>7000</v>
      </c>
      <c r="B102" t="inlineStr">
        <is>
          <t>100-03-03 Фильтрация хвостов</t>
        </is>
      </c>
    </row>
    <row r="103" hidden="1" outlineLevel="1" s="171">
      <c r="A103" s="7" t="n">
        <v>7000</v>
      </c>
      <c r="B103" t="inlineStr">
        <is>
          <t>130-18 Технические службы</t>
        </is>
      </c>
    </row>
    <row r="104" hidden="1" outlineLevel="1" s="171">
      <c r="A104" s="7" t="n">
        <v>5500</v>
      </c>
      <c r="B104" t="inlineStr">
        <is>
          <t>130-18 Технические службы</t>
        </is>
      </c>
    </row>
    <row r="105" hidden="1" outlineLevel="1" s="171">
      <c r="A105" s="7" t="n">
        <v>3000</v>
      </c>
      <c r="B105" t="inlineStr">
        <is>
          <t>130-18 Технические службы</t>
        </is>
      </c>
    </row>
    <row r="106" hidden="1" outlineLevel="1" s="171">
      <c r="A106" s="7" t="n">
        <v>5500</v>
      </c>
      <c r="B106" t="inlineStr">
        <is>
          <t>100-08  ИТР Производство ОФ</t>
        </is>
      </c>
    </row>
    <row r="107" hidden="1" outlineLevel="1" s="171">
      <c r="A107" s="7" t="n">
        <v>7000</v>
      </c>
      <c r="B107" t="inlineStr">
        <is>
          <t>100-08  ИТР Производство ОФ</t>
        </is>
      </c>
    </row>
    <row r="108" hidden="1" outlineLevel="1" s="171">
      <c r="A108" s="7" t="n">
        <v>7000</v>
      </c>
      <c r="B108" t="inlineStr">
        <is>
          <t>100-08  ИТР Производство ОФ</t>
        </is>
      </c>
    </row>
    <row r="109" hidden="1" outlineLevel="1" s="171">
      <c r="A109" s="7" t="n">
        <v>7000</v>
      </c>
      <c r="B109" t="inlineStr">
        <is>
          <t>106-04-ГРР-общепроизводственные</t>
        </is>
      </c>
    </row>
    <row r="110" hidden="1" outlineLevel="1" s="171">
      <c r="A110" s="7" t="n">
        <v>5500</v>
      </c>
      <c r="B110" t="inlineStr">
        <is>
          <t>106-04-ГРР-общепроизводственные</t>
        </is>
      </c>
    </row>
    <row r="111" hidden="1" outlineLevel="1" s="171">
      <c r="A111" s="7" t="n">
        <v>3000</v>
      </c>
      <c r="B111" t="inlineStr">
        <is>
          <t>106-04-ГРР-общепроизводственные</t>
        </is>
      </c>
    </row>
    <row r="112" hidden="1" outlineLevel="1" s="171">
      <c r="A112" s="7" t="n">
        <v>7000</v>
      </c>
      <c r="B112" t="inlineStr">
        <is>
          <t>101-03-участок БВР</t>
        </is>
      </c>
    </row>
    <row r="113" hidden="1" outlineLevel="1" s="171">
      <c r="A113" s="7" t="n">
        <v>7000</v>
      </c>
      <c r="B113" t="inlineStr">
        <is>
          <t>100-01 Участок дробления</t>
        </is>
      </c>
    </row>
    <row r="114" hidden="1" outlineLevel="1" s="171">
      <c r="A114" s="7" t="n">
        <v>3200</v>
      </c>
      <c r="B114" t="inlineStr">
        <is>
          <t>100-01 Участок дробления</t>
        </is>
      </c>
    </row>
    <row r="115" hidden="1" outlineLevel="1" s="171">
      <c r="A115" s="7" t="n">
        <v>5450</v>
      </c>
      <c r="B115" t="inlineStr">
        <is>
          <t>100-09 РММ</t>
        </is>
      </c>
    </row>
    <row r="116" hidden="1" outlineLevel="1" s="171">
      <c r="A116" s="7" t="n">
        <v>6375</v>
      </c>
      <c r="B116" t="inlineStr">
        <is>
          <t>100-09 РММ</t>
        </is>
      </c>
    </row>
    <row r="117" hidden="1" outlineLevel="1" s="171">
      <c r="A117" s="7" t="n">
        <v>1124</v>
      </c>
      <c r="B117" t="inlineStr">
        <is>
          <t>100-09 РММ</t>
        </is>
      </c>
    </row>
    <row r="118" hidden="1" outlineLevel="1" s="171">
      <c r="A118" s="7" t="n">
        <v>104000</v>
      </c>
      <c r="B118" t="inlineStr">
        <is>
          <t>105-02-УТВС и НК</t>
        </is>
      </c>
    </row>
    <row r="119" hidden="1" outlineLevel="1" s="171">
      <c r="A119" s="7" t="n">
        <v>3794</v>
      </c>
      <c r="B119" t="inlineStr">
        <is>
          <t>111-02-АУП</t>
        </is>
      </c>
    </row>
    <row r="120" hidden="1" outlineLevel="1" s="171">
      <c r="A120" s="7" t="n">
        <v>7000</v>
      </c>
      <c r="B120" t="inlineStr">
        <is>
          <t>101-04 - Дорожный участок - карьер</t>
        </is>
      </c>
    </row>
    <row r="121" hidden="1" outlineLevel="1" s="171">
      <c r="A121" s="7" t="n">
        <v>3000</v>
      </c>
      <c r="B121" t="inlineStr">
        <is>
          <t>101-04 - Дорожный участок - карьер</t>
        </is>
      </c>
    </row>
    <row r="122" hidden="1" outlineLevel="1" s="171">
      <c r="A122" s="7" t="n">
        <v>1200</v>
      </c>
      <c r="B122" t="inlineStr">
        <is>
          <t>101-04 - Дорожный участок - карьер</t>
        </is>
      </c>
    </row>
    <row r="123" hidden="1" outlineLevel="1" s="171">
      <c r="A123" s="7" t="n">
        <v>1350</v>
      </c>
      <c r="B123" t="inlineStr">
        <is>
          <t>101-04 - Дорожный участок - карьер</t>
        </is>
      </c>
    </row>
    <row r="124" hidden="1" outlineLevel="1" s="171">
      <c r="A124" s="7" t="n">
        <v>4558.41</v>
      </c>
      <c r="B124" t="inlineStr">
        <is>
          <t>101-06-Общепроизводственные расходы - Карьер</t>
        </is>
      </c>
    </row>
    <row r="125" hidden="1" outlineLevel="1" s="171">
      <c r="A125" s="7" t="n">
        <v>2349</v>
      </c>
      <c r="B125" t="inlineStr">
        <is>
          <t>101-06-Общепроизводственные расходы - Карьер</t>
        </is>
      </c>
    </row>
    <row r="126" hidden="1" outlineLevel="1" s="171">
      <c r="A126" s="7" t="n">
        <v>8035.72</v>
      </c>
      <c r="B126" t="inlineStr">
        <is>
          <t>101-06-Общепроизводственные расходы - Карьер</t>
        </is>
      </c>
    </row>
    <row r="127" hidden="1" outlineLevel="1" s="171">
      <c r="A127" s="7" t="n">
        <v>3000</v>
      </c>
      <c r="B127" t="inlineStr">
        <is>
          <t>101-06-Общепроизводственные расходы - Карьер</t>
        </is>
      </c>
    </row>
    <row r="128" hidden="1" outlineLevel="1" s="171">
      <c r="A128" s="7" t="n">
        <v>5500</v>
      </c>
      <c r="B128" t="inlineStr">
        <is>
          <t>101-06-Общепроизводственные расходы - Карьер</t>
        </is>
      </c>
    </row>
    <row r="129" hidden="1" outlineLevel="1" s="171">
      <c r="A129" s="7" t="n">
        <v>6000</v>
      </c>
      <c r="B129" t="inlineStr">
        <is>
          <t>101-06-Общепроизводственные расходы - Карьер</t>
        </is>
      </c>
    </row>
    <row r="130" hidden="1" outlineLevel="1" s="171">
      <c r="A130" s="7" t="n">
        <v>6750</v>
      </c>
      <c r="B130" t="inlineStr">
        <is>
          <t>101-06-Общепроизводственные расходы - Карьер</t>
        </is>
      </c>
    </row>
    <row r="131" hidden="1" outlineLevel="1" s="171">
      <c r="A131" s="7" t="n">
        <v>7000</v>
      </c>
      <c r="B131" t="inlineStr">
        <is>
          <t>123-02-АБК-АХО-Столовая</t>
        </is>
      </c>
    </row>
    <row r="132" hidden="1" outlineLevel="1" s="171">
      <c r="A132" s="7" t="n">
        <v>7000</v>
      </c>
      <c r="B132" t="inlineStr">
        <is>
          <t>123-02-АБК-АХО-Столовая</t>
        </is>
      </c>
    </row>
    <row r="133" hidden="1" outlineLevel="1" s="171">
      <c r="A133" s="7" t="n">
        <v>7000</v>
      </c>
      <c r="B133" t="inlineStr">
        <is>
          <t>123-02-АБК-АХО-Столовая</t>
        </is>
      </c>
    </row>
    <row r="134" hidden="1" outlineLevel="1" s="171">
      <c r="A134" s="7" t="n">
        <v>7000</v>
      </c>
      <c r="B134" t="inlineStr">
        <is>
          <t>100-02 Главный корпус (флотация)</t>
        </is>
      </c>
    </row>
    <row r="135" hidden="1" outlineLevel="1" s="171">
      <c r="A135" s="7" t="n">
        <v>6000</v>
      </c>
      <c r="B135" t="inlineStr">
        <is>
          <t>100-02 Главный корпус (флотация)</t>
        </is>
      </c>
    </row>
    <row r="136" hidden="1" outlineLevel="1" s="171">
      <c r="A136" s="7" t="n">
        <v>6750</v>
      </c>
      <c r="B136" t="inlineStr">
        <is>
          <t>100-02 Главный корпус (флотация)</t>
        </is>
      </c>
    </row>
    <row r="137" hidden="1" outlineLevel="1" s="171">
      <c r="A137" s="7" t="n">
        <v>20880</v>
      </c>
      <c r="B137" t="inlineStr">
        <is>
          <t>105-02-УТВС и НК</t>
        </is>
      </c>
    </row>
    <row r="138" hidden="1" outlineLevel="1" s="171">
      <c r="A138" s="7" t="n">
        <v>7000</v>
      </c>
      <c r="B138" t="inlineStr">
        <is>
          <t>105-02-УТВС и НК</t>
        </is>
      </c>
    </row>
    <row r="139" hidden="1" outlineLevel="1" s="171">
      <c r="A139" s="7" t="n">
        <v>13725</v>
      </c>
      <c r="B139" t="inlineStr">
        <is>
          <t>105-02-УТВС и НК</t>
        </is>
      </c>
    </row>
    <row r="140" hidden="1" outlineLevel="1" s="171">
      <c r="A140" s="7" t="n">
        <v>5500</v>
      </c>
      <c r="B140" t="inlineStr">
        <is>
          <t>130-01 Проект подземный рудник</t>
        </is>
      </c>
    </row>
    <row r="141" hidden="1" outlineLevel="1" s="171">
      <c r="A141" s="7" t="n">
        <v>3000</v>
      </c>
      <c r="B141" t="inlineStr">
        <is>
          <t>130-01 Проект подземный рудник</t>
        </is>
      </c>
    </row>
    <row r="142" hidden="1" outlineLevel="1" s="171">
      <c r="A142" s="7" t="n">
        <v>7000</v>
      </c>
      <c r="B142" t="inlineStr">
        <is>
          <t>130-01 Проект подземный рудник</t>
        </is>
      </c>
    </row>
    <row r="143" hidden="1" outlineLevel="1" s="171">
      <c r="A143" s="7" t="n">
        <v>3335</v>
      </c>
      <c r="B143" t="inlineStr">
        <is>
          <t>123-02-АБК-АХО-Столовая</t>
        </is>
      </c>
    </row>
    <row r="144" hidden="1" outlineLevel="1" s="171">
      <c r="A144" s="7" t="n">
        <v>7000</v>
      </c>
      <c r="B144" t="inlineStr">
        <is>
          <t>100-03-04 Транспортировка обезвоженных кеков</t>
        </is>
      </c>
    </row>
    <row r="145" hidden="1" outlineLevel="1" s="171">
      <c r="A145" s="7" t="n">
        <v>7000</v>
      </c>
      <c r="B145" t="inlineStr">
        <is>
          <t>100-03-03 Фильтрация хвостов</t>
        </is>
      </c>
    </row>
    <row r="146" hidden="1" outlineLevel="1" s="171">
      <c r="A146" s="7" t="n">
        <v>6068.94</v>
      </c>
      <c r="B146" t="inlineStr">
        <is>
          <t>100-01 Участок дробления</t>
        </is>
      </c>
    </row>
    <row r="147" hidden="1" outlineLevel="1" s="171">
      <c r="A147" s="7" t="n">
        <v>3000</v>
      </c>
      <c r="B147" t="inlineStr">
        <is>
          <t>100-03-03 Фильтрация хвостов</t>
        </is>
      </c>
    </row>
    <row r="148" hidden="1" outlineLevel="1" s="171">
      <c r="A148" s="7" t="n">
        <v>5500</v>
      </c>
      <c r="B148" t="inlineStr">
        <is>
          <t>100-03-03 Фильтрация хвостов</t>
        </is>
      </c>
    </row>
    <row r="149" hidden="1" outlineLevel="1" s="171">
      <c r="A149" s="7" t="n">
        <v>7000</v>
      </c>
      <c r="B149" t="inlineStr">
        <is>
          <t>100-03-03 Фильтрация хвостов</t>
        </is>
      </c>
    </row>
    <row r="150" hidden="1" outlineLevel="1" s="171">
      <c r="A150" s="7" t="n">
        <v>7000</v>
      </c>
      <c r="B150" t="inlineStr">
        <is>
          <t>100-03-03 Фильтрация хвостов</t>
        </is>
      </c>
    </row>
    <row r="151" hidden="1" outlineLevel="1" s="171">
      <c r="A151" s="7" t="n">
        <v>7000</v>
      </c>
      <c r="B151" t="inlineStr">
        <is>
          <t>100-03-03 Фильтрация хвостов</t>
        </is>
      </c>
    </row>
    <row r="152" hidden="1" outlineLevel="1" s="171">
      <c r="A152" s="7" t="n">
        <v>7000</v>
      </c>
      <c r="B152" t="inlineStr">
        <is>
          <t>105-02-УТВС и НК</t>
        </is>
      </c>
    </row>
    <row r="153" hidden="1" outlineLevel="1" s="171">
      <c r="A153" s="7" t="n">
        <v>7000</v>
      </c>
      <c r="B153" t="inlineStr">
        <is>
          <t>100-03-03 Фильтрация хвостов</t>
        </is>
      </c>
    </row>
    <row r="154" hidden="1" outlineLevel="1" s="171">
      <c r="A154" s="7" t="n">
        <v>7000</v>
      </c>
      <c r="B154" t="inlineStr">
        <is>
          <t>100-03-03 Фильтрация хвостов</t>
        </is>
      </c>
    </row>
    <row r="155" hidden="1" outlineLevel="1" s="171">
      <c r="A155" s="7" t="n">
        <v>5500</v>
      </c>
      <c r="B155" t="inlineStr">
        <is>
          <t>100-03-03 Фильтрация хвостов</t>
        </is>
      </c>
    </row>
    <row r="156" hidden="1" outlineLevel="1" s="171">
      <c r="A156" s="7" t="n">
        <v>3000</v>
      </c>
      <c r="B156" t="inlineStr">
        <is>
          <t>100-03-03 Фильтрация хвостов</t>
        </is>
      </c>
    </row>
    <row r="157" hidden="1" outlineLevel="1" s="171">
      <c r="A157" s="7" t="n">
        <v>7000</v>
      </c>
      <c r="B157" t="inlineStr">
        <is>
          <t>100-03-03 Фильтрация хвостов</t>
        </is>
      </c>
    </row>
    <row r="158" hidden="1" outlineLevel="1" s="171">
      <c r="A158" s="7" t="n">
        <v>7000</v>
      </c>
      <c r="B158" t="inlineStr">
        <is>
          <t>100-03-01 Процесс сгущения хвостов</t>
        </is>
      </c>
    </row>
    <row r="159" hidden="1" outlineLevel="1" s="171">
      <c r="A159" s="7" t="n">
        <v>7000</v>
      </c>
      <c r="B159" t="inlineStr">
        <is>
          <t>100-03-03 Фильтрация хвостов</t>
        </is>
      </c>
    </row>
    <row r="160" hidden="1" outlineLevel="1" s="171">
      <c r="A160" s="7" t="n">
        <v>5500</v>
      </c>
      <c r="B160" t="inlineStr">
        <is>
          <t>100-03-03 Фильтрация хвостов</t>
        </is>
      </c>
    </row>
    <row r="161" hidden="1" outlineLevel="1" s="171">
      <c r="A161" s="7" t="n">
        <v>3000</v>
      </c>
      <c r="B161" t="inlineStr">
        <is>
          <t>100-03-03 Фильтрация хвостов</t>
        </is>
      </c>
    </row>
    <row r="162" hidden="1" outlineLevel="1" s="171">
      <c r="A162" s="7" t="n">
        <v>3000</v>
      </c>
      <c r="B162" t="inlineStr">
        <is>
          <t>100-03-03 Фильтрация хвостов</t>
        </is>
      </c>
    </row>
    <row r="163" hidden="1" outlineLevel="1" s="171">
      <c r="A163" s="7" t="n">
        <v>5500</v>
      </c>
      <c r="B163" t="inlineStr">
        <is>
          <t>100-03-03 Фильтрация хвостов</t>
        </is>
      </c>
    </row>
    <row r="164" hidden="1" outlineLevel="1" s="171">
      <c r="A164" s="7" t="n">
        <v>7000</v>
      </c>
      <c r="B164" t="inlineStr">
        <is>
          <t>100-03-03 Фильтрация хвостов</t>
        </is>
      </c>
    </row>
    <row r="165" hidden="1" outlineLevel="1" s="171">
      <c r="A165" s="7" t="n">
        <v>3000</v>
      </c>
      <c r="B165" t="inlineStr">
        <is>
          <t>120-03-ОМТС</t>
        </is>
      </c>
    </row>
    <row r="166" hidden="1" outlineLevel="1" s="171">
      <c r="A166" s="7" t="n">
        <v>5500</v>
      </c>
      <c r="B166" t="inlineStr">
        <is>
          <t>120-03-ОМТС</t>
        </is>
      </c>
    </row>
    <row r="167" hidden="1" outlineLevel="1" s="171">
      <c r="A167" s="7" t="n">
        <v>7000</v>
      </c>
      <c r="B167" t="inlineStr">
        <is>
          <t>120-03-ОМТС</t>
        </is>
      </c>
    </row>
    <row r="168" hidden="1" outlineLevel="1" s="171">
      <c r="A168" s="7" t="n">
        <v>7000</v>
      </c>
      <c r="B168" t="inlineStr">
        <is>
          <t>106-02-03-Горный участок ГРР Подземный рудник</t>
        </is>
      </c>
    </row>
    <row r="169" hidden="1" outlineLevel="1" s="171">
      <c r="A169" s="7" t="n">
        <v>3000</v>
      </c>
      <c r="B169" t="inlineStr">
        <is>
          <t>106-02-03-Горный участок ГРР Подземный рудник</t>
        </is>
      </c>
    </row>
    <row r="170" hidden="1" outlineLevel="1" s="171">
      <c r="A170" s="7" t="n">
        <v>5500</v>
      </c>
      <c r="B170" t="inlineStr">
        <is>
          <t>106-02-03-Горный участок ГРР Подземный рудник</t>
        </is>
      </c>
    </row>
    <row r="171" hidden="1" outlineLevel="1" s="171">
      <c r="A171" s="7" t="n">
        <v>7000</v>
      </c>
      <c r="B171" t="inlineStr">
        <is>
          <t>105-02-УТВС и НК</t>
        </is>
      </c>
    </row>
    <row r="172" hidden="1" outlineLevel="1" s="171">
      <c r="A172" s="7" t="n">
        <v>3900</v>
      </c>
      <c r="B172" t="inlineStr">
        <is>
          <t>106-01-03-Буровой участок ГРР - Южный</t>
        </is>
      </c>
    </row>
    <row r="173" hidden="1" outlineLevel="1" s="171">
      <c r="A173" s="7" t="n">
        <v>10600</v>
      </c>
      <c r="B173" t="inlineStr">
        <is>
          <t>106-01-03-Буровой участок ГРР - Южный</t>
        </is>
      </c>
    </row>
    <row r="174" hidden="1" outlineLevel="1" s="171">
      <c r="A174" s="7" t="n">
        <v>7000</v>
      </c>
      <c r="B174" t="inlineStr">
        <is>
          <t>106-01-03-Буровой участок ГРР - Южный</t>
        </is>
      </c>
    </row>
    <row r="175" hidden="1" outlineLevel="1" s="171">
      <c r="A175" s="7" t="n">
        <v>4558.41</v>
      </c>
      <c r="B175" t="inlineStr">
        <is>
          <t>106-01-03-Буровой участок ГРР - Южный</t>
        </is>
      </c>
    </row>
    <row r="176" hidden="1" outlineLevel="1" s="171">
      <c r="A176" s="7" t="n">
        <v>1200</v>
      </c>
      <c r="B176" t="inlineStr">
        <is>
          <t>106-01-03-Буровой участок ГРР - Южный</t>
        </is>
      </c>
    </row>
    <row r="177" hidden="1" outlineLevel="1" s="171">
      <c r="A177" s="7" t="n">
        <v>1350</v>
      </c>
      <c r="B177" t="inlineStr">
        <is>
          <t>106-01-03-Буровой участок ГРР - Южный</t>
        </is>
      </c>
    </row>
    <row r="178" hidden="1" outlineLevel="1" s="171">
      <c r="A178" s="7" t="n">
        <v>7000</v>
      </c>
      <c r="B178" t="inlineStr">
        <is>
          <t>123-01-АБК-АХО-вахтовый поселок</t>
        </is>
      </c>
    </row>
    <row r="179" hidden="1" outlineLevel="1" s="171">
      <c r="A179" s="7" t="n">
        <v>7000</v>
      </c>
      <c r="B179" t="inlineStr">
        <is>
          <t>105-02-УТВС и НК</t>
        </is>
      </c>
    </row>
    <row r="180" hidden="1" outlineLevel="1" s="171">
      <c r="A180" s="7" t="n">
        <v>7000</v>
      </c>
      <c r="B180" t="inlineStr">
        <is>
          <t>105-02-УТВС и НК</t>
        </is>
      </c>
    </row>
    <row r="181" hidden="1" outlineLevel="1" s="171">
      <c r="A181" s="7" t="n">
        <v>7000</v>
      </c>
      <c r="B181" t="inlineStr">
        <is>
          <t>100-04 Участок упаковки концентрата</t>
        </is>
      </c>
    </row>
    <row r="182" hidden="1" outlineLevel="1" s="171">
      <c r="A182" s="7" t="n">
        <v>3200</v>
      </c>
      <c r="B182" t="inlineStr">
        <is>
          <t>100-04 Участок упаковки концентрата</t>
        </is>
      </c>
    </row>
    <row r="183" hidden="1" outlineLevel="1" s="171">
      <c r="A183" s="7" t="n">
        <v>4558.41</v>
      </c>
      <c r="B183" t="inlineStr">
        <is>
          <t>100-04 Участок упаковки концентрата</t>
        </is>
      </c>
    </row>
    <row r="184" hidden="1" outlineLevel="1" s="171">
      <c r="A184" s="7" t="n">
        <v>7000</v>
      </c>
      <c r="B184" t="inlineStr">
        <is>
          <t>119-01-автотранспортный  цех - легковой транспорт</t>
        </is>
      </c>
    </row>
    <row r="185" hidden="1" outlineLevel="1" s="171">
      <c r="A185" s="7" t="n">
        <v>4558.41</v>
      </c>
      <c r="B185" t="inlineStr">
        <is>
          <t>119-01-автотранспортный  цех - легковой транспорт</t>
        </is>
      </c>
    </row>
    <row r="186" hidden="1" outlineLevel="1" s="171">
      <c r="A186" s="7" t="n">
        <v>7000</v>
      </c>
      <c r="B186" t="inlineStr">
        <is>
          <t>126-001 ОТК Общепроизводственные расходы</t>
        </is>
      </c>
    </row>
    <row r="187" hidden="1" outlineLevel="1" s="171">
      <c r="A187" s="7" t="n">
        <v>4558.41</v>
      </c>
      <c r="B187" t="inlineStr">
        <is>
          <t>126-001 ОТК Общепроизводственные расходы</t>
        </is>
      </c>
    </row>
    <row r="188" hidden="1" outlineLevel="1" s="171">
      <c r="A188" s="7" t="n">
        <v>7000</v>
      </c>
      <c r="B188" t="inlineStr">
        <is>
          <t>100-02 Главный корпус (флотация)</t>
        </is>
      </c>
    </row>
    <row r="189" hidden="1" outlineLevel="1" s="171">
      <c r="A189" s="7" t="n">
        <v>5500</v>
      </c>
      <c r="B189" t="inlineStr">
        <is>
          <t>130-06 Погрузка Горной массы</t>
        </is>
      </c>
    </row>
    <row r="190" hidden="1" outlineLevel="1" s="171">
      <c r="A190" s="7" t="n">
        <v>7000</v>
      </c>
      <c r="B190" t="inlineStr">
        <is>
          <t>130-06 Погрузка Горной массы</t>
        </is>
      </c>
    </row>
    <row r="191" hidden="1" outlineLevel="1" s="171">
      <c r="A191" s="7" t="n">
        <v>7000</v>
      </c>
      <c r="B191" t="inlineStr">
        <is>
          <t>101-01-Технологический участок</t>
        </is>
      </c>
    </row>
    <row r="192" hidden="1" outlineLevel="1" s="171">
      <c r="A192" s="7" t="n">
        <v>7000</v>
      </c>
      <c r="B192" t="inlineStr">
        <is>
          <t>130-18 Технические службы</t>
        </is>
      </c>
    </row>
    <row r="193" hidden="1" outlineLevel="1" s="171">
      <c r="A193" s="7" t="n">
        <v>10600</v>
      </c>
      <c r="B193" t="inlineStr">
        <is>
          <t>130-03 Бурение (Добычные работы)</t>
        </is>
      </c>
    </row>
    <row r="194" hidden="1" outlineLevel="1" s="171">
      <c r="A194" s="7" t="n">
        <v>7000</v>
      </c>
      <c r="B194" t="inlineStr">
        <is>
          <t>130-03 Бурение (Добычные работы)</t>
        </is>
      </c>
    </row>
    <row r="195" hidden="1" outlineLevel="1" s="171">
      <c r="A195" s="7" t="n">
        <v>3900</v>
      </c>
      <c r="B195" t="inlineStr">
        <is>
          <t>130-03 Бурение (Добычные работы)</t>
        </is>
      </c>
    </row>
    <row r="196" hidden="1" outlineLevel="1" s="171">
      <c r="A196" s="7" t="n">
        <v>7000</v>
      </c>
      <c r="B196" t="inlineStr">
        <is>
          <t>130-18 Технические службы</t>
        </is>
      </c>
    </row>
    <row r="197" hidden="1" outlineLevel="1" s="171">
      <c r="A197" s="7" t="n">
        <v>7000</v>
      </c>
      <c r="B197" t="inlineStr">
        <is>
          <t>119-04-Автотранспортный цех - спецтранспорт</t>
        </is>
      </c>
    </row>
    <row r="198" hidden="1" outlineLevel="1" s="171">
      <c r="A198" s="7" t="n">
        <v>7000</v>
      </c>
      <c r="B198" t="inlineStr">
        <is>
          <t>101-01-Технологический участок</t>
        </is>
      </c>
    </row>
    <row r="199" hidden="1" outlineLevel="1" s="171">
      <c r="A199" s="7" t="n">
        <v>5500</v>
      </c>
      <c r="B199" t="inlineStr">
        <is>
          <t>105-05-Общепроизводственные - Энергохозяйство</t>
        </is>
      </c>
    </row>
    <row r="200" hidden="1" outlineLevel="1" s="171">
      <c r="A200" s="7" t="n">
        <v>3000</v>
      </c>
      <c r="B200" t="inlineStr">
        <is>
          <t>105-05-Общепроизводственные - Энергохозяйство</t>
        </is>
      </c>
    </row>
    <row r="201" hidden="1" outlineLevel="1" s="171">
      <c r="A201" s="7" t="n">
        <v>7000</v>
      </c>
      <c r="B201" t="inlineStr">
        <is>
          <t>105-05-Общепроизводственные - Энергохозяйство</t>
        </is>
      </c>
    </row>
    <row r="202" hidden="1" outlineLevel="1" s="171">
      <c r="A202" s="7" t="n">
        <v>7000</v>
      </c>
      <c r="B202" t="inlineStr">
        <is>
          <t>101-03-участок БВР</t>
        </is>
      </c>
    </row>
    <row r="203" hidden="1" outlineLevel="1" s="171">
      <c r="A203" s="7" t="n">
        <v>5500</v>
      </c>
      <c r="B203" t="inlineStr">
        <is>
          <t>109-Химлаборатория</t>
        </is>
      </c>
    </row>
    <row r="204" hidden="1" outlineLevel="1" s="171">
      <c r="A204" s="7" t="n">
        <v>3000</v>
      </c>
      <c r="B204" t="inlineStr">
        <is>
          <t>109-Химлаборатория</t>
        </is>
      </c>
    </row>
    <row r="205" hidden="1" outlineLevel="1" s="171">
      <c r="A205" s="7" t="n">
        <v>7000</v>
      </c>
      <c r="B205" t="inlineStr">
        <is>
          <t>109-Химлаборатория</t>
        </is>
      </c>
    </row>
    <row r="206" hidden="1" outlineLevel="1" s="171">
      <c r="A206" s="7" t="n">
        <v>7000</v>
      </c>
      <c r="B206" t="inlineStr">
        <is>
          <t>100-02 Главный корпус (флотация)</t>
        </is>
      </c>
    </row>
    <row r="207" hidden="1" outlineLevel="1" s="171">
      <c r="A207" s="7" t="n">
        <v>10600</v>
      </c>
      <c r="B207" t="inlineStr">
        <is>
          <t>120-01-Геолого-маркшейдерская служба. отдел</t>
        </is>
      </c>
    </row>
    <row r="208" hidden="1" outlineLevel="1" s="171">
      <c r="A208" s="7" t="n">
        <v>3900</v>
      </c>
      <c r="B208" t="inlineStr">
        <is>
          <t>120-01-Геолого-маркшейдерская служба. отдел</t>
        </is>
      </c>
    </row>
    <row r="209" hidden="1" outlineLevel="1" s="171">
      <c r="A209" s="7" t="n">
        <v>4558.41</v>
      </c>
      <c r="B209" t="inlineStr">
        <is>
          <t>120-01-Геолого-маркшейдерская служба. отдел</t>
        </is>
      </c>
    </row>
    <row r="210" hidden="1" outlineLevel="1" s="171">
      <c r="A210" s="7" t="n">
        <v>1200</v>
      </c>
      <c r="B210" t="inlineStr">
        <is>
          <t>120-01-Геолого-маркшейдерская служба. отдел</t>
        </is>
      </c>
    </row>
    <row r="211" hidden="1" outlineLevel="1" s="171">
      <c r="A211" s="7" t="n">
        <v>5500</v>
      </c>
      <c r="B211" t="inlineStr">
        <is>
          <t>101-06-Общепроизводственные расходы - Карьер</t>
        </is>
      </c>
    </row>
    <row r="212" hidden="1" outlineLevel="1" s="171">
      <c r="A212" s="7" t="n">
        <v>5500</v>
      </c>
      <c r="B212" t="inlineStr">
        <is>
          <t>100-03-02 Транспортировка сгущенной пульпы</t>
        </is>
      </c>
    </row>
    <row r="213" hidden="1" outlineLevel="1" s="171">
      <c r="A213" s="7" t="n">
        <v>7000</v>
      </c>
      <c r="B213" t="inlineStr">
        <is>
          <t>100-03-02 Транспортировка сгущенной пульпы</t>
        </is>
      </c>
    </row>
    <row r="214" hidden="1" outlineLevel="1" s="171">
      <c r="A214" s="7" t="n">
        <v>6068.94</v>
      </c>
      <c r="B214" t="inlineStr">
        <is>
          <t>100-03-02 Транспортировка сгущенной пульпы</t>
        </is>
      </c>
    </row>
    <row r="215" hidden="1" outlineLevel="1" s="171">
      <c r="A215" s="7" t="n">
        <v>7000</v>
      </c>
      <c r="B215" t="inlineStr">
        <is>
          <t>126-001 ОТК Общепроизводственные расходы</t>
        </is>
      </c>
    </row>
    <row r="216" hidden="1" outlineLevel="1" s="171">
      <c r="A216" s="7" t="n">
        <v>7061.06</v>
      </c>
      <c r="B216" t="inlineStr">
        <is>
          <t>126-001 ОТК Общепроизводственные расходы</t>
        </is>
      </c>
    </row>
    <row r="217" hidden="1" outlineLevel="1" s="171">
      <c r="A217" s="7" t="n">
        <v>5500</v>
      </c>
      <c r="B217" t="inlineStr">
        <is>
          <t>112-01-ИТР-производство</t>
        </is>
      </c>
    </row>
    <row r="218" hidden="1" outlineLevel="1" s="171">
      <c r="A218" s="7" t="n">
        <v>3000</v>
      </c>
      <c r="B218" t="inlineStr">
        <is>
          <t>112-01-ИТР-производство</t>
        </is>
      </c>
    </row>
    <row r="219" hidden="1" outlineLevel="1" s="171">
      <c r="A219" s="7" t="n">
        <v>7000</v>
      </c>
      <c r="B219" t="inlineStr">
        <is>
          <t>100-03-03 Фильтрация хвостов</t>
        </is>
      </c>
    </row>
    <row r="220" hidden="1" outlineLevel="1" s="171">
      <c r="A220" s="7" t="n">
        <v>3000</v>
      </c>
      <c r="B220" t="inlineStr">
        <is>
          <t>100-03-03 Фильтрация хвостов</t>
        </is>
      </c>
    </row>
    <row r="221" hidden="1" outlineLevel="1" s="171">
      <c r="A221" s="7" t="n">
        <v>5500</v>
      </c>
      <c r="B221" t="inlineStr">
        <is>
          <t>100-03-03 Фильтрация хвостов</t>
        </is>
      </c>
    </row>
    <row r="222" hidden="1" outlineLevel="1" s="171">
      <c r="A222" s="7" t="n">
        <v>7000</v>
      </c>
      <c r="B222" t="e">
        <v>#N/A</v>
      </c>
    </row>
    <row r="223" hidden="1" outlineLevel="1" s="171">
      <c r="A223" s="7" t="n">
        <v>5500</v>
      </c>
      <c r="B223" t="e">
        <v>#N/A</v>
      </c>
    </row>
    <row r="224" hidden="1" outlineLevel="1" s="171">
      <c r="A224" s="7" t="n">
        <v>3000</v>
      </c>
      <c r="B224" t="e">
        <v>#N/A</v>
      </c>
    </row>
    <row r="225" hidden="1" outlineLevel="1" s="171">
      <c r="A225" s="7" t="n">
        <v>7000</v>
      </c>
      <c r="B225" t="inlineStr">
        <is>
          <t>109-Химлаборатория</t>
        </is>
      </c>
    </row>
    <row r="226" hidden="1" outlineLevel="1" s="171">
      <c r="A226" s="7" t="n">
        <v>7000</v>
      </c>
      <c r="B226" t="inlineStr">
        <is>
          <t>109-Химлаборатория</t>
        </is>
      </c>
    </row>
    <row r="227" hidden="1" outlineLevel="1" s="171">
      <c r="A227" s="7" t="n">
        <v>14000</v>
      </c>
      <c r="B227" t="inlineStr">
        <is>
          <t>119-05-Автотранспортный цех - общепроизводственные</t>
        </is>
      </c>
    </row>
    <row r="228" hidden="1" outlineLevel="1" s="171">
      <c r="A228" s="7" t="n">
        <v>7000</v>
      </c>
      <c r="B228" t="inlineStr">
        <is>
          <t>101-01-Технологический участок</t>
        </is>
      </c>
    </row>
    <row r="229" hidden="1" outlineLevel="1" s="171">
      <c r="A229" s="7" t="n">
        <v>7560</v>
      </c>
      <c r="B229" t="inlineStr">
        <is>
          <t>130-18 Технические службы</t>
        </is>
      </c>
    </row>
    <row r="230" hidden="1" outlineLevel="1" s="171">
      <c r="A230" s="7" t="n">
        <v>2745</v>
      </c>
      <c r="B230" t="inlineStr">
        <is>
          <t>130-18 Технические службы</t>
        </is>
      </c>
    </row>
    <row r="231" hidden="1" outlineLevel="1" s="171">
      <c r="A231" s="7" t="n">
        <v>51960</v>
      </c>
      <c r="B231" t="inlineStr">
        <is>
          <t>105-03-ЛЭП</t>
        </is>
      </c>
    </row>
    <row r="232" hidden="1" outlineLevel="1" s="171">
      <c r="A232" s="7" t="n">
        <v>5586.28</v>
      </c>
      <c r="B232" t="inlineStr">
        <is>
          <t>105-03-ЛЭП</t>
        </is>
      </c>
    </row>
    <row r="233" hidden="1" outlineLevel="1" s="171">
      <c r="A233" s="7" t="n">
        <v>7000</v>
      </c>
      <c r="B233" t="inlineStr">
        <is>
          <t>123-08-АБК-АХО-Строители</t>
        </is>
      </c>
    </row>
    <row r="234" hidden="1" outlineLevel="1" s="171">
      <c r="A234" s="7" t="n">
        <v>7000</v>
      </c>
      <c r="B234" t="inlineStr">
        <is>
          <t>107-Отдел Капитального Строительства</t>
        </is>
      </c>
    </row>
    <row r="235" hidden="1" outlineLevel="1" s="171">
      <c r="A235" s="7" t="n">
        <v>7000</v>
      </c>
      <c r="B235" t="inlineStr">
        <is>
          <t>123-08-АБК-АХО-Строители</t>
        </is>
      </c>
    </row>
    <row r="236" hidden="1" outlineLevel="1" s="171">
      <c r="A236" s="7" t="n">
        <v>4950</v>
      </c>
      <c r="B236" t="inlineStr">
        <is>
          <t>107-Отдел Капитального Строительства</t>
        </is>
      </c>
    </row>
    <row r="237" hidden="1" outlineLevel="1" s="171">
      <c r="A237" s="7" t="n">
        <v>3000</v>
      </c>
      <c r="B237" t="inlineStr">
        <is>
          <t>107-Отдел Капитального Строительства</t>
        </is>
      </c>
    </row>
    <row r="238" hidden="1" outlineLevel="1" s="171">
      <c r="A238" s="7" t="n">
        <v>6000</v>
      </c>
      <c r="B238" t="inlineStr">
        <is>
          <t>107-Отдел Капитального Строительства</t>
        </is>
      </c>
    </row>
    <row r="239" hidden="1" outlineLevel="1" s="171">
      <c r="A239" s="7" t="n">
        <v>3900</v>
      </c>
      <c r="B239" t="inlineStr">
        <is>
          <t>107-Отдел Капитального Строительства</t>
        </is>
      </c>
    </row>
    <row r="240" hidden="1" outlineLevel="1" s="171">
      <c r="A240" s="7" t="n">
        <v>4950</v>
      </c>
      <c r="B240" t="inlineStr">
        <is>
          <t>107-Отдел Капитального Строительства</t>
        </is>
      </c>
    </row>
    <row r="241" hidden="1" outlineLevel="1" s="171">
      <c r="A241" s="7" t="n">
        <v>6750</v>
      </c>
      <c r="B241" t="inlineStr">
        <is>
          <t>107-Отдел Капитального Строительства</t>
        </is>
      </c>
    </row>
    <row r="242" hidden="1" outlineLevel="1" s="171">
      <c r="A242" s="7" t="n">
        <v>3414.34</v>
      </c>
      <c r="B242" t="inlineStr">
        <is>
          <t>126-001 ОТК Общепроизводственные расходы</t>
        </is>
      </c>
    </row>
    <row r="243" hidden="1" outlineLevel="1" s="171">
      <c r="A243" s="7" t="n">
        <v>5500</v>
      </c>
      <c r="B243" t="inlineStr">
        <is>
          <t>101-03-участок БВР</t>
        </is>
      </c>
    </row>
    <row r="244" hidden="1" outlineLevel="1" s="171">
      <c r="A244" s="7" t="n">
        <v>3000</v>
      </c>
      <c r="B244" t="inlineStr">
        <is>
          <t>119-06-Автотранспортный цех-РПП</t>
        </is>
      </c>
    </row>
    <row r="245" hidden="1" outlineLevel="1" s="171">
      <c r="A245" s="7" t="n">
        <v>5500</v>
      </c>
      <c r="B245" t="inlineStr">
        <is>
          <t>119-06-Автотранспортный цех-РПП</t>
        </is>
      </c>
    </row>
    <row r="246" hidden="1" outlineLevel="1" s="171">
      <c r="A246" s="7" t="n">
        <v>7000</v>
      </c>
      <c r="B246" t="inlineStr">
        <is>
          <t>119-06-Автотранспортный цех-РПП</t>
        </is>
      </c>
    </row>
    <row r="247" hidden="1" outlineLevel="1" s="171">
      <c r="A247" s="7" t="n">
        <v>7000</v>
      </c>
      <c r="B247" t="inlineStr">
        <is>
          <t>119-02-Автотранспортный цех - грузовой транспорт</t>
        </is>
      </c>
    </row>
    <row r="248" hidden="1" outlineLevel="1" s="171">
      <c r="A248" s="7" t="n">
        <v>7061.06</v>
      </c>
      <c r="B248" t="inlineStr">
        <is>
          <t>119-02-Автотранспортный цех - грузовой транспорт</t>
        </is>
      </c>
    </row>
    <row r="249" hidden="1" outlineLevel="1" s="171">
      <c r="A249" s="7" t="n">
        <v>5500</v>
      </c>
      <c r="B249" t="inlineStr">
        <is>
          <t>119-02-Автотранспортный цех - грузовой транспорт</t>
        </is>
      </c>
    </row>
    <row r="250" hidden="1" outlineLevel="1" s="171">
      <c r="A250" s="7" t="n">
        <v>3000</v>
      </c>
      <c r="B250" t="inlineStr">
        <is>
          <t>119-02-Автотранспортный цех - грузовой транспорт</t>
        </is>
      </c>
    </row>
    <row r="251" hidden="1" outlineLevel="1" s="171">
      <c r="A251" s="7" t="n">
        <v>7000</v>
      </c>
      <c r="B251" t="inlineStr">
        <is>
          <t>123-03-АБК-АХО-медпункт</t>
        </is>
      </c>
    </row>
    <row r="252" hidden="1" outlineLevel="1" s="171">
      <c r="A252" s="7" t="n">
        <v>3000</v>
      </c>
      <c r="B252" t="inlineStr">
        <is>
          <t>123-03-АБК-АХО-медпункт</t>
        </is>
      </c>
    </row>
    <row r="253" hidden="1" outlineLevel="1" s="171">
      <c r="A253" s="7" t="n">
        <v>7000</v>
      </c>
      <c r="B253" t="inlineStr">
        <is>
          <t>101-02-ЭКБУ - Карьер</t>
        </is>
      </c>
    </row>
    <row r="254" hidden="1" outlineLevel="1" s="171">
      <c r="A254" s="7" t="n">
        <v>6068.94</v>
      </c>
      <c r="B254" t="inlineStr">
        <is>
          <t>101-02-ЭКБУ - Карьер</t>
        </is>
      </c>
    </row>
    <row r="255" hidden="1" outlineLevel="1" s="171">
      <c r="A255" s="7" t="n">
        <v>1650</v>
      </c>
      <c r="B255" t="inlineStr">
        <is>
          <t>100-08  ИТР Производство ОФ</t>
        </is>
      </c>
    </row>
    <row r="256" hidden="1" outlineLevel="1" s="171">
      <c r="A256" s="7" t="n">
        <v>17335</v>
      </c>
      <c r="B256" t="inlineStr">
        <is>
          <t>130-01 Проект подземный рудник</t>
        </is>
      </c>
    </row>
    <row r="257" hidden="1" outlineLevel="1" s="171">
      <c r="A257" s="7" t="n">
        <v>33675</v>
      </c>
      <c r="B257" t="inlineStr">
        <is>
          <t>100-03-03 Фильтрация хвостов</t>
        </is>
      </c>
    </row>
    <row r="258" hidden="1" outlineLevel="1" s="171">
      <c r="A258" s="7" t="n">
        <v>31072</v>
      </c>
      <c r="B258" t="inlineStr">
        <is>
          <t>100-03-03 Фильтрация хвостов</t>
        </is>
      </c>
    </row>
    <row r="259" hidden="1" outlineLevel="1" s="171">
      <c r="A259" s="7" t="n">
        <v>5080</v>
      </c>
      <c r="B259" t="inlineStr">
        <is>
          <t>120-03-01-ОМТС-Отдел Экспертной приемки и учетаТМЦ</t>
        </is>
      </c>
    </row>
    <row r="260" hidden="1" outlineLevel="1" s="171">
      <c r="A260" s="7" t="n">
        <v>9880</v>
      </c>
      <c r="B260" t="inlineStr">
        <is>
          <t>120-03-ОМТС</t>
        </is>
      </c>
    </row>
    <row r="261" hidden="1" outlineLevel="1" s="171">
      <c r="A261" s="7" t="n">
        <v>1740</v>
      </c>
      <c r="B261" t="inlineStr">
        <is>
          <t>120-03-ОМТС</t>
        </is>
      </c>
    </row>
    <row r="262" hidden="1" outlineLevel="1" s="171">
      <c r="A262" s="7" t="n">
        <v>3504</v>
      </c>
      <c r="B262" t="inlineStr">
        <is>
          <t>120-03-ОМТС</t>
        </is>
      </c>
    </row>
    <row r="263" hidden="1" outlineLevel="1" s="171">
      <c r="A263" s="7" t="n">
        <v>55800</v>
      </c>
      <c r="B263" t="inlineStr">
        <is>
          <t>120-03-ОМТС</t>
        </is>
      </c>
    </row>
    <row r="264" hidden="1" outlineLevel="1" s="171">
      <c r="A264" s="7" t="n">
        <v>35940</v>
      </c>
      <c r="B264" t="inlineStr">
        <is>
          <t>120-03-ОМТС</t>
        </is>
      </c>
    </row>
    <row r="265" hidden="1" outlineLevel="1" s="171">
      <c r="A265" s="7" t="n">
        <v>13040</v>
      </c>
      <c r="B265" t="inlineStr">
        <is>
          <t>120-03-ОМТС</t>
        </is>
      </c>
    </row>
    <row r="266" hidden="1" outlineLevel="1" s="171">
      <c r="A266" s="7" t="n">
        <v>18000</v>
      </c>
      <c r="B266" t="inlineStr">
        <is>
          <t>120-03-ОМТС</t>
        </is>
      </c>
    </row>
    <row r="267" hidden="1" outlineLevel="1" s="171">
      <c r="A267" s="7" t="n">
        <v>7120</v>
      </c>
      <c r="B267" t="inlineStr">
        <is>
          <t>120-03-ОМТС</t>
        </is>
      </c>
    </row>
    <row r="268" hidden="1" outlineLevel="1" s="171">
      <c r="A268" s="7" t="n">
        <v>8640</v>
      </c>
      <c r="B268" t="inlineStr">
        <is>
          <t>120-03-ОМТС</t>
        </is>
      </c>
    </row>
    <row r="269" hidden="1" outlineLevel="1" s="171">
      <c r="A269" s="7" t="n">
        <v>18854.82</v>
      </c>
      <c r="B269" t="inlineStr">
        <is>
          <t>120-03-ОМТС</t>
        </is>
      </c>
    </row>
    <row r="270" hidden="1" outlineLevel="1" s="171">
      <c r="A270" s="7" t="n">
        <v>4558.41</v>
      </c>
      <c r="B270" t="inlineStr">
        <is>
          <t>119-05-Автотранспортный цех - общепроизводственные</t>
        </is>
      </c>
    </row>
    <row r="271" hidden="1" outlineLevel="1" s="171">
      <c r="A271" s="7" t="n">
        <v>3200</v>
      </c>
      <c r="B271" t="inlineStr">
        <is>
          <t>119-05-Автотранспортный цех - общепроизводственные</t>
        </is>
      </c>
    </row>
    <row r="272" hidden="1" outlineLevel="1" s="171">
      <c r="A272" s="7" t="n">
        <v>3200</v>
      </c>
      <c r="B272" t="inlineStr">
        <is>
          <t>120-03-ОМТС</t>
        </is>
      </c>
    </row>
    <row r="273" hidden="1" outlineLevel="1" s="171">
      <c r="A273" s="7" t="n">
        <v>7000</v>
      </c>
      <c r="B273" t="inlineStr">
        <is>
          <t>119-03-Автотранспортный цех - ЭКБУ</t>
        </is>
      </c>
    </row>
    <row r="274" hidden="1" outlineLevel="1" s="171">
      <c r="A274" s="7" t="n">
        <v>3000</v>
      </c>
      <c r="B274" t="inlineStr">
        <is>
          <t>119-03-Автотранспортный цех - ЭКБУ</t>
        </is>
      </c>
    </row>
    <row r="275" hidden="1" outlineLevel="1" s="171">
      <c r="A275" s="7" t="n">
        <v>5500</v>
      </c>
      <c r="B275" t="inlineStr">
        <is>
          <t>119-03-Автотранспортный цех - ЭКБУ</t>
        </is>
      </c>
    </row>
    <row r="276" hidden="1" outlineLevel="1" s="171">
      <c r="A276" s="7" t="n">
        <v>5500</v>
      </c>
      <c r="B276" t="inlineStr">
        <is>
          <t>100-02 Главный корпус (флотация)</t>
        </is>
      </c>
    </row>
    <row r="277" hidden="1" outlineLevel="1" s="171">
      <c r="A277" s="7" t="n">
        <v>7000</v>
      </c>
      <c r="B277" t="inlineStr">
        <is>
          <t>100-02 Главный корпус (флотация)</t>
        </is>
      </c>
    </row>
    <row r="278" hidden="1" outlineLevel="1" s="171">
      <c r="A278" s="7" t="n">
        <v>3000</v>
      </c>
      <c r="B278" t="inlineStr">
        <is>
          <t>100-03 Участок фильтрации (хвосты)</t>
        </is>
      </c>
    </row>
    <row r="279" hidden="1" outlineLevel="1" s="171">
      <c r="A279" s="7" t="n">
        <v>5500</v>
      </c>
      <c r="B279" t="inlineStr">
        <is>
          <t>100-03 Участок фильтрации (хвосты)</t>
        </is>
      </c>
    </row>
    <row r="280" hidden="1" outlineLevel="1" s="171">
      <c r="A280" s="7" t="n">
        <v>7000</v>
      </c>
      <c r="B280" t="inlineStr">
        <is>
          <t>100-03 Участок фильтрации (хвосты)</t>
        </is>
      </c>
    </row>
    <row r="281" hidden="1" outlineLevel="1" s="171">
      <c r="A281" s="7" t="n">
        <v>3000</v>
      </c>
      <c r="B281" t="inlineStr">
        <is>
          <t>105-03-ЛЭП</t>
        </is>
      </c>
    </row>
    <row r="282" hidden="1" outlineLevel="1" s="171">
      <c r="A282" s="7" t="n">
        <v>7000</v>
      </c>
      <c r="B282" t="inlineStr">
        <is>
          <t>105-03-ЛЭП</t>
        </is>
      </c>
    </row>
    <row r="283" hidden="1" outlineLevel="1" s="171">
      <c r="A283" s="7" t="n">
        <v>7000</v>
      </c>
      <c r="B283" t="inlineStr">
        <is>
          <t>105-05-Общепроизводственные - Энергохозяйство</t>
        </is>
      </c>
    </row>
    <row r="284" hidden="1" outlineLevel="1" s="171">
      <c r="A284" s="7" t="n">
        <v>5500</v>
      </c>
      <c r="B284" t="inlineStr">
        <is>
          <t>105-05-Общепроизводственные - Энергохозяйство</t>
        </is>
      </c>
    </row>
    <row r="285" hidden="1" outlineLevel="1" s="171">
      <c r="A285" s="7" t="n">
        <v>1650</v>
      </c>
      <c r="B285" t="inlineStr">
        <is>
          <t>105-05-Общепроизводственные - Энергохозяйство</t>
        </is>
      </c>
    </row>
    <row r="286" hidden="1" outlineLevel="1" s="171">
      <c r="A286" s="7" t="n">
        <v>4558.41</v>
      </c>
      <c r="B286" t="inlineStr">
        <is>
          <t>105-05-Общепроизводственные - Энергохозяйство</t>
        </is>
      </c>
    </row>
    <row r="287" hidden="1" outlineLevel="1" s="171">
      <c r="A287" s="7" t="n">
        <v>398417.11</v>
      </c>
      <c r="B287" t="inlineStr">
        <is>
          <t>111-02-АУП</t>
        </is>
      </c>
    </row>
    <row r="288" hidden="1" outlineLevel="1" s="171">
      <c r="A288" s="7" t="n">
        <v>22818.85</v>
      </c>
      <c r="B288" t="inlineStr">
        <is>
          <t>111-02-АУП</t>
        </is>
      </c>
    </row>
    <row r="289" hidden="1" outlineLevel="1" s="171">
      <c r="A289" s="7" t="n">
        <v>39552.67</v>
      </c>
      <c r="B289" t="inlineStr">
        <is>
          <t>111-02-АУП</t>
        </is>
      </c>
    </row>
    <row r="290" hidden="1" outlineLevel="1" s="171">
      <c r="A290" s="7" t="n">
        <v>34988.9</v>
      </c>
      <c r="B290" t="inlineStr">
        <is>
          <t>111-02-АУП</t>
        </is>
      </c>
    </row>
    <row r="291" hidden="1" outlineLevel="1" s="171">
      <c r="A291" s="7" t="n">
        <v>7000</v>
      </c>
      <c r="B291" t="inlineStr">
        <is>
          <t>123-02-АБК-АХО-Столовая</t>
        </is>
      </c>
    </row>
    <row r="292" hidden="1" outlineLevel="1" s="171">
      <c r="A292" s="7" t="n">
        <v>5500</v>
      </c>
      <c r="B292" t="inlineStr">
        <is>
          <t>123-02-АБК-АХО-Столовая</t>
        </is>
      </c>
    </row>
    <row r="293" hidden="1" outlineLevel="1" s="171">
      <c r="A293" s="7" t="n">
        <v>3000</v>
      </c>
      <c r="B293" t="inlineStr">
        <is>
          <t>123-02-АБК-АХО-Столовая</t>
        </is>
      </c>
    </row>
    <row r="294" hidden="1" outlineLevel="1" s="171">
      <c r="A294" s="7" t="n">
        <v>3200</v>
      </c>
      <c r="B294" t="inlineStr">
        <is>
          <t>119-06-Автотранспортный цех-РПП</t>
        </is>
      </c>
    </row>
    <row r="295" hidden="1" outlineLevel="1" s="171">
      <c r="A295" s="7" t="n">
        <v>7000</v>
      </c>
      <c r="B295" t="inlineStr">
        <is>
          <t>119-06-Автотранспортный цех-РПП</t>
        </is>
      </c>
    </row>
    <row r="296" hidden="1" outlineLevel="1" s="171">
      <c r="A296" s="7" t="n">
        <v>7000</v>
      </c>
      <c r="B296" t="inlineStr">
        <is>
          <t>105-02-УТВС и НК</t>
        </is>
      </c>
    </row>
    <row r="297" hidden="1" outlineLevel="1" s="171">
      <c r="A297" s="7" t="n">
        <v>5500</v>
      </c>
      <c r="B297" t="inlineStr">
        <is>
          <t>105-02-УТВС и НК</t>
        </is>
      </c>
    </row>
    <row r="298" hidden="1" outlineLevel="1" s="171">
      <c r="A298" s="7" t="n">
        <v>3000</v>
      </c>
      <c r="B298" t="inlineStr">
        <is>
          <t>105-02-УТВС и НК</t>
        </is>
      </c>
    </row>
    <row r="299" hidden="1" outlineLevel="1" s="171">
      <c r="A299" s="7" t="n">
        <v>7000</v>
      </c>
      <c r="B299" t="inlineStr">
        <is>
          <t>130-10 Коммуникации</t>
        </is>
      </c>
    </row>
    <row r="300" hidden="1" outlineLevel="1" s="171">
      <c r="A300" s="7" t="n">
        <v>7000</v>
      </c>
      <c r="B300" t="inlineStr">
        <is>
          <t>120-01-Геолого-маркшейдерская служба. отдел</t>
        </is>
      </c>
    </row>
    <row r="301" hidden="1" outlineLevel="1" s="171">
      <c r="A301" s="7" t="n">
        <v>7000</v>
      </c>
      <c r="B301" t="inlineStr">
        <is>
          <t>120-01-Геолого-маркшейдерская служба. отдел</t>
        </is>
      </c>
    </row>
    <row r="302" hidden="1" outlineLevel="1" s="171">
      <c r="A302" s="7" t="n">
        <v>5500</v>
      </c>
      <c r="B302" t="inlineStr">
        <is>
          <t>120-01-Геолого-маркшейдерская служба. отдел</t>
        </is>
      </c>
    </row>
    <row r="303" hidden="1" outlineLevel="1" s="171">
      <c r="A303" s="7" t="n">
        <v>3000</v>
      </c>
      <c r="B303" t="inlineStr">
        <is>
          <t>120-01-Геолого-маркшейдерская служба. отдел</t>
        </is>
      </c>
    </row>
    <row r="304" hidden="1" outlineLevel="1" s="171">
      <c r="A304" s="7" t="n">
        <v>7000</v>
      </c>
      <c r="B304" t="inlineStr">
        <is>
          <t>101-06-Общепроизводственные расходы - Карьер</t>
        </is>
      </c>
    </row>
    <row r="305" hidden="1" outlineLevel="1" s="171">
      <c r="A305" s="7" t="n">
        <v>3200</v>
      </c>
      <c r="B305" t="inlineStr">
        <is>
          <t>100-09 РММ</t>
        </is>
      </c>
    </row>
    <row r="306" hidden="1" outlineLevel="1" s="171">
      <c r="A306" s="7" t="n">
        <v>3000</v>
      </c>
      <c r="B306" t="inlineStr">
        <is>
          <t>100-09 РММ</t>
        </is>
      </c>
    </row>
    <row r="307" hidden="1" outlineLevel="1" s="171">
      <c r="A307" s="7" t="n">
        <v>10600</v>
      </c>
      <c r="B307" t="inlineStr">
        <is>
          <t>105-02-УТВС и НК</t>
        </is>
      </c>
    </row>
    <row r="308" hidden="1" outlineLevel="1" s="171">
      <c r="A308" s="7" t="n">
        <v>3900</v>
      </c>
      <c r="B308" t="inlineStr">
        <is>
          <t>105-02-УТВС и НК</t>
        </is>
      </c>
    </row>
    <row r="309" hidden="1" outlineLevel="1" s="171">
      <c r="A309" s="7" t="n">
        <v>5500</v>
      </c>
      <c r="B309" t="inlineStr">
        <is>
          <t>105-02-УТВС и НК</t>
        </is>
      </c>
    </row>
    <row r="310" hidden="1" outlineLevel="1" s="171">
      <c r="A310" s="7" t="n">
        <v>3000</v>
      </c>
      <c r="B310" t="inlineStr">
        <is>
          <t>105-02-УТВС и НК</t>
        </is>
      </c>
    </row>
    <row r="311" hidden="1" outlineLevel="1" s="171">
      <c r="A311" s="7" t="n">
        <v>7000</v>
      </c>
      <c r="B311" t="inlineStr">
        <is>
          <t>105-02-УТВС и НК</t>
        </is>
      </c>
    </row>
    <row r="312" hidden="1" outlineLevel="1" s="171">
      <c r="A312" s="7" t="n">
        <v>10600</v>
      </c>
      <c r="B312" t="inlineStr">
        <is>
          <t>101-02-ЭКБУ - Карьер</t>
        </is>
      </c>
    </row>
    <row r="313" hidden="1" outlineLevel="1" s="171">
      <c r="A313" s="7" t="n">
        <v>3900</v>
      </c>
      <c r="B313" t="inlineStr">
        <is>
          <t>101-02-ЭКБУ - Карьер</t>
        </is>
      </c>
    </row>
    <row r="314" hidden="1" outlineLevel="1" s="171">
      <c r="A314" s="7" t="n">
        <v>7000</v>
      </c>
      <c r="B314" t="inlineStr">
        <is>
          <t>101-02-ЭКБУ - Карьер</t>
        </is>
      </c>
    </row>
    <row r="315" hidden="1" outlineLevel="1" s="171">
      <c r="A315" s="7" t="n">
        <v>1650</v>
      </c>
      <c r="B315" t="inlineStr">
        <is>
          <t>101-02-ЭКБУ - Карьер</t>
        </is>
      </c>
    </row>
    <row r="316" hidden="1" outlineLevel="1" s="171">
      <c r="A316" s="7" t="n">
        <v>1650</v>
      </c>
      <c r="B316" t="inlineStr">
        <is>
          <t>119-05-Автотранспортный цех - общепроизводственные</t>
        </is>
      </c>
    </row>
    <row r="317" hidden="1" outlineLevel="1" s="171">
      <c r="A317" s="7" t="n">
        <v>7000</v>
      </c>
      <c r="B317" t="inlineStr">
        <is>
          <t>119-05-Автотранспортный цех - общепроизводственные</t>
        </is>
      </c>
    </row>
    <row r="318" hidden="1" outlineLevel="1" s="171">
      <c r="A318" s="7" t="n">
        <v>1650</v>
      </c>
      <c r="B318" t="inlineStr">
        <is>
          <t>119-05-Автотранспортный цех - общепроизводственные</t>
        </is>
      </c>
    </row>
    <row r="319" hidden="1" outlineLevel="1" s="171">
      <c r="A319" s="7" t="n">
        <v>10600</v>
      </c>
      <c r="B319" t="inlineStr">
        <is>
          <t>101-06-Общепроизводственные расходы - Карьер</t>
        </is>
      </c>
    </row>
    <row r="320" hidden="1" outlineLevel="1" s="171">
      <c r="A320" s="7" t="n">
        <v>3900</v>
      </c>
      <c r="B320" t="inlineStr">
        <is>
          <t>101-06-Общепроизводственные расходы - Карьер</t>
        </is>
      </c>
    </row>
    <row r="321" hidden="1" outlineLevel="1" s="171">
      <c r="A321" s="7" t="n">
        <v>1650</v>
      </c>
      <c r="B321" t="inlineStr">
        <is>
          <t>119-06-Автотранспортный цех-РПП</t>
        </is>
      </c>
    </row>
    <row r="322" hidden="1" outlineLevel="1" s="171">
      <c r="A322" s="7" t="n">
        <v>7000</v>
      </c>
      <c r="B322" t="inlineStr">
        <is>
          <t>119-06-Автотранспортный цех-РПП</t>
        </is>
      </c>
    </row>
    <row r="323" hidden="1" outlineLevel="1" s="171">
      <c r="A323" s="7" t="n">
        <v>10600</v>
      </c>
      <c r="B323" t="inlineStr">
        <is>
          <t>119-06-Автотранспортный цех-РПП</t>
        </is>
      </c>
    </row>
    <row r="324" hidden="1" outlineLevel="1" s="171">
      <c r="A324" s="7" t="n">
        <v>3900</v>
      </c>
      <c r="B324" t="inlineStr">
        <is>
          <t>119-06-Автотранспортный цех-РПП</t>
        </is>
      </c>
    </row>
    <row r="325" hidden="1" outlineLevel="1" s="171">
      <c r="A325" s="7" t="n">
        <v>5500</v>
      </c>
      <c r="B325" t="inlineStr">
        <is>
          <t>119-04-Автотранспортный цех - спецтранспорт</t>
        </is>
      </c>
    </row>
    <row r="326" hidden="1" outlineLevel="1" s="171">
      <c r="A326" s="7" t="n">
        <v>3000</v>
      </c>
      <c r="B326" t="inlineStr">
        <is>
          <t>119-04-Автотранспортный цех - спецтранспорт</t>
        </is>
      </c>
    </row>
    <row r="327" hidden="1" outlineLevel="1" s="171">
      <c r="A327" s="7" t="n">
        <v>7000</v>
      </c>
      <c r="B327" t="inlineStr">
        <is>
          <t>119-04-Автотранспортный цех - спецтранспорт</t>
        </is>
      </c>
    </row>
    <row r="328" hidden="1" outlineLevel="1" s="171">
      <c r="A328" s="7" t="n">
        <v>7000</v>
      </c>
      <c r="B328" t="inlineStr">
        <is>
          <t>100-02 Главный корпус (флотация)</t>
        </is>
      </c>
    </row>
    <row r="329" hidden="1" outlineLevel="1" s="171">
      <c r="A329" s="7" t="n">
        <v>7000</v>
      </c>
      <c r="B329" t="inlineStr">
        <is>
          <t>100-02 Главный корпус (флотация)</t>
        </is>
      </c>
    </row>
    <row r="330" hidden="1" outlineLevel="1" s="171">
      <c r="A330" s="7" t="n">
        <v>6068.94</v>
      </c>
      <c r="B330" t="inlineStr">
        <is>
          <t>100-02 Главный корпус (флотация)</t>
        </is>
      </c>
    </row>
    <row r="331" hidden="1" outlineLevel="1" s="171">
      <c r="A331" s="7" t="n">
        <v>5500</v>
      </c>
      <c r="B331" t="inlineStr">
        <is>
          <t>101-02-ЭКБУ - Карьер</t>
        </is>
      </c>
    </row>
    <row r="332" hidden="1" outlineLevel="1" s="171">
      <c r="A332" s="7" t="n">
        <v>3000</v>
      </c>
      <c r="B332" t="inlineStr">
        <is>
          <t>101-02-ЭКБУ - Карьер</t>
        </is>
      </c>
    </row>
    <row r="333" hidden="1" outlineLevel="1" s="171">
      <c r="A333" s="7" t="n">
        <v>7000</v>
      </c>
      <c r="B333" t="inlineStr">
        <is>
          <t>101-02-ЭКБУ - Карьер</t>
        </is>
      </c>
    </row>
    <row r="334" hidden="1" outlineLevel="1" s="171">
      <c r="A334" s="7" t="n">
        <v>6068.94</v>
      </c>
      <c r="B334" t="inlineStr">
        <is>
          <t>119-06-Автотранспортный цех-РПП</t>
        </is>
      </c>
    </row>
    <row r="335" hidden="1" outlineLevel="1" s="171">
      <c r="A335" s="7" t="n">
        <v>7000</v>
      </c>
      <c r="B335" t="inlineStr">
        <is>
          <t>119-01-автотранспортный  цех - легковой транспорт</t>
        </is>
      </c>
    </row>
    <row r="336" hidden="1" outlineLevel="1" s="171">
      <c r="A336" s="7" t="n">
        <v>10600</v>
      </c>
      <c r="B336" t="inlineStr">
        <is>
          <t>119-01-автотранспортный  цех - легковой транспорт</t>
        </is>
      </c>
    </row>
    <row r="337" hidden="1" outlineLevel="1" s="171">
      <c r="A337" s="7" t="n">
        <v>3900</v>
      </c>
      <c r="B337" t="inlineStr">
        <is>
          <t>119-01-автотранспортный  цех - легковой транспорт</t>
        </is>
      </c>
    </row>
    <row r="338" hidden="1" outlineLevel="1" s="171">
      <c r="A338" s="7" t="n">
        <v>7000</v>
      </c>
      <c r="B338" t="inlineStr">
        <is>
          <t>119-05-Автотранспортный цех - общепроизводственные</t>
        </is>
      </c>
    </row>
    <row r="339" hidden="1" outlineLevel="1" s="171">
      <c r="A339" s="7" t="n">
        <v>5500</v>
      </c>
      <c r="B339" t="inlineStr">
        <is>
          <t>119-05-Автотранспортный цех - общепроизводственные</t>
        </is>
      </c>
    </row>
    <row r="340" hidden="1" outlineLevel="1" s="171">
      <c r="A340" s="7" t="n">
        <v>3000</v>
      </c>
      <c r="B340" t="inlineStr">
        <is>
          <t>119-05-Автотранспортный цех - общепроизводственные</t>
        </is>
      </c>
    </row>
    <row r="341" hidden="1" outlineLevel="1" s="171">
      <c r="A341" s="7" t="n">
        <v>5500</v>
      </c>
      <c r="B341" t="inlineStr">
        <is>
          <t>100-01 Участок дробления</t>
        </is>
      </c>
    </row>
    <row r="342" hidden="1" outlineLevel="1" s="171">
      <c r="A342" s="7" t="n">
        <v>5500</v>
      </c>
      <c r="B342" t="inlineStr">
        <is>
          <t>126-001 ОТК Общепроизводственные расходы</t>
        </is>
      </c>
    </row>
    <row r="343" hidden="1" outlineLevel="1" s="171">
      <c r="A343" s="7" t="n">
        <v>2349</v>
      </c>
      <c r="B343" t="inlineStr">
        <is>
          <t>105-02-УТВС и НК</t>
        </is>
      </c>
    </row>
    <row r="344" hidden="1" outlineLevel="1" s="171">
      <c r="A344" s="7" t="n">
        <v>5500</v>
      </c>
      <c r="B344" t="inlineStr">
        <is>
          <t>105-02-УТВС и НК</t>
        </is>
      </c>
    </row>
    <row r="345" hidden="1" outlineLevel="1" s="171">
      <c r="A345" s="7" t="n">
        <v>3000</v>
      </c>
      <c r="B345" t="inlineStr">
        <is>
          <t>105-02-УТВС и НК</t>
        </is>
      </c>
    </row>
    <row r="346" hidden="1" outlineLevel="1" s="171">
      <c r="A346" s="7" t="n">
        <v>7000</v>
      </c>
      <c r="B346" t="inlineStr">
        <is>
          <t>105-02-УТВС и НК</t>
        </is>
      </c>
    </row>
    <row r="347" hidden="1" outlineLevel="1" s="171">
      <c r="A347" s="7" t="n">
        <v>6068.94</v>
      </c>
      <c r="B347" t="inlineStr">
        <is>
          <t>105-02-УТВС и НК</t>
        </is>
      </c>
    </row>
    <row r="348" hidden="1" outlineLevel="1" s="171">
      <c r="A348" s="7" t="n">
        <v>5500</v>
      </c>
      <c r="B348" t="inlineStr">
        <is>
          <t>100-02 Главный корпус (флотация)</t>
        </is>
      </c>
    </row>
    <row r="349" hidden="1" outlineLevel="1" s="171">
      <c r="A349" s="7" t="n">
        <v>7000</v>
      </c>
      <c r="B349" t="inlineStr">
        <is>
          <t>100-02 Главный корпус (флотация)</t>
        </is>
      </c>
    </row>
    <row r="350" hidden="1" outlineLevel="1" s="171">
      <c r="A350" s="7" t="n">
        <v>7000</v>
      </c>
      <c r="B350" t="inlineStr">
        <is>
          <t>100-02 Главный корпус (флотация)</t>
        </is>
      </c>
    </row>
    <row r="351" hidden="1" outlineLevel="1" s="171">
      <c r="A351" s="7" t="n">
        <v>1650</v>
      </c>
      <c r="B351" t="inlineStr">
        <is>
          <t>119-06-Автотранспортный цех-РПП</t>
        </is>
      </c>
    </row>
    <row r="352" hidden="1" outlineLevel="1" s="171">
      <c r="A352" s="7" t="n">
        <v>5500</v>
      </c>
      <c r="B352" t="inlineStr">
        <is>
          <t>119-06-Автотранспортный цех-РПП</t>
        </is>
      </c>
    </row>
    <row r="353" hidden="1" outlineLevel="1" s="171">
      <c r="A353" s="7" t="n">
        <v>3000</v>
      </c>
      <c r="B353" t="inlineStr">
        <is>
          <t>119-06-Автотранспортный цех-РПП</t>
        </is>
      </c>
    </row>
    <row r="354" hidden="1" outlineLevel="1" s="171">
      <c r="A354" s="7" t="n">
        <v>7000</v>
      </c>
      <c r="B354" t="inlineStr">
        <is>
          <t>119-06-Автотранспортный цех-РПП</t>
        </is>
      </c>
    </row>
    <row r="355" hidden="1" outlineLevel="1" s="171">
      <c r="A355" s="7" t="n">
        <v>4558.41</v>
      </c>
      <c r="B355" t="inlineStr">
        <is>
          <t>119-06-Автотранспортный цех-РПП</t>
        </is>
      </c>
    </row>
    <row r="356" hidden="1" outlineLevel="1" s="171">
      <c r="A356" s="7" t="n">
        <v>5500</v>
      </c>
      <c r="B356" t="inlineStr">
        <is>
          <t>119-06-Автотранспортный цех-РПП</t>
        </is>
      </c>
    </row>
    <row r="357" hidden="1" outlineLevel="1" s="171">
      <c r="A357" s="7" t="n">
        <v>7000</v>
      </c>
      <c r="B357" t="inlineStr">
        <is>
          <t>119-05-Автотранспортный цех - общепроизводственные</t>
        </is>
      </c>
    </row>
    <row r="358" hidden="1" outlineLevel="1" s="171">
      <c r="A358" s="7" t="n">
        <v>1650</v>
      </c>
      <c r="B358" t="inlineStr">
        <is>
          <t>119-05-Автотранспортный цех - общепроизводственные</t>
        </is>
      </c>
    </row>
    <row r="359" hidden="1" outlineLevel="1" s="171">
      <c r="A359" s="7" t="n">
        <v>5500</v>
      </c>
      <c r="B359" t="inlineStr">
        <is>
          <t>128-01-Пожарное депо</t>
        </is>
      </c>
    </row>
    <row r="360" hidden="1" outlineLevel="1" s="171">
      <c r="A360" s="7" t="n">
        <v>3000</v>
      </c>
      <c r="B360" t="inlineStr">
        <is>
          <t>128-01-Пожарное депо</t>
        </is>
      </c>
    </row>
    <row r="361" hidden="1" outlineLevel="1" s="171">
      <c r="A361" s="7" t="n">
        <v>7000</v>
      </c>
      <c r="B361" t="inlineStr">
        <is>
          <t>128-01-Пожарное депо</t>
        </is>
      </c>
    </row>
    <row r="362" hidden="1" outlineLevel="1" s="171">
      <c r="A362" s="7" t="n">
        <v>3000</v>
      </c>
      <c r="B362" t="inlineStr">
        <is>
          <t>128-01-Пожарное депо</t>
        </is>
      </c>
    </row>
    <row r="363" hidden="1" outlineLevel="1" s="171">
      <c r="A363" s="7" t="n">
        <v>5500</v>
      </c>
      <c r="B363" t="inlineStr">
        <is>
          <t>128-01-Пожарное депо</t>
        </is>
      </c>
    </row>
    <row r="364" hidden="1" outlineLevel="1" s="171">
      <c r="A364" s="7" t="n">
        <v>2349</v>
      </c>
      <c r="B364" t="inlineStr">
        <is>
          <t>100-01 Участок дробления</t>
        </is>
      </c>
    </row>
    <row r="365" hidden="1" outlineLevel="1" s="171">
      <c r="A365" s="7" t="n">
        <v>5500</v>
      </c>
      <c r="B365" t="inlineStr">
        <is>
          <t>105-03-ЛЭП</t>
        </is>
      </c>
    </row>
    <row r="366" hidden="1" outlineLevel="1" s="171">
      <c r="A366" s="7" t="n">
        <v>3000</v>
      </c>
      <c r="B366" t="inlineStr">
        <is>
          <t>105-03-ЛЭП</t>
        </is>
      </c>
    </row>
    <row r="367" hidden="1" outlineLevel="1" s="171">
      <c r="A367" s="7" t="n">
        <v>7000</v>
      </c>
      <c r="B367" t="inlineStr">
        <is>
          <t>123-02-АБК-АХО-Столовая</t>
        </is>
      </c>
    </row>
    <row r="368" hidden="1" outlineLevel="1" s="171">
      <c r="A368" s="7" t="n">
        <v>7000</v>
      </c>
      <c r="B368" t="inlineStr">
        <is>
          <t>123-02-АБК-АХО-Столовая</t>
        </is>
      </c>
    </row>
    <row r="369" hidden="1" outlineLevel="1" s="171">
      <c r="A369" s="7" t="n">
        <v>4558.41</v>
      </c>
      <c r="B369" t="inlineStr">
        <is>
          <t>123-02-АБК-АХО-Столовая</t>
        </is>
      </c>
    </row>
    <row r="370" hidden="1" outlineLevel="1" s="171">
      <c r="A370" s="7" t="n">
        <v>4950</v>
      </c>
      <c r="B370" t="inlineStr">
        <is>
          <t>130-17 Механическая служба - РММ</t>
        </is>
      </c>
    </row>
    <row r="371" hidden="1" outlineLevel="1" s="171">
      <c r="A371" s="7" t="n">
        <v>3200</v>
      </c>
      <c r="B371" t="inlineStr">
        <is>
          <t>130-17 Механическая служба - РММ</t>
        </is>
      </c>
    </row>
    <row r="372" hidden="1" outlineLevel="1" s="171">
      <c r="A372" s="7" t="n">
        <v>7000</v>
      </c>
      <c r="B372" t="inlineStr">
        <is>
          <t>130-17 Механическая служба - РММ</t>
        </is>
      </c>
    </row>
    <row r="373" hidden="1" outlineLevel="1" s="171">
      <c r="A373" s="7" t="n">
        <v>5500</v>
      </c>
      <c r="B373" t="inlineStr">
        <is>
          <t>119-05-Автотранспортный цех - общепроизводственные</t>
        </is>
      </c>
    </row>
    <row r="374" hidden="1" outlineLevel="1" s="171">
      <c r="A374" s="7" t="n">
        <v>7000</v>
      </c>
      <c r="B374" t="inlineStr">
        <is>
          <t>100-02 Главный корпус (флотация)</t>
        </is>
      </c>
    </row>
    <row r="375" hidden="1" outlineLevel="1" s="171">
      <c r="A375" s="7" t="n">
        <v>7000</v>
      </c>
      <c r="B375" t="inlineStr">
        <is>
          <t>123-02-АБК-АХО-Столовая</t>
        </is>
      </c>
    </row>
    <row r="376" hidden="1" outlineLevel="1" s="171">
      <c r="A376" s="7" t="n">
        <v>5220</v>
      </c>
      <c r="B376" t="inlineStr">
        <is>
          <t>123-02-АБК-АХО-Столовая</t>
        </is>
      </c>
    </row>
    <row r="377" hidden="1" outlineLevel="1" s="171">
      <c r="A377" s="7" t="n">
        <v>7000</v>
      </c>
      <c r="B377" t="inlineStr">
        <is>
          <t>123-02-АБК-АХО-Столовая</t>
        </is>
      </c>
    </row>
    <row r="378" hidden="1" outlineLevel="1" s="171">
      <c r="A378" s="7" t="n">
        <v>7000</v>
      </c>
      <c r="B378" t="inlineStr">
        <is>
          <t>123-02-АБК-АХО-Столовая</t>
        </is>
      </c>
    </row>
    <row r="379" hidden="1" outlineLevel="1" s="171">
      <c r="A379" s="7" t="n">
        <v>7000</v>
      </c>
      <c r="B379" t="inlineStr">
        <is>
          <t>119-02-Автотранспортный цех - грузовой транспорт</t>
        </is>
      </c>
    </row>
    <row r="380" hidden="1" outlineLevel="1" s="171">
      <c r="A380" s="7" t="n">
        <v>7000</v>
      </c>
      <c r="B380" t="inlineStr">
        <is>
          <t>123-08-АБК-АХО-Строители</t>
        </is>
      </c>
    </row>
    <row r="381" hidden="1" outlineLevel="1" s="171">
      <c r="A381" s="7" t="n">
        <v>4980</v>
      </c>
      <c r="B381" t="inlineStr">
        <is>
          <t>123-08-АБК-АХО-Строители</t>
        </is>
      </c>
    </row>
    <row r="382" hidden="1" outlineLevel="1" s="171">
      <c r="A382" s="7" t="n">
        <v>3000</v>
      </c>
      <c r="B382" t="inlineStr">
        <is>
          <t>123-08-АБК-АХО-Строители</t>
        </is>
      </c>
    </row>
    <row r="383" hidden="1" outlineLevel="1" s="171">
      <c r="A383" s="7" t="n">
        <v>3000</v>
      </c>
      <c r="B383" t="inlineStr">
        <is>
          <t>107-Отдел Капитального Строительства</t>
        </is>
      </c>
    </row>
    <row r="384" hidden="1" outlineLevel="1" s="171">
      <c r="A384" s="7" t="n">
        <v>7000</v>
      </c>
      <c r="B384" t="inlineStr">
        <is>
          <t>123-01-АБК-АХО-вахтовый поселок</t>
        </is>
      </c>
    </row>
    <row r="385" hidden="1" outlineLevel="1" s="171">
      <c r="A385" s="7" t="n">
        <v>7000</v>
      </c>
      <c r="B385" t="inlineStr">
        <is>
          <t>123-01-АБК-АХО-вахтовый поселок</t>
        </is>
      </c>
    </row>
    <row r="386" hidden="1" outlineLevel="1" s="171">
      <c r="A386" s="7" t="n">
        <v>3200</v>
      </c>
      <c r="B386" t="inlineStr">
        <is>
          <t>123-01-АБК-АХО-вахтовый поселок</t>
        </is>
      </c>
    </row>
    <row r="387" hidden="1" outlineLevel="1" s="171">
      <c r="A387" s="7" t="n">
        <v>3200</v>
      </c>
      <c r="B387" t="inlineStr">
        <is>
          <t>123-01-АБК-АХО-вахтовый поселок</t>
        </is>
      </c>
    </row>
    <row r="388" hidden="1" outlineLevel="1" s="171">
      <c r="A388" s="7" t="n">
        <v>7000</v>
      </c>
      <c r="B388" t="inlineStr">
        <is>
          <t>123-01-АБК-АХО-вахтовый поселок</t>
        </is>
      </c>
    </row>
    <row r="389" hidden="1" outlineLevel="1" s="171">
      <c r="A389" s="7" t="n">
        <v>13725</v>
      </c>
      <c r="B389" t="inlineStr">
        <is>
          <t>130-01 Проект подземный рудник</t>
        </is>
      </c>
    </row>
    <row r="390" hidden="1" outlineLevel="1" s="171">
      <c r="A390" s="7" t="n">
        <v>4558.41</v>
      </c>
      <c r="B390" t="inlineStr">
        <is>
          <t>120-01-Геолого-маркшейдерская служба. отдел</t>
        </is>
      </c>
    </row>
    <row r="391" hidden="1" outlineLevel="1" s="171">
      <c r="A391" s="7" t="n">
        <v>7000</v>
      </c>
      <c r="B391" t="inlineStr">
        <is>
          <t>120-01-Геолого-маркшейдерская служба. отдел</t>
        </is>
      </c>
    </row>
    <row r="392" hidden="1" outlineLevel="1" s="171">
      <c r="A392" s="7" t="n">
        <v>7000</v>
      </c>
      <c r="B392" t="inlineStr">
        <is>
          <t>120-01-Геолого-маркшейдерская служба. отдел</t>
        </is>
      </c>
    </row>
    <row r="393" hidden="1" outlineLevel="1" s="171">
      <c r="A393" s="7" t="n">
        <v>1650</v>
      </c>
      <c r="B393" t="inlineStr">
        <is>
          <t>120-01-Геолого-маркшейдерская служба. отдел</t>
        </is>
      </c>
    </row>
    <row r="394" hidden="1" outlineLevel="1" s="171">
      <c r="A394" s="7" t="n">
        <v>7000</v>
      </c>
      <c r="B394" t="inlineStr">
        <is>
          <t>120-02  - Главные специалисты ИТР</t>
        </is>
      </c>
    </row>
    <row r="395" hidden="1" outlineLevel="1" s="171">
      <c r="A395" s="7" t="n">
        <v>14800</v>
      </c>
      <c r="B395" t="inlineStr">
        <is>
          <t>120-02  - Главные специалисты ИТР</t>
        </is>
      </c>
    </row>
    <row r="396" hidden="1" outlineLevel="1" s="171">
      <c r="A396" s="7" t="n">
        <v>8800</v>
      </c>
      <c r="B396" t="inlineStr">
        <is>
          <t>120-02  - Главные специалисты ИТР</t>
        </is>
      </c>
    </row>
    <row r="397" hidden="1" outlineLevel="1" s="171">
      <c r="A397" s="7" t="n">
        <v>1650</v>
      </c>
      <c r="B397" t="inlineStr">
        <is>
          <t>120-02  - Главные специалисты ИТР</t>
        </is>
      </c>
    </row>
    <row r="398" hidden="1" outlineLevel="1" s="171">
      <c r="A398" s="7" t="n">
        <v>14800</v>
      </c>
      <c r="B398" t="inlineStr">
        <is>
          <t>101-06-Общепроизводственные расходы - Карьер</t>
        </is>
      </c>
    </row>
    <row r="399" hidden="1" outlineLevel="1" s="171">
      <c r="A399" s="7" t="n">
        <v>7000</v>
      </c>
      <c r="B399" t="inlineStr">
        <is>
          <t>120-03-01-ОМТС-Отдел Экспертной приемки и учетаТМЦ</t>
        </is>
      </c>
    </row>
    <row r="400" hidden="1" outlineLevel="1" s="171">
      <c r="A400" s="7" t="n">
        <v>5500</v>
      </c>
      <c r="B400" t="inlineStr">
        <is>
          <t>120-03-01-ОМТС-Отдел Экспертной приемки и учетаТМЦ</t>
        </is>
      </c>
    </row>
    <row r="401" hidden="1" outlineLevel="1" s="171">
      <c r="A401" s="7" t="n">
        <v>3000</v>
      </c>
      <c r="B401" t="inlineStr">
        <is>
          <t>120-03-01-ОМТС-Отдел Экспертной приемки и учетаТМЦ</t>
        </is>
      </c>
    </row>
    <row r="402" hidden="1" outlineLevel="1" s="171">
      <c r="A402" s="7" t="n">
        <v>4558.41</v>
      </c>
      <c r="B402" t="inlineStr">
        <is>
          <t>120-03-01-ОМТС-Отдел Экспертной приемки и учетаТМЦ</t>
        </is>
      </c>
    </row>
    <row r="403" hidden="1" outlineLevel="1" s="171">
      <c r="A403" s="7" t="n">
        <v>4375</v>
      </c>
      <c r="B403" t="inlineStr">
        <is>
          <t>120-03-ОМТС</t>
        </is>
      </c>
    </row>
    <row r="404" hidden="1" outlineLevel="1" s="171">
      <c r="A404" s="7" t="n">
        <v>8500</v>
      </c>
      <c r="B404" t="inlineStr">
        <is>
          <t>120-03-ОМТС</t>
        </is>
      </c>
    </row>
    <row r="405" hidden="1" outlineLevel="1" s="171">
      <c r="A405" s="7" t="n">
        <v>14500</v>
      </c>
      <c r="B405" t="inlineStr">
        <is>
          <t>120-03-ОМТС</t>
        </is>
      </c>
    </row>
    <row r="406" hidden="1" outlineLevel="1" s="171">
      <c r="A406" s="7" t="n">
        <v>4147.32</v>
      </c>
      <c r="B406" t="inlineStr">
        <is>
          <t>120-03-ОМТС</t>
        </is>
      </c>
    </row>
    <row r="407" hidden="1" outlineLevel="1" s="171">
      <c r="A407" s="7" t="n">
        <v>1200</v>
      </c>
      <c r="B407" t="inlineStr">
        <is>
          <t>120-03-ОМТС</t>
        </is>
      </c>
    </row>
    <row r="408" hidden="1" outlineLevel="1" s="171">
      <c r="A408" s="7" t="n">
        <v>2175</v>
      </c>
      <c r="B408" t="inlineStr">
        <is>
          <t>120-03-ОМТС</t>
        </is>
      </c>
    </row>
    <row r="409" hidden="1" outlineLevel="1" s="171">
      <c r="A409" s="7" t="n">
        <v>7061.06</v>
      </c>
      <c r="B409" t="inlineStr">
        <is>
          <t>120-03-ОМТС</t>
        </is>
      </c>
    </row>
    <row r="410" hidden="1" outlineLevel="1" s="171">
      <c r="A410" s="7" t="n">
        <v>1490</v>
      </c>
      <c r="B410" t="inlineStr">
        <is>
          <t>120-03-ОМТС</t>
        </is>
      </c>
    </row>
    <row r="411" hidden="1" outlineLevel="1" s="171">
      <c r="A411" s="7" t="n">
        <v>7000</v>
      </c>
      <c r="B411" t="inlineStr">
        <is>
          <t>100-08  ИТР Производство ОФ</t>
        </is>
      </c>
    </row>
    <row r="412" hidden="1" outlineLevel="1" s="171">
      <c r="A412" s="7" t="n">
        <v>5500</v>
      </c>
      <c r="B412" t="inlineStr">
        <is>
          <t>100-08  ИТР Производство ОФ</t>
        </is>
      </c>
    </row>
    <row r="413" hidden="1" outlineLevel="1" s="171">
      <c r="A413" s="7" t="n">
        <v>3000</v>
      </c>
      <c r="B413" t="inlineStr">
        <is>
          <t>100-08  ИТР Производство ОФ</t>
        </is>
      </c>
    </row>
    <row r="414" hidden="1" outlineLevel="1" s="171">
      <c r="A414" s="7" t="n">
        <v>7061.06</v>
      </c>
      <c r="B414" t="inlineStr">
        <is>
          <t>100-08  ИТР Производство ОФ</t>
        </is>
      </c>
    </row>
    <row r="415" hidden="1" outlineLevel="1" s="171">
      <c r="A415" s="7" t="n">
        <v>7000</v>
      </c>
      <c r="B415" t="inlineStr">
        <is>
          <t>101-06-Общепроизводственные расходы - Карьер</t>
        </is>
      </c>
    </row>
    <row r="416" hidden="1" outlineLevel="1" s="171">
      <c r="A416" s="7" t="n">
        <v>3000</v>
      </c>
      <c r="B416" t="inlineStr">
        <is>
          <t>101-06-Общепроизводственные расходы - Карьер</t>
        </is>
      </c>
    </row>
    <row r="417" hidden="1" outlineLevel="1" s="171">
      <c r="A417" s="7" t="n">
        <v>7000</v>
      </c>
      <c r="B417" t="inlineStr">
        <is>
          <t>117-Перевалочная база</t>
        </is>
      </c>
    </row>
    <row r="418" hidden="1" outlineLevel="1" s="171">
      <c r="A418" s="7" t="n">
        <v>1740</v>
      </c>
      <c r="B418" t="inlineStr">
        <is>
          <t>126-001 ОТК Общепроизводственные расходы</t>
        </is>
      </c>
    </row>
    <row r="419" hidden="1" outlineLevel="1" s="171">
      <c r="A419" s="7" t="n">
        <v>1720</v>
      </c>
      <c r="B419" t="inlineStr">
        <is>
          <t>128-01-Пожарное депо</t>
        </is>
      </c>
    </row>
    <row r="420" hidden="1" outlineLevel="1" s="171">
      <c r="A420" s="7" t="n">
        <v>7000</v>
      </c>
      <c r="B420" t="inlineStr">
        <is>
          <t>101-03-участок БВР</t>
        </is>
      </c>
    </row>
    <row r="421" hidden="1" outlineLevel="1" s="171">
      <c r="A421" s="7" t="n">
        <v>8800</v>
      </c>
      <c r="B421" t="inlineStr">
        <is>
          <t>101-03-участок БВР</t>
        </is>
      </c>
    </row>
    <row r="422" hidden="1" outlineLevel="1" s="171">
      <c r="A422" s="7" t="n">
        <v>8800</v>
      </c>
      <c r="B422" t="inlineStr">
        <is>
          <t>109-Химлаборатория</t>
        </is>
      </c>
    </row>
    <row r="423" hidden="1" outlineLevel="1" s="171">
      <c r="A423" s="7" t="n">
        <v>7000</v>
      </c>
      <c r="B423" t="inlineStr">
        <is>
          <t>109-Химлаборатория</t>
        </is>
      </c>
    </row>
    <row r="424" hidden="1" outlineLevel="1" s="171">
      <c r="A424" s="7" t="n">
        <v>7061.06</v>
      </c>
      <c r="B424" t="inlineStr">
        <is>
          <t>109-Химлаборатория</t>
        </is>
      </c>
    </row>
    <row r="425" hidden="1" outlineLevel="1" s="171">
      <c r="A425" s="7" t="n">
        <v>14800</v>
      </c>
      <c r="B425" t="inlineStr">
        <is>
          <t>130-18 Технические службы</t>
        </is>
      </c>
    </row>
    <row r="426" hidden="1" outlineLevel="1" s="171">
      <c r="A426" s="7" t="n">
        <v>8800</v>
      </c>
      <c r="B426" t="inlineStr">
        <is>
          <t>130-18 Технические службы</t>
        </is>
      </c>
    </row>
    <row r="427" hidden="1" outlineLevel="1" s="171">
      <c r="A427" s="7" t="n">
        <v>4950</v>
      </c>
      <c r="B427" t="inlineStr">
        <is>
          <t>100-08  ИТР Производство ОФ</t>
        </is>
      </c>
    </row>
    <row r="428" hidden="1" outlineLevel="1" s="171">
      <c r="A428" s="7" t="n">
        <v>8800</v>
      </c>
      <c r="B428" t="inlineStr">
        <is>
          <t>101-03-участок БВР</t>
        </is>
      </c>
    </row>
    <row r="429" hidden="1" outlineLevel="1" s="171">
      <c r="A429" s="7" t="n">
        <v>7000</v>
      </c>
      <c r="B429" t="inlineStr">
        <is>
          <t>101-03-участок БВР</t>
        </is>
      </c>
    </row>
    <row r="430" hidden="1" outlineLevel="1" s="171">
      <c r="A430" s="7" t="n">
        <v>14800</v>
      </c>
      <c r="B430" t="inlineStr">
        <is>
          <t>130-18 Технические службы</t>
        </is>
      </c>
    </row>
    <row r="431" hidden="1" outlineLevel="1" s="171">
      <c r="A431" s="7" t="n">
        <v>8800</v>
      </c>
      <c r="B431" t="inlineStr">
        <is>
          <t>130-18 Технические службы</t>
        </is>
      </c>
    </row>
    <row r="432" hidden="1" outlineLevel="1" s="171">
      <c r="A432" s="7" t="n">
        <v>14800</v>
      </c>
      <c r="B432" t="inlineStr">
        <is>
          <t>101-03-участок БВР</t>
        </is>
      </c>
    </row>
    <row r="433" hidden="1" outlineLevel="1" s="171">
      <c r="A433" s="7" t="n">
        <v>7000</v>
      </c>
      <c r="B433" t="inlineStr">
        <is>
          <t>130-04 Взрывание</t>
        </is>
      </c>
    </row>
    <row r="434" hidden="1" outlineLevel="1" s="171">
      <c r="A434" s="7" t="n">
        <v>7000</v>
      </c>
      <c r="B434" t="inlineStr">
        <is>
          <t>100-02 Главный корпус (флотация)</t>
        </is>
      </c>
    </row>
    <row r="435" hidden="1" outlineLevel="1" s="171">
      <c r="A435" s="7" t="n">
        <v>7000</v>
      </c>
      <c r="B435" t="inlineStr">
        <is>
          <t>105-03-ЛЭП</t>
        </is>
      </c>
    </row>
    <row r="436" hidden="1" outlineLevel="1" s="171">
      <c r="A436" s="7" t="n">
        <v>7000</v>
      </c>
      <c r="B436" t="inlineStr">
        <is>
          <t>101-03-участок БВР</t>
        </is>
      </c>
    </row>
    <row r="437" hidden="1" outlineLevel="1" s="171">
      <c r="A437" s="7" t="n">
        <v>5500</v>
      </c>
      <c r="B437" t="inlineStr">
        <is>
          <t>101-03-участок БВР</t>
        </is>
      </c>
    </row>
    <row r="438" hidden="1" outlineLevel="1" s="171">
      <c r="A438" s="7" t="n">
        <v>3000</v>
      </c>
      <c r="B438" t="inlineStr">
        <is>
          <t>101-03-участок БВР</t>
        </is>
      </c>
    </row>
    <row r="439" hidden="1" outlineLevel="1" s="171">
      <c r="A439" s="7" t="n">
        <v>10600</v>
      </c>
      <c r="B439" t="inlineStr">
        <is>
          <t>105-05-Общепроизводственные - Энергохозяйство</t>
        </is>
      </c>
    </row>
    <row r="440" hidden="1" outlineLevel="1" s="171">
      <c r="A440" s="7" t="n">
        <v>7000</v>
      </c>
      <c r="B440" t="inlineStr">
        <is>
          <t>105-05-Общепроизводственные - Энергохозяйство</t>
        </is>
      </c>
    </row>
    <row r="441" hidden="1" outlineLevel="1" s="171">
      <c r="A441" s="7" t="n">
        <v>3900</v>
      </c>
      <c r="B441" t="inlineStr">
        <is>
          <t>105-05-Общепроизводственные - Энергохозяйство</t>
        </is>
      </c>
    </row>
    <row r="442" hidden="1" outlineLevel="1" s="171">
      <c r="A442" s="7" t="n">
        <v>1650</v>
      </c>
      <c r="B442" t="inlineStr">
        <is>
          <t>119-05-Автотранспортный цех - общепроизводственные</t>
        </is>
      </c>
    </row>
    <row r="443" hidden="1" outlineLevel="1" s="171">
      <c r="A443" s="7" t="n">
        <v>7000</v>
      </c>
      <c r="B443" t="inlineStr">
        <is>
          <t>119-05-Автотранспортный цех - общепроизводственные</t>
        </is>
      </c>
    </row>
    <row r="444" hidden="1" outlineLevel="1" s="171">
      <c r="A444" s="7" t="n">
        <v>7000</v>
      </c>
      <c r="B444" t="inlineStr">
        <is>
          <t>123-02-АБК-АХО-Столовая</t>
        </is>
      </c>
    </row>
    <row r="445" hidden="1" outlineLevel="1" s="171">
      <c r="A445" s="7" t="n">
        <v>7000</v>
      </c>
      <c r="B445" t="inlineStr">
        <is>
          <t>123-02-АБК-АХО-Столовая</t>
        </is>
      </c>
    </row>
    <row r="446" hidden="1" outlineLevel="1" s="171">
      <c r="A446" s="7" t="n">
        <v>7000</v>
      </c>
      <c r="B446" t="inlineStr">
        <is>
          <t>123-02-АБК-АХО-Столовая</t>
        </is>
      </c>
    </row>
    <row r="447" hidden="1" outlineLevel="1" s="171">
      <c r="A447" s="7" t="n">
        <v>7000</v>
      </c>
      <c r="B447" t="inlineStr">
        <is>
          <t>123-02-АБК-АХО-Столовая</t>
        </is>
      </c>
    </row>
    <row r="448" hidden="1" outlineLevel="1" s="171">
      <c r="A448" s="7" t="n">
        <v>7000</v>
      </c>
      <c r="B448" t="inlineStr">
        <is>
          <t>130-18 Технические службы</t>
        </is>
      </c>
    </row>
    <row r="449" hidden="1" outlineLevel="1" s="171">
      <c r="A449" s="7" t="n">
        <v>7000</v>
      </c>
      <c r="B449" t="inlineStr">
        <is>
          <t>105-02-УТВС и НК</t>
        </is>
      </c>
    </row>
    <row r="450" hidden="1" outlineLevel="1" s="171">
      <c r="A450" s="7" t="n">
        <v>7000</v>
      </c>
      <c r="B450" t="inlineStr">
        <is>
          <t>106-02-03-Горный участок ГРР Подземный рудник</t>
        </is>
      </c>
    </row>
    <row r="451" hidden="1" outlineLevel="1" s="171">
      <c r="A451" s="7" t="n">
        <v>5500</v>
      </c>
      <c r="B451" t="inlineStr">
        <is>
          <t>106-02-03-Горный участок ГРР Подземный рудник</t>
        </is>
      </c>
    </row>
    <row r="452" hidden="1" outlineLevel="1" s="171">
      <c r="A452" s="7" t="n">
        <v>3000</v>
      </c>
      <c r="B452" t="inlineStr">
        <is>
          <t>106-02-03-Горный участок ГРР Подземный рудник</t>
        </is>
      </c>
    </row>
    <row r="453" hidden="1" outlineLevel="1" s="171">
      <c r="A453" s="7" t="n">
        <v>7000</v>
      </c>
      <c r="B453" t="inlineStr">
        <is>
          <t>130-02 Бурение (Проходческие работы)</t>
        </is>
      </c>
    </row>
    <row r="454" hidden="1" outlineLevel="1" s="171">
      <c r="A454" s="7" t="n">
        <v>7000</v>
      </c>
      <c r="B454" t="inlineStr">
        <is>
          <t>130-02 Бурение (Проходческие работы)</t>
        </is>
      </c>
    </row>
    <row r="455" hidden="1" outlineLevel="1" s="171">
      <c r="A455" s="7" t="n">
        <v>10600</v>
      </c>
      <c r="B455" t="inlineStr">
        <is>
          <t>130-02 Бурение (Проходческие работы)</t>
        </is>
      </c>
    </row>
    <row r="456" hidden="1" outlineLevel="1" s="171">
      <c r="A456" s="7" t="n">
        <v>3900</v>
      </c>
      <c r="B456" t="inlineStr">
        <is>
          <t>130-02 Бурение (Проходческие работы)</t>
        </is>
      </c>
    </row>
    <row r="457" hidden="1" outlineLevel="1" s="171">
      <c r="A457" s="7" t="n">
        <v>7000</v>
      </c>
      <c r="B457" t="inlineStr">
        <is>
          <t>130-18 Технические службы</t>
        </is>
      </c>
    </row>
    <row r="458" hidden="1" outlineLevel="1" s="171">
      <c r="A458" s="7" t="n">
        <v>7000</v>
      </c>
      <c r="B458" t="inlineStr">
        <is>
          <t>123-02-АБК-АХО-Столовая</t>
        </is>
      </c>
    </row>
    <row r="459" hidden="1" outlineLevel="1" s="171">
      <c r="A459" s="7" t="n">
        <v>7000</v>
      </c>
      <c r="B459" t="inlineStr">
        <is>
          <t>123-02-АБК-АХО-Столовая</t>
        </is>
      </c>
    </row>
    <row r="460" hidden="1" outlineLevel="1" s="171">
      <c r="A460" s="7" t="n">
        <v>7000</v>
      </c>
      <c r="B460" t="inlineStr">
        <is>
          <t>126-001 ОТК Общепроизводственные расходы</t>
        </is>
      </c>
    </row>
    <row r="461" hidden="1" outlineLevel="1" s="171">
      <c r="A461" s="7" t="n">
        <v>7000</v>
      </c>
      <c r="B461" t="inlineStr">
        <is>
          <t>106-02-03-Горный участок ГРР Подземный рудник</t>
        </is>
      </c>
    </row>
    <row r="462" hidden="1" outlineLevel="1" s="171">
      <c r="A462" s="7" t="n">
        <v>7000</v>
      </c>
      <c r="B462" t="inlineStr">
        <is>
          <t>106-01-Буровой участок ГРР</t>
        </is>
      </c>
    </row>
    <row r="463" hidden="1" outlineLevel="1" s="171">
      <c r="A463" s="7" t="n">
        <v>4950</v>
      </c>
      <c r="B463" t="inlineStr">
        <is>
          <t>105-02-УТВС и НК</t>
        </is>
      </c>
    </row>
    <row r="464" hidden="1" outlineLevel="1" s="171">
      <c r="A464" s="7" t="n">
        <v>5500</v>
      </c>
      <c r="B464" t="inlineStr">
        <is>
          <t>100-02 Главный корпус (флотация)</t>
        </is>
      </c>
    </row>
    <row r="465" hidden="1" outlineLevel="1" s="171">
      <c r="A465" s="7" t="n">
        <v>5080</v>
      </c>
      <c r="B465" t="inlineStr">
        <is>
          <t>105-03-ЛЭП</t>
        </is>
      </c>
    </row>
    <row r="466" hidden="1" outlineLevel="1" s="171">
      <c r="A466" s="7" t="n">
        <v>18900</v>
      </c>
      <c r="B466" t="inlineStr">
        <is>
          <t>100-01 Участок дробления</t>
        </is>
      </c>
    </row>
    <row r="467" hidden="1" outlineLevel="1" s="171">
      <c r="A467" s="7" t="n">
        <v>7000</v>
      </c>
      <c r="B467" t="inlineStr">
        <is>
          <t>100-03-03 Фильтрация хвостов</t>
        </is>
      </c>
    </row>
    <row r="468" hidden="1" outlineLevel="1" s="171">
      <c r="A468" s="7" t="n">
        <v>5500</v>
      </c>
      <c r="B468" t="inlineStr">
        <is>
          <t>105-03-ЛЭП</t>
        </is>
      </c>
    </row>
    <row r="469" hidden="1" outlineLevel="1" s="171">
      <c r="A469" s="7" t="n">
        <v>4558.41</v>
      </c>
      <c r="B469" t="inlineStr">
        <is>
          <t>100-01 Участок дробления</t>
        </is>
      </c>
    </row>
    <row r="470" hidden="1" outlineLevel="1" s="171">
      <c r="A470" s="7" t="n">
        <v>7000</v>
      </c>
      <c r="B470" t="inlineStr">
        <is>
          <t>100-01 Участок дробления</t>
        </is>
      </c>
    </row>
    <row r="471" hidden="1" outlineLevel="1" s="171">
      <c r="A471" s="7" t="n">
        <v>7000</v>
      </c>
      <c r="B471" t="inlineStr">
        <is>
          <t>111-02-АУП</t>
        </is>
      </c>
    </row>
    <row r="472" hidden="1" outlineLevel="1" s="171">
      <c r="A472" s="7" t="n">
        <v>3000</v>
      </c>
      <c r="B472" t="inlineStr">
        <is>
          <t>111-02-АУП</t>
        </is>
      </c>
    </row>
    <row r="473" hidden="1" outlineLevel="1" s="171">
      <c r="A473" s="7" t="n">
        <v>5500</v>
      </c>
      <c r="B473" t="inlineStr">
        <is>
          <t>111-02-АУП</t>
        </is>
      </c>
    </row>
    <row r="474" hidden="1" outlineLevel="1" s="171">
      <c r="A474" s="7" t="n">
        <v>10600</v>
      </c>
      <c r="B474" t="inlineStr">
        <is>
          <t>100-08  ИТР Производство ОФ</t>
        </is>
      </c>
    </row>
    <row r="475" hidden="1" outlineLevel="1" s="171">
      <c r="A475" s="7" t="n">
        <v>3000</v>
      </c>
      <c r="B475" t="inlineStr">
        <is>
          <t>100-08  ИТР Производство ОФ</t>
        </is>
      </c>
    </row>
    <row r="476" hidden="1" outlineLevel="1" s="171">
      <c r="A476" s="7" t="n">
        <v>5500</v>
      </c>
      <c r="B476" t="inlineStr">
        <is>
          <t>120-03-ОМТС</t>
        </is>
      </c>
    </row>
    <row r="477" hidden="1" outlineLevel="1" s="171">
      <c r="A477" s="7" t="n">
        <v>3000</v>
      </c>
      <c r="B477" t="inlineStr">
        <is>
          <t>120-03-ОМТС</t>
        </is>
      </c>
    </row>
    <row r="478" hidden="1" outlineLevel="1" s="171">
      <c r="A478" s="7" t="n">
        <v>12137.87</v>
      </c>
      <c r="B478" t="inlineStr">
        <is>
          <t>120-03-ОМТС</t>
        </is>
      </c>
    </row>
    <row r="479" hidden="1" outlineLevel="1" s="171">
      <c r="A479" s="7" t="n">
        <v>29190</v>
      </c>
      <c r="B479" t="inlineStr">
        <is>
          <t>120-03-ОМТС</t>
        </is>
      </c>
    </row>
    <row r="480" hidden="1" outlineLevel="1" s="171">
      <c r="A480" s="7" t="n">
        <v>6068.94</v>
      </c>
      <c r="B480" t="inlineStr">
        <is>
          <t>120-03-ОМТС</t>
        </is>
      </c>
    </row>
    <row r="481" hidden="1" outlineLevel="1" s="171">
      <c r="A481" s="7" t="n">
        <v>7000</v>
      </c>
      <c r="B481" t="inlineStr">
        <is>
          <t>120-03-ОМТС</t>
        </is>
      </c>
    </row>
    <row r="482" hidden="1" outlineLevel="1" s="171">
      <c r="A482" s="7" t="n">
        <v>7000</v>
      </c>
      <c r="B482" t="inlineStr">
        <is>
          <t>123-01-АБК-АХО-вахтовый поселок</t>
        </is>
      </c>
    </row>
    <row r="483" hidden="1" outlineLevel="1" s="171">
      <c r="A483" s="7" t="n">
        <v>7000</v>
      </c>
      <c r="B483" t="inlineStr">
        <is>
          <t>120-01-Геолого-маркшейдерская служба. отдел</t>
        </is>
      </c>
    </row>
    <row r="484" hidden="1" outlineLevel="1" s="171">
      <c r="A484" s="7" t="n">
        <v>7000</v>
      </c>
      <c r="B484" t="inlineStr">
        <is>
          <t>101-03-участок БВР</t>
        </is>
      </c>
    </row>
    <row r="485" hidden="1" outlineLevel="1" s="171">
      <c r="A485" s="7" t="n">
        <v>7000</v>
      </c>
      <c r="B485" t="inlineStr">
        <is>
          <t>101-06-Общепроизводственные расходы - Карьер</t>
        </is>
      </c>
    </row>
    <row r="486" hidden="1" outlineLevel="1" s="171">
      <c r="A486" s="7" t="n">
        <v>4558.41</v>
      </c>
      <c r="B486" t="inlineStr">
        <is>
          <t>101-06-Общепроизводственные расходы - Карьер</t>
        </is>
      </c>
    </row>
    <row r="487" hidden="1" outlineLevel="1" s="171">
      <c r="A487" s="7" t="n">
        <v>7000</v>
      </c>
      <c r="B487" t="inlineStr">
        <is>
          <t>130-17 Механическая служба - РММ</t>
        </is>
      </c>
    </row>
    <row r="488" hidden="1" outlineLevel="1" s="171">
      <c r="A488" s="7" t="n">
        <v>10600</v>
      </c>
      <c r="B488" t="inlineStr">
        <is>
          <t>130-17 Механическая служба - РММ</t>
        </is>
      </c>
    </row>
    <row r="489" hidden="1" outlineLevel="1" s="171">
      <c r="A489" s="7" t="n">
        <v>3900</v>
      </c>
      <c r="B489" t="inlineStr">
        <is>
          <t>130-17 Механическая служба - РММ</t>
        </is>
      </c>
    </row>
    <row r="490" hidden="1" outlineLevel="1" s="171">
      <c r="A490" s="7" t="n">
        <v>7000</v>
      </c>
      <c r="B490" t="inlineStr">
        <is>
          <t>119-05-Автотранспортный цех - общепроизводственные</t>
        </is>
      </c>
    </row>
    <row r="491" hidden="1" outlineLevel="1" s="171">
      <c r="A491" s="7" t="n">
        <v>21000</v>
      </c>
      <c r="B491" t="inlineStr">
        <is>
          <t>100-03-03 Фильтрация хвостов</t>
        </is>
      </c>
    </row>
    <row r="492" hidden="1" outlineLevel="1" s="171">
      <c r="A492" s="7" t="n">
        <v>5071</v>
      </c>
      <c r="B492" t="inlineStr">
        <is>
          <t>100-08  ИТР Производство ОФ</t>
        </is>
      </c>
    </row>
    <row r="493" hidden="1" outlineLevel="1" s="171">
      <c r="A493" s="7" t="n">
        <v>4857.14</v>
      </c>
      <c r="B493" t="inlineStr">
        <is>
          <t>100-08  ИТР Производство ОФ</t>
        </is>
      </c>
    </row>
    <row r="494" hidden="1" outlineLevel="1" s="171">
      <c r="A494" s="7" t="n">
        <v>54850</v>
      </c>
      <c r="B494" t="inlineStr">
        <is>
          <t>130-01 Проект подземный рудник</t>
        </is>
      </c>
    </row>
    <row r="495" hidden="1" outlineLevel="1" s="171">
      <c r="A495" s="7" t="n">
        <v>179880</v>
      </c>
      <c r="B495" t="inlineStr">
        <is>
          <t>130-01 Проект подземный рудник</t>
        </is>
      </c>
    </row>
    <row r="496" hidden="1" outlineLevel="1" s="171">
      <c r="A496" s="7" t="n">
        <v>35480</v>
      </c>
      <c r="B496" t="inlineStr">
        <is>
          <t>130-01 Проект подземный рудник</t>
        </is>
      </c>
    </row>
    <row r="497" hidden="1" outlineLevel="1" s="171">
      <c r="A497" s="7" t="n">
        <v>42300</v>
      </c>
      <c r="B497" t="inlineStr">
        <is>
          <t>123-01-АБК-АХО-вахтовый поселок</t>
        </is>
      </c>
    </row>
    <row r="498" hidden="1" outlineLevel="1" s="171">
      <c r="A498" s="7" t="n">
        <v>17640</v>
      </c>
      <c r="B498" t="inlineStr">
        <is>
          <t>100-02 Главный корпус (флотация)</t>
        </is>
      </c>
    </row>
    <row r="499" hidden="1" outlineLevel="1" s="171">
      <c r="A499" s="7" t="n">
        <v>13725</v>
      </c>
      <c r="B499" t="inlineStr">
        <is>
          <t>100-02 Главный корпус (флотация)</t>
        </is>
      </c>
    </row>
    <row r="500" hidden="1" outlineLevel="1" s="171">
      <c r="A500" s="7" t="n">
        <v>41175</v>
      </c>
      <c r="B500" t="inlineStr">
        <is>
          <t>100-09 РММ</t>
        </is>
      </c>
    </row>
    <row r="501" hidden="1" outlineLevel="1" s="171">
      <c r="A501" s="7" t="n">
        <v>3300</v>
      </c>
      <c r="B501" t="inlineStr">
        <is>
          <t>100-02 Главный корпус (флотация)</t>
        </is>
      </c>
    </row>
    <row r="502" hidden="1" outlineLevel="1" s="171">
      <c r="A502" s="7" t="n">
        <v>4950</v>
      </c>
      <c r="B502" t="inlineStr">
        <is>
          <t>119-01-автотранспортный  цех - легковой транспорт</t>
        </is>
      </c>
    </row>
    <row r="503" hidden="1" outlineLevel="1" s="171">
      <c r="A503" s="7" t="n">
        <v>1650</v>
      </c>
      <c r="B503" t="inlineStr">
        <is>
          <t>119-01-автотранспортный  цех - легковой транспорт</t>
        </is>
      </c>
    </row>
    <row r="504" hidden="1" outlineLevel="1" s="171">
      <c r="A504" s="7" t="n">
        <v>12600</v>
      </c>
      <c r="B504" t="inlineStr">
        <is>
          <t>120-02  - Главные специалисты ИТР</t>
        </is>
      </c>
    </row>
    <row r="505" hidden="1" outlineLevel="1" s="171">
      <c r="A505" s="7" t="n">
        <v>5500</v>
      </c>
      <c r="B505" t="inlineStr">
        <is>
          <t>123-01-АБК-АХО-вахтовый поселок</t>
        </is>
      </c>
    </row>
    <row r="506" hidden="1" outlineLevel="1" s="171">
      <c r="A506" s="7" t="n">
        <v>3000</v>
      </c>
      <c r="B506" t="inlineStr">
        <is>
          <t>123-01-АБК-АХО-вахтовый поселок</t>
        </is>
      </c>
    </row>
    <row r="507" hidden="1" outlineLevel="1" s="171">
      <c r="A507" s="7" t="n">
        <v>5500</v>
      </c>
      <c r="B507" t="inlineStr">
        <is>
          <t>123-01-АБК-АХО-вахтовый поселок</t>
        </is>
      </c>
    </row>
    <row r="508" hidden="1" outlineLevel="1" s="171">
      <c r="A508" s="7" t="n">
        <v>3000</v>
      </c>
      <c r="B508" t="inlineStr">
        <is>
          <t>123-01-АБК-АХО-вахтовый поселок</t>
        </is>
      </c>
    </row>
    <row r="509" hidden="1" outlineLevel="1" s="171">
      <c r="A509" s="7" t="n">
        <v>5500</v>
      </c>
      <c r="B509" t="inlineStr">
        <is>
          <t>111-02-АУП</t>
        </is>
      </c>
    </row>
    <row r="510" hidden="1" outlineLevel="1" s="171">
      <c r="A510" s="7" t="n">
        <v>3000</v>
      </c>
      <c r="B510" t="inlineStr">
        <is>
          <t>111-02-АУП</t>
        </is>
      </c>
    </row>
    <row r="511" hidden="1" outlineLevel="1" s="171">
      <c r="A511" s="7" t="n">
        <v>7000</v>
      </c>
      <c r="B511" t="inlineStr">
        <is>
          <t>111-02-АУП</t>
        </is>
      </c>
    </row>
    <row r="512" hidden="1" outlineLevel="1" s="171">
      <c r="A512" s="7" t="n">
        <v>43295</v>
      </c>
      <c r="B512" t="inlineStr">
        <is>
          <t>120-03-01-ОМТС-Отдел Экспертной приемки и учетаТМЦ</t>
        </is>
      </c>
    </row>
    <row r="513" hidden="1" outlineLevel="1" s="171">
      <c r="A513" s="7" t="n">
        <v>67800</v>
      </c>
      <c r="B513" t="inlineStr">
        <is>
          <t>120-03-01-ОМТС-Отдел Экспертной приемки и учетаТМЦ</t>
        </is>
      </c>
    </row>
    <row r="514" hidden="1" outlineLevel="1" s="171">
      <c r="A514" s="7" t="n">
        <v>2440</v>
      </c>
      <c r="B514" t="inlineStr">
        <is>
          <t>120-03-01-ОМТС-Отдел Экспертной приемки и учетаТМЦ</t>
        </is>
      </c>
    </row>
    <row r="515" hidden="1" outlineLevel="1" s="171">
      <c r="A515" s="7" t="n">
        <v>5599.69</v>
      </c>
      <c r="B515" t="inlineStr">
        <is>
          <t>120-03-01-ОМТС-Отдел Экспертной приемки и учетаТМЦ</t>
        </is>
      </c>
    </row>
    <row r="516" hidden="1" outlineLevel="1" s="171">
      <c r="A516" s="7" t="n">
        <v>10448</v>
      </c>
      <c r="B516" t="inlineStr">
        <is>
          <t>120-03-01-ОМТС-Отдел Экспертной приемки и учетаТМЦ</t>
        </is>
      </c>
    </row>
    <row r="517" hidden="1" outlineLevel="1" s="171">
      <c r="A517" s="7" t="n">
        <v>35712</v>
      </c>
      <c r="B517" t="inlineStr">
        <is>
          <t>120-03-01-ОМТС-Отдел Экспертной приемки и учетаТМЦ</t>
        </is>
      </c>
    </row>
    <row r="518" hidden="1" outlineLevel="1" s="171">
      <c r="A518" s="7" t="n">
        <v>5710</v>
      </c>
      <c r="B518" t="inlineStr">
        <is>
          <t>120-03-01-ОМТС-Отдел Экспертной приемки и учетаТМЦ</t>
        </is>
      </c>
    </row>
    <row r="519" hidden="1" outlineLevel="1" s="171">
      <c r="A519" s="176" t="n">
        <v>810</v>
      </c>
      <c r="B519" t="inlineStr">
        <is>
          <t>120-03-01-ОМТС-Отдел Экспертной приемки и учетаТМЦ</t>
        </is>
      </c>
    </row>
    <row r="520" hidden="1" outlineLevel="1" s="171">
      <c r="A520" s="176" t="n">
        <v>720</v>
      </c>
      <c r="B520" t="inlineStr">
        <is>
          <t>120-03-01-ОМТС-Отдел Экспертной приемки и учетаТМЦ</t>
        </is>
      </c>
    </row>
    <row r="521" hidden="1" outlineLevel="1" s="171">
      <c r="A521" s="7" t="n">
        <v>1680.35</v>
      </c>
      <c r="B521" t="inlineStr">
        <is>
          <t>120-03-01-ОМТС-Отдел Экспертной приемки и учетаТМЦ</t>
        </is>
      </c>
    </row>
    <row r="522" hidden="1" outlineLevel="1" s="171">
      <c r="A522" s="7" t="n">
        <v>15123.19</v>
      </c>
      <c r="B522" t="inlineStr">
        <is>
          <t>120-03-01-ОМТС-Отдел Экспертной приемки и учетаТМЦ</t>
        </is>
      </c>
    </row>
    <row r="523" hidden="1" outlineLevel="1" s="171">
      <c r="A523" s="7" t="n">
        <v>1947</v>
      </c>
      <c r="B523" t="inlineStr">
        <is>
          <t>120-03-01-ОМТС-Отдел Экспертной приемки и учетаТМЦ</t>
        </is>
      </c>
    </row>
    <row r="524" hidden="1" outlineLevel="1" s="171">
      <c r="A524" s="176" t="n">
        <v>860</v>
      </c>
      <c r="B524" t="inlineStr">
        <is>
          <t>120-03-01-ОМТС-Отдел Экспертной приемки и учетаТМЦ</t>
        </is>
      </c>
    </row>
    <row r="525" hidden="1" outlineLevel="1" s="171">
      <c r="A525" s="7" t="n">
        <v>1720</v>
      </c>
      <c r="B525" t="inlineStr">
        <is>
          <t>120-03-01-ОМТС-Отдел Экспертной приемки и учетаТМЦ</t>
        </is>
      </c>
    </row>
    <row r="526" hidden="1" outlineLevel="1" s="171">
      <c r="A526" s="7" t="n">
        <v>6320</v>
      </c>
      <c r="B526" t="inlineStr">
        <is>
          <t>120-03-01-ОМТС-Отдел Экспертной приемки и учетаТМЦ</t>
        </is>
      </c>
    </row>
    <row r="527" hidden="1" outlineLevel="1" s="171">
      <c r="A527" s="176" t="n">
        <v>809</v>
      </c>
      <c r="B527" t="inlineStr">
        <is>
          <t>120-03-01-ОМТС-Отдел Экспертной приемки и учетаТМЦ</t>
        </is>
      </c>
    </row>
    <row r="528" hidden="1" outlineLevel="1" s="171">
      <c r="A528" s="7" t="n">
        <v>21000</v>
      </c>
      <c r="B528" t="inlineStr">
        <is>
          <t>120-03-01-ОМТС-Отдел Экспертной приемки и учетаТМЦ</t>
        </is>
      </c>
    </row>
    <row r="529" hidden="1" outlineLevel="1" s="171">
      <c r="A529" s="7" t="n">
        <v>35140</v>
      </c>
      <c r="B529" t="inlineStr">
        <is>
          <t>120-03-01-ОМТС-Отдел Экспертной приемки и учетаТМЦ</t>
        </is>
      </c>
    </row>
    <row r="530" hidden="1" outlineLevel="1" s="171">
      <c r="A530" s="7" t="n">
        <v>43295</v>
      </c>
      <c r="B530" t="inlineStr">
        <is>
          <t>120-03-01-ОМТС-Отдел Экспертной приемки и учетаТМЦ</t>
        </is>
      </c>
    </row>
    <row r="531" hidden="1" outlineLevel="1" s="171">
      <c r="A531" s="7" t="n">
        <v>43200</v>
      </c>
      <c r="B531" t="inlineStr">
        <is>
          <t>120-03-01-ОМТС-Отдел Экспертной приемки и учетаТМЦ</t>
        </is>
      </c>
    </row>
    <row r="532" hidden="1" outlineLevel="1" s="171">
      <c r="A532" s="7" t="n">
        <v>40800</v>
      </c>
      <c r="B532" t="inlineStr">
        <is>
          <t>120-03-01-ОМТС-Отдел Экспертной приемки и учетаТМЦ</t>
        </is>
      </c>
    </row>
    <row r="533" hidden="1" outlineLevel="1" s="171">
      <c r="A533" s="7" t="n">
        <v>27800</v>
      </c>
      <c r="B533" t="inlineStr">
        <is>
          <t>120-03-01-ОМТС-Отдел Экспертной приемки и учетаТМЦ</t>
        </is>
      </c>
    </row>
    <row r="534" hidden="1" outlineLevel="1" s="171">
      <c r="A534" s="176" t="n">
        <v>680</v>
      </c>
      <c r="B534" t="inlineStr">
        <is>
          <t>120-03-01-ОМТС-Отдел Экспертной приемки и учетаТМЦ</t>
        </is>
      </c>
    </row>
    <row r="535" hidden="1" outlineLevel="1" s="171">
      <c r="A535" s="7" t="n">
        <v>1320</v>
      </c>
      <c r="B535" t="inlineStr">
        <is>
          <t>120-03-01-ОМТС-Отдел Экспертной приемки и учетаТМЦ</t>
        </is>
      </c>
    </row>
    <row r="536" hidden="1" outlineLevel="1" s="171">
      <c r="A536" s="7" t="n">
        <v>17840</v>
      </c>
      <c r="B536" t="inlineStr">
        <is>
          <t>120-03-01-ОМТС-Отдел Экспертной приемки и учетаТМЦ</t>
        </is>
      </c>
    </row>
    <row r="537" hidden="1" outlineLevel="1" s="171">
      <c r="A537" s="7" t="n">
        <v>17700</v>
      </c>
      <c r="B537" t="inlineStr">
        <is>
          <t>120-03-01-ОМТС-Отдел Экспертной приемки и учетаТМЦ</t>
        </is>
      </c>
    </row>
    <row r="538" hidden="1" outlineLevel="1" s="171">
      <c r="A538" s="7" t="n">
        <v>60456.99</v>
      </c>
      <c r="B538" t="inlineStr">
        <is>
          <t>120-03-01-ОМТС-Отдел Экспертной приемки и учетаТМЦ</t>
        </is>
      </c>
    </row>
    <row r="539" hidden="1" outlineLevel="1" s="171">
      <c r="A539" s="7" t="n">
        <v>86100</v>
      </c>
      <c r="B539" t="inlineStr">
        <is>
          <t>120-03-01-ОМТС-Отдел Экспертной приемки и учетаТМЦ</t>
        </is>
      </c>
    </row>
    <row r="540" hidden="1" outlineLevel="1" s="171">
      <c r="A540" s="7" t="n">
        <v>60200</v>
      </c>
      <c r="B540" t="inlineStr">
        <is>
          <t>120-03-01-ОМТС-Отдел Экспертной приемки и учетаТМЦ</t>
        </is>
      </c>
    </row>
    <row r="541" hidden="1" outlineLevel="1" s="171">
      <c r="A541" s="7" t="n">
        <v>140580</v>
      </c>
      <c r="B541" t="inlineStr">
        <is>
          <t>120-03-01-ОМТС-Отдел Экспертной приемки и учетаТМЦ</t>
        </is>
      </c>
    </row>
    <row r="542" hidden="1" outlineLevel="1" s="171">
      <c r="A542" s="7" t="n">
        <v>9690</v>
      </c>
      <c r="B542" t="inlineStr">
        <is>
          <t>120-03-01-ОМТС-Отдел Экспертной приемки и учетаТМЦ</t>
        </is>
      </c>
    </row>
    <row r="543" hidden="1" outlineLevel="1" s="171">
      <c r="A543" s="7" t="n">
        <v>9600</v>
      </c>
      <c r="B543" t="inlineStr">
        <is>
          <t>120-03-01-ОМТС-Отдел Экспертной приемки и учетаТМЦ</t>
        </is>
      </c>
    </row>
    <row r="544" hidden="1" outlineLevel="1" s="171">
      <c r="A544" s="7" t="n">
        <v>62060</v>
      </c>
      <c r="B544" t="inlineStr">
        <is>
          <t>120-03-01-ОМТС-Отдел Экспертной приемки и учетаТМЦ</t>
        </is>
      </c>
    </row>
    <row r="545" hidden="1" outlineLevel="1" s="171">
      <c r="A545" s="7" t="n">
        <v>45800</v>
      </c>
      <c r="B545" t="inlineStr">
        <is>
          <t>120-03-01-ОМТС-Отдел Экспертной приемки и учетаТМЦ</t>
        </is>
      </c>
    </row>
    <row r="546" hidden="1" outlineLevel="1" s="171">
      <c r="A546" s="7" t="n">
        <v>61000</v>
      </c>
      <c r="B546" t="inlineStr">
        <is>
          <t>120-03-01-ОМТС-Отдел Экспертной приемки и учетаТМЦ</t>
        </is>
      </c>
    </row>
    <row r="547" hidden="1" outlineLevel="1" s="171">
      <c r="A547" s="7" t="n">
        <v>5960</v>
      </c>
      <c r="B547" t="inlineStr">
        <is>
          <t>120-03-01-ОМТС-Отдел Экспертной приемки и учетаТМЦ</t>
        </is>
      </c>
    </row>
    <row r="548" hidden="1" outlineLevel="1" s="171">
      <c r="A548" s="7" t="n">
        <v>8460</v>
      </c>
      <c r="B548" t="inlineStr">
        <is>
          <t>120-01-Геолого-маркшейдерская служба. отдел</t>
        </is>
      </c>
    </row>
    <row r="549" hidden="1" outlineLevel="1" s="171">
      <c r="A549" s="7" t="n">
        <v>4550</v>
      </c>
      <c r="B549" t="inlineStr">
        <is>
          <t>120-03-ОМТС</t>
        </is>
      </c>
    </row>
    <row r="550" hidden="1" outlineLevel="1" s="171">
      <c r="A550" s="176" t="n">
        <v>860</v>
      </c>
      <c r="B550" t="inlineStr">
        <is>
          <t>120-03-ОМТС</t>
        </is>
      </c>
    </row>
    <row r="551" hidden="1" outlineLevel="1" s="171">
      <c r="A551" s="7" t="n">
        <v>2676</v>
      </c>
      <c r="B551" t="inlineStr">
        <is>
          <t>120-03-ОМТС</t>
        </is>
      </c>
    </row>
    <row r="552" hidden="1" outlineLevel="1" s="171">
      <c r="A552" s="176" t="n">
        <v>880</v>
      </c>
      <c r="B552" t="inlineStr">
        <is>
          <t>120-03-ОМТС</t>
        </is>
      </c>
    </row>
    <row r="553" hidden="1" outlineLevel="1" s="171">
      <c r="A553" s="7" t="n">
        <v>14926.55</v>
      </c>
      <c r="B553" t="inlineStr">
        <is>
          <t>120-03-ОМТС</t>
        </is>
      </c>
    </row>
    <row r="554" hidden="1" outlineLevel="1" s="171">
      <c r="A554" s="7" t="n">
        <v>8354</v>
      </c>
      <c r="B554" t="inlineStr">
        <is>
          <t>120-03-ОМТС</t>
        </is>
      </c>
    </row>
    <row r="555" hidden="1" outlineLevel="1" s="171">
      <c r="A555" s="7" t="n">
        <v>41325</v>
      </c>
      <c r="B555" t="inlineStr">
        <is>
          <t>120-03-ОМТС</t>
        </is>
      </c>
    </row>
    <row r="556" hidden="1" outlineLevel="1" s="171">
      <c r="A556" s="7" t="n">
        <v>69960</v>
      </c>
      <c r="B556" t="inlineStr">
        <is>
          <t>120-03-ОМТС</t>
        </is>
      </c>
    </row>
    <row r="557" hidden="1" outlineLevel="1" s="171">
      <c r="A557" s="7" t="n">
        <v>48400</v>
      </c>
      <c r="B557" t="inlineStr">
        <is>
          <t>120-03-ОМТС</t>
        </is>
      </c>
    </row>
    <row r="558" hidden="1" outlineLevel="1" s="171">
      <c r="A558" s="7" t="n">
        <v>23400</v>
      </c>
      <c r="B558" t="inlineStr">
        <is>
          <t>120-03-ОМТС</t>
        </is>
      </c>
    </row>
    <row r="559" hidden="1" outlineLevel="1" s="171">
      <c r="A559" s="7" t="n">
        <v>6600</v>
      </c>
      <c r="B559" t="inlineStr">
        <is>
          <t>120-03-ОМТС</t>
        </is>
      </c>
    </row>
    <row r="560" hidden="1" outlineLevel="1" s="171">
      <c r="A560" s="7" t="n">
        <v>1700</v>
      </c>
      <c r="B560" t="inlineStr">
        <is>
          <t>120-03-ОМТС</t>
        </is>
      </c>
    </row>
    <row r="561" hidden="1" outlineLevel="1" s="171">
      <c r="A561" s="7" t="n">
        <v>2500</v>
      </c>
      <c r="B561" t="inlineStr">
        <is>
          <t>120-03-ОМТС</t>
        </is>
      </c>
    </row>
    <row r="562" hidden="1" outlineLevel="1" s="171">
      <c r="A562" s="7" t="n">
        <v>4600</v>
      </c>
      <c r="B562" t="inlineStr">
        <is>
          <t>120-03-ОМТС</t>
        </is>
      </c>
    </row>
    <row r="563" hidden="1" outlineLevel="1" s="171">
      <c r="A563" s="7" t="n">
        <v>16200</v>
      </c>
      <c r="B563" t="inlineStr">
        <is>
          <t>120-03-ОМТС</t>
        </is>
      </c>
    </row>
    <row r="564" hidden="1" outlineLevel="1" s="171">
      <c r="A564" s="7" t="n">
        <v>4350</v>
      </c>
      <c r="B564" t="inlineStr">
        <is>
          <t>120-03-ОМТС</t>
        </is>
      </c>
    </row>
    <row r="565" hidden="1" outlineLevel="1" s="171">
      <c r="A565" s="7" t="n">
        <v>4350</v>
      </c>
      <c r="B565" t="inlineStr">
        <is>
          <t>120-03-ОМТС</t>
        </is>
      </c>
    </row>
    <row r="566" hidden="1" outlineLevel="1" s="171">
      <c r="A566" s="7" t="n">
        <v>3800</v>
      </c>
      <c r="B566" t="inlineStr">
        <is>
          <t>120-03-ОМТС</t>
        </is>
      </c>
    </row>
    <row r="567" hidden="1" outlineLevel="1" s="171">
      <c r="A567" s="7" t="n">
        <v>84115</v>
      </c>
      <c r="B567" t="inlineStr">
        <is>
          <t>120-03-ОМТС</t>
        </is>
      </c>
    </row>
    <row r="568" hidden="1" outlineLevel="1" s="171">
      <c r="A568" s="7" t="n">
        <v>14400</v>
      </c>
      <c r="B568" t="inlineStr">
        <is>
          <t>120-03-ОМТС</t>
        </is>
      </c>
    </row>
    <row r="569" hidden="1" outlineLevel="1" s="171">
      <c r="A569" s="7" t="n">
        <v>10080</v>
      </c>
      <c r="B569" t="inlineStr">
        <is>
          <t>120-03-ОМТС</t>
        </is>
      </c>
    </row>
    <row r="570" hidden="1" outlineLevel="1" s="171">
      <c r="A570" s="7" t="n">
        <v>10600</v>
      </c>
      <c r="B570" t="inlineStr">
        <is>
          <t>120-03-01-ОМТС-Отдел Экспертной приемки и учетаТМЦ</t>
        </is>
      </c>
    </row>
    <row r="571" hidden="1" outlineLevel="1" s="171">
      <c r="A571" s="7" t="n">
        <v>3000</v>
      </c>
      <c r="B571" t="inlineStr">
        <is>
          <t>111-02-АУП</t>
        </is>
      </c>
    </row>
    <row r="572" hidden="1" outlineLevel="1" s="171">
      <c r="A572" s="7" t="n">
        <v>5500</v>
      </c>
      <c r="B572" t="inlineStr">
        <is>
          <t>111-02-АУП</t>
        </is>
      </c>
    </row>
    <row r="573" hidden="1" outlineLevel="1" s="171">
      <c r="A573" s="7" t="n">
        <v>7000</v>
      </c>
      <c r="B573" t="inlineStr">
        <is>
          <t>111-02-АУП</t>
        </is>
      </c>
    </row>
    <row r="574" hidden="1" outlineLevel="1" s="171">
      <c r="A574" s="7" t="n">
        <v>3000</v>
      </c>
      <c r="B574" t="inlineStr">
        <is>
          <t>101-03-участок БВР</t>
        </is>
      </c>
    </row>
    <row r="575" hidden="1" outlineLevel="1" s="171">
      <c r="A575" s="7" t="n">
        <v>5500</v>
      </c>
      <c r="B575" t="inlineStr">
        <is>
          <t>101-03-участок БВР</t>
        </is>
      </c>
    </row>
    <row r="576" hidden="1" outlineLevel="1" s="171">
      <c r="A576" s="7" t="n">
        <v>3000</v>
      </c>
      <c r="B576" t="inlineStr">
        <is>
          <t>119-02-Автотранспортный цех - грузовой транспорт</t>
        </is>
      </c>
    </row>
    <row r="577" hidden="1" outlineLevel="1" s="171">
      <c r="A577" s="7" t="n">
        <v>5500</v>
      </c>
      <c r="B577" t="inlineStr">
        <is>
          <t>119-02-Автотранспортный цех - грузовой транспорт</t>
        </is>
      </c>
    </row>
    <row r="578" hidden="1" outlineLevel="1" s="171">
      <c r="A578" s="7" t="n">
        <v>12600</v>
      </c>
      <c r="B578" t="inlineStr">
        <is>
          <t>105-02-УТВС и НК</t>
        </is>
      </c>
    </row>
    <row r="579" hidden="1" outlineLevel="1" s="171">
      <c r="A579" s="7" t="n">
        <v>13725</v>
      </c>
      <c r="B579" t="inlineStr">
        <is>
          <t>105-02-УТВС и НК</t>
        </is>
      </c>
    </row>
    <row r="580" hidden="1" outlineLevel="1" s="171">
      <c r="A580" s="7" t="n">
        <v>1608.85</v>
      </c>
      <c r="B580" t="inlineStr">
        <is>
          <t>105-02-УТВС и НК</t>
        </is>
      </c>
    </row>
    <row r="581" hidden="1" outlineLevel="1" s="171">
      <c r="A581" s="7" t="n">
        <v>4950</v>
      </c>
      <c r="B581" t="inlineStr">
        <is>
          <t>101-06-Общепроизводственные расходы - Карьер</t>
        </is>
      </c>
    </row>
    <row r="582" hidden="1" outlineLevel="1" s="171">
      <c r="A582" s="176" t="n">
        <v>267.86</v>
      </c>
      <c r="B582" t="inlineStr">
        <is>
          <t>101-06-Общепроизводственные расходы - Карьер</t>
        </is>
      </c>
    </row>
    <row r="583" hidden="1" outlineLevel="1" s="171">
      <c r="A583" s="7" t="n">
        <v>2349</v>
      </c>
      <c r="B583" t="inlineStr">
        <is>
          <t>100-02 Главный корпус (флотация)</t>
        </is>
      </c>
    </row>
    <row r="584" hidden="1" outlineLevel="1" s="171">
      <c r="A584" s="7" t="n">
        <v>6068.94</v>
      </c>
      <c r="B584" t="inlineStr">
        <is>
          <t>100-02 Главный корпус (флотация)</t>
        </is>
      </c>
    </row>
    <row r="585" hidden="1" outlineLevel="1" s="171">
      <c r="A585" s="7" t="n">
        <v>3200</v>
      </c>
      <c r="B585" t="inlineStr">
        <is>
          <t>100-02 Главный корпус (флотация)</t>
        </is>
      </c>
    </row>
    <row r="586" hidden="1" outlineLevel="1" s="171">
      <c r="A586" s="7" t="n">
        <v>5500</v>
      </c>
      <c r="B586" t="inlineStr">
        <is>
          <t>100-02 Главный корпус (флотация)</t>
        </is>
      </c>
    </row>
    <row r="587" hidden="1" outlineLevel="1" s="171">
      <c r="A587" s="7" t="n">
        <v>3000</v>
      </c>
      <c r="B587" t="inlineStr">
        <is>
          <t>100-02 Главный корпус (флотация)</t>
        </is>
      </c>
    </row>
    <row r="588" hidden="1" outlineLevel="1" s="171">
      <c r="A588" s="7" t="n">
        <v>10600</v>
      </c>
      <c r="B588" t="inlineStr">
        <is>
          <t>100-02 Главный корпус (флотация)</t>
        </is>
      </c>
    </row>
    <row r="589" hidden="1" outlineLevel="1" s="171">
      <c r="A589" s="7" t="n">
        <v>3900</v>
      </c>
      <c r="B589" t="inlineStr">
        <is>
          <t>100-02 Главный корпус (флотация)</t>
        </is>
      </c>
    </row>
    <row r="590" hidden="1" outlineLevel="1" s="171">
      <c r="A590" s="7" t="n">
        <v>54900</v>
      </c>
      <c r="B590" t="inlineStr">
        <is>
          <t>101-03-участок БВР</t>
        </is>
      </c>
    </row>
    <row r="591" hidden="1" outlineLevel="1" s="171">
      <c r="A591" s="7" t="n">
        <v>2520</v>
      </c>
      <c r="B591" t="inlineStr">
        <is>
          <t>101-03-участок БВР</t>
        </is>
      </c>
    </row>
    <row r="592" hidden="1" outlineLevel="1" s="171">
      <c r="A592" s="7" t="n">
        <v>1072.57</v>
      </c>
      <c r="B592" t="inlineStr">
        <is>
          <t>101-03-участок БВР</t>
        </is>
      </c>
    </row>
    <row r="593" hidden="1" outlineLevel="1" s="171">
      <c r="A593" s="7" t="n">
        <v>10448</v>
      </c>
      <c r="B593" t="inlineStr">
        <is>
          <t>101-03-участок БВР</t>
        </is>
      </c>
    </row>
    <row r="594" hidden="1" outlineLevel="1" s="171">
      <c r="A594" s="7" t="n">
        <v>5710</v>
      </c>
      <c r="B594" t="inlineStr">
        <is>
          <t>101-03-участок БВР</t>
        </is>
      </c>
    </row>
    <row r="595" hidden="1" outlineLevel="1" s="171">
      <c r="A595" s="7" t="n">
        <v>13725</v>
      </c>
      <c r="B595" t="inlineStr">
        <is>
          <t>130-18 Технические службы</t>
        </is>
      </c>
    </row>
    <row r="596" hidden="1" outlineLevel="1" s="171">
      <c r="A596" s="7" t="n">
        <v>2520</v>
      </c>
      <c r="B596" t="inlineStr">
        <is>
          <t>130-18 Технические службы</t>
        </is>
      </c>
    </row>
    <row r="597" hidden="1" outlineLevel="1" s="171">
      <c r="A597" s="7" t="n">
        <v>82350</v>
      </c>
      <c r="B597" t="inlineStr">
        <is>
          <t>100-02 Главный корпус (флотация)</t>
        </is>
      </c>
    </row>
    <row r="598" hidden="1" outlineLevel="1" s="171">
      <c r="A598" s="7" t="n">
        <v>60456.99</v>
      </c>
      <c r="B598" t="inlineStr">
        <is>
          <t>119-06-Автотранспортный цех-РПП</t>
        </is>
      </c>
    </row>
    <row r="599" hidden="1" outlineLevel="1" s="171">
      <c r="A599" s="7" t="n">
        <v>60200</v>
      </c>
      <c r="B599" t="inlineStr">
        <is>
          <t>119-06-Автотранспортный цех-РПП</t>
        </is>
      </c>
    </row>
    <row r="600" hidden="1" outlineLevel="1" s="171">
      <c r="A600" s="7" t="n">
        <v>137250</v>
      </c>
      <c r="B600" t="inlineStr">
        <is>
          <t>119-06-Автотранспортный цех-РПП</t>
        </is>
      </c>
    </row>
    <row r="601" hidden="1" outlineLevel="1" s="171">
      <c r="A601" s="7" t="n">
        <v>25200</v>
      </c>
      <c r="B601" t="inlineStr">
        <is>
          <t>101-05-Отвал</t>
        </is>
      </c>
    </row>
    <row r="602" hidden="1" outlineLevel="1" s="171">
      <c r="A602" s="7" t="n">
        <v>5362.83</v>
      </c>
      <c r="B602" t="inlineStr">
        <is>
          <t>101-05-Отвал</t>
        </is>
      </c>
    </row>
    <row r="603" hidden="1" outlineLevel="1" s="171">
      <c r="A603" s="7" t="n">
        <v>13725</v>
      </c>
      <c r="B603" t="inlineStr">
        <is>
          <t>101-05-Отвал</t>
        </is>
      </c>
    </row>
    <row r="604" hidden="1" outlineLevel="1" s="171">
      <c r="A604" s="7" t="n">
        <v>10080</v>
      </c>
      <c r="B604" t="inlineStr">
        <is>
          <t>100-02 Главный корпус (флотация)</t>
        </is>
      </c>
    </row>
    <row r="605" hidden="1" outlineLevel="1" s="171">
      <c r="A605" s="7" t="n">
        <v>1260</v>
      </c>
      <c r="B605" t="inlineStr">
        <is>
          <t>120-01-Геолого-маркшейдерская служба. отдел</t>
        </is>
      </c>
    </row>
    <row r="606" hidden="1" outlineLevel="1" s="171">
      <c r="A606" s="7" t="n">
        <v>5500</v>
      </c>
      <c r="B606" t="inlineStr">
        <is>
          <t>120-01-Геолого-маркшейдерская служба. отдел</t>
        </is>
      </c>
    </row>
    <row r="607" hidden="1" outlineLevel="1" s="171">
      <c r="A607" s="7" t="n">
        <v>7560</v>
      </c>
      <c r="B607" t="inlineStr">
        <is>
          <t>100-01 Участок дробления</t>
        </is>
      </c>
    </row>
    <row r="608" hidden="1" outlineLevel="1" s="171">
      <c r="A608" s="7" t="n">
        <v>68625</v>
      </c>
      <c r="B608" t="inlineStr">
        <is>
          <t>119-06-Автотранспортный цех-РПП</t>
        </is>
      </c>
    </row>
    <row r="609" hidden="1" outlineLevel="1" s="171">
      <c r="A609" s="7" t="n">
        <v>3780</v>
      </c>
      <c r="B609" t="inlineStr">
        <is>
          <t>119-06-Автотранспортный цех-РПП</t>
        </is>
      </c>
    </row>
    <row r="610" hidden="1" outlineLevel="1" s="171">
      <c r="A610" s="7" t="n">
        <v>7000</v>
      </c>
      <c r="B610" t="inlineStr">
        <is>
          <t>107-Отдел Капитального Строительства</t>
        </is>
      </c>
    </row>
    <row r="611" hidden="1" outlineLevel="1" s="171">
      <c r="A611" s="7" t="n">
        <v>6068.94</v>
      </c>
      <c r="B611" t="inlineStr">
        <is>
          <t>107-Отдел Капитального Строительства</t>
        </is>
      </c>
    </row>
    <row r="612" hidden="1" outlineLevel="1" s="171">
      <c r="A612" s="7" t="n">
        <v>5500</v>
      </c>
      <c r="B612" t="inlineStr">
        <is>
          <t>107-Отдел Капитального Строительства</t>
        </is>
      </c>
    </row>
    <row r="613" hidden="1" outlineLevel="1" s="171">
      <c r="A613" s="7" t="n">
        <v>3000</v>
      </c>
      <c r="B613" t="inlineStr">
        <is>
          <t>107-Отдел Капитального Строительства</t>
        </is>
      </c>
    </row>
    <row r="614" hidden="1" outlineLevel="1" s="171">
      <c r="A614" s="7" t="n">
        <v>7000</v>
      </c>
      <c r="B614" t="inlineStr">
        <is>
          <t>123-08-АБК-АХО-Строители</t>
        </is>
      </c>
    </row>
    <row r="615" hidden="1" outlineLevel="1" s="171">
      <c r="A615" s="7" t="n">
        <v>6068.94</v>
      </c>
      <c r="B615" t="inlineStr">
        <is>
          <t>123-08-АБК-АХО-Строители</t>
        </is>
      </c>
    </row>
    <row r="616" hidden="1" outlineLevel="1" s="171">
      <c r="A616" s="7" t="n">
        <v>7000</v>
      </c>
      <c r="B616" t="inlineStr">
        <is>
          <t>130-04 Взрывание</t>
        </is>
      </c>
    </row>
    <row r="617" hidden="1" outlineLevel="1" s="171">
      <c r="A617" s="7" t="n">
        <v>8800</v>
      </c>
      <c r="B617" t="inlineStr">
        <is>
          <t>130-04 Взрывание</t>
        </is>
      </c>
    </row>
    <row r="618" hidden="1" outlineLevel="1" s="171">
      <c r="A618" s="7" t="n">
        <v>7000</v>
      </c>
      <c r="B618" t="inlineStr">
        <is>
          <t>130-04 Взрывание</t>
        </is>
      </c>
    </row>
    <row r="619" hidden="1" outlineLevel="1" s="171">
      <c r="A619" s="7" t="n">
        <v>8800</v>
      </c>
      <c r="B619" t="inlineStr">
        <is>
          <t>130-04 Взрывание</t>
        </is>
      </c>
    </row>
    <row r="620" hidden="1" outlineLevel="1" s="171">
      <c r="A620" s="7" t="n">
        <v>8800</v>
      </c>
      <c r="B620" t="inlineStr">
        <is>
          <t>130-04 Взрывание</t>
        </is>
      </c>
    </row>
    <row r="621" hidden="1" outlineLevel="1" s="171">
      <c r="A621" s="7" t="n">
        <v>10600</v>
      </c>
      <c r="B621" t="inlineStr">
        <is>
          <t>100-02 Главный корпус (флотация)</t>
        </is>
      </c>
    </row>
    <row r="622" hidden="1" outlineLevel="1" s="171">
      <c r="A622" s="7" t="n">
        <v>3900</v>
      </c>
      <c r="B622" t="inlineStr">
        <is>
          <t>100-02 Главный корпус (флотация)</t>
        </is>
      </c>
    </row>
    <row r="623" hidden="1" outlineLevel="1" s="171">
      <c r="A623" s="7" t="n">
        <v>3000</v>
      </c>
      <c r="B623" t="inlineStr">
        <is>
          <t>100-02 Главный корпус (флотация)</t>
        </is>
      </c>
    </row>
    <row r="624" hidden="1" outlineLevel="1" s="171">
      <c r="A624" s="7" t="n">
        <v>5500</v>
      </c>
      <c r="B624" t="inlineStr">
        <is>
          <t>100-02 Главный корпус (флотация)</t>
        </is>
      </c>
    </row>
    <row r="625" hidden="1" outlineLevel="1" s="171">
      <c r="A625" s="7" t="n">
        <v>5040</v>
      </c>
      <c r="B625" t="inlineStr">
        <is>
          <t>120-01-Геолого-маркшейдерская служба. отдел</t>
        </is>
      </c>
    </row>
    <row r="626" hidden="1" outlineLevel="1" s="171">
      <c r="A626" s="7" t="n">
        <v>2752.92</v>
      </c>
      <c r="B626" t="inlineStr">
        <is>
          <t>120-01-Геолого-маркшейдерская служба. отдел</t>
        </is>
      </c>
    </row>
    <row r="627" hidden="1" outlineLevel="1" s="171">
      <c r="A627" s="7" t="n">
        <v>1650</v>
      </c>
      <c r="B627" t="inlineStr">
        <is>
          <t>119-06-Автотранспортный цех-РПП</t>
        </is>
      </c>
    </row>
    <row r="628" hidden="1" outlineLevel="1" s="171">
      <c r="A628" s="7" t="n">
        <v>7000</v>
      </c>
      <c r="B628" t="inlineStr">
        <is>
          <t>119-06-Автотранспортный цех-РПП</t>
        </is>
      </c>
    </row>
    <row r="629" hidden="1" outlineLevel="1" s="171">
      <c r="A629" s="7" t="n">
        <v>5500</v>
      </c>
      <c r="B629" t="inlineStr">
        <is>
          <t>119-05-Автотранспортный цех - общепроизводственные</t>
        </is>
      </c>
    </row>
    <row r="630" hidden="1" outlineLevel="1" s="171">
      <c r="A630" s="7" t="n">
        <v>10600</v>
      </c>
      <c r="B630" t="inlineStr">
        <is>
          <t>119-05-Автотранспортный цех - общепроизводственные</t>
        </is>
      </c>
    </row>
    <row r="631" hidden="1" outlineLevel="1" s="171">
      <c r="A631" s="7" t="n">
        <v>3900</v>
      </c>
      <c r="B631" t="inlineStr">
        <is>
          <t>119-05-Автотранспортный цех - общепроизводственные</t>
        </is>
      </c>
    </row>
    <row r="632" hidden="1" outlineLevel="1" s="171">
      <c r="A632" s="7" t="n">
        <v>4558.41</v>
      </c>
      <c r="B632" t="inlineStr">
        <is>
          <t>119-06-Автотранспортный цех-РПП</t>
        </is>
      </c>
    </row>
    <row r="633" hidden="1" outlineLevel="1" s="171">
      <c r="A633" s="7" t="n">
        <v>5500</v>
      </c>
      <c r="B633" t="inlineStr">
        <is>
          <t>119-05-Автотранспортный цех - общепроизводственные</t>
        </is>
      </c>
    </row>
    <row r="634" hidden="1" outlineLevel="1" s="171">
      <c r="A634" s="7" t="n">
        <v>10600</v>
      </c>
      <c r="B634" t="inlineStr">
        <is>
          <t>119-05-Автотранспортный цех - общепроизводственные</t>
        </is>
      </c>
    </row>
    <row r="635" hidden="1" outlineLevel="1" s="171">
      <c r="A635" s="7" t="n">
        <v>3900</v>
      </c>
      <c r="B635" t="inlineStr">
        <is>
          <t>119-05-Автотранспортный цех - общепроизводственные</t>
        </is>
      </c>
    </row>
    <row r="636" hidden="1" outlineLevel="1" s="171">
      <c r="A636" s="7" t="n">
        <v>3000</v>
      </c>
      <c r="B636" t="inlineStr">
        <is>
          <t>119-05-Автотранспортный цех - общепроизводственные</t>
        </is>
      </c>
    </row>
    <row r="637" hidden="1" outlineLevel="1" s="171">
      <c r="A637" s="7" t="n">
        <v>7000</v>
      </c>
      <c r="B637" t="inlineStr">
        <is>
          <t>119-06-Автотранспортный цех-РПП</t>
        </is>
      </c>
    </row>
    <row r="638" hidden="1" outlineLevel="1" s="171">
      <c r="A638" s="7" t="n">
        <v>10600</v>
      </c>
      <c r="B638" t="inlineStr">
        <is>
          <t>130-18 Технические службы</t>
        </is>
      </c>
    </row>
    <row r="639" hidden="1" outlineLevel="1" s="171">
      <c r="A639" s="7" t="n">
        <v>3900</v>
      </c>
      <c r="B639" t="inlineStr">
        <is>
          <t>130-18 Технические службы</t>
        </is>
      </c>
    </row>
    <row r="640" hidden="1" outlineLevel="1" s="171">
      <c r="A640" s="7" t="n">
        <v>10600</v>
      </c>
      <c r="B640" t="inlineStr">
        <is>
          <t>120-01-Геолого-маркшейдерская служба. отдел</t>
        </is>
      </c>
    </row>
    <row r="641" hidden="1" outlineLevel="1" s="171">
      <c r="A641" s="7" t="n">
        <v>3900</v>
      </c>
      <c r="B641" t="inlineStr">
        <is>
          <t>120-01-Геолого-маркшейдерская служба. отдел</t>
        </is>
      </c>
    </row>
    <row r="642" hidden="1" outlineLevel="1" s="171">
      <c r="A642" s="7" t="n">
        <v>3000</v>
      </c>
      <c r="B642" t="inlineStr">
        <is>
          <t>123-01-АБК-АХО-вахтовый поселок</t>
        </is>
      </c>
    </row>
    <row r="643" hidden="1" outlineLevel="1" s="171">
      <c r="A643" s="7" t="n">
        <v>5500</v>
      </c>
      <c r="B643" t="inlineStr">
        <is>
          <t>123-01-АБК-АХО-вахтовый поселок</t>
        </is>
      </c>
    </row>
    <row r="644" hidden="1" outlineLevel="1" s="171">
      <c r="A644" s="7" t="n">
        <v>1650</v>
      </c>
      <c r="B644" t="inlineStr">
        <is>
          <t>120-01-Геолого-маркшейдерская служба. отдел</t>
        </is>
      </c>
    </row>
    <row r="645" hidden="1" outlineLevel="1" s="171">
      <c r="A645" s="7" t="n">
        <v>1650</v>
      </c>
      <c r="B645" t="inlineStr">
        <is>
          <t>130-18 Технические службы</t>
        </is>
      </c>
    </row>
    <row r="646" hidden="1" outlineLevel="1" s="171">
      <c r="A646" s="7" t="n">
        <v>1650</v>
      </c>
      <c r="B646" t="inlineStr">
        <is>
          <t>100-05 СДЯВ</t>
        </is>
      </c>
    </row>
    <row r="647" hidden="1" outlineLevel="1" s="171">
      <c r="A647" s="7" t="n">
        <v>5500</v>
      </c>
      <c r="B647" t="inlineStr">
        <is>
          <t>100-09 РММ</t>
        </is>
      </c>
    </row>
    <row r="648" hidden="1" outlineLevel="1" s="171">
      <c r="A648" s="7" t="n">
        <v>3000</v>
      </c>
      <c r="B648" t="inlineStr">
        <is>
          <t>100-09 РММ</t>
        </is>
      </c>
    </row>
    <row r="649" hidden="1" outlineLevel="1" s="171">
      <c r="A649" s="7" t="n">
        <v>10600</v>
      </c>
      <c r="B649" t="inlineStr">
        <is>
          <t>120-01-Геолого-маркшейдерская служба. отдел</t>
        </is>
      </c>
    </row>
    <row r="650" hidden="1" outlineLevel="1" s="171">
      <c r="A650" s="7" t="n">
        <v>3900</v>
      </c>
      <c r="B650" t="inlineStr">
        <is>
          <t>120-01-Геолого-маркшейдерская служба. отдел</t>
        </is>
      </c>
    </row>
    <row r="651" hidden="1" outlineLevel="1" s="171">
      <c r="A651" s="7" t="n">
        <v>5500</v>
      </c>
      <c r="B651" t="inlineStr">
        <is>
          <t>119-02-Автотранспортный цех - грузовой транспорт</t>
        </is>
      </c>
    </row>
    <row r="652" hidden="1" outlineLevel="1" s="171">
      <c r="A652" s="7" t="n">
        <v>3000</v>
      </c>
      <c r="B652" t="inlineStr">
        <is>
          <t>119-02-Автотранспортный цех - грузовой транспорт</t>
        </is>
      </c>
    </row>
    <row r="653" hidden="1" outlineLevel="1" s="171">
      <c r="A653" s="7" t="n">
        <v>21000</v>
      </c>
      <c r="B653" t="inlineStr">
        <is>
          <t>119-06-Автотранспортный цех-РПП</t>
        </is>
      </c>
    </row>
    <row r="654" hidden="1" outlineLevel="1" s="171">
      <c r="A654" s="7" t="n">
        <v>140580</v>
      </c>
      <c r="B654" t="inlineStr">
        <is>
          <t>119-06-Автотранспортный цех-РПП</t>
        </is>
      </c>
    </row>
    <row r="655" hidden="1" outlineLevel="1" s="171">
      <c r="A655" s="7" t="n">
        <v>9690</v>
      </c>
      <c r="B655" t="inlineStr">
        <is>
          <t>119-06-Автотранспортный цех-РПП</t>
        </is>
      </c>
    </row>
    <row r="656" hidden="1" outlineLevel="1" s="171">
      <c r="A656" s="7" t="n">
        <v>9600</v>
      </c>
      <c r="B656" t="inlineStr">
        <is>
          <t>119-06-Автотранспортный цех-РПП</t>
        </is>
      </c>
    </row>
    <row r="657" hidden="1" outlineLevel="1" s="171">
      <c r="A657" s="7" t="n">
        <v>62060</v>
      </c>
      <c r="B657" t="inlineStr">
        <is>
          <t>119-06-Автотранспортный цех-РПП</t>
        </is>
      </c>
    </row>
    <row r="658" hidden="1" outlineLevel="1" s="171">
      <c r="A658" s="7" t="n">
        <v>45800</v>
      </c>
      <c r="B658" t="inlineStr">
        <is>
          <t>119-06-Автотранспортный цех-РПП</t>
        </is>
      </c>
    </row>
    <row r="659" hidden="1" outlineLevel="1" s="171">
      <c r="A659" s="7" t="n">
        <v>61000</v>
      </c>
      <c r="B659" t="inlineStr">
        <is>
          <t>119-06-Автотранспортный цех-РПП</t>
        </is>
      </c>
    </row>
    <row r="660" hidden="1" outlineLevel="1" s="171">
      <c r="A660" s="7" t="n">
        <v>5960</v>
      </c>
      <c r="B660" t="inlineStr">
        <is>
          <t>119-06-Автотранспортный цех-РПП</t>
        </is>
      </c>
    </row>
    <row r="661" hidden="1" outlineLevel="1" s="171">
      <c r="A661" s="7" t="n">
        <v>5500</v>
      </c>
      <c r="B661" t="inlineStr">
        <is>
          <t>119-03-Автотранспортный цех - ЭКБУ</t>
        </is>
      </c>
    </row>
    <row r="662" hidden="1" outlineLevel="1" s="171">
      <c r="A662" s="7" t="n">
        <v>5500</v>
      </c>
      <c r="B662" t="inlineStr">
        <is>
          <t>101-02-ЭКБУ - Карьер</t>
        </is>
      </c>
    </row>
    <row r="663" hidden="1" outlineLevel="1" s="171">
      <c r="A663" s="7" t="n">
        <v>3000</v>
      </c>
      <c r="B663" t="inlineStr">
        <is>
          <t>101-02-ЭКБУ - Карьер</t>
        </is>
      </c>
    </row>
    <row r="664" hidden="1" outlineLevel="1" s="171">
      <c r="A664" s="7" t="n">
        <v>5500</v>
      </c>
      <c r="B664" t="inlineStr">
        <is>
          <t>101-02-ЭКБУ - Карьер</t>
        </is>
      </c>
    </row>
    <row r="665" hidden="1" outlineLevel="1" s="171">
      <c r="A665" s="7" t="n">
        <v>3000</v>
      </c>
      <c r="B665" t="inlineStr">
        <is>
          <t>101-02-ЭКБУ - Карьер</t>
        </is>
      </c>
    </row>
    <row r="666" hidden="1" outlineLevel="1" s="171">
      <c r="A666" s="7" t="n">
        <v>6068.94</v>
      </c>
      <c r="B666" t="inlineStr">
        <is>
          <t>101-02-ЭКБУ - Карьер</t>
        </is>
      </c>
    </row>
    <row r="667" hidden="1" outlineLevel="1" s="171">
      <c r="A667" s="7" t="n">
        <v>1894</v>
      </c>
      <c r="B667" t="inlineStr">
        <is>
          <t>120-03-ОМТС</t>
        </is>
      </c>
    </row>
    <row r="668" hidden="1" outlineLevel="1" s="171">
      <c r="A668" s="7" t="n">
        <v>2130</v>
      </c>
      <c r="B668" t="inlineStr">
        <is>
          <t>120-03-ОМТС</t>
        </is>
      </c>
    </row>
    <row r="669" hidden="1" outlineLevel="1" s="171">
      <c r="A669" s="7" t="n">
        <v>2130</v>
      </c>
      <c r="B669" t="inlineStr">
        <is>
          <t>120-03-ОМТС</t>
        </is>
      </c>
    </row>
    <row r="670" hidden="1" outlineLevel="1" s="171">
      <c r="A670" s="7" t="n">
        <v>4017.86</v>
      </c>
      <c r="B670" t="inlineStr">
        <is>
          <t>120-03-ОМТС</t>
        </is>
      </c>
    </row>
    <row r="671" hidden="1" outlineLevel="1" s="171">
      <c r="A671" s="7" t="n">
        <v>6832</v>
      </c>
      <c r="B671" t="inlineStr">
        <is>
          <t>120-03-ОМТС</t>
        </is>
      </c>
    </row>
    <row r="672" hidden="1" outlineLevel="1" s="171">
      <c r="A672" s="7" t="n">
        <v>8035.72</v>
      </c>
      <c r="B672" t="inlineStr">
        <is>
          <t>120-03-ОМТС</t>
        </is>
      </c>
    </row>
    <row r="673" hidden="1" outlineLevel="1" s="171">
      <c r="A673" s="7" t="n">
        <v>9642.860000000001</v>
      </c>
      <c r="B673" t="inlineStr">
        <is>
          <t>120-03-ОМТС</t>
        </is>
      </c>
    </row>
    <row r="674" hidden="1" outlineLevel="1" s="171">
      <c r="A674" s="7" t="n">
        <v>11760</v>
      </c>
      <c r="B674" t="inlineStr">
        <is>
          <t>120-03-ОМТС</t>
        </is>
      </c>
    </row>
    <row r="675" hidden="1" outlineLevel="1" s="171">
      <c r="A675" s="7" t="n">
        <v>1000</v>
      </c>
      <c r="B675" t="inlineStr">
        <is>
          <t>120-03-ОМТС</t>
        </is>
      </c>
    </row>
    <row r="676" hidden="1" outlineLevel="1" s="171">
      <c r="A676" s="7" t="n">
        <v>1000</v>
      </c>
      <c r="B676" t="inlineStr">
        <is>
          <t>120-03-ОМТС</t>
        </is>
      </c>
    </row>
    <row r="677" hidden="1" outlineLevel="1" s="171">
      <c r="A677" s="7" t="n">
        <v>4147.32</v>
      </c>
      <c r="B677" t="inlineStr">
        <is>
          <t>120-03-ОМТС</t>
        </is>
      </c>
    </row>
    <row r="678" hidden="1" outlineLevel="1" s="171">
      <c r="A678" s="7" t="n">
        <v>4558.41</v>
      </c>
      <c r="B678" t="inlineStr">
        <is>
          <t>120-03-ОМТС</t>
        </is>
      </c>
    </row>
    <row r="679" hidden="1" outlineLevel="1" s="171">
      <c r="A679" s="7" t="n">
        <v>1200</v>
      </c>
      <c r="B679" t="inlineStr">
        <is>
          <t>120-03-ОМТС</t>
        </is>
      </c>
    </row>
    <row r="680" hidden="1" outlineLevel="1" s="171">
      <c r="A680" s="7" t="n">
        <v>2400</v>
      </c>
      <c r="B680" t="inlineStr">
        <is>
          <t>120-03-ОМТС</t>
        </is>
      </c>
    </row>
    <row r="681" hidden="1" outlineLevel="1" s="171">
      <c r="A681" s="7" t="n">
        <v>1350</v>
      </c>
      <c r="B681" t="inlineStr">
        <is>
          <t>120-03-ОМТС</t>
        </is>
      </c>
    </row>
    <row r="682" hidden="1" outlineLevel="1" s="171">
      <c r="A682" s="7" t="n">
        <v>1980</v>
      </c>
      <c r="B682" t="inlineStr">
        <is>
          <t>120-03-ОМТС</t>
        </is>
      </c>
    </row>
    <row r="683" hidden="1" outlineLevel="1" s="171">
      <c r="A683" s="7" t="n">
        <v>4350</v>
      </c>
      <c r="B683" t="inlineStr">
        <is>
          <t>120-03-ОМТС</t>
        </is>
      </c>
    </row>
    <row r="684" hidden="1" outlineLevel="1" s="171">
      <c r="A684" s="7" t="n">
        <v>4950</v>
      </c>
      <c r="B684" t="inlineStr">
        <is>
          <t>120-03-ОМТС</t>
        </is>
      </c>
    </row>
    <row r="685" hidden="1" outlineLevel="1" s="171">
      <c r="A685" s="7" t="n">
        <v>67800</v>
      </c>
      <c r="B685" t="inlineStr">
        <is>
          <t>120-01-Геолого-маркшейдерская служба. отдел</t>
        </is>
      </c>
    </row>
    <row r="686" hidden="1" outlineLevel="1" s="171">
      <c r="A686" s="7" t="n">
        <v>1947</v>
      </c>
      <c r="B686" t="inlineStr">
        <is>
          <t>128-01-Пожарное депо</t>
        </is>
      </c>
    </row>
    <row r="687" hidden="1" outlineLevel="1" s="171">
      <c r="A687" s="176" t="n">
        <v>860</v>
      </c>
      <c r="B687" t="inlineStr">
        <is>
          <t>128-01-Пожарное депо</t>
        </is>
      </c>
    </row>
    <row r="688" hidden="1" outlineLevel="1" s="171">
      <c r="A688" s="7" t="n">
        <v>1720</v>
      </c>
      <c r="B688" t="inlineStr">
        <is>
          <t>128-01-Пожарное депо</t>
        </is>
      </c>
    </row>
    <row r="689" hidden="1" outlineLevel="1" s="171">
      <c r="A689" s="7" t="n">
        <v>6320</v>
      </c>
      <c r="B689" t="inlineStr">
        <is>
          <t>130-12 Общепроизводственные расходы</t>
        </is>
      </c>
    </row>
    <row r="690" hidden="1" outlineLevel="1" s="171">
      <c r="A690" s="7" t="n">
        <v>4558.41</v>
      </c>
      <c r="B690" t="inlineStr">
        <is>
          <t>112-ИТР-офис</t>
        </is>
      </c>
    </row>
    <row r="691" hidden="1" outlineLevel="1" s="171">
      <c r="A691" s="7" t="n">
        <v>3000</v>
      </c>
      <c r="B691" t="inlineStr">
        <is>
          <t>112-ИТР-офис</t>
        </is>
      </c>
    </row>
    <row r="692" hidden="1" outlineLevel="1" s="171">
      <c r="A692" s="7" t="n">
        <v>5500</v>
      </c>
      <c r="B692" t="inlineStr">
        <is>
          <t>112-ИТР-офис</t>
        </is>
      </c>
    </row>
    <row r="693" hidden="1" outlineLevel="1" s="171">
      <c r="A693" s="7" t="n">
        <v>3000</v>
      </c>
      <c r="B693" t="inlineStr">
        <is>
          <t>101-02-ЭКБУ - Карьер</t>
        </is>
      </c>
    </row>
    <row r="694" hidden="1" outlineLevel="1" s="171">
      <c r="A694" s="7" t="n">
        <v>5500</v>
      </c>
      <c r="B694" t="inlineStr">
        <is>
          <t>101-02-ЭКБУ - Карьер</t>
        </is>
      </c>
    </row>
    <row r="695" hidden="1" outlineLevel="1" s="171">
      <c r="A695" s="7" t="n">
        <v>7000</v>
      </c>
      <c r="B695" t="inlineStr">
        <is>
          <t>101-02-ЭКБУ - Карьер</t>
        </is>
      </c>
    </row>
    <row r="696" hidden="1" outlineLevel="1" s="171">
      <c r="A696" s="7" t="n">
        <v>3000</v>
      </c>
      <c r="B696" t="inlineStr">
        <is>
          <t>120-01-Геолого-маркшейдерская служба. отдел</t>
        </is>
      </c>
    </row>
    <row r="697" hidden="1" outlineLevel="1" s="171">
      <c r="A697" s="7" t="n">
        <v>5500</v>
      </c>
      <c r="B697" t="inlineStr">
        <is>
          <t>120-01-Геолого-маркшейдерская служба. отдел</t>
        </is>
      </c>
    </row>
    <row r="698" hidden="1" outlineLevel="1" s="171">
      <c r="A698" s="7" t="n">
        <v>3000</v>
      </c>
      <c r="B698" t="inlineStr">
        <is>
          <t>106-02-02-Горный участок - Штольня №6</t>
        </is>
      </c>
    </row>
    <row r="699" hidden="1" outlineLevel="1" s="171">
      <c r="A699" s="7" t="n">
        <v>5500</v>
      </c>
      <c r="B699" t="inlineStr">
        <is>
          <t>106-02-02-Горный участок - Штольня №6</t>
        </is>
      </c>
    </row>
    <row r="700" hidden="1" outlineLevel="1" s="171">
      <c r="A700" s="7" t="n">
        <v>3000</v>
      </c>
      <c r="B700" t="inlineStr">
        <is>
          <t>106-01-03-Буровой участок ГРР - Южный</t>
        </is>
      </c>
    </row>
    <row r="701" hidden="1" outlineLevel="1" s="171">
      <c r="A701" s="7" t="n">
        <v>5500</v>
      </c>
      <c r="B701" t="inlineStr">
        <is>
          <t>106-01-03-Буровой участок ГРР - Южный</t>
        </is>
      </c>
    </row>
    <row r="702" hidden="1" outlineLevel="1" s="171">
      <c r="A702" s="7" t="n">
        <v>4950</v>
      </c>
      <c r="B702" t="inlineStr">
        <is>
          <t>106-01-03-Буровой участок ГРР - Южный</t>
        </is>
      </c>
    </row>
    <row r="703" hidden="1" outlineLevel="1" s="171">
      <c r="A703" s="7" t="n">
        <v>10600</v>
      </c>
      <c r="B703" t="inlineStr">
        <is>
          <t>100-06 Участок  измельчения</t>
        </is>
      </c>
    </row>
    <row r="704" hidden="1" outlineLevel="1" s="171">
      <c r="A704" s="7" t="n">
        <v>3900</v>
      </c>
      <c r="B704" t="inlineStr">
        <is>
          <t>100-06 Участок  измельчения</t>
        </is>
      </c>
    </row>
    <row r="705" hidden="1" outlineLevel="1" s="171">
      <c r="A705" s="7" t="n">
        <v>10600</v>
      </c>
      <c r="B705" t="inlineStr">
        <is>
          <t>105-05-Общепроизводственные - Энергохозяйство</t>
        </is>
      </c>
    </row>
    <row r="706" hidden="1" outlineLevel="1" s="171">
      <c r="A706" s="7" t="n">
        <v>3900</v>
      </c>
      <c r="B706" t="inlineStr">
        <is>
          <t>105-05-Общепроизводственные - Энергохозяйство</t>
        </is>
      </c>
    </row>
    <row r="707" hidden="1" outlineLevel="1" s="171">
      <c r="A707" s="7" t="n">
        <v>3000</v>
      </c>
      <c r="B707" t="inlineStr">
        <is>
          <t>105-05-Общепроизводственные - Энергохозяйство</t>
        </is>
      </c>
    </row>
    <row r="708" hidden="1" outlineLevel="1" s="171">
      <c r="A708" s="7" t="n">
        <v>5500</v>
      </c>
      <c r="B708" t="inlineStr">
        <is>
          <t>105-05-Общепроизводственные - Энергохозяйство</t>
        </is>
      </c>
    </row>
    <row r="709" hidden="1" outlineLevel="1" s="171">
      <c r="A709" s="7" t="n">
        <v>10600</v>
      </c>
      <c r="B709" t="inlineStr">
        <is>
          <t>106-02-02-Горный участок - Штольня №6</t>
        </is>
      </c>
    </row>
    <row r="710" hidden="1" outlineLevel="1" s="171">
      <c r="A710" s="7" t="n">
        <v>3900</v>
      </c>
      <c r="B710" t="inlineStr">
        <is>
          <t>106-02-02-Горный участок - Штольня №6</t>
        </is>
      </c>
    </row>
    <row r="711" hidden="1" outlineLevel="1" s="171">
      <c r="A711" s="7" t="n">
        <v>10600</v>
      </c>
      <c r="B711" t="inlineStr">
        <is>
          <t>106-01-03-Буровой участок ГРР - Южный</t>
        </is>
      </c>
    </row>
    <row r="712" hidden="1" outlineLevel="1" s="171">
      <c r="A712" s="7" t="n">
        <v>3900</v>
      </c>
      <c r="B712" t="inlineStr">
        <is>
          <t>106-01-03-Буровой участок ГРР - Южный</t>
        </is>
      </c>
    </row>
    <row r="713" hidden="1" outlineLevel="1" s="171">
      <c r="A713" s="7" t="n">
        <v>5040</v>
      </c>
      <c r="B713" t="inlineStr">
        <is>
          <t>106-01-03-Буровой участок ГРР - Южный</t>
        </is>
      </c>
    </row>
    <row r="714" hidden="1" outlineLevel="1" s="171">
      <c r="A714" s="7" t="n">
        <v>12600</v>
      </c>
      <c r="B714" t="inlineStr">
        <is>
          <t>100-08  ИТР Производство ОФ</t>
        </is>
      </c>
    </row>
    <row r="715" hidden="1" outlineLevel="1" s="171">
      <c r="A715" s="7" t="n">
        <v>5005.31</v>
      </c>
      <c r="B715" t="inlineStr">
        <is>
          <t>100-08  ИТР Производство ОФ</t>
        </is>
      </c>
    </row>
    <row r="716" hidden="1" outlineLevel="1" s="171">
      <c r="A716" s="7" t="n">
        <v>27450</v>
      </c>
      <c r="B716" t="inlineStr">
        <is>
          <t>100-08  ИТР Производство ОФ</t>
        </is>
      </c>
    </row>
    <row r="717" hidden="1" outlineLevel="1" s="171">
      <c r="A717" s="7" t="n">
        <v>82350</v>
      </c>
      <c r="B717" t="inlineStr">
        <is>
          <t>120-02  - Главные специалисты ИТР</t>
        </is>
      </c>
    </row>
    <row r="718" hidden="1" outlineLevel="1" s="171">
      <c r="A718" s="7" t="n">
        <v>25200</v>
      </c>
      <c r="B718" t="inlineStr">
        <is>
          <t>120-02  - Главные специалисты ИТР</t>
        </is>
      </c>
    </row>
    <row r="719" hidden="1" outlineLevel="1" s="171">
      <c r="A719" s="7" t="n">
        <v>1608.85</v>
      </c>
      <c r="B719" t="inlineStr">
        <is>
          <t>120-02  - Главные специалисты ИТР</t>
        </is>
      </c>
    </row>
    <row r="720" hidden="1" outlineLevel="1" s="171">
      <c r="A720" s="7" t="n">
        <v>4980</v>
      </c>
      <c r="B720" t="inlineStr">
        <is>
          <t>130-04 Взрывание</t>
        </is>
      </c>
    </row>
    <row r="721" hidden="1" outlineLevel="1" s="171">
      <c r="A721" s="7" t="n">
        <v>8800</v>
      </c>
      <c r="B721" t="inlineStr">
        <is>
          <t>130-04 Взрывание</t>
        </is>
      </c>
    </row>
    <row r="722" hidden="1" outlineLevel="1" s="171">
      <c r="A722" s="7" t="n">
        <v>4980</v>
      </c>
      <c r="B722" t="inlineStr">
        <is>
          <t>130-01 Проект подземный рудник</t>
        </is>
      </c>
    </row>
    <row r="723" hidden="1" outlineLevel="1" s="171">
      <c r="A723" s="7" t="n">
        <v>3200</v>
      </c>
      <c r="B723" t="inlineStr">
        <is>
          <t>130-01 Проект подземный рудник</t>
        </is>
      </c>
    </row>
    <row r="724" hidden="1" outlineLevel="1" s="171">
      <c r="A724" s="7" t="n">
        <v>4980</v>
      </c>
      <c r="B724" t="inlineStr">
        <is>
          <t>101-05-Отвал</t>
        </is>
      </c>
    </row>
    <row r="725" hidden="1" outlineLevel="1" s="171">
      <c r="A725" s="7" t="n">
        <v>3200</v>
      </c>
      <c r="B725" t="inlineStr">
        <is>
          <t>120-02  - Главные специалисты ИТР</t>
        </is>
      </c>
    </row>
    <row r="726" hidden="1" outlineLevel="1" s="171">
      <c r="A726" s="7" t="n">
        <v>5500</v>
      </c>
      <c r="B726" t="inlineStr">
        <is>
          <t>120-02  - Главные специалисты ИТР</t>
        </is>
      </c>
    </row>
    <row r="727" hidden="1" outlineLevel="1" s="171">
      <c r="A727" s="7" t="n">
        <v>3000</v>
      </c>
      <c r="B727" t="inlineStr">
        <is>
          <t>120-02  - Главные специалисты ИТР</t>
        </is>
      </c>
    </row>
    <row r="728" hidden="1" outlineLevel="1" s="171">
      <c r="A728" s="7" t="n">
        <v>4558.41</v>
      </c>
      <c r="B728" t="inlineStr">
        <is>
          <t>120-02  - Главные специалисты ИТР</t>
        </is>
      </c>
    </row>
    <row r="729" hidden="1" outlineLevel="1" s="171">
      <c r="A729" s="7" t="n">
        <v>5500</v>
      </c>
      <c r="B729" t="inlineStr">
        <is>
          <t>120-02  - Главные специалисты ИТР</t>
        </is>
      </c>
    </row>
    <row r="730" hidden="1" outlineLevel="1" s="171">
      <c r="A730" s="7" t="n">
        <v>2000</v>
      </c>
      <c r="B730" t="inlineStr">
        <is>
          <t>123-01-АБК-АХО-вахтовый поселок</t>
        </is>
      </c>
    </row>
    <row r="731" hidden="1" outlineLevel="1" s="171">
      <c r="A731" s="7" t="n">
        <v>4482</v>
      </c>
      <c r="B731" t="inlineStr">
        <is>
          <t>123-01-АБК-АХО-вахтовый поселок</t>
        </is>
      </c>
    </row>
    <row r="732" hidden="1" outlineLevel="1" s="171">
      <c r="A732" s="7" t="n">
        <v>59178</v>
      </c>
      <c r="B732" t="inlineStr">
        <is>
          <t>123-01-АБК-АХО-вахтовый поселок</t>
        </is>
      </c>
    </row>
    <row r="733" hidden="1" outlineLevel="1" s="171">
      <c r="A733" s="7" t="n">
        <v>8778</v>
      </c>
      <c r="B733" t="inlineStr">
        <is>
          <t>123-01-АБК-АХО-вахтовый поселок</t>
        </is>
      </c>
    </row>
    <row r="734" hidden="1" outlineLevel="1" s="171">
      <c r="A734" s="7" t="n">
        <v>2170</v>
      </c>
      <c r="B734" t="inlineStr">
        <is>
          <t>123-01-АБК-АХО-вахтовый поселок</t>
        </is>
      </c>
    </row>
    <row r="735" hidden="1" outlineLevel="1" s="171">
      <c r="A735" s="7" t="n">
        <v>24120</v>
      </c>
      <c r="B735" t="inlineStr">
        <is>
          <t>123-01-АБК-АХО-вахтовый поселок</t>
        </is>
      </c>
    </row>
    <row r="736" hidden="1" outlineLevel="1" s="171">
      <c r="A736" s="7" t="n">
        <v>4950</v>
      </c>
      <c r="B736" t="inlineStr">
        <is>
          <t>130-01 Проект подземный рудник</t>
        </is>
      </c>
    </row>
    <row r="737" hidden="1" outlineLevel="1" s="171">
      <c r="A737" s="7" t="n">
        <v>861915</v>
      </c>
      <c r="B737" t="inlineStr">
        <is>
          <t>120-03-ОМТС</t>
        </is>
      </c>
    </row>
    <row r="738" hidden="1" outlineLevel="1" s="171">
      <c r="A738" s="7" t="n">
        <v>43860</v>
      </c>
      <c r="B738" t="inlineStr">
        <is>
          <t>120-03-ОМТС</t>
        </is>
      </c>
    </row>
    <row r="739" hidden="1" outlineLevel="1" s="171">
      <c r="A739" s="7" t="n">
        <v>458752</v>
      </c>
      <c r="B739" t="inlineStr">
        <is>
          <t>120-03-01-ОМТС-Отдел Экспертной приемки и учетаТМЦ</t>
        </is>
      </c>
    </row>
    <row r="740" hidden="1" outlineLevel="1" s="171">
      <c r="A740" s="7" t="n">
        <v>40770</v>
      </c>
      <c r="B740" t="inlineStr">
        <is>
          <t>120-03-01-ОМТС-Отдел Экспертной приемки и учетаТМЦ</t>
        </is>
      </c>
    </row>
    <row r="741" hidden="1" outlineLevel="1" s="171">
      <c r="A741" s="7" t="n">
        <v>22660</v>
      </c>
      <c r="B741" t="inlineStr">
        <is>
          <t>120-03-01-ОМТС-Отдел Экспертной приемки и учетаТМЦ</t>
        </is>
      </c>
    </row>
    <row r="742" hidden="1" outlineLevel="1" s="171">
      <c r="A742" s="7" t="n">
        <v>13060</v>
      </c>
      <c r="B742" t="inlineStr">
        <is>
          <t>120-03-01-ОМТС-Отдел Экспертной приемки и учетаТМЦ</t>
        </is>
      </c>
    </row>
    <row r="743" hidden="1" outlineLevel="1" s="171">
      <c r="A743" s="7" t="n">
        <v>23680</v>
      </c>
      <c r="B743" t="inlineStr">
        <is>
          <t>120-03-01-ОМТС-Отдел Экспертной приемки и учетаТМЦ</t>
        </is>
      </c>
    </row>
    <row r="744" hidden="1" outlineLevel="1" s="171">
      <c r="A744" s="7" t="n">
        <v>11600</v>
      </c>
      <c r="B744" t="inlineStr">
        <is>
          <t>120-03-01-ОМТС-Отдел Экспертной приемки и учетаТМЦ</t>
        </is>
      </c>
    </row>
    <row r="745" hidden="1" outlineLevel="1" s="171">
      <c r="A745" s="7" t="n">
        <v>42110</v>
      </c>
      <c r="B745" t="inlineStr">
        <is>
          <t>120-03-01-ОМТС-Отдел Экспертной приемки и учетаТМЦ</t>
        </is>
      </c>
    </row>
    <row r="746" hidden="1" outlineLevel="1" s="171">
      <c r="A746" s="7" t="n">
        <v>12128</v>
      </c>
      <c r="B746" t="inlineStr">
        <is>
          <t>120-03-01-ОМТС-Отдел Экспертной приемки и учетаТМЦ</t>
        </is>
      </c>
    </row>
    <row r="747" hidden="1" outlineLevel="1" s="171">
      <c r="A747" s="7" t="n">
        <v>19530</v>
      </c>
      <c r="B747" t="inlineStr">
        <is>
          <t>120-03-01-ОМТС-Отдел Экспертной приемки и учетаТМЦ</t>
        </is>
      </c>
    </row>
    <row r="748" hidden="1" outlineLevel="1" s="171">
      <c r="A748" s="7" t="n">
        <v>10740</v>
      </c>
      <c r="B748" t="inlineStr">
        <is>
          <t>120-03-01-ОМТС-Отдел Экспертной приемки и учетаТМЦ</t>
        </is>
      </c>
    </row>
    <row r="749" hidden="1" outlineLevel="1" s="171">
      <c r="A749" s="7" t="n">
        <v>18140</v>
      </c>
      <c r="B749" t="inlineStr">
        <is>
          <t>120-03-01-ОМТС-Отдел Экспертной приемки и учетаТМЦ</t>
        </is>
      </c>
    </row>
    <row r="750" hidden="1" outlineLevel="1" s="171">
      <c r="A750" s="7" t="n">
        <v>10520</v>
      </c>
      <c r="B750" t="inlineStr">
        <is>
          <t>120-03-01-ОМТС-Отдел Экспертной приемки и учетаТМЦ</t>
        </is>
      </c>
    </row>
    <row r="751" hidden="1" outlineLevel="1" s="171">
      <c r="A751" s="7" t="n">
        <v>1520</v>
      </c>
      <c r="B751" t="inlineStr">
        <is>
          <t>120-03-01-ОМТС-Отдел Экспертной приемки и учетаТМЦ</t>
        </is>
      </c>
    </row>
    <row r="752" hidden="1" outlineLevel="1" s="171">
      <c r="A752" s="7" t="n">
        <v>2230</v>
      </c>
      <c r="B752" t="inlineStr">
        <is>
          <t>120-03-01-ОМТС-Отдел Экспертной приемки и учетаТМЦ</t>
        </is>
      </c>
    </row>
    <row r="753" hidden="1" outlineLevel="1" s="171">
      <c r="A753" s="7" t="n">
        <v>3720</v>
      </c>
      <c r="B753" t="inlineStr">
        <is>
          <t>120-03-01-ОМТС-Отдел Экспертной приемки и учетаТМЦ</t>
        </is>
      </c>
    </row>
    <row r="754" hidden="1" outlineLevel="1" s="171">
      <c r="A754" s="7" t="n">
        <v>3980</v>
      </c>
      <c r="B754" t="inlineStr">
        <is>
          <t>120-03-01-ОМТС-Отдел Экспертной приемки и учетаТМЦ</t>
        </is>
      </c>
    </row>
    <row r="755" hidden="1" outlineLevel="1" s="171">
      <c r="A755" s="7" t="n">
        <v>85190</v>
      </c>
      <c r="B755" t="inlineStr">
        <is>
          <t>120-03-01-ОМТС-Отдел Экспертной приемки и учетаТМЦ</t>
        </is>
      </c>
    </row>
    <row r="756" hidden="1" outlineLevel="1" s="171">
      <c r="A756" s="7" t="n">
        <v>295210</v>
      </c>
      <c r="B756" t="inlineStr">
        <is>
          <t>120-03-01-ОМТС-Отдел Экспертной приемки и учетаТМЦ</t>
        </is>
      </c>
    </row>
    <row r="757" hidden="1" outlineLevel="1" s="171">
      <c r="A757" s="7" t="n">
        <v>148780</v>
      </c>
      <c r="B757" t="inlineStr">
        <is>
          <t>120-03-01-ОМТС-Отдел Экспертной приемки и учетаТМЦ</t>
        </is>
      </c>
    </row>
    <row r="758" hidden="1" outlineLevel="1" s="171">
      <c r="A758" s="7" t="n">
        <v>13671</v>
      </c>
      <c r="B758" t="inlineStr">
        <is>
          <t>120-03-01-ОМТС-Отдел Экспертной приемки и учетаТМЦ</t>
        </is>
      </c>
    </row>
    <row r="759" hidden="1" outlineLevel="1" s="171">
      <c r="A759" s="7" t="n">
        <v>17520</v>
      </c>
      <c r="B759" t="inlineStr">
        <is>
          <t>120-03-01-ОМТС-Отдел Экспертной приемки и учетаТМЦ</t>
        </is>
      </c>
    </row>
    <row r="760" hidden="1" outlineLevel="1" s="171">
      <c r="A760" s="7" t="n">
        <v>9653.1</v>
      </c>
      <c r="B760" t="inlineStr">
        <is>
          <t>120-03-01-ОМТС-Отдел Экспертной приемки и учетаТМЦ</t>
        </is>
      </c>
    </row>
    <row r="761" hidden="1" outlineLevel="1" s="171">
      <c r="A761" s="176" t="n">
        <v>220</v>
      </c>
      <c r="B761" t="inlineStr">
        <is>
          <t>120-03-01-ОМТС-Отдел Экспертной приемки и учетаТМЦ</t>
        </is>
      </c>
    </row>
    <row r="762" hidden="1" outlineLevel="1" s="171">
      <c r="A762" s="7" t="n">
        <v>33750</v>
      </c>
      <c r="B762" t="inlineStr">
        <is>
          <t>120-03-01-ОМТС-Отдел Экспертной приемки и учетаТМЦ</t>
        </is>
      </c>
    </row>
    <row r="763" hidden="1" outlineLevel="1" s="171">
      <c r="A763" s="7" t="n">
        <v>84241.14999999999</v>
      </c>
      <c r="B763" t="inlineStr">
        <is>
          <t>120-03-01-ОМТС-Отдел Экспертной приемки и учетаТМЦ</t>
        </is>
      </c>
    </row>
    <row r="764" hidden="1" outlineLevel="1" s="171">
      <c r="A764" s="7" t="n">
        <v>84241.14999999999</v>
      </c>
      <c r="B764" t="inlineStr">
        <is>
          <t>120-03-01-ОМТС-Отдел Экспертной приемки и учетаТМЦ</t>
        </is>
      </c>
    </row>
    <row r="765" hidden="1" outlineLevel="1" s="171">
      <c r="A765" s="7" t="n">
        <v>68455</v>
      </c>
      <c r="B765" t="inlineStr">
        <is>
          <t>120-03-ОМТС</t>
        </is>
      </c>
    </row>
    <row r="766" hidden="1" outlineLevel="1" s="171">
      <c r="A766" s="7" t="n">
        <v>34430</v>
      </c>
      <c r="B766" t="inlineStr">
        <is>
          <t>120-03-ОМТС</t>
        </is>
      </c>
    </row>
    <row r="767" hidden="1" outlineLevel="1" s="171">
      <c r="A767" s="7" t="n">
        <v>145900</v>
      </c>
      <c r="B767" t="inlineStr">
        <is>
          <t>120-03-ОМТС</t>
        </is>
      </c>
    </row>
    <row r="768" hidden="1" outlineLevel="1" s="171">
      <c r="A768" s="7" t="n">
        <v>3200</v>
      </c>
      <c r="B768" t="inlineStr">
        <is>
          <t>112-01-ИТР-производство</t>
        </is>
      </c>
    </row>
    <row r="769" hidden="1" outlineLevel="1" s="171">
      <c r="A769" s="7" t="n">
        <v>4558.41</v>
      </c>
      <c r="B769" t="inlineStr">
        <is>
          <t>112-01-ИТР-производство</t>
        </is>
      </c>
    </row>
    <row r="770" hidden="1" outlineLevel="1" s="171">
      <c r="A770" s="7" t="n">
        <v>3000</v>
      </c>
      <c r="B770" t="inlineStr">
        <is>
          <t>112-01-ИТР-производство</t>
        </is>
      </c>
    </row>
    <row r="771" hidden="1" outlineLevel="1" s="171">
      <c r="A771" s="7" t="n">
        <v>10600</v>
      </c>
      <c r="B771" t="inlineStr">
        <is>
          <t>112-01-ИТР-производство</t>
        </is>
      </c>
    </row>
    <row r="772" hidden="1" outlineLevel="1" s="171">
      <c r="A772" s="7" t="n">
        <v>3900</v>
      </c>
      <c r="B772" t="inlineStr">
        <is>
          <t>112-01-ИТР-производство</t>
        </is>
      </c>
    </row>
    <row r="773" hidden="1" outlineLevel="1" s="171">
      <c r="A773" s="7" t="n">
        <v>10600</v>
      </c>
      <c r="B773" t="inlineStr">
        <is>
          <t>112-01-ИТР-производство</t>
        </is>
      </c>
    </row>
    <row r="774" hidden="1" outlineLevel="1" s="171">
      <c r="A774" s="7" t="n">
        <v>302500</v>
      </c>
      <c r="B774" t="inlineStr">
        <is>
          <t>120-03-ОМТС</t>
        </is>
      </c>
    </row>
    <row r="775" hidden="1" outlineLevel="1" s="171">
      <c r="A775" s="7" t="n">
        <v>220000</v>
      </c>
      <c r="B775" t="inlineStr">
        <is>
          <t>120-03-ОМТС</t>
        </is>
      </c>
    </row>
    <row r="776" hidden="1" outlineLevel="1" s="171">
      <c r="A776" s="7" t="n">
        <v>77000</v>
      </c>
      <c r="B776" t="inlineStr">
        <is>
          <t>120-03-ОМТС</t>
        </is>
      </c>
    </row>
    <row r="777" hidden="1" outlineLevel="1" s="171">
      <c r="A777" s="7" t="n">
        <v>350000</v>
      </c>
      <c r="B777" t="inlineStr">
        <is>
          <t>120-03-ОМТС</t>
        </is>
      </c>
    </row>
    <row r="778" hidden="1" outlineLevel="1" s="171">
      <c r="A778" s="7" t="n">
        <v>105000</v>
      </c>
      <c r="B778" t="inlineStr">
        <is>
          <t>120-03-ОМТС</t>
        </is>
      </c>
    </row>
    <row r="779" hidden="1" outlineLevel="1" s="171">
      <c r="A779" s="7" t="n">
        <v>112000</v>
      </c>
      <c r="B779" t="inlineStr">
        <is>
          <t>120-03-ОМТС</t>
        </is>
      </c>
    </row>
    <row r="780" hidden="1" outlineLevel="1" s="171">
      <c r="A780" s="7" t="n">
        <v>98000</v>
      </c>
      <c r="B780" t="inlineStr">
        <is>
          <t>120-03-ОМТС</t>
        </is>
      </c>
    </row>
    <row r="781" hidden="1" outlineLevel="1" s="171">
      <c r="A781" s="7" t="n">
        <v>308170</v>
      </c>
      <c r="B781" t="inlineStr">
        <is>
          <t>117-Перевалочная база</t>
        </is>
      </c>
    </row>
    <row r="782" hidden="1" outlineLevel="1" s="171">
      <c r="A782" s="7" t="n">
        <v>8219</v>
      </c>
      <c r="B782" t="inlineStr">
        <is>
          <t>117-Перевалочная база</t>
        </is>
      </c>
    </row>
    <row r="783" hidden="1" outlineLevel="1" s="171">
      <c r="A783" s="7" t="n">
        <v>2112</v>
      </c>
      <c r="B783" t="inlineStr">
        <is>
          <t>117-Перевалочная база</t>
        </is>
      </c>
    </row>
    <row r="784" hidden="1" outlineLevel="1" s="171">
      <c r="A784" s="7" t="n">
        <v>3740</v>
      </c>
      <c r="B784" t="inlineStr">
        <is>
          <t>117-Перевалочная база</t>
        </is>
      </c>
    </row>
    <row r="785" hidden="1" outlineLevel="1" s="171">
      <c r="A785" s="7" t="n">
        <v>2283</v>
      </c>
      <c r="B785" t="inlineStr">
        <is>
          <t>117-Перевалочная база</t>
        </is>
      </c>
    </row>
    <row r="786" hidden="1" outlineLevel="1" s="171">
      <c r="A786" s="7" t="n">
        <v>1680.36</v>
      </c>
      <c r="B786" t="inlineStr">
        <is>
          <t>117-Перевалочная база</t>
        </is>
      </c>
    </row>
    <row r="787" hidden="1" outlineLevel="1" s="171">
      <c r="A787" s="7" t="n">
        <v>1680.35</v>
      </c>
      <c r="B787" t="inlineStr">
        <is>
          <t>117-Перевалочная база</t>
        </is>
      </c>
    </row>
    <row r="788" hidden="1" outlineLevel="1" s="171">
      <c r="A788" s="176" t="n">
        <v>685</v>
      </c>
      <c r="B788" t="inlineStr">
        <is>
          <t>117-Перевалочная база</t>
        </is>
      </c>
    </row>
    <row r="789" hidden="1" outlineLevel="1" s="171">
      <c r="A789" s="7" t="n">
        <v>380600</v>
      </c>
      <c r="B789" t="inlineStr">
        <is>
          <t>120-02  - Главные специалисты ИТР</t>
        </is>
      </c>
    </row>
    <row r="790" hidden="1" outlineLevel="1" s="171">
      <c r="A790" s="7" t="n">
        <v>4950</v>
      </c>
      <c r="B790" t="inlineStr">
        <is>
          <t>112-ИТР-офис</t>
        </is>
      </c>
    </row>
    <row r="791" hidden="1" outlineLevel="1" s="171">
      <c r="A791" s="7" t="n">
        <v>9916</v>
      </c>
      <c r="B791" t="inlineStr">
        <is>
          <t>101-03-участок БВР</t>
        </is>
      </c>
    </row>
    <row r="792" hidden="1" outlineLevel="1" s="171">
      <c r="A792" s="7" t="n">
        <v>8041</v>
      </c>
      <c r="B792" t="inlineStr">
        <is>
          <t>101-03-участок БВР</t>
        </is>
      </c>
    </row>
    <row r="793" hidden="1" outlineLevel="1" s="171">
      <c r="A793" s="7" t="n">
        <v>196637.17</v>
      </c>
      <c r="B793" t="inlineStr">
        <is>
          <t>120-02  - Главные специалисты ИТР</t>
        </is>
      </c>
    </row>
    <row r="794" hidden="1" outlineLevel="1" s="171">
      <c r="A794" s="7" t="n">
        <v>10600</v>
      </c>
      <c r="B794" t="inlineStr">
        <is>
          <t>100-02 Главный корпус (флотация)</t>
        </is>
      </c>
    </row>
    <row r="795" hidden="1" outlineLevel="1" s="171">
      <c r="A795" s="7" t="n">
        <v>4558.41</v>
      </c>
      <c r="B795" t="inlineStr">
        <is>
          <t>100-02 Главный корпус (флотация)</t>
        </is>
      </c>
    </row>
    <row r="796" hidden="1" outlineLevel="1" s="171">
      <c r="A796" s="7" t="n">
        <v>3900</v>
      </c>
      <c r="B796" t="inlineStr">
        <is>
          <t>100-02 Главный корпус (флотация)</t>
        </is>
      </c>
    </row>
    <row r="797" hidden="1" outlineLevel="1" s="171">
      <c r="A797" s="7" t="n">
        <v>4558.41</v>
      </c>
      <c r="B797" t="inlineStr">
        <is>
          <t>100-02 Главный корпус (флотация)</t>
        </is>
      </c>
    </row>
    <row r="798" hidden="1" outlineLevel="1" s="171">
      <c r="A798" s="7" t="n">
        <v>10600</v>
      </c>
      <c r="B798" t="inlineStr">
        <is>
          <t>100-09 РММ</t>
        </is>
      </c>
    </row>
    <row r="799" hidden="1" outlineLevel="1" s="171">
      <c r="A799" s="7" t="n">
        <v>3900</v>
      </c>
      <c r="B799" t="inlineStr">
        <is>
          <t>100-09 РММ</t>
        </is>
      </c>
    </row>
    <row r="800" hidden="1" outlineLevel="1" s="171">
      <c r="A800" s="7" t="n">
        <v>6068.94</v>
      </c>
      <c r="B800" t="inlineStr">
        <is>
          <t>100-02 Главный корпус (флотация)</t>
        </is>
      </c>
    </row>
    <row r="801" hidden="1" outlineLevel="1" s="171">
      <c r="A801" s="7" t="n">
        <v>10600</v>
      </c>
      <c r="B801" t="inlineStr">
        <is>
          <t>100-02 Главный корпус (флотация)</t>
        </is>
      </c>
    </row>
    <row r="802" hidden="1" outlineLevel="1" s="171">
      <c r="A802" s="7" t="n">
        <v>3900</v>
      </c>
      <c r="B802" t="inlineStr">
        <is>
          <t>100-02 Главный корпус (флотация)</t>
        </is>
      </c>
    </row>
    <row r="803" hidden="1" outlineLevel="1" s="171">
      <c r="A803" s="7" t="n">
        <v>10600</v>
      </c>
      <c r="B803" t="inlineStr">
        <is>
          <t>100-02 Главный корпус (флотация)</t>
        </is>
      </c>
    </row>
    <row r="804" hidden="1" outlineLevel="1" s="171">
      <c r="A804" s="7" t="n">
        <v>3900</v>
      </c>
      <c r="B804" t="inlineStr">
        <is>
          <t>100-02 Главный корпус (флотация)</t>
        </is>
      </c>
    </row>
    <row r="805" hidden="1" outlineLevel="1" s="171">
      <c r="A805" s="7" t="n">
        <v>7000</v>
      </c>
      <c r="B805" t="inlineStr">
        <is>
          <t>100-04 Участок упаковки концентрата</t>
        </is>
      </c>
    </row>
    <row r="806" hidden="1" outlineLevel="1" s="171">
      <c r="A806" s="7" t="n">
        <v>3780</v>
      </c>
      <c r="B806" t="inlineStr">
        <is>
          <t>112-ИТР-офис</t>
        </is>
      </c>
    </row>
    <row r="807" hidden="1" outlineLevel="1" s="171">
      <c r="A807" s="7" t="n">
        <v>7000</v>
      </c>
      <c r="B807" t="inlineStr">
        <is>
          <t>100-06 Участок  измельчения</t>
        </is>
      </c>
    </row>
    <row r="808" hidden="1" outlineLevel="1" s="171">
      <c r="A808" s="7" t="n">
        <v>3000</v>
      </c>
      <c r="B808" t="inlineStr">
        <is>
          <t>100-02 Главный корпус (флотация)</t>
        </is>
      </c>
    </row>
    <row r="809" hidden="1" outlineLevel="1" s="171">
      <c r="A809" s="7" t="n">
        <v>5500</v>
      </c>
      <c r="B809" t="inlineStr">
        <is>
          <t>100-02 Главный корпус (флотация)</t>
        </is>
      </c>
    </row>
    <row r="810" hidden="1" outlineLevel="1" s="171">
      <c r="A810" s="7" t="n">
        <v>3000</v>
      </c>
      <c r="B810" t="inlineStr">
        <is>
          <t>100-02 Главный корпус (флотация)</t>
        </is>
      </c>
    </row>
    <row r="811" hidden="1" outlineLevel="1" s="171">
      <c r="A811" s="7" t="n">
        <v>5500</v>
      </c>
      <c r="B811" t="inlineStr">
        <is>
          <t>100-02 Главный корпус (флотация)</t>
        </is>
      </c>
    </row>
    <row r="812" hidden="1" outlineLevel="1" s="171">
      <c r="A812" s="7" t="n">
        <v>5500</v>
      </c>
      <c r="B812" t="inlineStr">
        <is>
          <t>105-05-Общепроизводственные - Энергохозяйство</t>
        </is>
      </c>
    </row>
    <row r="813" hidden="1" outlineLevel="1" s="171">
      <c r="A813" s="7" t="n">
        <v>10600</v>
      </c>
      <c r="B813" t="inlineStr">
        <is>
          <t>105-05-Общепроизводственные - Энергохозяйство</t>
        </is>
      </c>
    </row>
    <row r="814" hidden="1" outlineLevel="1" s="171">
      <c r="A814" s="7" t="n">
        <v>3900</v>
      </c>
      <c r="B814" t="inlineStr">
        <is>
          <t>105-05-Общепроизводственные - Энергохозяйство</t>
        </is>
      </c>
    </row>
    <row r="815" hidden="1" outlineLevel="1" s="171">
      <c r="A815" s="7" t="n">
        <v>3000</v>
      </c>
      <c r="B815" t="inlineStr">
        <is>
          <t>105-03-ЛЭП</t>
        </is>
      </c>
    </row>
    <row r="816" hidden="1" outlineLevel="1" s="171">
      <c r="A816" s="7" t="n">
        <v>8035.72</v>
      </c>
      <c r="B816" t="inlineStr">
        <is>
          <t>105-03-ЛЭП</t>
        </is>
      </c>
    </row>
    <row r="817" hidden="1" outlineLevel="1" s="171">
      <c r="A817" s="7" t="n">
        <v>5500</v>
      </c>
      <c r="B817" t="inlineStr">
        <is>
          <t>105-03-ЛЭП</t>
        </is>
      </c>
    </row>
    <row r="818" hidden="1" outlineLevel="1" s="171">
      <c r="A818" s="7" t="n">
        <v>6068.94</v>
      </c>
      <c r="B818" t="inlineStr">
        <is>
          <t>105-02-УТВС и НК</t>
        </is>
      </c>
    </row>
    <row r="819" hidden="1" outlineLevel="1" s="171">
      <c r="A819" s="7" t="n">
        <v>5500</v>
      </c>
      <c r="B819" t="e">
        <v>#N/A</v>
      </c>
    </row>
    <row r="820" hidden="1" outlineLevel="1" s="171">
      <c r="A820" s="7" t="n">
        <v>3000</v>
      </c>
      <c r="B820" t="inlineStr">
        <is>
          <t>126-001 ОТК Общепроизводственные расходы</t>
        </is>
      </c>
    </row>
    <row r="821" hidden="1" outlineLevel="1" s="171">
      <c r="A821" s="7" t="n">
        <v>5500</v>
      </c>
      <c r="B821" t="inlineStr">
        <is>
          <t>126-001 ОТК Общепроизводственные расходы</t>
        </is>
      </c>
    </row>
    <row r="822" hidden="1" outlineLevel="1" s="171">
      <c r="A822" s="7" t="n">
        <v>10600</v>
      </c>
      <c r="B822" t="inlineStr">
        <is>
          <t>100-02 Главный корпус (флотация)</t>
        </is>
      </c>
    </row>
    <row r="823" hidden="1" outlineLevel="1" s="171">
      <c r="A823" s="7" t="n">
        <v>3900</v>
      </c>
      <c r="B823" t="inlineStr">
        <is>
          <t>100-02 Главный корпус (флотация)</t>
        </is>
      </c>
    </row>
    <row r="824" hidden="1" outlineLevel="1" s="171">
      <c r="A824" s="7" t="n">
        <v>4558.41</v>
      </c>
      <c r="B824" t="inlineStr">
        <is>
          <t>119-04-Автотранспортный цех - спецтранспорт</t>
        </is>
      </c>
    </row>
    <row r="825" hidden="1" outlineLevel="1" s="171">
      <c r="A825" s="7" t="n">
        <v>3000</v>
      </c>
      <c r="B825" t="inlineStr">
        <is>
          <t>119-04-Автотранспортный цех - спецтранспорт</t>
        </is>
      </c>
    </row>
    <row r="826" hidden="1" outlineLevel="1" s="171">
      <c r="A826" s="7" t="n">
        <v>5500</v>
      </c>
      <c r="B826" t="inlineStr">
        <is>
          <t>119-04-Автотранспортный цех - спецтранспорт</t>
        </is>
      </c>
    </row>
    <row r="827" hidden="1" outlineLevel="1" s="171">
      <c r="A827" s="7" t="n">
        <v>4558.41</v>
      </c>
      <c r="B827" t="inlineStr">
        <is>
          <t>100-09 РММ</t>
        </is>
      </c>
    </row>
    <row r="828" hidden="1" outlineLevel="1" s="171">
      <c r="A828" s="176" t="n">
        <v>486</v>
      </c>
      <c r="B828" t="inlineStr">
        <is>
          <t>100-09 РММ</t>
        </is>
      </c>
    </row>
    <row r="829" hidden="1" outlineLevel="1" s="171">
      <c r="A829" s="7" t="n">
        <v>5500</v>
      </c>
      <c r="B829" t="inlineStr">
        <is>
          <t>119-05-Автотранспортный цех - общепроизводственные</t>
        </is>
      </c>
    </row>
    <row r="830" hidden="1" outlineLevel="1" s="171">
      <c r="A830" s="7" t="n">
        <v>10600</v>
      </c>
      <c r="B830" t="inlineStr">
        <is>
          <t>128-01-Пожарное депо</t>
        </is>
      </c>
    </row>
    <row r="831" hidden="1" outlineLevel="1" s="171">
      <c r="A831" s="7" t="n">
        <v>3900</v>
      </c>
      <c r="B831" t="inlineStr">
        <is>
          <t>128-01-Пожарное депо</t>
        </is>
      </c>
    </row>
    <row r="832" hidden="1" outlineLevel="1" s="171">
      <c r="A832" s="7" t="n">
        <v>3000</v>
      </c>
      <c r="B832" t="inlineStr">
        <is>
          <t>112-ИТР-офис</t>
        </is>
      </c>
    </row>
    <row r="833" hidden="1" outlineLevel="1" s="171">
      <c r="A833" s="7" t="n">
        <v>14926.55</v>
      </c>
      <c r="B833" t="inlineStr">
        <is>
          <t>126-001 ОТК Общепроизводственные расходы</t>
        </is>
      </c>
    </row>
    <row r="834" hidden="1" outlineLevel="1" s="171">
      <c r="A834" s="7" t="n">
        <v>27450</v>
      </c>
      <c r="B834" t="inlineStr">
        <is>
          <t>105-02-УТВС и НК</t>
        </is>
      </c>
    </row>
    <row r="835" hidden="1" outlineLevel="1" s="171">
      <c r="A835" s="7" t="n">
        <v>6300</v>
      </c>
      <c r="B835" t="inlineStr">
        <is>
          <t>105-02-УТВС и НК</t>
        </is>
      </c>
    </row>
    <row r="836" hidden="1" outlineLevel="1" s="171">
      <c r="A836" s="176" t="n">
        <v>860</v>
      </c>
      <c r="B836" t="inlineStr">
        <is>
          <t>100-08  ИТР Производство ОФ</t>
        </is>
      </c>
    </row>
    <row r="837" hidden="1" outlineLevel="1" s="171">
      <c r="A837" s="7" t="n">
        <v>2580</v>
      </c>
      <c r="B837" t="inlineStr">
        <is>
          <t>100-08  ИТР Производство ОФ</t>
        </is>
      </c>
    </row>
    <row r="838" hidden="1" outlineLevel="1" s="171">
      <c r="A838" s="176" t="n">
        <v>892</v>
      </c>
      <c r="B838" t="inlineStr">
        <is>
          <t>100-08  ИТР Производство ОФ</t>
        </is>
      </c>
    </row>
    <row r="839" hidden="1" outlineLevel="1" s="171">
      <c r="A839" s="176" t="n">
        <v>561</v>
      </c>
      <c r="B839" t="inlineStr">
        <is>
          <t>100-08  ИТР Производство ОФ</t>
        </is>
      </c>
    </row>
    <row r="840" hidden="1" outlineLevel="1" s="171">
      <c r="A840" s="7" t="n">
        <v>1122</v>
      </c>
      <c r="B840" t="inlineStr">
        <is>
          <t>100-08  ИТР Производство ОФ</t>
        </is>
      </c>
    </row>
    <row r="841" hidden="1" outlineLevel="1" s="171">
      <c r="A841" s="176" t="n">
        <v>185</v>
      </c>
      <c r="B841" t="inlineStr">
        <is>
          <t>100-08  ИТР Производство ОФ</t>
        </is>
      </c>
    </row>
    <row r="842" hidden="1" outlineLevel="1" s="171">
      <c r="A842" s="176" t="n">
        <v>531</v>
      </c>
      <c r="B842" t="inlineStr">
        <is>
          <t>100-08  ИТР Производство ОФ</t>
        </is>
      </c>
    </row>
    <row r="843" hidden="1" outlineLevel="1" s="171">
      <c r="A843" s="7" t="n">
        <v>1947</v>
      </c>
      <c r="B843" t="inlineStr">
        <is>
          <t>100-08  ИТР Производство ОФ</t>
        </is>
      </c>
    </row>
    <row r="844" hidden="1" outlineLevel="1" s="171">
      <c r="A844" s="176" t="n">
        <v>728</v>
      </c>
      <c r="B844" t="inlineStr">
        <is>
          <t>100-08  ИТР Производство ОФ</t>
        </is>
      </c>
    </row>
    <row r="845" hidden="1" outlineLevel="1" s="171">
      <c r="A845" s="7" t="n">
        <v>41325</v>
      </c>
      <c r="B845" t="inlineStr">
        <is>
          <t>100-08  ИТР Производство ОФ</t>
        </is>
      </c>
    </row>
    <row r="846" hidden="1" outlineLevel="1" s="171">
      <c r="A846" s="7" t="n">
        <v>5599.69</v>
      </c>
      <c r="B846" t="inlineStr">
        <is>
          <t>105-02-УТВС и НК</t>
        </is>
      </c>
    </row>
    <row r="847" hidden="1" outlineLevel="1" s="171">
      <c r="A847" s="7" t="n">
        <v>17570</v>
      </c>
      <c r="B847" t="inlineStr">
        <is>
          <t>105-02-УТВС и НК</t>
        </is>
      </c>
    </row>
    <row r="848" hidden="1" outlineLevel="1" s="171">
      <c r="A848" s="7" t="n">
        <v>43295</v>
      </c>
      <c r="B848" t="inlineStr">
        <is>
          <t>105-02-УТВС и НК</t>
        </is>
      </c>
    </row>
    <row r="849" hidden="1" outlineLevel="1" s="171">
      <c r="A849" s="7" t="n">
        <v>20400</v>
      </c>
      <c r="B849" t="inlineStr">
        <is>
          <t>105-02-УТВС и НК</t>
        </is>
      </c>
    </row>
    <row r="850" hidden="1" outlineLevel="1" s="171">
      <c r="A850" s="7" t="n">
        <v>13900</v>
      </c>
      <c r="B850" t="inlineStr">
        <is>
          <t>105-02-УТВС и НК</t>
        </is>
      </c>
    </row>
    <row r="851" hidden="1" outlineLevel="1" s="171">
      <c r="A851" s="176" t="n">
        <v>340</v>
      </c>
      <c r="B851" t="inlineStr">
        <is>
          <t>105-02-УТВС и НК</t>
        </is>
      </c>
    </row>
    <row r="852" hidden="1" outlineLevel="1" s="171">
      <c r="A852" s="176" t="n">
        <v>660</v>
      </c>
      <c r="B852" t="inlineStr">
        <is>
          <t>105-02-УТВС и НК</t>
        </is>
      </c>
    </row>
    <row r="853" hidden="1" outlineLevel="1" s="171">
      <c r="A853" s="7" t="n">
        <v>8840</v>
      </c>
      <c r="B853" t="inlineStr">
        <is>
          <t>105-02-УТВС и НК</t>
        </is>
      </c>
    </row>
    <row r="854" hidden="1" outlineLevel="1" s="171">
      <c r="A854" s="7" t="n">
        <v>17570</v>
      </c>
      <c r="B854" t="inlineStr">
        <is>
          <t>105-02-УТВС и НК</t>
        </is>
      </c>
    </row>
    <row r="855" hidden="1" outlineLevel="1" s="171">
      <c r="A855" s="7" t="n">
        <v>43295</v>
      </c>
      <c r="B855" t="inlineStr">
        <is>
          <t>105-02-УТВС и НК</t>
        </is>
      </c>
    </row>
    <row r="856" hidden="1" outlineLevel="1" s="171">
      <c r="A856" s="7" t="n">
        <v>20400</v>
      </c>
      <c r="B856" t="inlineStr">
        <is>
          <t>105-02-УТВС и НК</t>
        </is>
      </c>
    </row>
    <row r="857" hidden="1" outlineLevel="1" s="171">
      <c r="A857" s="7" t="n">
        <v>13900</v>
      </c>
      <c r="B857" t="inlineStr">
        <is>
          <t>105-02-УТВС и НК</t>
        </is>
      </c>
    </row>
    <row r="858" hidden="1" outlineLevel="1" s="171">
      <c r="A858" s="176" t="n">
        <v>340</v>
      </c>
      <c r="B858" t="inlineStr">
        <is>
          <t>105-02-УТВС и НК</t>
        </is>
      </c>
    </row>
    <row r="859" hidden="1" outlineLevel="1" s="171">
      <c r="A859" s="176" t="n">
        <v>660</v>
      </c>
      <c r="B859" t="inlineStr">
        <is>
          <t>105-02-УТВС и НК</t>
        </is>
      </c>
    </row>
    <row r="860" hidden="1" outlineLevel="1" s="171">
      <c r="A860" s="7" t="n">
        <v>8920</v>
      </c>
      <c r="B860" t="inlineStr">
        <is>
          <t>105-02-УТВС и НК</t>
        </is>
      </c>
    </row>
    <row r="861" hidden="1" outlineLevel="1" s="171">
      <c r="A861" s="7" t="n">
        <v>40770</v>
      </c>
      <c r="B861" t="inlineStr">
        <is>
          <t>130-01 Проект подземный рудник</t>
        </is>
      </c>
    </row>
    <row r="862" hidden="1" outlineLevel="1" s="171">
      <c r="A862" s="7" t="n">
        <v>22660</v>
      </c>
      <c r="B862" t="inlineStr">
        <is>
          <t>130-01 Проект подземный рудник</t>
        </is>
      </c>
    </row>
    <row r="863" hidden="1" outlineLevel="1" s="171">
      <c r="A863" s="7" t="n">
        <v>13060</v>
      </c>
      <c r="B863" t="inlineStr">
        <is>
          <t>130-01 Проект подземный рудник</t>
        </is>
      </c>
    </row>
    <row r="864" hidden="1" outlineLevel="1" s="171">
      <c r="A864" s="7" t="n">
        <v>1336650</v>
      </c>
      <c r="B864" t="inlineStr">
        <is>
          <t>123-01-АБК-АХО-вахтовый поселок</t>
        </is>
      </c>
    </row>
    <row r="865" hidden="1" outlineLevel="1" s="171">
      <c r="A865" s="7" t="n">
        <v>18000</v>
      </c>
      <c r="B865" t="inlineStr">
        <is>
          <t>123-01-АБК-АХО-вахтовый поселок</t>
        </is>
      </c>
    </row>
    <row r="866" hidden="1" outlineLevel="1" s="171">
      <c r="A866" s="7" t="n">
        <v>95448</v>
      </c>
      <c r="B866" t="inlineStr">
        <is>
          <t>123-01-АБК-АХО-вахтовый поселок</t>
        </is>
      </c>
    </row>
    <row r="867" hidden="1" outlineLevel="1" s="171">
      <c r="A867" s="7" t="n">
        <v>729910</v>
      </c>
      <c r="B867" t="inlineStr">
        <is>
          <t>123-01-АБК-АХО-вахтовый поселок</t>
        </is>
      </c>
    </row>
    <row r="868" hidden="1" outlineLevel="1" s="171">
      <c r="A868" s="7" t="n">
        <v>43860</v>
      </c>
      <c r="B868" t="inlineStr">
        <is>
          <t>123-01-АБК-АХО-вахтовый поселок</t>
        </is>
      </c>
    </row>
    <row r="869" hidden="1" outlineLevel="1" s="171">
      <c r="A869" s="7" t="n">
        <v>7120</v>
      </c>
      <c r="B869" t="inlineStr">
        <is>
          <t>123-01-АБК-АХО-вахтовый поселок</t>
        </is>
      </c>
    </row>
    <row r="870" hidden="1" outlineLevel="1" s="171">
      <c r="A870" s="7" t="n">
        <v>3504</v>
      </c>
      <c r="B870" t="inlineStr">
        <is>
          <t>123-01-АБК-АХО-вахтовый поселок</t>
        </is>
      </c>
    </row>
    <row r="871" hidden="1" outlineLevel="1" s="171">
      <c r="A871" s="7" t="n">
        <v>9880</v>
      </c>
      <c r="B871" t="inlineStr">
        <is>
          <t>123-01-АБК-АХО-вахтовый поселок</t>
        </is>
      </c>
    </row>
    <row r="872" hidden="1" outlineLevel="1" s="171">
      <c r="A872" s="7" t="n">
        <v>38240</v>
      </c>
      <c r="B872" t="inlineStr">
        <is>
          <t>123-01-АБК-АХО-вахтовый поселок</t>
        </is>
      </c>
    </row>
    <row r="873" hidden="1" outlineLevel="1" s="171">
      <c r="A873" s="7" t="n">
        <v>55800</v>
      </c>
      <c r="B873" t="inlineStr">
        <is>
          <t>123-01-АБК-АХО-вахтовый поселок</t>
        </is>
      </c>
    </row>
    <row r="874" hidden="1" outlineLevel="1" s="171">
      <c r="A874" s="7" t="n">
        <v>72688</v>
      </c>
      <c r="B874" t="inlineStr">
        <is>
          <t>123-01-АБК-АХО-вахтовый поселок</t>
        </is>
      </c>
    </row>
    <row r="875" hidden="1" outlineLevel="1" s="171">
      <c r="A875" s="7" t="n">
        <v>35940</v>
      </c>
      <c r="B875" t="inlineStr">
        <is>
          <t>123-01-АБК-АХО-вахтовый поселок</t>
        </is>
      </c>
    </row>
    <row r="876" hidden="1" outlineLevel="1" s="171">
      <c r="A876" s="7" t="n">
        <v>33600</v>
      </c>
      <c r="B876" t="inlineStr">
        <is>
          <t>123-01-АБК-АХО-вахтовый поселок</t>
        </is>
      </c>
    </row>
    <row r="877" hidden="1" outlineLevel="1" s="171">
      <c r="A877" s="7" t="n">
        <v>38700</v>
      </c>
      <c r="B877" t="inlineStr">
        <is>
          <t>123-01-АБК-АХО-вахтовый поселок</t>
        </is>
      </c>
    </row>
    <row r="878" hidden="1" outlineLevel="1" s="171">
      <c r="A878" s="7" t="n">
        <v>18000</v>
      </c>
      <c r="B878" t="inlineStr">
        <is>
          <t>123-01-АБК-АХО-вахтовый поселок</t>
        </is>
      </c>
    </row>
    <row r="879" hidden="1" outlineLevel="1" s="171">
      <c r="A879" s="7" t="n">
        <v>58360</v>
      </c>
      <c r="B879" t="inlineStr">
        <is>
          <t>123-01-АБК-АХО-вахтовый поселок</t>
        </is>
      </c>
    </row>
    <row r="880" hidden="1" outlineLevel="1" s="171">
      <c r="A880" s="7" t="n">
        <v>23680</v>
      </c>
      <c r="B880" t="inlineStr">
        <is>
          <t>119-06-Автотранспортный цех-РПП</t>
        </is>
      </c>
    </row>
    <row r="881" hidden="1" outlineLevel="1" s="171">
      <c r="A881" s="7" t="n">
        <v>11600</v>
      </c>
      <c r="B881" t="inlineStr">
        <is>
          <t>119-06-Автотранспортный цех-РПП</t>
        </is>
      </c>
    </row>
    <row r="882" hidden="1" outlineLevel="1" s="171">
      <c r="A882" s="7" t="n">
        <v>42110</v>
      </c>
      <c r="B882" t="inlineStr">
        <is>
          <t>119-06-Автотранспортный цех-РПП</t>
        </is>
      </c>
    </row>
    <row r="883" hidden="1" outlineLevel="1" s="171">
      <c r="A883" s="7" t="n">
        <v>12128</v>
      </c>
      <c r="B883" t="inlineStr">
        <is>
          <t>119-06-Автотранспортный цех-РПП</t>
        </is>
      </c>
    </row>
    <row r="884" hidden="1" outlineLevel="1" s="171">
      <c r="A884" s="7" t="n">
        <v>19530</v>
      </c>
      <c r="B884" t="inlineStr">
        <is>
          <t>119-06-Автотранспортный цех-РПП</t>
        </is>
      </c>
    </row>
    <row r="885" hidden="1" outlineLevel="1" s="171">
      <c r="A885" s="7" t="n">
        <v>10740</v>
      </c>
      <c r="B885" t="inlineStr">
        <is>
          <t>119-06-Автотранспортный цех-РПП</t>
        </is>
      </c>
    </row>
    <row r="886" hidden="1" outlineLevel="1" s="171">
      <c r="A886" s="7" t="n">
        <v>10520</v>
      </c>
      <c r="B886" t="inlineStr">
        <is>
          <t>119-06-Автотранспортный цех-РПП</t>
        </is>
      </c>
    </row>
    <row r="887" hidden="1" outlineLevel="1" s="171">
      <c r="A887" s="7" t="n">
        <v>33750</v>
      </c>
      <c r="B887" t="inlineStr">
        <is>
          <t>119-06-Автотранспортный цех-РПП</t>
        </is>
      </c>
    </row>
    <row r="888" hidden="1" outlineLevel="1" s="171">
      <c r="A888" s="7" t="n">
        <v>18140</v>
      </c>
      <c r="B888" t="inlineStr">
        <is>
          <t>119-06-Автотранспортный цех-РПП</t>
        </is>
      </c>
    </row>
    <row r="889" hidden="1" outlineLevel="1" s="171">
      <c r="A889" s="7" t="n">
        <v>17520</v>
      </c>
      <c r="B889" t="inlineStr">
        <is>
          <t>119-06-Автотранспортный цех-РПП</t>
        </is>
      </c>
    </row>
    <row r="890" hidden="1" outlineLevel="1" s="171">
      <c r="A890" s="7" t="n">
        <v>4558.41</v>
      </c>
      <c r="B890" t="inlineStr">
        <is>
          <t>109-Химлаборатория</t>
        </is>
      </c>
    </row>
    <row r="891" hidden="1" outlineLevel="1" s="171">
      <c r="A891" s="7" t="n">
        <v>5500</v>
      </c>
      <c r="B891" t="inlineStr">
        <is>
          <t>109-Химлаборатория</t>
        </is>
      </c>
    </row>
    <row r="892" hidden="1" outlineLevel="1" s="171">
      <c r="A892" s="7" t="n">
        <v>3000</v>
      </c>
      <c r="B892" t="inlineStr">
        <is>
          <t>109-Химлаборатория</t>
        </is>
      </c>
    </row>
    <row r="893" hidden="1" outlineLevel="1" s="171">
      <c r="A893" s="7" t="n">
        <v>7000</v>
      </c>
      <c r="B893" t="inlineStr">
        <is>
          <t>109-Химлаборатория</t>
        </is>
      </c>
    </row>
    <row r="894" hidden="1" outlineLevel="1" s="171">
      <c r="A894" s="7" t="n">
        <v>2520</v>
      </c>
      <c r="B894" t="inlineStr">
        <is>
          <t>100-02 Главный корпус (флотация)</t>
        </is>
      </c>
    </row>
    <row r="895" hidden="1" outlineLevel="1" s="171">
      <c r="A895" s="7" t="n">
        <v>5500</v>
      </c>
      <c r="B895" t="inlineStr">
        <is>
          <t>100-02 Главный корпус (флотация)</t>
        </is>
      </c>
    </row>
    <row r="896" hidden="1" outlineLevel="1" s="171">
      <c r="A896" s="7" t="n">
        <v>3000</v>
      </c>
      <c r="B896" t="inlineStr">
        <is>
          <t>100-02 Главный корпус (флотация)</t>
        </is>
      </c>
    </row>
    <row r="897" hidden="1" outlineLevel="1" s="171">
      <c r="A897" s="7" t="n">
        <v>1650</v>
      </c>
      <c r="B897" t="inlineStr">
        <is>
          <t>100-02 Главный корпус (флотация)</t>
        </is>
      </c>
    </row>
    <row r="898" hidden="1" outlineLevel="1" s="171">
      <c r="A898" s="7" t="n">
        <v>5500</v>
      </c>
      <c r="B898" t="inlineStr">
        <is>
          <t>100-03-06 Укладка хвостов техникой ГАТЦ</t>
        </is>
      </c>
    </row>
    <row r="899" hidden="1" outlineLevel="1" s="171">
      <c r="A899" s="7" t="n">
        <v>3000</v>
      </c>
      <c r="B899" t="inlineStr">
        <is>
          <t>100-03-06 Укладка хвостов техникой ГАТЦ</t>
        </is>
      </c>
    </row>
    <row r="900" hidden="1" outlineLevel="1" s="171">
      <c r="A900" s="7" t="n">
        <v>7000</v>
      </c>
      <c r="B900" t="inlineStr">
        <is>
          <t>100-03-06 Укладка хвостов техникой ГАТЦ</t>
        </is>
      </c>
    </row>
    <row r="901" hidden="1" outlineLevel="1" s="171">
      <c r="A901" s="7" t="n">
        <v>7000</v>
      </c>
      <c r="B901" t="inlineStr">
        <is>
          <t>119-01-автотранспортный  цех - легковой транспорт</t>
        </is>
      </c>
    </row>
    <row r="902" hidden="1" outlineLevel="1" s="171">
      <c r="A902" s="7" t="n">
        <v>3000</v>
      </c>
      <c r="B902" t="inlineStr">
        <is>
          <t>119-06-Автотранспортный цех-РПП</t>
        </is>
      </c>
    </row>
    <row r="903" hidden="1" outlineLevel="1" s="171">
      <c r="A903" s="7" t="n">
        <v>5500</v>
      </c>
      <c r="B903" t="inlineStr">
        <is>
          <t>119-06-Автотранспортный цех-РПП</t>
        </is>
      </c>
    </row>
    <row r="904" hidden="1" outlineLevel="1" s="171">
      <c r="A904" s="7" t="n">
        <v>7000</v>
      </c>
      <c r="B904" t="inlineStr">
        <is>
          <t>100-09 РММ</t>
        </is>
      </c>
    </row>
    <row r="905" hidden="1" outlineLevel="1" s="171">
      <c r="A905" s="7" t="n">
        <v>35712</v>
      </c>
      <c r="B905" t="inlineStr">
        <is>
          <t>100-09 РММ</t>
        </is>
      </c>
    </row>
    <row r="906" hidden="1" outlineLevel="1" s="171">
      <c r="A906" s="7" t="n">
        <v>4558.41</v>
      </c>
      <c r="B906" t="inlineStr">
        <is>
          <t>100-08  ИТР Производство ОФ</t>
        </is>
      </c>
    </row>
    <row r="907" hidden="1" outlineLevel="1" s="171">
      <c r="A907" s="7" t="n">
        <v>5500</v>
      </c>
      <c r="B907" t="inlineStr">
        <is>
          <t>100-08  ИТР Производство ОФ</t>
        </is>
      </c>
    </row>
    <row r="908" hidden="1" outlineLevel="1" s="171">
      <c r="A908" s="7" t="n">
        <v>3000</v>
      </c>
      <c r="B908" t="inlineStr">
        <is>
          <t>100-08  ИТР Производство ОФ</t>
        </is>
      </c>
    </row>
    <row r="909" hidden="1" outlineLevel="1" s="171">
      <c r="A909" s="7" t="n">
        <v>7000</v>
      </c>
      <c r="B909" t="inlineStr">
        <is>
          <t>100-08  ИТР Производство ОФ</t>
        </is>
      </c>
    </row>
    <row r="910" hidden="1" outlineLevel="1" s="171">
      <c r="A910" s="7" t="n">
        <v>4950</v>
      </c>
      <c r="B910" t="inlineStr">
        <is>
          <t>130-12 Общепроизводственные расходы</t>
        </is>
      </c>
    </row>
    <row r="911" hidden="1" outlineLevel="1" s="171">
      <c r="A911" s="7" t="n">
        <v>4950</v>
      </c>
      <c r="B911" t="inlineStr">
        <is>
          <t>101-04 - Дорожный участок - карьер</t>
        </is>
      </c>
    </row>
    <row r="912" hidden="1" outlineLevel="1" s="171">
      <c r="A912" s="7" t="n">
        <v>7000</v>
      </c>
      <c r="B912" t="inlineStr">
        <is>
          <t>100-01 Участок дробления</t>
        </is>
      </c>
    </row>
    <row r="913" hidden="1" outlineLevel="1" s="171">
      <c r="A913" s="7" t="n">
        <v>7000</v>
      </c>
      <c r="B913" t="inlineStr">
        <is>
          <t>100-02 Главный корпус (флотация)</t>
        </is>
      </c>
    </row>
    <row r="914" hidden="1" outlineLevel="1" s="171">
      <c r="A914" s="7" t="n">
        <v>7000</v>
      </c>
      <c r="B914" t="inlineStr">
        <is>
          <t>100-02 Главный корпус (флотация)</t>
        </is>
      </c>
    </row>
    <row r="915" hidden="1" outlineLevel="1" s="171">
      <c r="A915" s="7" t="n">
        <v>7000</v>
      </c>
      <c r="B915" t="inlineStr">
        <is>
          <t>119-03-Автотранспортный цех - ЭКБУ</t>
        </is>
      </c>
    </row>
    <row r="916" hidden="1" outlineLevel="1" s="171">
      <c r="A916" s="7" t="n">
        <v>3000</v>
      </c>
      <c r="B916" t="inlineStr">
        <is>
          <t>119-03-Автотранспортный цех - ЭКБУ</t>
        </is>
      </c>
    </row>
    <row r="917" hidden="1" outlineLevel="1" s="171">
      <c r="A917" s="7" t="n">
        <v>5500</v>
      </c>
      <c r="B917" t="inlineStr">
        <is>
          <t>119-03-Автотранспортный цех - ЭКБУ</t>
        </is>
      </c>
    </row>
    <row r="918" hidden="1" outlineLevel="1" s="171">
      <c r="A918" s="7" t="n">
        <v>7000</v>
      </c>
      <c r="B918" t="inlineStr">
        <is>
          <t>119-05-Автотранспортный цех - общепроизводственные</t>
        </is>
      </c>
    </row>
    <row r="919" hidden="1" outlineLevel="1" s="171">
      <c r="A919" s="7" t="n">
        <v>7000</v>
      </c>
      <c r="B919" t="inlineStr">
        <is>
          <t>100-03-06 Укладка хвостов техникой ГАТЦ</t>
        </is>
      </c>
    </row>
    <row r="920" hidden="1" outlineLevel="1" s="171">
      <c r="A920" s="7" t="n">
        <v>7000</v>
      </c>
      <c r="B920" t="inlineStr">
        <is>
          <t>101-03-участок БВР</t>
        </is>
      </c>
    </row>
    <row r="921" hidden="1" outlineLevel="1" s="171">
      <c r="A921" s="7" t="n">
        <v>7000</v>
      </c>
      <c r="B921" t="inlineStr">
        <is>
          <t>101-04 - Дорожный участок - карьер</t>
        </is>
      </c>
    </row>
    <row r="922" hidden="1" outlineLevel="1" s="171">
      <c r="A922" s="7" t="n">
        <v>5500</v>
      </c>
      <c r="B922" t="inlineStr">
        <is>
          <t>101-04 - Дорожный участок - карьер</t>
        </is>
      </c>
    </row>
    <row r="923" hidden="1" outlineLevel="1" s="171">
      <c r="A923" s="7" t="n">
        <v>7000</v>
      </c>
      <c r="B923" t="inlineStr">
        <is>
          <t>119-05-Автотранспортный цех - общепроизводственные</t>
        </is>
      </c>
    </row>
    <row r="924" hidden="1" outlineLevel="1" s="171">
      <c r="A924" s="7" t="n">
        <v>3000</v>
      </c>
      <c r="B924" t="inlineStr">
        <is>
          <t>119-05-Автотранспортный цех - общепроизводственные</t>
        </is>
      </c>
    </row>
    <row r="925" hidden="1" outlineLevel="1" s="171">
      <c r="A925" s="7" t="n">
        <v>3900</v>
      </c>
      <c r="B925" t="inlineStr">
        <is>
          <t>119-05-Автотранспортный цех - общепроизводственные</t>
        </is>
      </c>
    </row>
    <row r="926" hidden="1" outlineLevel="1" s="171">
      <c r="A926" s="7" t="n">
        <v>10600</v>
      </c>
      <c r="B926" t="inlineStr">
        <is>
          <t>119-05-Автотранспортный цех - общепроизводственные</t>
        </is>
      </c>
    </row>
    <row r="927" hidden="1" outlineLevel="1" s="171">
      <c r="A927" s="7" t="n">
        <v>4558.41</v>
      </c>
      <c r="B927" t="inlineStr">
        <is>
          <t>119-05-Автотранспортный цех - общепроизводственные</t>
        </is>
      </c>
    </row>
    <row r="928" hidden="1" outlineLevel="1" s="171">
      <c r="A928" s="7" t="n">
        <v>4950</v>
      </c>
      <c r="B928" t="inlineStr">
        <is>
          <t>119-05-Автотранспортный цех - общепроизводственные</t>
        </is>
      </c>
    </row>
    <row r="929" hidden="1" outlineLevel="1" s="171">
      <c r="A929" s="7" t="n">
        <v>5500</v>
      </c>
      <c r="B929" t="inlineStr">
        <is>
          <t>119-05-Автотранспортный цех - общепроизводственные</t>
        </is>
      </c>
    </row>
    <row r="930" hidden="1" outlineLevel="1" s="171">
      <c r="A930" s="7" t="n">
        <v>3000</v>
      </c>
      <c r="B930" t="inlineStr">
        <is>
          <t>119-01-автотранспортный  цех - легковой транспорт</t>
        </is>
      </c>
    </row>
    <row r="931" hidden="1" outlineLevel="1" s="171">
      <c r="A931" s="7" t="n">
        <v>7000</v>
      </c>
      <c r="B931" t="inlineStr">
        <is>
          <t>119-01-автотранспортный  цех - легковой транспорт</t>
        </is>
      </c>
    </row>
    <row r="932" hidden="1" outlineLevel="1" s="171">
      <c r="A932" s="7" t="n">
        <v>7000</v>
      </c>
      <c r="B932" t="inlineStr">
        <is>
          <t>120-01-Геолого-маркшейдерская служба. отдел</t>
        </is>
      </c>
    </row>
    <row r="933" hidden="1" outlineLevel="1" s="171">
      <c r="A933" s="7" t="n">
        <v>7000</v>
      </c>
      <c r="B933" t="inlineStr">
        <is>
          <t>130-06 Погрузка Горной массы</t>
        </is>
      </c>
    </row>
    <row r="934" hidden="1" outlineLevel="1" s="171">
      <c r="A934" s="7" t="n">
        <v>7000</v>
      </c>
      <c r="B934" t="inlineStr">
        <is>
          <t>101-06-Общепроизводственные расходы - Карьер</t>
        </is>
      </c>
    </row>
    <row r="935" hidden="1" outlineLevel="1" s="171">
      <c r="A935" s="7" t="n">
        <v>5500</v>
      </c>
      <c r="B935" t="inlineStr">
        <is>
          <t>101-06-Общепроизводственные расходы - Карьер</t>
        </is>
      </c>
    </row>
    <row r="936" hidden="1" outlineLevel="1" s="171">
      <c r="A936" s="7" t="n">
        <v>7000</v>
      </c>
      <c r="B936" t="inlineStr">
        <is>
          <t>101-06-Общепроизводственные расходы - Карьер</t>
        </is>
      </c>
    </row>
    <row r="937" hidden="1" outlineLevel="1" s="171">
      <c r="A937" s="7" t="n">
        <v>4558.41</v>
      </c>
      <c r="B937" t="inlineStr">
        <is>
          <t>101-06-Общепроизводственные расходы - Карьер</t>
        </is>
      </c>
    </row>
    <row r="938" hidden="1" outlineLevel="1" s="171">
      <c r="A938" s="7" t="n">
        <v>7000</v>
      </c>
      <c r="B938" t="inlineStr">
        <is>
          <t>100-02 Главный корпус (флотация)</t>
        </is>
      </c>
    </row>
    <row r="939" hidden="1" outlineLevel="1" s="171">
      <c r="A939" s="7" t="n">
        <v>7000</v>
      </c>
      <c r="B939" t="inlineStr">
        <is>
          <t>100-03-03 Фильтрация хвостов</t>
        </is>
      </c>
    </row>
    <row r="940" hidden="1" outlineLevel="1" s="171">
      <c r="A940" s="7" t="n">
        <v>7000</v>
      </c>
      <c r="B940" t="inlineStr">
        <is>
          <t>100-03-03 Фильтрация хвостов</t>
        </is>
      </c>
    </row>
    <row r="941" hidden="1" outlineLevel="1" s="171">
      <c r="A941" s="7" t="n">
        <v>7000</v>
      </c>
      <c r="B941" t="inlineStr">
        <is>
          <t>119-03-Автотранспортный цех - ЭКБУ</t>
        </is>
      </c>
    </row>
    <row r="942" hidden="1" outlineLevel="1" s="171">
      <c r="A942" s="7" t="n">
        <v>7000</v>
      </c>
      <c r="B942" t="inlineStr">
        <is>
          <t>107-Отдел Капитального Строительства</t>
        </is>
      </c>
    </row>
    <row r="943" hidden="1" outlineLevel="1" s="171">
      <c r="A943" s="7" t="n">
        <v>7000</v>
      </c>
      <c r="B943" t="inlineStr">
        <is>
          <t>120-01-Геолого-маркшейдерская служба. отдел</t>
        </is>
      </c>
    </row>
    <row r="944" hidden="1" outlineLevel="1" s="171">
      <c r="A944" s="7" t="n">
        <v>7000</v>
      </c>
      <c r="B944" t="inlineStr">
        <is>
          <t>105-02-УТВС и НК</t>
        </is>
      </c>
    </row>
    <row r="945" hidden="1" outlineLevel="1" s="171">
      <c r="A945" s="7" t="n">
        <v>7000</v>
      </c>
      <c r="B945" t="inlineStr">
        <is>
          <t>105-02-УТВС и НК</t>
        </is>
      </c>
    </row>
    <row r="946" hidden="1" outlineLevel="1" s="171">
      <c r="A946" s="7" t="n">
        <v>7000</v>
      </c>
      <c r="B946" t="inlineStr">
        <is>
          <t>105-02-УТВС и НК</t>
        </is>
      </c>
    </row>
    <row r="947" hidden="1" outlineLevel="1" s="171">
      <c r="A947" s="7" t="n">
        <v>7000</v>
      </c>
      <c r="B947" t="inlineStr">
        <is>
          <t>106-02-03-Горный участок ГРР Подземный рудник</t>
        </is>
      </c>
    </row>
    <row r="948" hidden="1" outlineLevel="1" s="171">
      <c r="A948" s="7" t="n">
        <v>7000</v>
      </c>
      <c r="B948" t="inlineStr">
        <is>
          <t>101-06-Общепроизводственные расходы - Карьер</t>
        </is>
      </c>
    </row>
    <row r="949" hidden="1" outlineLevel="1" s="171">
      <c r="A949" s="7" t="n">
        <v>7000</v>
      </c>
      <c r="B949" t="inlineStr">
        <is>
          <t>106-04-ГРР-общепроизводственные</t>
        </is>
      </c>
    </row>
    <row r="950" hidden="1" outlineLevel="1" s="171">
      <c r="A950" s="7" t="n">
        <v>7000</v>
      </c>
      <c r="B950" t="inlineStr">
        <is>
          <t>100-01 Участок дробления</t>
        </is>
      </c>
    </row>
    <row r="951" hidden="1" outlineLevel="1" s="171">
      <c r="A951" s="7" t="n">
        <v>7000</v>
      </c>
      <c r="B951" t="inlineStr">
        <is>
          <t>100-01 Участок дробления</t>
        </is>
      </c>
    </row>
    <row r="952" hidden="1" outlineLevel="1" s="171">
      <c r="A952" s="7" t="n">
        <v>7000</v>
      </c>
      <c r="B952" t="inlineStr">
        <is>
          <t>112-01-ИТР-производство</t>
        </is>
      </c>
    </row>
    <row r="953" hidden="1" outlineLevel="1" s="171">
      <c r="A953" s="7" t="n">
        <v>7000</v>
      </c>
      <c r="B953" t="inlineStr">
        <is>
          <t>105-01-ДЭС</t>
        </is>
      </c>
    </row>
    <row r="954" hidden="1" outlineLevel="1" s="171">
      <c r="A954" s="7" t="n">
        <v>7000</v>
      </c>
      <c r="B954" t="inlineStr">
        <is>
          <t>130-02 Бурение (Проходческие работы)</t>
        </is>
      </c>
    </row>
    <row r="955" hidden="1" outlineLevel="1" s="171">
      <c r="A955" s="7" t="n">
        <v>5500</v>
      </c>
      <c r="B955" t="inlineStr">
        <is>
          <t>130-02 Бурение (Проходческие работы)</t>
        </is>
      </c>
    </row>
    <row r="956" hidden="1" outlineLevel="1" s="171">
      <c r="A956" s="7" t="n">
        <v>3000</v>
      </c>
      <c r="B956" t="inlineStr">
        <is>
          <t>130-02 Бурение (Проходческие работы)</t>
        </is>
      </c>
    </row>
    <row r="957" hidden="1" outlineLevel="1" s="171">
      <c r="A957" s="7" t="n">
        <v>7000</v>
      </c>
      <c r="B957" t="inlineStr">
        <is>
          <t>106-01-Буровой участок ГРР</t>
        </is>
      </c>
    </row>
    <row r="958" hidden="1" outlineLevel="1" s="171">
      <c r="A958" s="7" t="n">
        <v>5500</v>
      </c>
      <c r="B958" t="inlineStr">
        <is>
          <t>106-01-Буровой участок ГРР</t>
        </is>
      </c>
    </row>
    <row r="959" hidden="1" outlineLevel="1" s="171">
      <c r="A959" s="7" t="n">
        <v>3000</v>
      </c>
      <c r="B959" t="inlineStr">
        <is>
          <t>106-01-Буровой участок ГРР</t>
        </is>
      </c>
    </row>
    <row r="960" hidden="1" outlineLevel="1" s="171">
      <c r="A960" s="7" t="n">
        <v>10600</v>
      </c>
      <c r="B960" t="inlineStr">
        <is>
          <t>106-01-Буровой участок ГРР</t>
        </is>
      </c>
    </row>
    <row r="961" hidden="1" outlineLevel="1" s="171">
      <c r="A961" s="7" t="n">
        <v>3900</v>
      </c>
      <c r="B961" t="inlineStr">
        <is>
          <t>106-01-Буровой участок ГРР</t>
        </is>
      </c>
    </row>
    <row r="962" hidden="1" outlineLevel="1" s="171">
      <c r="A962" s="7" t="n">
        <v>7000</v>
      </c>
      <c r="B962" t="inlineStr">
        <is>
          <t>123-02-АБК-АХО-Столовая</t>
        </is>
      </c>
    </row>
    <row r="963" hidden="1" outlineLevel="1" s="171">
      <c r="A963" s="7" t="n">
        <v>7000</v>
      </c>
      <c r="B963" t="inlineStr">
        <is>
          <t>123-02-АБК-АХО-Столовая</t>
        </is>
      </c>
    </row>
    <row r="964" hidden="1" outlineLevel="1" s="171">
      <c r="A964" s="7" t="n">
        <v>7000</v>
      </c>
      <c r="B964" t="inlineStr">
        <is>
          <t>123-02-АБК-АХО-Столовая</t>
        </is>
      </c>
    </row>
    <row r="965" hidden="1" outlineLevel="1" s="171">
      <c r="A965" s="7" t="n">
        <v>7000</v>
      </c>
      <c r="B965" t="inlineStr">
        <is>
          <t>100-05 СДЯВ</t>
        </is>
      </c>
    </row>
    <row r="966" hidden="1" outlineLevel="1" s="171">
      <c r="A966" s="7" t="n">
        <v>7000</v>
      </c>
      <c r="B966" t="inlineStr">
        <is>
          <t>100-02 Главный корпус (флотация)</t>
        </is>
      </c>
    </row>
    <row r="967" hidden="1" outlineLevel="1" s="171">
      <c r="A967" s="7" t="n">
        <v>7000</v>
      </c>
      <c r="B967" t="inlineStr">
        <is>
          <t>100-02 Главный корпус (флотация)</t>
        </is>
      </c>
    </row>
    <row r="968" hidden="1" outlineLevel="1" s="171">
      <c r="A968" s="7" t="n">
        <v>7000</v>
      </c>
      <c r="B968" t="inlineStr">
        <is>
          <t>100-10 Общепроизводственные расходы</t>
        </is>
      </c>
    </row>
    <row r="969" hidden="1" outlineLevel="1" s="171">
      <c r="A969" s="7" t="n">
        <v>7000</v>
      </c>
      <c r="B969" t="inlineStr">
        <is>
          <t>123-02-АБК-АХО-Столовая</t>
        </is>
      </c>
    </row>
    <row r="970" hidden="1" outlineLevel="1" s="171">
      <c r="A970" s="7" t="n">
        <v>7000</v>
      </c>
      <c r="B970" t="inlineStr">
        <is>
          <t>123-01-АБК-АХО-вахтовый поселок</t>
        </is>
      </c>
    </row>
    <row r="971" hidden="1" outlineLevel="1" s="171">
      <c r="A971" s="7" t="n">
        <v>7000</v>
      </c>
      <c r="B971" t="inlineStr">
        <is>
          <t>123-01-АБК-АХО-вахтовый поселок</t>
        </is>
      </c>
    </row>
    <row r="972" hidden="1" outlineLevel="1" s="171">
      <c r="A972" s="7" t="n">
        <v>7000</v>
      </c>
      <c r="B972" t="inlineStr">
        <is>
          <t>123-01-АБК-АХО-вахтовый поселок</t>
        </is>
      </c>
    </row>
    <row r="973" hidden="1" outlineLevel="1" s="171">
      <c r="A973" s="7" t="n">
        <v>7000</v>
      </c>
      <c r="B973" t="inlineStr">
        <is>
          <t>123-02-АБК-АХО-Столовая</t>
        </is>
      </c>
    </row>
    <row r="974" hidden="1" outlineLevel="1" s="171">
      <c r="A974" s="7" t="n">
        <v>7000</v>
      </c>
      <c r="B974" t="inlineStr">
        <is>
          <t>100-02 Главный корпус (флотация)</t>
        </is>
      </c>
    </row>
    <row r="975" hidden="1" outlineLevel="1" s="171">
      <c r="A975" s="7" t="n">
        <v>3000</v>
      </c>
      <c r="B975" t="inlineStr">
        <is>
          <t>105-05-Общепроизводственные - Энергохозяйство</t>
        </is>
      </c>
    </row>
    <row r="976" hidden="1" outlineLevel="1" s="171">
      <c r="A976" s="7" t="n">
        <v>5500</v>
      </c>
      <c r="B976" t="inlineStr">
        <is>
          <t>105-05-Общепроизводственные - Энергохозяйство</t>
        </is>
      </c>
    </row>
    <row r="977" hidden="1" outlineLevel="1" s="171">
      <c r="A977" s="7" t="n">
        <v>7000</v>
      </c>
      <c r="B977" t="inlineStr">
        <is>
          <t>119-05-Автотранспортный цех - общепроизводственные</t>
        </is>
      </c>
    </row>
    <row r="978" hidden="1" outlineLevel="1" s="171">
      <c r="A978" s="7" t="n">
        <v>7000</v>
      </c>
      <c r="B978" t="inlineStr">
        <is>
          <t>100-09 РММ</t>
        </is>
      </c>
    </row>
    <row r="979" hidden="1" outlineLevel="1" s="171">
      <c r="A979" s="7" t="n">
        <v>7000</v>
      </c>
      <c r="B979" t="inlineStr">
        <is>
          <t>101-06-Общепроизводственные расходы - Карьер</t>
        </is>
      </c>
    </row>
    <row r="980" hidden="1" outlineLevel="1" s="171">
      <c r="A980" s="7" t="n">
        <v>3900</v>
      </c>
      <c r="B980" t="inlineStr">
        <is>
          <t>100-09 РММ</t>
        </is>
      </c>
    </row>
    <row r="981" hidden="1" outlineLevel="1" s="171">
      <c r="A981" s="7" t="n">
        <v>10600</v>
      </c>
      <c r="B981" t="inlineStr">
        <is>
          <t>100-09 РММ</t>
        </is>
      </c>
    </row>
    <row r="982" hidden="1" outlineLevel="1" s="171">
      <c r="A982" s="7" t="n">
        <v>7000</v>
      </c>
      <c r="B982" t="inlineStr">
        <is>
          <t>100-09 РММ</t>
        </is>
      </c>
    </row>
    <row r="983" hidden="1" outlineLevel="1" s="171">
      <c r="A983" s="7" t="n">
        <v>7000</v>
      </c>
      <c r="B983" t="inlineStr">
        <is>
          <t>100-02 Главный корпус (флотация)</t>
        </is>
      </c>
    </row>
    <row r="984" hidden="1" outlineLevel="1" s="171">
      <c r="A984" s="7" t="n">
        <v>7000</v>
      </c>
      <c r="B984" t="inlineStr">
        <is>
          <t>101-02-ЭКБУ - Карьер</t>
        </is>
      </c>
    </row>
    <row r="985" hidden="1" outlineLevel="1" s="171">
      <c r="A985" s="7" t="n">
        <v>7000</v>
      </c>
      <c r="B985" t="inlineStr">
        <is>
          <t>119-03-Автотранспортный цех - ЭКБУ</t>
        </is>
      </c>
    </row>
    <row r="986" hidden="1" outlineLevel="1" s="171">
      <c r="A986" s="7" t="n">
        <v>5500</v>
      </c>
      <c r="B986" t="inlineStr">
        <is>
          <t>119-03-Автотранспортный цех - ЭКБУ</t>
        </is>
      </c>
    </row>
    <row r="987" hidden="1" outlineLevel="1" s="171">
      <c r="A987" s="7" t="n">
        <v>3000</v>
      </c>
      <c r="B987" t="inlineStr">
        <is>
          <t>119-03-Автотранспортный цех - ЭКБУ</t>
        </is>
      </c>
    </row>
    <row r="988" hidden="1" outlineLevel="1" s="171">
      <c r="A988" s="7" t="n">
        <v>7000</v>
      </c>
      <c r="B988" t="inlineStr">
        <is>
          <t>128-01-Пожарное депо</t>
        </is>
      </c>
    </row>
    <row r="989" hidden="1" outlineLevel="1" s="171">
      <c r="A989" s="7" t="n">
        <v>7000</v>
      </c>
      <c r="B989" t="inlineStr">
        <is>
          <t>123-01-АБК-АХО-вахтовый поселок</t>
        </is>
      </c>
    </row>
    <row r="990" hidden="1" outlineLevel="1" s="171">
      <c r="A990" s="7" t="n">
        <v>7000</v>
      </c>
      <c r="B990" t="inlineStr">
        <is>
          <t>123-01-АБК-АХО-вахтовый поселок</t>
        </is>
      </c>
    </row>
    <row r="991" hidden="1" outlineLevel="1" s="171">
      <c r="A991" s="7" t="n">
        <v>7000</v>
      </c>
      <c r="B991" t="inlineStr">
        <is>
          <t>123-01-АБК-АХО-вахтовый поселок</t>
        </is>
      </c>
    </row>
    <row r="992" hidden="1" outlineLevel="1" s="171">
      <c r="A992" s="7" t="n">
        <v>7000</v>
      </c>
      <c r="B992" t="inlineStr">
        <is>
          <t>123-01-АБК-АХО-вахтовый поселок</t>
        </is>
      </c>
    </row>
    <row r="993" hidden="1" outlineLevel="1" s="171">
      <c r="A993" s="7" t="n">
        <v>7000</v>
      </c>
      <c r="B993" t="inlineStr">
        <is>
          <t>123-01-АБК-АХО-вахтовый поселок</t>
        </is>
      </c>
    </row>
    <row r="994" hidden="1" outlineLevel="1" s="171">
      <c r="A994" s="7" t="n">
        <v>7000</v>
      </c>
      <c r="B994" t="inlineStr">
        <is>
          <t>123-01-АБК-АХО-вахтовый поселок</t>
        </is>
      </c>
    </row>
    <row r="995" hidden="1" outlineLevel="1" s="171">
      <c r="A995" s="7" t="n">
        <v>7000</v>
      </c>
      <c r="B995" t="inlineStr">
        <is>
          <t>123-01-АБК-АХО-вахтовый поселок</t>
        </is>
      </c>
    </row>
    <row r="996" hidden="1" outlineLevel="1" s="171">
      <c r="A996" s="7" t="n">
        <v>7000</v>
      </c>
      <c r="B996" t="inlineStr">
        <is>
          <t>100-06 Участок  измельчения</t>
        </is>
      </c>
    </row>
    <row r="997" hidden="1" outlineLevel="1" s="171">
      <c r="A997" s="7" t="n">
        <v>7000</v>
      </c>
      <c r="B997" t="inlineStr">
        <is>
          <t>100-03-03 Фильтрация хвостов</t>
        </is>
      </c>
    </row>
    <row r="998" hidden="1" outlineLevel="1" s="171">
      <c r="A998" s="7" t="n">
        <v>7000</v>
      </c>
      <c r="B998" t="inlineStr">
        <is>
          <t>100-03-04 Транспортировка обезвоженных кеков</t>
        </is>
      </c>
    </row>
    <row r="999" hidden="1" outlineLevel="1" s="171">
      <c r="A999" s="7" t="n">
        <v>7000</v>
      </c>
      <c r="B999" t="inlineStr">
        <is>
          <t>126-001 ОТК Общепроизводственные расходы</t>
        </is>
      </c>
    </row>
    <row r="1000" hidden="1" outlineLevel="1" s="171">
      <c r="A1000" s="7" t="n">
        <v>7000</v>
      </c>
      <c r="B1000" t="inlineStr">
        <is>
          <t>100-03-02 Транспортировка сгущенной пульпы</t>
        </is>
      </c>
    </row>
    <row r="1001" hidden="1" outlineLevel="1" s="171">
      <c r="A1001" s="7" t="n">
        <v>7000</v>
      </c>
      <c r="B1001" t="inlineStr">
        <is>
          <t>119-05-Автотранспортный цех - общепроизводственные</t>
        </is>
      </c>
    </row>
    <row r="1002" hidden="1" outlineLevel="1" s="171">
      <c r="A1002" s="7" t="n">
        <v>4950</v>
      </c>
      <c r="B1002" t="inlineStr">
        <is>
          <t>128-01-Пожарное депо</t>
        </is>
      </c>
    </row>
    <row r="1003" hidden="1" outlineLevel="1" s="171">
      <c r="A1003" s="7" t="n">
        <v>7000</v>
      </c>
      <c r="B1003" t="inlineStr">
        <is>
          <t>105-02-УТВС и НК</t>
        </is>
      </c>
    </row>
    <row r="1004" hidden="1" outlineLevel="1" s="171">
      <c r="A1004" s="7" t="n">
        <v>7000</v>
      </c>
      <c r="B1004" t="inlineStr">
        <is>
          <t>119-05-Автотранспортный цех - общепроизводственные</t>
        </is>
      </c>
    </row>
    <row r="1005" hidden="1" outlineLevel="1" s="171">
      <c r="A1005" s="7" t="n">
        <v>5500</v>
      </c>
      <c r="B1005" t="inlineStr">
        <is>
          <t>119-05-Автотранспортный цех - общепроизводственные</t>
        </is>
      </c>
    </row>
    <row r="1006" hidden="1" outlineLevel="1" s="171">
      <c r="A1006" s="7" t="n">
        <v>7000</v>
      </c>
      <c r="B1006" t="inlineStr">
        <is>
          <t>119-05-Автотранспортный цех - общепроизводственные</t>
        </is>
      </c>
    </row>
    <row r="1007" hidden="1" outlineLevel="1" s="171">
      <c r="A1007" s="7" t="n">
        <v>5500</v>
      </c>
      <c r="B1007" t="inlineStr">
        <is>
          <t>119-05-Автотранспортный цех - общепроизводственные</t>
        </is>
      </c>
    </row>
    <row r="1008" hidden="1" outlineLevel="1" s="171">
      <c r="A1008" s="7" t="n">
        <v>7000</v>
      </c>
      <c r="B1008" t="inlineStr">
        <is>
          <t>123-01-АБК-АХО-вахтовый поселок</t>
        </is>
      </c>
    </row>
    <row r="1009" hidden="1" outlineLevel="1" s="171">
      <c r="A1009" s="7" t="n">
        <v>5500</v>
      </c>
      <c r="B1009" t="inlineStr">
        <is>
          <t>123-01-АБК-АХО-вахтовый поселок</t>
        </is>
      </c>
    </row>
    <row r="1010" hidden="1" outlineLevel="1" s="171">
      <c r="A1010" s="7" t="n">
        <v>5500</v>
      </c>
      <c r="B1010" t="e">
        <v>#N/A</v>
      </c>
    </row>
    <row r="1011" hidden="1" outlineLevel="1" s="171">
      <c r="A1011" s="7" t="n">
        <v>3000</v>
      </c>
      <c r="B1011" t="e">
        <v>#N/A</v>
      </c>
    </row>
    <row r="1012" hidden="1" outlineLevel="1" s="171">
      <c r="A1012" s="7" t="n">
        <v>7000</v>
      </c>
      <c r="B1012" t="inlineStr">
        <is>
          <t>100-02 Главный корпус (флотация)</t>
        </is>
      </c>
    </row>
    <row r="1013" hidden="1" outlineLevel="1" s="171">
      <c r="A1013" s="7" t="n">
        <v>5500</v>
      </c>
      <c r="B1013" t="inlineStr">
        <is>
          <t>109-Химлаборатория</t>
        </is>
      </c>
    </row>
    <row r="1014" hidden="1" outlineLevel="1" s="171">
      <c r="A1014" s="7" t="n">
        <v>3000</v>
      </c>
      <c r="B1014" t="inlineStr">
        <is>
          <t>109-Химлаборатория</t>
        </is>
      </c>
    </row>
    <row r="1015" hidden="1" outlineLevel="1" s="171">
      <c r="A1015" s="7" t="n">
        <v>7000</v>
      </c>
      <c r="B1015" t="inlineStr">
        <is>
          <t>105-02-УТВС и НК</t>
        </is>
      </c>
    </row>
    <row r="1016" hidden="1" outlineLevel="1" s="171">
      <c r="A1016" s="7" t="n">
        <v>7000</v>
      </c>
      <c r="B1016" t="inlineStr">
        <is>
          <t>112-ИТР-офис</t>
        </is>
      </c>
    </row>
    <row r="1017" hidden="1" outlineLevel="1" s="171">
      <c r="A1017" s="7" t="n">
        <v>5500</v>
      </c>
      <c r="B1017" t="inlineStr">
        <is>
          <t>112-ИТР-офис</t>
        </is>
      </c>
    </row>
    <row r="1018" hidden="1" outlineLevel="1" s="171">
      <c r="A1018" s="7" t="n">
        <v>7000</v>
      </c>
      <c r="B1018" t="inlineStr">
        <is>
          <t>112-01-ИТР-производство</t>
        </is>
      </c>
    </row>
    <row r="1019" hidden="1" outlineLevel="1" s="171">
      <c r="A1019" s="7" t="n">
        <v>7000</v>
      </c>
      <c r="B1019" t="inlineStr">
        <is>
          <t>100-02 Главный корпус (флотация)</t>
        </is>
      </c>
    </row>
    <row r="1020" hidden="1" outlineLevel="1" s="171">
      <c r="A1020" s="7" t="n">
        <v>3900</v>
      </c>
      <c r="B1020" t="inlineStr">
        <is>
          <t>100-02 Главный корпус (флотация)</t>
        </is>
      </c>
    </row>
    <row r="1021" hidden="1" outlineLevel="1" s="171">
      <c r="A1021" s="7" t="n">
        <v>10600</v>
      </c>
      <c r="B1021" t="inlineStr">
        <is>
          <t>100-02 Главный корпус (флотация)</t>
        </is>
      </c>
    </row>
    <row r="1022" hidden="1" outlineLevel="1" s="171">
      <c r="A1022" s="7" t="n">
        <v>5500</v>
      </c>
      <c r="B1022" t="inlineStr">
        <is>
          <t>100-02 Главный корпус (флотация)</t>
        </is>
      </c>
    </row>
    <row r="1023" hidden="1" outlineLevel="1" s="171">
      <c r="A1023" s="7" t="n">
        <v>3000</v>
      </c>
      <c r="B1023" t="inlineStr">
        <is>
          <t>100-02 Главный корпус (флотация)</t>
        </is>
      </c>
    </row>
    <row r="1024" hidden="1" outlineLevel="1" s="171">
      <c r="A1024" s="7" t="n">
        <v>4558.41</v>
      </c>
      <c r="B1024" t="inlineStr">
        <is>
          <t>105-05-Общепроизводственные - Энергохозяйство</t>
        </is>
      </c>
    </row>
    <row r="1025" hidden="1" outlineLevel="1" s="171">
      <c r="A1025" s="7" t="n">
        <v>4558.4</v>
      </c>
      <c r="B1025" t="inlineStr">
        <is>
          <t>100-02 Главный корпус (флотация)</t>
        </is>
      </c>
    </row>
    <row r="1026" hidden="1" outlineLevel="1" s="171">
      <c r="A1026" s="7" t="n">
        <v>7000</v>
      </c>
      <c r="B1026" t="inlineStr">
        <is>
          <t>100-01 Участок дробления</t>
        </is>
      </c>
    </row>
    <row r="1027" hidden="1" outlineLevel="1" s="171">
      <c r="A1027" s="7" t="n">
        <v>7000</v>
      </c>
      <c r="B1027" t="inlineStr">
        <is>
          <t>100-02 Главный корпус (флотация)</t>
        </is>
      </c>
    </row>
    <row r="1028" hidden="1" outlineLevel="1" s="171">
      <c r="A1028" s="7" t="n">
        <v>3000</v>
      </c>
      <c r="B1028" t="inlineStr">
        <is>
          <t>100-01 Участок дробления</t>
        </is>
      </c>
    </row>
    <row r="1029" hidden="1" outlineLevel="1" s="171">
      <c r="A1029" s="7" t="n">
        <v>5500</v>
      </c>
      <c r="B1029" t="inlineStr">
        <is>
          <t>100-01 Участок дробления</t>
        </is>
      </c>
    </row>
    <row r="1030" hidden="1" outlineLevel="1" s="171">
      <c r="A1030" s="7" t="n">
        <v>7000</v>
      </c>
      <c r="B1030" t="inlineStr">
        <is>
          <t>100-01 Участок дробления</t>
        </is>
      </c>
    </row>
    <row r="1031" hidden="1" outlineLevel="1" s="171">
      <c r="A1031" s="7" t="n">
        <v>7000</v>
      </c>
      <c r="B1031" t="inlineStr">
        <is>
          <t>123-02-АБК-АХО-Столовая</t>
        </is>
      </c>
    </row>
    <row r="1032" hidden="1" outlineLevel="1" s="171">
      <c r="A1032" s="7" t="n">
        <v>7000</v>
      </c>
      <c r="B1032" t="inlineStr">
        <is>
          <t>123-02-АБК-АХО-Столовая</t>
        </is>
      </c>
    </row>
    <row r="1033" hidden="1" outlineLevel="1" s="171">
      <c r="A1033" s="7" t="n">
        <v>7000</v>
      </c>
      <c r="B1033" t="inlineStr">
        <is>
          <t>119-05-Автотранспортный цех - общепроизводственные</t>
        </is>
      </c>
    </row>
    <row r="1034" hidden="1" outlineLevel="1" s="171">
      <c r="A1034" s="7" t="n">
        <v>3900</v>
      </c>
      <c r="B1034" t="inlineStr">
        <is>
          <t>119-05-Автотранспортный цех - общепроизводственные</t>
        </is>
      </c>
    </row>
    <row r="1035" hidden="1" outlineLevel="1" s="171">
      <c r="A1035" s="7" t="n">
        <v>10600</v>
      </c>
      <c r="B1035" t="inlineStr">
        <is>
          <t>119-05-Автотранспортный цех - общепроизводственные</t>
        </is>
      </c>
    </row>
    <row r="1036" hidden="1" outlineLevel="1" s="171">
      <c r="A1036" s="7" t="n">
        <v>7000</v>
      </c>
      <c r="B1036" t="inlineStr">
        <is>
          <t>100-01 Участок дробления</t>
        </is>
      </c>
    </row>
    <row r="1037" hidden="1" outlineLevel="1" s="171">
      <c r="A1037" s="7" t="n">
        <v>3000</v>
      </c>
      <c r="B1037" t="inlineStr">
        <is>
          <t>100-01 Участок дробления</t>
        </is>
      </c>
    </row>
    <row r="1038" hidden="1" outlineLevel="1" s="171">
      <c r="A1038" s="7" t="n">
        <v>5500</v>
      </c>
      <c r="B1038" t="inlineStr">
        <is>
          <t>100-01 Участок дробления</t>
        </is>
      </c>
    </row>
    <row r="1039" hidden="1" outlineLevel="1" s="171">
      <c r="A1039" s="7" t="n">
        <v>6068.94</v>
      </c>
      <c r="B1039" t="inlineStr">
        <is>
          <t>119-03-Автотранспортный цех - ЭКБУ</t>
        </is>
      </c>
    </row>
    <row r="1040" hidden="1" outlineLevel="1" s="171">
      <c r="A1040" s="7" t="n">
        <v>7000</v>
      </c>
      <c r="B1040" t="inlineStr">
        <is>
          <t>119-03-Автотранспортный цех - ЭКБУ</t>
        </is>
      </c>
    </row>
    <row r="1041" hidden="1" outlineLevel="1" s="171">
      <c r="A1041" s="7" t="n">
        <v>5500</v>
      </c>
      <c r="B1041" t="inlineStr">
        <is>
          <t>119-03-Автотранспортный цех - ЭКБУ</t>
        </is>
      </c>
    </row>
    <row r="1042" hidden="1" outlineLevel="1" s="171">
      <c r="A1042" s="7" t="n">
        <v>3000</v>
      </c>
      <c r="B1042" t="inlineStr">
        <is>
          <t>119-03-Автотранспортный цех - ЭКБУ</t>
        </is>
      </c>
    </row>
    <row r="1043" hidden="1" outlineLevel="1" s="171">
      <c r="A1043" s="7" t="n">
        <v>10600</v>
      </c>
      <c r="B1043" t="inlineStr">
        <is>
          <t>119-03-Автотранспортный цех - ЭКБУ</t>
        </is>
      </c>
    </row>
    <row r="1044" hidden="1" outlineLevel="1" s="171">
      <c r="A1044" s="7" t="n">
        <v>3900</v>
      </c>
      <c r="B1044" t="inlineStr">
        <is>
          <t>119-03-Автотранспортный цех - ЭКБУ</t>
        </is>
      </c>
    </row>
    <row r="1045" hidden="1" outlineLevel="1" s="171">
      <c r="A1045" s="7" t="n">
        <v>7000</v>
      </c>
      <c r="B1045" t="inlineStr">
        <is>
          <t>101-01-Технологический участок</t>
        </is>
      </c>
    </row>
    <row r="1046" hidden="1" outlineLevel="1" s="171">
      <c r="A1046" s="7" t="n">
        <v>3000</v>
      </c>
      <c r="B1046" t="inlineStr">
        <is>
          <t>101-01-Технологический участок</t>
        </is>
      </c>
    </row>
    <row r="1047" hidden="1" outlineLevel="1" s="171">
      <c r="A1047" s="7" t="n">
        <v>5500</v>
      </c>
      <c r="B1047" t="inlineStr">
        <is>
          <t>101-01-Технологический участок</t>
        </is>
      </c>
    </row>
    <row r="1048" hidden="1" outlineLevel="1" s="171">
      <c r="A1048" s="7" t="n">
        <v>7000</v>
      </c>
      <c r="B1048" t="inlineStr">
        <is>
          <t>100-02 Главный корпус (флотация)</t>
        </is>
      </c>
    </row>
    <row r="1049" hidden="1" outlineLevel="1" s="171">
      <c r="A1049" s="7" t="n">
        <v>4950</v>
      </c>
      <c r="B1049" t="inlineStr">
        <is>
          <t>101-02-ЭКБУ - Карьер</t>
        </is>
      </c>
    </row>
    <row r="1050" hidden="1" outlineLevel="1" s="171">
      <c r="A1050" s="7" t="n">
        <v>7000</v>
      </c>
      <c r="B1050" t="inlineStr">
        <is>
          <t>101-02-ЭКБУ - Карьер</t>
        </is>
      </c>
    </row>
    <row r="1051" hidden="1" outlineLevel="1" s="171">
      <c r="A1051" s="7" t="n">
        <v>7000</v>
      </c>
      <c r="B1051" t="inlineStr">
        <is>
          <t>130-01 Проект подземный рудник</t>
        </is>
      </c>
    </row>
    <row r="1052" hidden="1" outlineLevel="1" s="171">
      <c r="A1052" s="7" t="n">
        <v>5500</v>
      </c>
      <c r="B1052" t="inlineStr">
        <is>
          <t>120-01-Геолого-маркшейдерская служба. отдел</t>
        </is>
      </c>
    </row>
    <row r="1053" hidden="1" outlineLevel="1" s="171">
      <c r="A1053" s="7" t="n">
        <v>7000</v>
      </c>
      <c r="B1053" t="inlineStr">
        <is>
          <t>101-02-ЭКБУ - Карьер</t>
        </is>
      </c>
    </row>
    <row r="1054" hidden="1" outlineLevel="1" s="171">
      <c r="A1054" s="7" t="n">
        <v>7000</v>
      </c>
      <c r="B1054" t="inlineStr">
        <is>
          <t>101-06-Общепроизводственные расходы - Карьер</t>
        </is>
      </c>
    </row>
    <row r="1055" hidden="1" outlineLevel="1" s="171">
      <c r="A1055" s="7" t="n">
        <v>5500</v>
      </c>
      <c r="B1055" t="inlineStr">
        <is>
          <t>130-18 Технические службы</t>
        </is>
      </c>
    </row>
    <row r="1056" hidden="1" outlineLevel="1" s="171">
      <c r="A1056" s="7" t="n">
        <v>4950</v>
      </c>
      <c r="B1056" t="inlineStr">
        <is>
          <t>120-01-Геолого-маркшейдерская служба. отдел</t>
        </is>
      </c>
    </row>
    <row r="1057" hidden="1" outlineLevel="1" s="171">
      <c r="A1057" s="7" t="n">
        <v>13572</v>
      </c>
      <c r="B1057" t="inlineStr">
        <is>
          <t>120-01-Геолого-маркшейдерская служба. отдел</t>
        </is>
      </c>
    </row>
    <row r="1058" hidden="1" outlineLevel="1" s="171">
      <c r="A1058" s="7" t="n">
        <v>6960</v>
      </c>
      <c r="B1058" t="inlineStr">
        <is>
          <t>120-01-Геолого-маркшейдерская служба. отдел</t>
        </is>
      </c>
    </row>
    <row r="1059" hidden="1" outlineLevel="1" s="171">
      <c r="A1059" s="7" t="n">
        <v>7000</v>
      </c>
      <c r="B1059" t="inlineStr">
        <is>
          <t>100-08  ИТР Производство ОФ</t>
        </is>
      </c>
    </row>
    <row r="1060" hidden="1" outlineLevel="1" s="171">
      <c r="A1060" s="7" t="n">
        <v>7000</v>
      </c>
      <c r="B1060" t="inlineStr">
        <is>
          <t>112-01-ИТР-производство</t>
        </is>
      </c>
    </row>
    <row r="1061" hidden="1" outlineLevel="1" s="171">
      <c r="A1061" s="7" t="n">
        <v>7000</v>
      </c>
      <c r="B1061" t="inlineStr">
        <is>
          <t>130-04 Взрывание</t>
        </is>
      </c>
    </row>
    <row r="1062" hidden="1" outlineLevel="1" s="171">
      <c r="A1062" s="7" t="n">
        <v>7000</v>
      </c>
      <c r="B1062" t="inlineStr">
        <is>
          <t>130-02 Бурение (Проходческие работы)</t>
        </is>
      </c>
    </row>
    <row r="1063" hidden="1" outlineLevel="1" s="171">
      <c r="A1063" s="7" t="n">
        <v>8800</v>
      </c>
      <c r="B1063" t="inlineStr">
        <is>
          <t>130-02 Бурение (Проходческие работы)</t>
        </is>
      </c>
    </row>
    <row r="1064" hidden="1" outlineLevel="1" s="171">
      <c r="A1064" s="7" t="n">
        <v>7000</v>
      </c>
      <c r="B1064" t="inlineStr">
        <is>
          <t>130-01 Проект подземный рудник</t>
        </is>
      </c>
    </row>
    <row r="1065" hidden="1" outlineLevel="1" s="171">
      <c r="A1065" s="7" t="n">
        <v>7000</v>
      </c>
      <c r="B1065" t="inlineStr">
        <is>
          <t>120-01-Геолого-маркшейдерская служба. отдел</t>
        </is>
      </c>
    </row>
    <row r="1066" hidden="1" outlineLevel="1" s="171">
      <c r="A1066" s="7" t="n">
        <v>5500</v>
      </c>
      <c r="B1066" t="inlineStr">
        <is>
          <t>101-04 - Дорожный участок - карьер</t>
        </is>
      </c>
    </row>
    <row r="1067" hidden="1" outlineLevel="1" s="171">
      <c r="A1067" s="7" t="n">
        <v>3000</v>
      </c>
      <c r="B1067" t="inlineStr">
        <is>
          <t>101-04 - Дорожный участок - карьер</t>
        </is>
      </c>
    </row>
    <row r="1068" hidden="1" outlineLevel="1" s="171">
      <c r="A1068" s="7" t="n">
        <v>7000</v>
      </c>
      <c r="B1068" t="inlineStr">
        <is>
          <t>119-02-Автотранспортный цех - грузовой транспорт</t>
        </is>
      </c>
    </row>
    <row r="1069" hidden="1" outlineLevel="1" s="171">
      <c r="A1069" s="7" t="n">
        <v>7000</v>
      </c>
      <c r="B1069" t="inlineStr">
        <is>
          <t>105-02-УТВС и НК</t>
        </is>
      </c>
    </row>
    <row r="1070" hidden="1" outlineLevel="1" s="171">
      <c r="A1070" s="7" t="n">
        <v>59627</v>
      </c>
      <c r="B1070" t="inlineStr">
        <is>
          <t>120-03-01-ОМТС-Отдел Экспертной приемки и учетаТМЦ</t>
        </is>
      </c>
    </row>
    <row r="1071" hidden="1" outlineLevel="1" s="171">
      <c r="A1071" s="7" t="n">
        <v>32000</v>
      </c>
      <c r="B1071" t="inlineStr">
        <is>
          <t>120-03-01-ОМТС-Отдел Экспертной приемки и учетаТМЦ</t>
        </is>
      </c>
    </row>
    <row r="1072" hidden="1" outlineLevel="1" s="171">
      <c r="A1072" s="7" t="n">
        <v>15400</v>
      </c>
      <c r="B1072" t="inlineStr">
        <is>
          <t>120-03-01-ОМТС-Отдел Экспертной приемки и учетаТМЦ</t>
        </is>
      </c>
    </row>
    <row r="1073" hidden="1" outlineLevel="1" s="171">
      <c r="A1073" s="7" t="n">
        <v>23480</v>
      </c>
      <c r="B1073" t="inlineStr">
        <is>
          <t>120-03-ОМТС</t>
        </is>
      </c>
    </row>
    <row r="1074" hidden="1" outlineLevel="1" s="171">
      <c r="A1074" s="7" t="n">
        <v>1044</v>
      </c>
      <c r="B1074" t="inlineStr">
        <is>
          <t>120-03-ОМТС</t>
        </is>
      </c>
    </row>
    <row r="1075" hidden="1" outlineLevel="1" s="171">
      <c r="A1075" s="7" t="n">
        <v>9900</v>
      </c>
      <c r="B1075" t="inlineStr">
        <is>
          <t>120-03-ОМТС</t>
        </is>
      </c>
    </row>
    <row r="1076" hidden="1" outlineLevel="1" s="171">
      <c r="A1076" s="7" t="n">
        <v>7000</v>
      </c>
      <c r="B1076" t="inlineStr">
        <is>
          <t>123-02-АБК-АХО-Столовая</t>
        </is>
      </c>
    </row>
    <row r="1077" hidden="1" outlineLevel="1" s="171">
      <c r="A1077" s="7" t="n">
        <v>7000</v>
      </c>
      <c r="B1077" t="inlineStr">
        <is>
          <t>123-02-АБК-АХО-Столовая</t>
        </is>
      </c>
    </row>
    <row r="1078" hidden="1" outlineLevel="1" s="171">
      <c r="A1078" s="7" t="n">
        <v>7000</v>
      </c>
      <c r="B1078" t="inlineStr">
        <is>
          <t>119-01-автотранспортный  цех - легковой транспорт</t>
        </is>
      </c>
    </row>
    <row r="1079" hidden="1" outlineLevel="1" s="171">
      <c r="A1079" s="7" t="n">
        <v>7000</v>
      </c>
      <c r="B1079" t="inlineStr">
        <is>
          <t>100-08  ИТР Производство ОФ</t>
        </is>
      </c>
    </row>
    <row r="1080" hidden="1" outlineLevel="1" s="171">
      <c r="A1080" s="7" t="n">
        <v>5500</v>
      </c>
      <c r="B1080" t="inlineStr">
        <is>
          <t>100-08  ИТР Производство ОФ</t>
        </is>
      </c>
    </row>
    <row r="1081" hidden="1" outlineLevel="1" s="171">
      <c r="A1081" s="7" t="n">
        <v>5500</v>
      </c>
      <c r="B1081" t="inlineStr">
        <is>
          <t>127-001- Служба охраны и режима</t>
        </is>
      </c>
    </row>
    <row r="1082" hidden="1" outlineLevel="1" s="171">
      <c r="A1082" s="7" t="n">
        <v>3000</v>
      </c>
      <c r="B1082" t="inlineStr">
        <is>
          <t>127-001- Служба охраны и режима</t>
        </is>
      </c>
    </row>
    <row r="1083" hidden="1" outlineLevel="1" s="171">
      <c r="A1083" s="7" t="n">
        <v>7000</v>
      </c>
      <c r="B1083" t="inlineStr">
        <is>
          <t>101-02-ЭКБУ - Карьер</t>
        </is>
      </c>
    </row>
    <row r="1084" hidden="1" outlineLevel="1" s="171">
      <c r="A1084" s="7" t="n">
        <v>5500</v>
      </c>
      <c r="B1084" t="inlineStr">
        <is>
          <t>101-02-ЭКБУ - Карьер</t>
        </is>
      </c>
    </row>
    <row r="1085" hidden="1" outlineLevel="1" s="171">
      <c r="A1085" s="7" t="n">
        <v>3000</v>
      </c>
      <c r="B1085" t="inlineStr">
        <is>
          <t>101-02-ЭКБУ - Карьер</t>
        </is>
      </c>
    </row>
    <row r="1086" hidden="1" outlineLevel="1" s="171">
      <c r="A1086" s="7" t="n">
        <v>4558.41</v>
      </c>
      <c r="B1086" t="inlineStr">
        <is>
          <t>119-02-Автотранспортный цех - грузовой транспорт</t>
        </is>
      </c>
    </row>
    <row r="1087" hidden="1" outlineLevel="1" s="171">
      <c r="A1087" s="7" t="n">
        <v>29190</v>
      </c>
      <c r="B1087" t="inlineStr">
        <is>
          <t>105-02-УТВС и НК</t>
        </is>
      </c>
    </row>
    <row r="1088" hidden="1" outlineLevel="1" s="171">
      <c r="A1088" s="7" t="n">
        <v>1650</v>
      </c>
      <c r="B1088" t="inlineStr">
        <is>
          <t>127-001- Служба охраны и режима</t>
        </is>
      </c>
    </row>
    <row r="1089" hidden="1" outlineLevel="1" s="171">
      <c r="A1089" s="7" t="n">
        <v>6068.94</v>
      </c>
      <c r="B1089" t="inlineStr">
        <is>
          <t>127-001- Служба охраны и режима</t>
        </is>
      </c>
    </row>
    <row r="1090" hidden="1" outlineLevel="1" s="171">
      <c r="A1090" s="7" t="n">
        <v>5500</v>
      </c>
      <c r="B1090" t="inlineStr">
        <is>
          <t>127-001- Служба охраны и режима</t>
        </is>
      </c>
    </row>
    <row r="1091" hidden="1" outlineLevel="1" s="171">
      <c r="A1091" s="7" t="n">
        <v>10600</v>
      </c>
      <c r="B1091" t="inlineStr">
        <is>
          <t>111-02-АУП</t>
        </is>
      </c>
    </row>
    <row r="1092" hidden="1" outlineLevel="1" s="171">
      <c r="A1092" s="7" t="n">
        <v>3900</v>
      </c>
      <c r="B1092" t="inlineStr">
        <is>
          <t>111-02-АУП</t>
        </is>
      </c>
    </row>
    <row r="1093" hidden="1" outlineLevel="1" s="171">
      <c r="A1093" s="7" t="n">
        <v>4558.4</v>
      </c>
      <c r="B1093" t="inlineStr">
        <is>
          <t>111-02-АУП</t>
        </is>
      </c>
    </row>
    <row r="1094" hidden="1" outlineLevel="1" s="171">
      <c r="A1094" s="7" t="n">
        <v>14500</v>
      </c>
      <c r="B1094" t="inlineStr">
        <is>
          <t>119-06-Автотранспортный цех-РПП</t>
        </is>
      </c>
    </row>
    <row r="1095" hidden="1" outlineLevel="1" s="171">
      <c r="A1095" s="7" t="n">
        <v>14500</v>
      </c>
      <c r="B1095" t="inlineStr">
        <is>
          <t>109-Химлаборатория</t>
        </is>
      </c>
    </row>
    <row r="1096" hidden="1" outlineLevel="1" s="171">
      <c r="A1096" s="7" t="n">
        <v>14500</v>
      </c>
      <c r="B1096" t="inlineStr">
        <is>
          <t>112-01-ИТР-производство</t>
        </is>
      </c>
    </row>
    <row r="1097" hidden="1" outlineLevel="1" s="171">
      <c r="A1097" s="7" t="n">
        <v>88050</v>
      </c>
      <c r="B1097" t="inlineStr">
        <is>
          <t>120-03-ОМТС</t>
        </is>
      </c>
    </row>
    <row r="1098" hidden="1" outlineLevel="1" s="171">
      <c r="A1098" s="7" t="n">
        <v>60000</v>
      </c>
      <c r="B1098" t="inlineStr">
        <is>
          <t>120-03-ОМТС</t>
        </is>
      </c>
    </row>
    <row r="1099" hidden="1" outlineLevel="1" s="171">
      <c r="A1099" s="7" t="n">
        <v>5500</v>
      </c>
      <c r="B1099" t="inlineStr">
        <is>
          <t>105-02-УТВС и НК</t>
        </is>
      </c>
    </row>
    <row r="1100" hidden="1" outlineLevel="1" s="171">
      <c r="A1100" s="7" t="n">
        <v>3000</v>
      </c>
      <c r="B1100" t="inlineStr">
        <is>
          <t>105-02-УТВС и НК</t>
        </is>
      </c>
      <c r="N1100" s="180">
        <f>SUBTOTAL(9,A12:A1098)</f>
        <v/>
      </c>
    </row>
    <row r="1101" hidden="1" outlineLevel="1" s="171">
      <c r="A1101" s="176" t="n">
        <v>435</v>
      </c>
      <c r="B1101" t="inlineStr">
        <is>
          <t>105-02-УТВС и НК</t>
        </is>
      </c>
    </row>
    <row r="1102" hidden="1" outlineLevel="1" s="171">
      <c r="A1102" s="7" t="n">
        <v>6068.94</v>
      </c>
      <c r="B1102" t="inlineStr">
        <is>
          <t>105-02-УТВС и НК</t>
        </is>
      </c>
    </row>
    <row r="1103" hidden="1" outlineLevel="1" s="171">
      <c r="A1103" s="7" t="n">
        <v>2349</v>
      </c>
      <c r="B1103" t="inlineStr">
        <is>
          <t>105-02-УТВС и НК</t>
        </is>
      </c>
    </row>
    <row r="1104" hidden="1" outlineLevel="1" s="171">
      <c r="A1104" s="7" t="n">
        <v>7000</v>
      </c>
      <c r="B1104" t="inlineStr">
        <is>
          <t>100-02 Главный корпус (флотация)</t>
        </is>
      </c>
    </row>
    <row r="1105" hidden="1" outlineLevel="1" s="171">
      <c r="A1105" s="7" t="n">
        <v>7000</v>
      </c>
      <c r="B1105" t="inlineStr">
        <is>
          <t>105-03-ЛЭП</t>
        </is>
      </c>
    </row>
    <row r="1106" hidden="1" outlineLevel="1" s="171">
      <c r="A1106" s="7" t="n">
        <v>7000</v>
      </c>
      <c r="B1106" t="inlineStr">
        <is>
          <t>105-02-УТВС и НК</t>
        </is>
      </c>
    </row>
    <row r="1107" hidden="1" outlineLevel="1" s="171">
      <c r="A1107" s="7" t="n">
        <v>7000</v>
      </c>
      <c r="B1107" t="inlineStr">
        <is>
          <t>105-02-УТВС и НК</t>
        </is>
      </c>
    </row>
    <row r="1108" hidden="1" outlineLevel="1" s="171">
      <c r="A1108" s="7" t="n">
        <v>96075</v>
      </c>
      <c r="B1108" t="inlineStr">
        <is>
          <t>120-02  - Главные специалисты ИТР</t>
        </is>
      </c>
    </row>
    <row r="1109" hidden="1" outlineLevel="1" s="171">
      <c r="A1109" s="7" t="n">
        <v>3300</v>
      </c>
      <c r="B1109" t="inlineStr">
        <is>
          <t>120-02  - Главные специалисты ИТР</t>
        </is>
      </c>
    </row>
    <row r="1110" hidden="1" outlineLevel="1" s="171">
      <c r="A1110" s="7" t="n">
        <v>1650</v>
      </c>
      <c r="B1110" t="inlineStr">
        <is>
          <t>123-01-АБК-АХО-вахтовый поселок</t>
        </is>
      </c>
    </row>
    <row r="1111" hidden="1" outlineLevel="1" s="171">
      <c r="A1111" s="7" t="n">
        <v>36718</v>
      </c>
      <c r="B1111" t="inlineStr">
        <is>
          <t>123-01-АБК-АХО-вахтовый поселок</t>
        </is>
      </c>
    </row>
    <row r="1112" hidden="1" outlineLevel="1" s="171">
      <c r="A1112" s="7" t="n">
        <v>141515</v>
      </c>
      <c r="B1112" t="inlineStr">
        <is>
          <t>123-01-АБК-АХО-вахтовый поселок</t>
        </is>
      </c>
    </row>
    <row r="1113" hidden="1" outlineLevel="1" s="171">
      <c r="A1113" s="7" t="n">
        <v>7765</v>
      </c>
      <c r="B1113" t="inlineStr">
        <is>
          <t>123-01-АБК-АХО-вахтовый поселок</t>
        </is>
      </c>
    </row>
    <row r="1114" hidden="1" outlineLevel="1" s="171">
      <c r="A1114" s="7" t="n">
        <v>19180</v>
      </c>
      <c r="B1114" t="inlineStr">
        <is>
          <t>123-01-АБК-АХО-вахтовый поселок</t>
        </is>
      </c>
    </row>
    <row r="1115" hidden="1" outlineLevel="1" s="171">
      <c r="A1115" s="7" t="n">
        <v>7000</v>
      </c>
      <c r="B1115" t="inlineStr">
        <is>
          <t>119-03-Автотранспортный цех - ЭКБУ</t>
        </is>
      </c>
    </row>
    <row r="1116" hidden="1" outlineLevel="1" s="171">
      <c r="A1116" s="7" t="n">
        <v>7000</v>
      </c>
      <c r="B1116" t="inlineStr">
        <is>
          <t>119-05-Автотранспортный цех - общепроизводственные</t>
        </is>
      </c>
    </row>
    <row r="1117" hidden="1" outlineLevel="1" s="171">
      <c r="A1117" s="7" t="n">
        <v>4950</v>
      </c>
      <c r="B1117" t="inlineStr">
        <is>
          <t>106-02-02-Горный участок - Штольня №6</t>
        </is>
      </c>
    </row>
    <row r="1118" hidden="1" outlineLevel="1" s="171">
      <c r="A1118" s="7" t="n">
        <v>4558.41</v>
      </c>
      <c r="B1118" t="inlineStr">
        <is>
          <t>119-06-Автотранспортный цех-РПП</t>
        </is>
      </c>
    </row>
    <row r="1119" hidden="1" outlineLevel="1" s="171">
      <c r="A1119" s="7" t="n">
        <v>6068.94</v>
      </c>
      <c r="B1119" t="inlineStr">
        <is>
          <t>100-09 РММ</t>
        </is>
      </c>
    </row>
    <row r="1120" hidden="1" outlineLevel="1" s="171">
      <c r="A1120" s="7" t="n">
        <v>7560</v>
      </c>
      <c r="B1120" t="inlineStr">
        <is>
          <t>126-001 ОТК Общепроизводственные расходы</t>
        </is>
      </c>
    </row>
    <row r="1121" hidden="1" outlineLevel="1" s="171">
      <c r="A1121" s="7" t="n">
        <v>7000</v>
      </c>
      <c r="B1121" t="inlineStr">
        <is>
          <t>119-04-Автотранспортный цех - спецтранспорт</t>
        </is>
      </c>
    </row>
    <row r="1122" hidden="1" outlineLevel="1" s="171">
      <c r="A1122" s="7" t="n">
        <v>7061.06</v>
      </c>
      <c r="B1122" t="inlineStr">
        <is>
          <t>101-02-ЭКБУ - Карьер</t>
        </is>
      </c>
    </row>
    <row r="1123" hidden="1" outlineLevel="1" s="171">
      <c r="A1123" s="7" t="n">
        <v>6068.94</v>
      </c>
      <c r="B1123" t="inlineStr">
        <is>
          <t>101-06-Общепроизводственные расходы - Карьер</t>
        </is>
      </c>
    </row>
    <row r="1124" hidden="1" outlineLevel="1" s="171">
      <c r="A1124" s="7" t="n">
        <v>6068.94</v>
      </c>
      <c r="B1124" t="inlineStr">
        <is>
          <t>101-02-ЭКБУ - Карьер</t>
        </is>
      </c>
    </row>
    <row r="1125" hidden="1" outlineLevel="1" s="171">
      <c r="A1125" s="7" t="n">
        <v>4980</v>
      </c>
      <c r="B1125" t="inlineStr">
        <is>
          <t>120-03-01-ОМТС-Отдел Экспертной приемки и учетаТМЦ</t>
        </is>
      </c>
    </row>
    <row r="1126" hidden="1" outlineLevel="1" s="171">
      <c r="A1126" s="7" t="n">
        <v>13725</v>
      </c>
      <c r="B1126" t="inlineStr">
        <is>
          <t>119-06-Автотранспортный цех-РПП</t>
        </is>
      </c>
    </row>
    <row r="1127" hidden="1" outlineLevel="1" s="171">
      <c r="A1127" s="7" t="n">
        <v>13725</v>
      </c>
      <c r="B1127" t="inlineStr">
        <is>
          <t>100-02 Главный корпус (флотация)</t>
        </is>
      </c>
    </row>
    <row r="1128" hidden="1" outlineLevel="1" s="171">
      <c r="A1128" s="7" t="n">
        <v>2349</v>
      </c>
      <c r="B1128" t="inlineStr">
        <is>
          <t>109-Химлаборатория</t>
        </is>
      </c>
    </row>
    <row r="1129" hidden="1" outlineLevel="1" s="171">
      <c r="A1129" s="7" t="n">
        <v>13725</v>
      </c>
      <c r="B1129" t="inlineStr">
        <is>
          <t>105-02-УТВС и НК</t>
        </is>
      </c>
    </row>
    <row r="1130" hidden="1" outlineLevel="1" s="171">
      <c r="A1130" s="7" t="n">
        <v>13725</v>
      </c>
      <c r="B1130" t="inlineStr">
        <is>
          <t>100-02 Главный корпус (флотация)</t>
        </is>
      </c>
    </row>
    <row r="1131" hidden="1" outlineLevel="1" s="171">
      <c r="A1131" s="7" t="n">
        <v>13725</v>
      </c>
      <c r="B1131" t="inlineStr">
        <is>
          <t>100-08  ИТР Производство ОФ</t>
        </is>
      </c>
    </row>
    <row r="1132" hidden="1" outlineLevel="1" s="171">
      <c r="A1132" s="7" t="n">
        <v>13725</v>
      </c>
      <c r="B1132" t="inlineStr">
        <is>
          <t>101-03-участок БВР</t>
        </is>
      </c>
    </row>
    <row r="1133" hidden="1" outlineLevel="1" s="171">
      <c r="A1133" s="7" t="n">
        <v>13725</v>
      </c>
      <c r="B1133" t="inlineStr">
        <is>
          <t>107-Отдел Капитального Строительства</t>
        </is>
      </c>
    </row>
    <row r="1134" hidden="1" outlineLevel="1" s="171">
      <c r="A1134" s="7" t="n">
        <v>13725</v>
      </c>
      <c r="B1134" t="inlineStr">
        <is>
          <t>100-01 Участок дробления</t>
        </is>
      </c>
    </row>
    <row r="1135" hidden="1" outlineLevel="1" s="171">
      <c r="A1135" s="7" t="n">
        <v>13725</v>
      </c>
      <c r="B1135" t="inlineStr">
        <is>
          <t>119-06-Автотранспортный цех-РПП</t>
        </is>
      </c>
    </row>
    <row r="1136" hidden="1" outlineLevel="1" s="171">
      <c r="A1136" s="7" t="n">
        <v>13725</v>
      </c>
      <c r="B1136" t="inlineStr">
        <is>
          <t>107-Отдел Капитального Строительства</t>
        </is>
      </c>
    </row>
    <row r="1137" hidden="1" outlineLevel="1" s="171">
      <c r="A1137" s="7" t="n">
        <v>5500</v>
      </c>
      <c r="B1137" t="inlineStr">
        <is>
          <t>119-06-Автотранспортный цех-РПП</t>
        </is>
      </c>
    </row>
    <row r="1138" hidden="1" outlineLevel="1" s="171">
      <c r="A1138" s="7" t="n">
        <v>3000</v>
      </c>
      <c r="B1138" t="inlineStr">
        <is>
          <t>119-06-Автотранспортный цех-РПП</t>
        </is>
      </c>
    </row>
    <row r="1139" hidden="1" outlineLevel="1" s="171">
      <c r="A1139" s="7" t="n">
        <v>7061.06</v>
      </c>
      <c r="B1139" t="inlineStr">
        <is>
          <t>119-06-Автотранспортный цех-РПП</t>
        </is>
      </c>
    </row>
    <row r="1140" hidden="1" outlineLevel="1" s="171">
      <c r="A1140" s="7" t="n">
        <v>10600</v>
      </c>
      <c r="B1140" t="inlineStr">
        <is>
          <t>119-06-Автотранспортный цех-РПП</t>
        </is>
      </c>
    </row>
    <row r="1141" hidden="1" outlineLevel="1" s="171">
      <c r="A1141" s="7" t="n">
        <v>3900</v>
      </c>
      <c r="B1141" t="inlineStr">
        <is>
          <t>119-06-Автотранспортный цех-РПП</t>
        </is>
      </c>
    </row>
    <row r="1142" hidden="1" outlineLevel="1" s="171">
      <c r="A1142" s="7" t="n">
        <v>3200</v>
      </c>
      <c r="B1142" t="inlineStr">
        <is>
          <t>119-06-Автотранспортный цех-РПП</t>
        </is>
      </c>
    </row>
    <row r="1143" hidden="1" outlineLevel="1" s="171">
      <c r="A1143" s="7" t="n">
        <v>10600</v>
      </c>
      <c r="B1143" t="inlineStr">
        <is>
          <t>105-03-ЛЭП</t>
        </is>
      </c>
    </row>
    <row r="1144" hidden="1" outlineLevel="1" s="171">
      <c r="A1144" s="7" t="n">
        <v>3900</v>
      </c>
      <c r="B1144" t="inlineStr">
        <is>
          <t>105-03-ЛЭП</t>
        </is>
      </c>
    </row>
    <row r="1145" hidden="1" outlineLevel="1" s="171">
      <c r="A1145" s="7" t="n">
        <v>14500</v>
      </c>
      <c r="B1145" t="inlineStr">
        <is>
          <t>123-02-АБК-АХО-Столовая</t>
        </is>
      </c>
    </row>
    <row r="1146" hidden="1" outlineLevel="1" s="171">
      <c r="A1146" s="7" t="n">
        <v>14500</v>
      </c>
      <c r="B1146" t="inlineStr">
        <is>
          <t>105-03-ЛЭП</t>
        </is>
      </c>
    </row>
    <row r="1147" hidden="1" outlineLevel="1" s="171">
      <c r="A1147" s="7" t="n">
        <v>14500</v>
      </c>
      <c r="B1147" t="inlineStr">
        <is>
          <t>119-07-Автотранспортный цех-автобусы</t>
        </is>
      </c>
    </row>
    <row r="1148" hidden="1" outlineLevel="1" s="171">
      <c r="A1148" s="7" t="n">
        <v>10600</v>
      </c>
      <c r="B1148" t="inlineStr">
        <is>
          <t>101-02-ЭКБУ - Карьер</t>
        </is>
      </c>
    </row>
    <row r="1149" hidden="1" outlineLevel="1" s="171">
      <c r="A1149" s="7" t="n">
        <v>10600</v>
      </c>
      <c r="B1149" t="inlineStr">
        <is>
          <t>120-03-01-ОМТС-Отдел Экспертной приемки и учетаТМЦ</t>
        </is>
      </c>
    </row>
    <row r="1150" hidden="1" outlineLevel="1" s="171">
      <c r="A1150" s="7" t="n">
        <v>10600</v>
      </c>
      <c r="B1150" t="inlineStr">
        <is>
          <t>123-02-АБК-АХО-Столовая</t>
        </is>
      </c>
    </row>
    <row r="1151" hidden="1" outlineLevel="1" s="171">
      <c r="A1151" s="7" t="n">
        <v>10600</v>
      </c>
      <c r="B1151" t="inlineStr">
        <is>
          <t>107-Отдел Капитального Строительства</t>
        </is>
      </c>
    </row>
    <row r="1152" hidden="1" outlineLevel="1" s="171">
      <c r="A1152" s="7" t="n">
        <v>10600</v>
      </c>
      <c r="B1152" t="inlineStr">
        <is>
          <t>111-02-АУП</t>
        </is>
      </c>
    </row>
    <row r="1153" hidden="1" outlineLevel="1" s="171">
      <c r="A1153" s="7" t="n">
        <v>3325</v>
      </c>
      <c r="B1153" t="inlineStr">
        <is>
          <t>120-03-01-ОМТС-Отдел Экспертной приемки и учетаТМЦ</t>
        </is>
      </c>
    </row>
    <row r="1154" hidden="1" outlineLevel="1" s="171">
      <c r="A1154" s="7" t="n">
        <v>68625</v>
      </c>
      <c r="B1154" t="inlineStr">
        <is>
          <t>101-06-Общепроизводственные расходы - Карьер</t>
        </is>
      </c>
    </row>
    <row r="1155" hidden="1" outlineLevel="1" s="171">
      <c r="A1155" s="7" t="n">
        <v>2520</v>
      </c>
      <c r="B1155" t="inlineStr">
        <is>
          <t>101-06-Общепроизводственные расходы - Карьер</t>
        </is>
      </c>
    </row>
    <row r="1156" hidden="1" outlineLevel="1" s="171">
      <c r="A1156" s="7" t="n">
        <v>29000</v>
      </c>
      <c r="B1156" t="inlineStr">
        <is>
          <t>100-08  ИТР Производство ОФ</t>
        </is>
      </c>
    </row>
    <row r="1157" hidden="1" outlineLevel="1" s="171">
      <c r="A1157" s="7" t="n">
        <v>1977</v>
      </c>
      <c r="B1157" t="inlineStr">
        <is>
          <t>100-08  ИТР Производство ОФ</t>
        </is>
      </c>
    </row>
    <row r="1158" hidden="1" outlineLevel="1" s="171">
      <c r="A1158" s="7" t="n">
        <v>8354</v>
      </c>
      <c r="B1158" t="inlineStr">
        <is>
          <t>100-08  ИТР Производство ОФ</t>
        </is>
      </c>
    </row>
    <row r="1159" hidden="1" outlineLevel="1" s="171">
      <c r="A1159" s="7" t="n">
        <v>14400</v>
      </c>
      <c r="B1159" t="inlineStr">
        <is>
          <t>100-08  ИТР Производство ОФ</t>
        </is>
      </c>
    </row>
    <row r="1160" hidden="1" outlineLevel="1" s="171">
      <c r="A1160" s="7" t="n">
        <v>10080</v>
      </c>
      <c r="B1160" t="inlineStr">
        <is>
          <t>101-05-Отвал</t>
        </is>
      </c>
    </row>
    <row r="1161" hidden="1" outlineLevel="1" s="171">
      <c r="A1161" s="7" t="n">
        <v>13725</v>
      </c>
      <c r="B1161" t="inlineStr">
        <is>
          <t>101-05-Отвал</t>
        </is>
      </c>
    </row>
    <row r="1162" hidden="1" outlineLevel="1" s="171">
      <c r="A1162" s="7" t="n">
        <v>5500</v>
      </c>
      <c r="B1162" t="inlineStr">
        <is>
          <t>112-ИТР-офис</t>
        </is>
      </c>
    </row>
    <row r="1163" hidden="1" outlineLevel="1" s="171">
      <c r="A1163" s="7" t="n">
        <v>3000</v>
      </c>
      <c r="B1163" t="inlineStr">
        <is>
          <t>112-ИТР-офис</t>
        </is>
      </c>
    </row>
    <row r="1164" hidden="1" outlineLevel="1" s="171">
      <c r="A1164" s="7" t="n">
        <v>4558.4</v>
      </c>
      <c r="B1164" t="inlineStr">
        <is>
          <t>112-ИТР-офис</t>
        </is>
      </c>
    </row>
    <row r="1165" hidden="1" outlineLevel="1" s="171">
      <c r="A1165" s="7" t="n">
        <v>4558.41</v>
      </c>
      <c r="B1165" t="inlineStr">
        <is>
          <t>123-02-АБК-АХО-Столовая</t>
        </is>
      </c>
    </row>
    <row r="1166" hidden="1" outlineLevel="1" s="171">
      <c r="A1166" s="7" t="n">
        <v>13725</v>
      </c>
      <c r="B1166" t="inlineStr">
        <is>
          <t>105-02-УТВС и НК</t>
        </is>
      </c>
    </row>
    <row r="1167" hidden="1" outlineLevel="1" s="171">
      <c r="A1167" s="7" t="n">
        <v>8820</v>
      </c>
      <c r="B1167" t="inlineStr">
        <is>
          <t>105-02-УТВС и НК</t>
        </is>
      </c>
    </row>
    <row r="1168" hidden="1" outlineLevel="1" s="171">
      <c r="A1168" s="7" t="n">
        <v>2349</v>
      </c>
      <c r="B1168" t="inlineStr">
        <is>
          <t>100-02 Главный корпус (флотация)</t>
        </is>
      </c>
    </row>
    <row r="1169" hidden="1" outlineLevel="1" s="171">
      <c r="A1169" s="7" t="n">
        <v>3000</v>
      </c>
      <c r="B1169" t="inlineStr">
        <is>
          <t>119-06-Автотранспортный цех-РПП</t>
        </is>
      </c>
    </row>
    <row r="1170" hidden="1" outlineLevel="1" s="171">
      <c r="A1170" s="176" t="n">
        <v>750</v>
      </c>
      <c r="B1170" t="inlineStr">
        <is>
          <t>119-06-Автотранспортный цех-РПП</t>
        </is>
      </c>
    </row>
    <row r="1171" hidden="1" outlineLevel="1" s="171">
      <c r="A1171" s="7" t="n">
        <v>2610</v>
      </c>
      <c r="B1171" t="inlineStr">
        <is>
          <t>119-06-Автотранспортный цех-РПП</t>
        </is>
      </c>
    </row>
    <row r="1172" hidden="1" outlineLevel="1" s="171">
      <c r="A1172" s="7" t="n">
        <v>32000</v>
      </c>
      <c r="B1172" t="inlineStr">
        <is>
          <t>119-06-Автотранспортный цех-РПП</t>
        </is>
      </c>
    </row>
    <row r="1173" hidden="1" outlineLevel="1" s="171">
      <c r="A1173" s="7" t="n">
        <v>147840</v>
      </c>
      <c r="B1173" t="inlineStr">
        <is>
          <t>100-01 Участок дробления</t>
        </is>
      </c>
    </row>
    <row r="1174" hidden="1" outlineLevel="1" s="171">
      <c r="A1174" s="7" t="n">
        <v>34430</v>
      </c>
      <c r="B1174" t="inlineStr">
        <is>
          <t>100-02 Главный корпус (флотация)</t>
        </is>
      </c>
    </row>
    <row r="1175" hidden="1" outlineLevel="1" s="171">
      <c r="A1175" s="7" t="n">
        <v>9210</v>
      </c>
      <c r="B1175" t="inlineStr">
        <is>
          <t>100-02 Главный корпус (флотация)</t>
        </is>
      </c>
    </row>
    <row r="1176" hidden="1" outlineLevel="1" s="171">
      <c r="A1176" s="7" t="n">
        <v>11700</v>
      </c>
      <c r="B1176" t="inlineStr">
        <is>
          <t>107-Отдел Капитального Строительства</t>
        </is>
      </c>
    </row>
    <row r="1177" hidden="1" outlineLevel="1" s="171">
      <c r="A1177" s="7" t="n">
        <v>23585</v>
      </c>
      <c r="B1177" t="inlineStr">
        <is>
          <t>107-Отдел Капитального Строительства</t>
        </is>
      </c>
    </row>
    <row r="1178" hidden="1" outlineLevel="1" s="171">
      <c r="A1178" s="7" t="n">
        <v>34980</v>
      </c>
      <c r="B1178" t="inlineStr">
        <is>
          <t>107-Отдел Капитального Строительства</t>
        </is>
      </c>
    </row>
    <row r="1179" hidden="1" outlineLevel="1" s="171">
      <c r="A1179" s="176" t="n">
        <v>850</v>
      </c>
      <c r="B1179" t="inlineStr">
        <is>
          <t>107-Отдел Капитального Строительства</t>
        </is>
      </c>
    </row>
    <row r="1180" hidden="1" outlineLevel="1" s="171">
      <c r="A1180" s="7" t="n">
        <v>2300</v>
      </c>
      <c r="B1180" t="inlineStr">
        <is>
          <t>107-Отдел Капитального Строительства</t>
        </is>
      </c>
    </row>
    <row r="1181" hidden="1" outlineLevel="1" s="171">
      <c r="A1181" s="7" t="n">
        <v>1250</v>
      </c>
      <c r="B1181" t="inlineStr">
        <is>
          <t>107-Отдел Капитального Строительства</t>
        </is>
      </c>
    </row>
    <row r="1182" hidden="1" outlineLevel="1" s="171">
      <c r="A1182" s="7" t="n">
        <v>2970</v>
      </c>
      <c r="B1182" t="inlineStr">
        <is>
          <t>107-Отдел Капитального Строительства</t>
        </is>
      </c>
    </row>
    <row r="1183" hidden="1" outlineLevel="1" s="171">
      <c r="A1183" s="7" t="n">
        <v>13725</v>
      </c>
      <c r="B1183" t="inlineStr">
        <is>
          <t>119-07-Автотранспортный цех-автобусы</t>
        </is>
      </c>
    </row>
    <row r="1184" hidden="1" outlineLevel="1" s="171">
      <c r="A1184" s="7" t="n">
        <v>4558.4</v>
      </c>
      <c r="B1184" t="inlineStr">
        <is>
          <t>107-Отдел Капитального Строительства</t>
        </is>
      </c>
    </row>
    <row r="1185" hidden="1" outlineLevel="1" s="171">
      <c r="A1185" s="7" t="n">
        <v>3000</v>
      </c>
      <c r="B1185" t="inlineStr">
        <is>
          <t>120-03-ОМТС</t>
        </is>
      </c>
    </row>
    <row r="1186" hidden="1" outlineLevel="1" s="171">
      <c r="A1186" s="7" t="n">
        <v>5500</v>
      </c>
      <c r="B1186" t="inlineStr">
        <is>
          <t>120-03-ОМТС</t>
        </is>
      </c>
    </row>
    <row r="1187" hidden="1" outlineLevel="1" s="171">
      <c r="A1187" s="7" t="n">
        <v>6068.94</v>
      </c>
      <c r="B1187" t="inlineStr">
        <is>
          <t>120-03-ОМТС</t>
        </is>
      </c>
    </row>
    <row r="1188" hidden="1" outlineLevel="1" s="171">
      <c r="A1188" s="7" t="n">
        <v>3000</v>
      </c>
      <c r="B1188" t="inlineStr">
        <is>
          <t>120-03-ОМТС</t>
        </is>
      </c>
    </row>
    <row r="1189" hidden="1" outlineLevel="1" s="171">
      <c r="A1189" s="7" t="n">
        <v>6068.94</v>
      </c>
      <c r="B1189" t="inlineStr">
        <is>
          <t>120-03-ОМТС</t>
        </is>
      </c>
    </row>
    <row r="1190" hidden="1" outlineLevel="1" s="171">
      <c r="A1190" s="7" t="n">
        <v>5500</v>
      </c>
      <c r="B1190" t="inlineStr">
        <is>
          <t>120-03-ОМТС</t>
        </is>
      </c>
    </row>
    <row r="1191" hidden="1" outlineLevel="1" s="171">
      <c r="A1191" s="7" t="n">
        <v>1700</v>
      </c>
      <c r="B1191" t="inlineStr">
        <is>
          <t>120-03-ОМТС</t>
        </is>
      </c>
    </row>
    <row r="1192" hidden="1" outlineLevel="1" s="171">
      <c r="A1192" s="7" t="n">
        <v>2856.25</v>
      </c>
      <c r="B1192" t="inlineStr">
        <is>
          <t>120-03-ОМТС</t>
        </is>
      </c>
    </row>
    <row r="1193" hidden="1" outlineLevel="1" s="171">
      <c r="A1193" s="7" t="n">
        <v>3640</v>
      </c>
      <c r="B1193" t="inlineStr">
        <is>
          <t>120-03-ОМТС</t>
        </is>
      </c>
    </row>
    <row r="1194" hidden="1" outlineLevel="1" s="171">
      <c r="A1194" s="7" t="n">
        <v>2856.25</v>
      </c>
      <c r="B1194" t="inlineStr">
        <is>
          <t>120-03-ОМТС</t>
        </is>
      </c>
    </row>
    <row r="1195" hidden="1" outlineLevel="1" s="171">
      <c r="A1195" s="7" t="n">
        <v>2035</v>
      </c>
      <c r="B1195" t="inlineStr">
        <is>
          <t>120-03-ОМТС</t>
        </is>
      </c>
    </row>
    <row r="1196" hidden="1" outlineLevel="1" s="171">
      <c r="A1196" s="7" t="n">
        <v>3000</v>
      </c>
      <c r="B1196" t="inlineStr">
        <is>
          <t>112-ИТР-офис</t>
        </is>
      </c>
    </row>
    <row r="1197" hidden="1" outlineLevel="1" s="171">
      <c r="A1197" s="7" t="n">
        <v>5500</v>
      </c>
      <c r="B1197" t="inlineStr">
        <is>
          <t>112-ИТР-офис</t>
        </is>
      </c>
    </row>
    <row r="1198" hidden="1" outlineLevel="1" s="171">
      <c r="A1198" s="7" t="n">
        <v>3000</v>
      </c>
      <c r="B1198" t="inlineStr">
        <is>
          <t>111-02-АУП</t>
        </is>
      </c>
    </row>
    <row r="1199" hidden="1" outlineLevel="1" s="171">
      <c r="A1199" s="7" t="n">
        <v>5500</v>
      </c>
      <c r="B1199" t="inlineStr">
        <is>
          <t>111-02-АУП</t>
        </is>
      </c>
    </row>
    <row r="1200" hidden="1" outlineLevel="1" s="171">
      <c r="A1200" s="7" t="n">
        <v>6068.94</v>
      </c>
      <c r="B1200" t="inlineStr">
        <is>
          <t>111-02-АУП</t>
        </is>
      </c>
    </row>
    <row r="1201" hidden="1" outlineLevel="1" s="171">
      <c r="A1201" s="7" t="n">
        <v>1650</v>
      </c>
      <c r="B1201" t="inlineStr">
        <is>
          <t>106-02-03-Горный участок ГРР Подземный рудник</t>
        </is>
      </c>
    </row>
    <row r="1202" hidden="1" outlineLevel="1" s="171">
      <c r="A1202" s="7" t="n">
        <v>1650</v>
      </c>
      <c r="B1202" t="inlineStr">
        <is>
          <t>100-02 Главный корпус (флотация)</t>
        </is>
      </c>
    </row>
    <row r="1203" hidden="1" outlineLevel="1" s="171">
      <c r="A1203" s="7" t="n">
        <v>1650</v>
      </c>
      <c r="B1203" t="inlineStr">
        <is>
          <t>106-02-03-Горный участок ГРР Подземный рудник</t>
        </is>
      </c>
    </row>
    <row r="1204" hidden="1" outlineLevel="1" s="171">
      <c r="A1204" s="7" t="n">
        <v>1650</v>
      </c>
      <c r="B1204" t="inlineStr">
        <is>
          <t>106-02-02-Горный участок - Штольня №6</t>
        </is>
      </c>
    </row>
    <row r="1205" hidden="1" outlineLevel="1" s="171">
      <c r="A1205" s="7" t="n">
        <v>1650</v>
      </c>
      <c r="B1205" t="inlineStr">
        <is>
          <t>106-01-03-Буровой участок ГРР - Южный</t>
        </is>
      </c>
    </row>
    <row r="1206" hidden="1" outlineLevel="1" s="171">
      <c r="A1206" s="7" t="n">
        <v>1650</v>
      </c>
      <c r="B1206" t="inlineStr">
        <is>
          <t>100-06 Участок  измельчения</t>
        </is>
      </c>
    </row>
    <row r="1207" hidden="1" outlineLevel="1" s="171">
      <c r="A1207" s="7" t="n"/>
    </row>
    <row r="1208" hidden="1" outlineLevel="1" s="171">
      <c r="A1208" s="7" t="n"/>
    </row>
    <row r="1209" hidden="1" outlineLevel="1" s="171">
      <c r="A1209" s="7" t="n"/>
    </row>
    <row r="1210" hidden="1" outlineLevel="1" s="171">
      <c r="A1210" s="7" t="n"/>
    </row>
    <row r="1211" hidden="1" outlineLevel="1" s="171">
      <c r="A1211" s="7" t="n"/>
    </row>
    <row r="1212" hidden="1" outlineLevel="1" s="171">
      <c r="A1212" s="7" t="n"/>
    </row>
    <row r="1213" hidden="1" outlineLevel="1" s="171">
      <c r="A1213" s="7" t="n"/>
    </row>
    <row r="1214" hidden="1" outlineLevel="1" s="171">
      <c r="A1214" s="7" t="n"/>
    </row>
    <row r="1215" hidden="1" outlineLevel="1" s="171">
      <c r="A1215" s="7" t="n"/>
    </row>
    <row r="1216" hidden="1" outlineLevel="1" s="171">
      <c r="A1216" s="7" t="n"/>
    </row>
    <row r="1217" hidden="1" outlineLevel="1" s="171">
      <c r="A1217" s="7" t="n"/>
    </row>
    <row r="1218" hidden="1" outlineLevel="1" s="171">
      <c r="A1218" s="176" t="n"/>
    </row>
    <row r="1219" hidden="1" outlineLevel="1" s="171">
      <c r="A1219" s="7" t="n"/>
    </row>
    <row r="1220" hidden="1" outlineLevel="1" s="171">
      <c r="A1220" s="7" t="n"/>
    </row>
    <row r="1221" hidden="1" outlineLevel="1" s="171">
      <c r="A1221" s="7" t="n"/>
    </row>
    <row r="1222" hidden="1" outlineLevel="1" s="171">
      <c r="A1222" s="7" t="n"/>
    </row>
    <row r="1223" hidden="1" outlineLevel="1" s="171">
      <c r="A1223" s="7" t="n"/>
    </row>
    <row r="1224" hidden="1" outlineLevel="1" s="171">
      <c r="A1224" s="7" t="n"/>
    </row>
    <row r="1225" hidden="1" outlineLevel="1" s="171">
      <c r="A1225" s="7" t="n"/>
    </row>
    <row r="1226" hidden="1" outlineLevel="1" s="171">
      <c r="A1226" s="7" t="n"/>
    </row>
    <row r="1227" hidden="1" outlineLevel="1" s="171">
      <c r="A1227" s="7" t="n"/>
    </row>
    <row r="1228" hidden="1" outlineLevel="1" s="171">
      <c r="A1228" s="7" t="n"/>
    </row>
    <row r="1229" hidden="1" outlineLevel="1" s="171">
      <c r="A1229" s="7" t="n"/>
    </row>
    <row r="1230" hidden="1" outlineLevel="1" s="171">
      <c r="A1230" s="7" t="n"/>
    </row>
    <row r="1231" hidden="1" outlineLevel="1" s="171">
      <c r="A1231" s="7" t="n"/>
    </row>
    <row r="1232" hidden="1" outlineLevel="1" s="171">
      <c r="A1232" s="7" t="n"/>
    </row>
    <row r="1233" hidden="1" outlineLevel="1" s="171">
      <c r="A1233" s="7" t="n"/>
    </row>
    <row r="1234" hidden="1" outlineLevel="1" s="171">
      <c r="A1234" s="7" t="n"/>
    </row>
    <row r="1235" hidden="1" outlineLevel="1" s="171">
      <c r="A1235" s="7" t="n"/>
    </row>
    <row r="1236" hidden="1" outlineLevel="1" s="171">
      <c r="A1236" s="7" t="n"/>
    </row>
    <row r="1237" hidden="1" outlineLevel="1" s="171">
      <c r="A1237" s="7" t="n"/>
    </row>
    <row r="1238" hidden="1" outlineLevel="1" s="171">
      <c r="A1238" s="7" t="n"/>
    </row>
    <row r="1239" hidden="1" outlineLevel="1" s="171">
      <c r="A1239" s="7" t="n"/>
    </row>
    <row r="1240" hidden="1" outlineLevel="1" s="171">
      <c r="A1240" s="7" t="n"/>
    </row>
    <row r="1241" hidden="1" outlineLevel="1" s="171">
      <c r="A1241" s="7" t="n"/>
    </row>
    <row r="1242" hidden="1" outlineLevel="1" s="171">
      <c r="A1242" s="7" t="n"/>
    </row>
    <row r="1243" hidden="1" outlineLevel="1" s="171">
      <c r="A1243" s="7" t="n"/>
    </row>
    <row r="1244" hidden="1" outlineLevel="1" s="171">
      <c r="A1244" s="7" t="n"/>
    </row>
    <row r="1245" hidden="1" outlineLevel="1" s="171">
      <c r="A1245" s="7" t="n"/>
    </row>
    <row r="1246" hidden="1" outlineLevel="1" s="171">
      <c r="A1246" s="7" t="n"/>
    </row>
    <row r="1247" hidden="1" outlineLevel="1" s="171">
      <c r="A1247" s="7" t="n"/>
    </row>
    <row r="1248" hidden="1" outlineLevel="1" s="171">
      <c r="A1248" s="7" t="n"/>
    </row>
    <row r="1249" hidden="1" outlineLevel="1" s="171">
      <c r="A1249" s="7" t="n"/>
    </row>
    <row r="1250" hidden="1" outlineLevel="1" s="171">
      <c r="A1250" s="7" t="n"/>
    </row>
    <row r="1251" hidden="1" outlineLevel="1" s="171">
      <c r="A1251" s="7" t="n"/>
    </row>
    <row r="1252" hidden="1" outlineLevel="1" s="171">
      <c r="A1252" s="7" t="n"/>
    </row>
    <row r="1253" hidden="1" outlineLevel="1" s="171">
      <c r="A1253" s="7" t="n"/>
    </row>
    <row r="1254" hidden="1" outlineLevel="1" s="171">
      <c r="A1254" s="7" t="n"/>
    </row>
    <row r="1255" hidden="1" outlineLevel="1" s="171">
      <c r="A1255" s="7" t="n"/>
    </row>
    <row r="1256" hidden="1" outlineLevel="1" s="171">
      <c r="A1256" s="7" t="n"/>
    </row>
    <row r="1257" hidden="1" outlineLevel="1" s="171">
      <c r="A1257" s="7" t="n"/>
    </row>
    <row r="1258" hidden="1" outlineLevel="1" s="171">
      <c r="A1258" s="7" t="n"/>
    </row>
    <row r="1259" hidden="1" outlineLevel="1" s="171">
      <c r="A1259" s="7" t="n"/>
    </row>
    <row r="1260" hidden="1" outlineLevel="1" s="171">
      <c r="A1260" s="7" t="n"/>
    </row>
    <row r="1261" hidden="1" outlineLevel="1" s="171">
      <c r="A1261" s="7" t="n"/>
    </row>
    <row r="1262" hidden="1" outlineLevel="1" s="171">
      <c r="A1262" s="7" t="n"/>
    </row>
    <row r="1263" hidden="1" outlineLevel="1" s="171">
      <c r="A1263" s="7" t="n"/>
    </row>
    <row r="1264" hidden="1" outlineLevel="1" s="171">
      <c r="A1264" s="7" t="n"/>
    </row>
    <row r="1265" hidden="1" outlineLevel="1" s="171">
      <c r="A1265" s="7" t="n"/>
    </row>
    <row r="1266" hidden="1" outlineLevel="1" s="171">
      <c r="A1266" s="7" t="n"/>
    </row>
    <row r="1267" hidden="1" outlineLevel="1" s="171">
      <c r="A1267" s="7" t="n"/>
    </row>
    <row r="1268" hidden="1" outlineLevel="1" s="171">
      <c r="A1268" s="7" t="n"/>
    </row>
    <row r="1269" hidden="1" outlineLevel="1" s="171">
      <c r="A1269" s="7" t="n"/>
    </row>
    <row r="1270" hidden="1" outlineLevel="1" s="171">
      <c r="A1270" s="7" t="n"/>
    </row>
    <row r="1271" hidden="1" outlineLevel="1" s="171">
      <c r="A1271" s="7" t="n"/>
    </row>
    <row r="1272" hidden="1" outlineLevel="1" s="171">
      <c r="A1272" s="7" t="n"/>
    </row>
    <row r="1273" hidden="1" outlineLevel="1" s="171">
      <c r="A1273" s="7" t="n"/>
    </row>
    <row r="1274" hidden="1" outlineLevel="1" s="171">
      <c r="A1274" s="7" t="n"/>
    </row>
    <row r="1275" hidden="1" outlineLevel="1" s="171">
      <c r="A1275" s="7" t="n"/>
    </row>
    <row r="1276" hidden="1" outlineLevel="1" s="171">
      <c r="A1276" s="7" t="n"/>
    </row>
    <row r="1277" hidden="1" outlineLevel="1" s="171">
      <c r="A1277" s="7" t="n"/>
    </row>
    <row r="1278" hidden="1" outlineLevel="1" s="171">
      <c r="A1278" s="7" t="n"/>
    </row>
    <row r="1279" hidden="1" outlineLevel="1" s="171">
      <c r="A1279" s="7" t="n"/>
    </row>
    <row r="1280" hidden="1" outlineLevel="1" s="171">
      <c r="A1280" s="7" t="n"/>
    </row>
    <row r="1281" hidden="1" outlineLevel="1" s="171">
      <c r="A1281" s="7" t="n"/>
    </row>
    <row r="1282" hidden="1" outlineLevel="1" s="171">
      <c r="A1282" s="7" t="n"/>
    </row>
    <row r="1283" hidden="1" outlineLevel="1" s="171">
      <c r="A1283" s="7" t="n"/>
    </row>
    <row r="1284" hidden="1" outlineLevel="1" s="171">
      <c r="A1284" s="7" t="n"/>
    </row>
    <row r="1285" hidden="1" outlineLevel="1" s="171">
      <c r="A1285" s="7" t="n"/>
    </row>
    <row r="1286" hidden="1" outlineLevel="1" s="171">
      <c r="A1286" s="7" t="n"/>
    </row>
    <row r="1287" hidden="1" outlineLevel="1" s="171">
      <c r="A1287" s="7" t="n"/>
    </row>
    <row r="1288" hidden="1" outlineLevel="1" s="171">
      <c r="A1288" s="7" t="n"/>
    </row>
    <row r="1289" hidden="1" outlineLevel="1" s="171">
      <c r="A1289" s="7" t="n"/>
    </row>
    <row r="1290" hidden="1" outlineLevel="1" s="171">
      <c r="A1290" s="7" t="n"/>
    </row>
    <row r="1291" hidden="1" outlineLevel="1" s="171">
      <c r="A1291" s="7" t="n"/>
    </row>
    <row r="1292" hidden="1" outlineLevel="1" s="171">
      <c r="A1292" s="7" t="n"/>
    </row>
    <row r="1293" hidden="1" outlineLevel="1" s="171">
      <c r="A1293" s="7" t="n"/>
    </row>
    <row r="1294" hidden="1" outlineLevel="1" s="171">
      <c r="A1294" s="7" t="n"/>
    </row>
    <row r="1295" hidden="1" outlineLevel="1" s="171">
      <c r="A1295" s="7" t="n"/>
    </row>
    <row r="1296" hidden="1" outlineLevel="1" s="171">
      <c r="A1296" s="7" t="n"/>
    </row>
    <row r="1297" hidden="1" outlineLevel="1" s="171">
      <c r="A1297" s="7" t="n"/>
    </row>
    <row r="1298" hidden="1" outlineLevel="1" s="171">
      <c r="A1298" s="7" t="n"/>
    </row>
    <row r="1299" hidden="1" outlineLevel="1" s="171">
      <c r="A1299" s="7" t="n"/>
    </row>
    <row r="1300" hidden="1" outlineLevel="1" s="171">
      <c r="A1300" s="7" t="n"/>
    </row>
    <row r="1301" hidden="1" outlineLevel="1" s="171">
      <c r="A1301" s="7" t="n"/>
    </row>
    <row r="1302" hidden="1" outlineLevel="1" s="171">
      <c r="A1302" s="7" t="n"/>
    </row>
    <row r="1303" hidden="1" outlineLevel="1" s="171">
      <c r="A1303" s="7" t="n"/>
    </row>
    <row r="1304" hidden="1" outlineLevel="1" s="171">
      <c r="A1304" s="7" t="n"/>
    </row>
    <row r="1305" hidden="1" outlineLevel="1" s="171">
      <c r="A1305" s="7" t="n"/>
    </row>
    <row r="1306" hidden="1" outlineLevel="1" s="171">
      <c r="A1306" s="7" t="n"/>
    </row>
    <row r="1307" hidden="1" outlineLevel="1" s="171">
      <c r="A1307" s="7" t="n"/>
    </row>
    <row r="1308" hidden="1" outlineLevel="1" s="171">
      <c r="A1308" s="7" t="n"/>
    </row>
    <row r="1309" hidden="1" outlineLevel="1" s="171">
      <c r="A1309" s="7" t="n"/>
    </row>
    <row r="1310" hidden="1" outlineLevel="1" s="171">
      <c r="A1310" s="7" t="n"/>
    </row>
    <row r="1311" hidden="1" outlineLevel="1" s="171">
      <c r="A1311" s="7" t="n"/>
    </row>
    <row r="1312" hidden="1" outlineLevel="1" s="171">
      <c r="A1312" s="7" t="n"/>
    </row>
    <row r="1313" hidden="1" outlineLevel="1" s="171">
      <c r="A1313" s="7" t="n"/>
    </row>
    <row r="1314" hidden="1" outlineLevel="1" s="171">
      <c r="A1314" s="7" t="n"/>
    </row>
    <row r="1315" hidden="1" outlineLevel="1" s="171">
      <c r="A1315" s="7" t="n"/>
    </row>
    <row r="1316" hidden="1" outlineLevel="1" s="171">
      <c r="A1316" s="7" t="n"/>
    </row>
    <row r="1317" hidden="1" outlineLevel="1" s="171">
      <c r="A1317" s="7" t="n"/>
    </row>
    <row r="1318" hidden="1" outlineLevel="1" s="171">
      <c r="A1318" s="7" t="n"/>
    </row>
    <row r="1319" hidden="1" outlineLevel="1" s="171">
      <c r="A1319" s="7" t="n"/>
    </row>
    <row r="1320" hidden="1" outlineLevel="1" s="171">
      <c r="A1320" s="7" t="n"/>
    </row>
    <row r="1321" hidden="1" outlineLevel="1" s="171">
      <c r="A1321" s="7" t="n"/>
    </row>
    <row r="1322" hidden="1" outlineLevel="1" s="171">
      <c r="A1322" s="7" t="n"/>
    </row>
    <row r="1323" hidden="1" outlineLevel="1" s="171">
      <c r="A1323" s="7" t="n"/>
    </row>
    <row r="1324" hidden="1" outlineLevel="1" s="171">
      <c r="A1324" s="7" t="n"/>
    </row>
    <row r="1325" hidden="1" outlineLevel="1" s="171">
      <c r="A1325" s="7" t="n"/>
    </row>
    <row r="1326" hidden="1" outlineLevel="1" s="171">
      <c r="A1326" s="7" t="n"/>
    </row>
    <row r="1327" hidden="1" outlineLevel="1" s="171">
      <c r="A1327" s="7" t="n"/>
    </row>
    <row r="1328" hidden="1" outlineLevel="1" s="171">
      <c r="A1328" s="7" t="n"/>
    </row>
    <row r="1329" collapsed="1" s="171"/>
    <row r="1330">
      <c r="A1330" s="68">
        <f>SUM(A2:A1329)</f>
        <v/>
      </c>
    </row>
    <row r="1331">
      <c r="E1331" s="67">
        <f>Общая!C4</f>
        <v/>
      </c>
    </row>
    <row r="1333">
      <c r="A1333" s="38" t="inlineStr">
        <is>
          <t>100-01 Участок дробления</t>
        </is>
      </c>
      <c r="B1333" s="49" t="n"/>
      <c r="C1333" s="49" t="n"/>
      <c r="D1333" s="49" t="n"/>
      <c r="E1333" s="151">
        <f>SUMIF($B$2:$B$1328,A1333,$A$2:$A$1328)</f>
        <v/>
      </c>
      <c r="F1333" s="71" t="n"/>
      <c r="G1333" s="170" t="inlineStr">
        <is>
          <t>ВСЕГО</t>
        </is>
      </c>
    </row>
    <row r="1334">
      <c r="A1334" s="38" t="inlineStr">
        <is>
          <t>100-02 Главный корпус (флотация)</t>
        </is>
      </c>
      <c r="B1334" s="49" t="n"/>
      <c r="C1334" s="49" t="n"/>
      <c r="D1334" s="49" t="n"/>
      <c r="E1334" s="151">
        <f>SUMIF($B$2:$B$1328,A1334,$A$2:$A$1328)</f>
        <v/>
      </c>
      <c r="F1334" s="71" t="n"/>
      <c r="G1334" s="49" t="n">
        <v>1633</v>
      </c>
      <c r="H1334" s="71" t="inlineStr">
        <is>
          <t>100/120</t>
        </is>
      </c>
      <c r="I1334" s="123">
        <f>F1353+F1419+E1394+E1436</f>
        <v/>
      </c>
      <c r="J1334" s="72" t="n"/>
    </row>
    <row r="1335">
      <c r="A1335" s="38" t="inlineStr">
        <is>
          <t>100-03 Участок фильтрации (хвосты)</t>
        </is>
      </c>
      <c r="B1335" s="49" t="n"/>
      <c r="C1335" s="49" t="n"/>
      <c r="D1335" s="49" t="n"/>
      <c r="E1335" s="151">
        <f>SUMIF($B$2:$B$1328,A1335,$A$2:$A$1328)</f>
        <v/>
      </c>
      <c r="F1335" s="71" t="n"/>
      <c r="G1335" s="50" t="n">
        <v>2123</v>
      </c>
      <c r="H1335" s="71" t="n">
        <v>101</v>
      </c>
      <c r="I1335" s="147">
        <f>F1364+E1410</f>
        <v/>
      </c>
      <c r="J1335" s="72" t="n"/>
    </row>
    <row r="1336">
      <c r="A1336" t="inlineStr">
        <is>
          <t>100-03-01 Процесс сгущения хвостов</t>
        </is>
      </c>
      <c r="B1336" s="71" t="n"/>
      <c r="C1336" s="71" t="n"/>
      <c r="D1336" s="71" t="n"/>
      <c r="E1336" s="151">
        <f>SUMIF($B$2:$B$1328,A1336,$A$2:$A$1328)</f>
        <v/>
      </c>
      <c r="F1336" s="71" t="inlineStr">
        <is>
          <t>new</t>
        </is>
      </c>
      <c r="G1336" s="50" t="n"/>
      <c r="H1336" s="71" t="n"/>
      <c r="I1336" s="66" t="n"/>
      <c r="J1336" s="72" t="n"/>
    </row>
    <row r="1337">
      <c r="A1337" s="73" t="inlineStr">
        <is>
          <t>100-03-02 Транспортировка сгущенной пульпы</t>
        </is>
      </c>
      <c r="B1337" s="49" t="n"/>
      <c r="C1337" s="49" t="n"/>
      <c r="D1337" s="49" t="n"/>
      <c r="E1337" s="151">
        <f>SUMIF($B$2:$B$1328,A1337,$A$2:$A$1328)</f>
        <v/>
      </c>
      <c r="F1337" s="71" t="inlineStr">
        <is>
          <t>new</t>
        </is>
      </c>
      <c r="G1337" s="50" t="n"/>
      <c r="H1337" s="71" t="n"/>
      <c r="I1337" s="66" t="n"/>
      <c r="J1337" s="72" t="n"/>
    </row>
    <row r="1338" ht="9.5" customHeight="1" s="171">
      <c r="A1338" s="73" t="inlineStr">
        <is>
          <t>100-03-03 Фильтрация хвостов</t>
        </is>
      </c>
      <c r="B1338" s="49" t="n"/>
      <c r="C1338" s="49" t="n"/>
      <c r="D1338" s="49" t="n"/>
      <c r="E1338" s="151">
        <f>SUMIF($B$2:$B$1328,A1338,$A$2:$A$1328)</f>
        <v/>
      </c>
      <c r="F1338" s="71" t="inlineStr">
        <is>
          <t>new</t>
        </is>
      </c>
      <c r="G1338" s="50" t="n"/>
      <c r="H1338" s="71" t="n"/>
      <c r="I1338" s="66" t="n"/>
      <c r="J1338" s="72" t="n"/>
    </row>
    <row r="1339">
      <c r="A1339" s="73" t="inlineStr">
        <is>
          <t>100-03-04 Транспортировка обезвоженных кеков</t>
        </is>
      </c>
      <c r="B1339" s="49" t="n"/>
      <c r="C1339" s="49" t="n"/>
      <c r="D1339" s="49" t="n"/>
      <c r="E1339" s="151">
        <f>SUMIF($B$2:$B$1328,A1339,$A$2:$A$1328)</f>
        <v/>
      </c>
      <c r="F1339" s="71" t="inlineStr">
        <is>
          <t>new</t>
        </is>
      </c>
      <c r="G1339" s="50" t="n"/>
      <c r="H1339" s="71" t="n"/>
      <c r="I1339" s="66" t="n"/>
      <c r="J1339" s="72" t="n"/>
    </row>
    <row r="1340">
      <c r="A1340" s="73" t="inlineStr">
        <is>
          <t>100-03-05 Укладка хвостов конвейерами</t>
        </is>
      </c>
      <c r="B1340" s="49" t="n"/>
      <c r="C1340" s="49" t="n"/>
      <c r="D1340" s="49" t="n"/>
      <c r="E1340" s="148">
        <f>SUMIF($B$2:$B$1328,A1340,$A$2:$A$1328)</f>
        <v/>
      </c>
      <c r="F1340" s="140" t="inlineStr">
        <is>
          <t>new</t>
        </is>
      </c>
      <c r="G1340" s="50" t="n"/>
      <c r="H1340" s="71" t="n"/>
      <c r="I1340" s="66" t="n"/>
      <c r="J1340" s="72" t="n"/>
    </row>
    <row r="1341">
      <c r="A1341" s="73" t="inlineStr">
        <is>
          <t>100-03-06 Укладка хвостов техникой ГАТЦ</t>
        </is>
      </c>
      <c r="B1341" s="49" t="n"/>
      <c r="C1341" s="49" t="n"/>
      <c r="D1341" s="49" t="n"/>
      <c r="E1341" s="151">
        <f>SUMIF($B$2:$B$1328,A1341,$A$2:$A$1328)</f>
        <v/>
      </c>
      <c r="F1341" s="71" t="inlineStr">
        <is>
          <t>new</t>
        </is>
      </c>
      <c r="G1341" s="50" t="n"/>
      <c r="H1341" s="71" t="n"/>
      <c r="I1341" s="66" t="n"/>
      <c r="J1341" s="72" t="n"/>
    </row>
    <row r="1342">
      <c r="A1342" s="38" t="inlineStr">
        <is>
          <t>100-04 Участок упаковки концентрата</t>
        </is>
      </c>
      <c r="B1342" s="49" t="n"/>
      <c r="C1342" s="49" t="n"/>
      <c r="D1342" s="49" t="n"/>
      <c r="E1342" s="151">
        <f>SUMIF($B$2:$B$1328,A1342,$A$2:$A$1328)</f>
        <v/>
      </c>
      <c r="F1342" s="71" t="n"/>
      <c r="G1342" s="51" t="n">
        <v>8460</v>
      </c>
      <c r="H1342" s="71" t="inlineStr">
        <is>
          <t>111/112/нд/0</t>
        </is>
      </c>
      <c r="I1342" s="123">
        <f>F1399+E1400+E1401</f>
        <v/>
      </c>
      <c r="J1342" s="72" t="n"/>
    </row>
    <row r="1343">
      <c r="A1343" s="38" t="inlineStr">
        <is>
          <t>100-05 СДЯВ</t>
        </is>
      </c>
      <c r="B1343" s="49" t="n"/>
      <c r="C1343" s="49" t="n"/>
      <c r="D1343" s="49" t="n"/>
      <c r="E1343" s="151">
        <f>SUMIF($B$2:$B$1328,A1343,$A$2:$A$1328)</f>
        <v/>
      </c>
      <c r="F1343" s="71" t="n"/>
      <c r="G1343" s="26" t="n">
        <v>7510</v>
      </c>
      <c r="H1343" s="71" t="n">
        <v>104</v>
      </c>
      <c r="I1343" s="66">
        <f>F1368</f>
        <v/>
      </c>
      <c r="J1343" s="72" t="n"/>
    </row>
    <row r="1344">
      <c r="A1344" s="38" t="inlineStr">
        <is>
          <t>100-06 Участок  измельчения</t>
        </is>
      </c>
      <c r="B1344" s="49" t="n"/>
      <c r="C1344" s="49" t="n"/>
      <c r="D1344" s="49" t="n"/>
      <c r="E1344" s="151">
        <f>SUMIF($B$2:$B$1328,A1344,$A$2:$A$1328)</f>
        <v/>
      </c>
      <c r="F1344" s="71" t="n"/>
      <c r="G1344" s="44" t="n">
        <v>2184</v>
      </c>
      <c r="H1344" s="71" t="n">
        <v>106</v>
      </c>
      <c r="I1344" s="66" t="n"/>
      <c r="J1344" s="72" t="n"/>
    </row>
    <row r="1345">
      <c r="A1345" s="38" t="inlineStr">
        <is>
          <t>100-07 Главные специалисты ИТР ОФ</t>
        </is>
      </c>
      <c r="B1345" s="49" t="n"/>
      <c r="C1345" s="49" t="n"/>
      <c r="D1345" s="49" t="n"/>
      <c r="E1345" s="75">
        <f>SUMIF($B$2:$B$1328,A1345,$A$2:$A$1328)</f>
        <v/>
      </c>
      <c r="F1345" s="71" t="n"/>
      <c r="G1345" s="71" t="n">
        <v>2121</v>
      </c>
      <c r="H1345" s="71" t="inlineStr">
        <is>
          <t>прочие109/119/123/126/127/128/114/105</t>
        </is>
      </c>
      <c r="I1345" s="92">
        <f>E1365+E1366+E1369+E1370+E1371+E1372+E1373+E1374+E1375+E1376+E1393+E1403+E1404+E1405+E1406+E1407+E1408+E1411+E1420+E1421+E1422+E1424+E1429+E1438+E1439+E1441+E1440+E1437+E1435+E1434+E1433+E1432+E1431+E1430+E1428+E1427+E1426+E1425+F1392+E1409+E1423</f>
        <v/>
      </c>
      <c r="J1345" s="146">
        <f>I1345+I1348</f>
        <v/>
      </c>
    </row>
    <row r="1346">
      <c r="A1346" s="38" t="n"/>
      <c r="B1346" s="49" t="n"/>
      <c r="C1346" s="49" t="n"/>
      <c r="D1346" s="49" t="n"/>
      <c r="E1346" s="75" t="n"/>
      <c r="F1346" s="71" t="n"/>
      <c r="G1346" s="71" t="n">
        <v>2125</v>
      </c>
      <c r="H1346" s="71" t="n"/>
      <c r="I1346" s="123">
        <f>F1461</f>
        <v/>
      </c>
      <c r="J1346" s="72" t="n"/>
    </row>
    <row r="1347">
      <c r="A1347" s="70" t="n"/>
      <c r="B1347" s="71" t="n"/>
      <c r="C1347" s="71" t="n"/>
      <c r="D1347" s="71" t="n"/>
      <c r="E1347" s="75" t="n"/>
      <c r="F1347" s="71" t="n"/>
      <c r="G1347" s="71" t="n">
        <v>2189</v>
      </c>
      <c r="H1347" s="71" t="n">
        <v>130</v>
      </c>
      <c r="I1347" s="123">
        <f>E1387</f>
        <v/>
      </c>
      <c r="J1347" s="72" t="n"/>
    </row>
    <row r="1348">
      <c r="A1348" s="38" t="inlineStr">
        <is>
          <t>100-08  ИТР Производство ОФ</t>
        </is>
      </c>
      <c r="B1348" s="49" t="n"/>
      <c r="C1348" s="49" t="n"/>
      <c r="D1348" s="49" t="n"/>
      <c r="E1348" s="151">
        <f>SUMIF($B$2:$B$1328,A1348,$A$2:$A$1328)</f>
        <v/>
      </c>
      <c r="F1348" s="93" t="inlineStr">
        <is>
          <t>разнесла</t>
        </is>
      </c>
      <c r="G1348" s="48" t="inlineStr">
        <is>
          <t>шс</t>
        </is>
      </c>
      <c r="H1348" s="71" t="n">
        <v>117</v>
      </c>
      <c r="I1348" s="66">
        <f>F1402</f>
        <v/>
      </c>
      <c r="J1348" s="37" t="inlineStr">
        <is>
          <t>сч 2121</t>
        </is>
      </c>
    </row>
    <row r="1349" ht="22.25" customHeight="1" s="171">
      <c r="A1349" s="70" t="n"/>
      <c r="B1349" s="71" t="n"/>
      <c r="C1349" s="71" t="n"/>
      <c r="D1349" s="71" t="n"/>
      <c r="E1349" s="75" t="n"/>
      <c r="F1349" s="71" t="n"/>
      <c r="G1349" s="54" t="n"/>
      <c r="H1349" s="54" t="n"/>
      <c r="I1349" s="81">
        <f>SUM(I1334:I1348)</f>
        <v/>
      </c>
      <c r="J1349" s="83" t="inlineStr">
        <is>
          <t>садится в 1С</t>
        </is>
      </c>
    </row>
    <row r="1350">
      <c r="A1350" s="70" t="n"/>
      <c r="B1350" s="71" t="n"/>
      <c r="C1350" s="71" t="n"/>
      <c r="D1350" s="71" t="n"/>
      <c r="E1350" s="75" t="n"/>
      <c r="F1350" s="71" t="n"/>
      <c r="G1350" s="54" t="n"/>
      <c r="H1350" s="54" t="n"/>
      <c r="I1350" s="66" t="n"/>
      <c r="J1350" s="72" t="n"/>
    </row>
    <row r="1351">
      <c r="A1351" s="38" t="inlineStr">
        <is>
          <t>100-09 РММ</t>
        </is>
      </c>
      <c r="B1351" s="49" t="n"/>
      <c r="C1351" s="49" t="n"/>
      <c r="D1351" s="49" t="n"/>
      <c r="E1351" s="151">
        <f>SUMIF($B$2:$B$1328,A1351,$A$2:$A$1328)</f>
        <v/>
      </c>
      <c r="F1351" s="71" t="n"/>
      <c r="G1351" s="55" t="inlineStr">
        <is>
          <t>0/ Н#Д</t>
        </is>
      </c>
      <c r="H1351" s="71" t="n"/>
      <c r="I1351" s="66">
        <f>F1463</f>
        <v/>
      </c>
      <c r="J1351" s="72" t="n"/>
    </row>
    <row r="1352">
      <c r="A1352" s="38" t="inlineStr">
        <is>
          <t>100-10 Общепроизводственные расходы</t>
        </is>
      </c>
      <c r="B1352" s="49" t="n"/>
      <c r="C1352" s="49" t="n"/>
      <c r="D1352" s="49" t="n"/>
      <c r="E1352" s="151">
        <f>SUMIF($B$2:$B$1328,A1352,$A$2:$A$1328)</f>
        <v/>
      </c>
      <c r="F1352" s="71" t="n"/>
      <c r="G1352" s="48" t="inlineStr">
        <is>
          <t>умтс</t>
        </is>
      </c>
      <c r="H1352" s="71" t="inlineStr">
        <is>
          <t>120-03</t>
        </is>
      </c>
      <c r="I1352" s="66">
        <f>F1415</f>
        <v/>
      </c>
      <c r="J1352" s="72" t="n"/>
    </row>
    <row r="1353">
      <c r="A1353" s="38" t="inlineStr">
        <is>
          <t>100-Обогатительная фабрика</t>
        </is>
      </c>
      <c r="B1353" s="49" t="n"/>
      <c r="C1353" s="49" t="n"/>
      <c r="D1353" s="49" t="n"/>
      <c r="E1353" s="75">
        <f>SUMIF($B$2:$B$1328,A1353,$A$2:$A$1328)</f>
        <v/>
      </c>
      <c r="F1353" s="49">
        <f>SUBTOTAL(9,E1333:E1353)</f>
        <v/>
      </c>
      <c r="J1353" s="72" t="n"/>
    </row>
    <row r="1354">
      <c r="A1354" s="39" t="inlineStr">
        <is>
          <t>101  К арьер</t>
        </is>
      </c>
      <c r="B1354" s="50" t="n"/>
      <c r="C1354" s="50" t="n"/>
      <c r="D1354" s="50" t="n"/>
      <c r="E1354" s="75">
        <f>SUMIF($B$2:$B$1328,A1354,$A$2:$A$1328)</f>
        <v/>
      </c>
      <c r="F1354" s="71" t="n"/>
      <c r="G1354" s="71" t="n"/>
      <c r="H1354" s="71" t="n"/>
      <c r="I1354" s="82">
        <f>SUM(I1351:I1353)</f>
        <v/>
      </c>
      <c r="J1354" s="72" t="inlineStr">
        <is>
          <t>не разносим в 1С</t>
        </is>
      </c>
    </row>
    <row r="1355">
      <c r="A1355" s="39" t="inlineStr">
        <is>
          <t>101-01-Технологический участок</t>
        </is>
      </c>
      <c r="B1355" s="50" t="n"/>
      <c r="C1355" s="50" t="n"/>
      <c r="D1355" s="50" t="n"/>
      <c r="E1355" s="151">
        <f>SUMIF($B$2:$B$1328,A1355,$A$2:$A$1328)</f>
        <v/>
      </c>
      <c r="F1355" s="71" t="n"/>
      <c r="G1355" s="71" t="n"/>
      <c r="H1355" s="71" t="n"/>
      <c r="I1355" s="71" t="n"/>
      <c r="J1355" s="71" t="n"/>
    </row>
    <row r="1356">
      <c r="A1356" s="39" t="inlineStr">
        <is>
          <t>101-02-ЭКБУ - Карьер</t>
        </is>
      </c>
      <c r="B1356" s="50" t="n"/>
      <c r="C1356" s="50" t="n"/>
      <c r="D1356" s="50" t="n"/>
      <c r="E1356" s="151">
        <f>SUMIF($B$2:$B$1328,A1356,$A$2:$A$1328)</f>
        <v/>
      </c>
      <c r="F1356" s="71" t="n"/>
      <c r="G1356" s="71" t="n"/>
      <c r="H1356" s="71" t="n"/>
      <c r="I1356" s="66">
        <f>I1349+I1354</f>
        <v/>
      </c>
      <c r="J1356" s="71" t="n"/>
    </row>
    <row r="1357">
      <c r="A1357" s="39" t="inlineStr">
        <is>
          <t>101-03-участок БВР</t>
        </is>
      </c>
      <c r="B1357" s="50" t="n"/>
      <c r="C1357" s="50" t="n"/>
      <c r="D1357" s="50" t="n"/>
      <c r="E1357" s="151">
        <f>SUMIF($B$2:$B$1328,A1357,$A$2:$A$1328)</f>
        <v/>
      </c>
      <c r="F1357" s="71" t="n"/>
      <c r="G1357" s="71" t="n"/>
      <c r="H1357" s="71" t="n"/>
      <c r="I1357" s="74">
        <f>E1467-I1356</f>
        <v/>
      </c>
      <c r="J1357" s="71" t="n"/>
    </row>
    <row r="1358">
      <c r="A1358" s="39" t="inlineStr">
        <is>
          <t>101-04 - Дорожный участок - карьер</t>
        </is>
      </c>
      <c r="B1358" s="50" t="n"/>
      <c r="C1358" s="50" t="n"/>
      <c r="D1358" s="50" t="n"/>
      <c r="E1358" s="151">
        <f>SUMIF($B$2:$B$1328,A1358,$A$2:$A$1328)</f>
        <v/>
      </c>
      <c r="F1358" s="71" t="n"/>
      <c r="G1358" s="71" t="n"/>
      <c r="H1358" s="71" t="n"/>
      <c r="I1358" s="71" t="n"/>
      <c r="J1358" s="71" t="n"/>
    </row>
    <row r="1359">
      <c r="A1359" s="39" t="inlineStr">
        <is>
          <t>101-05-Отвал</t>
        </is>
      </c>
      <c r="B1359" s="50" t="n"/>
      <c r="C1359" s="50" t="n"/>
      <c r="D1359" s="50" t="n"/>
      <c r="E1359" s="151">
        <f>SUMIF($B$2:$B$1328,A1359,$A$2:$A$1328)</f>
        <v/>
      </c>
      <c r="F1359" s="71" t="n"/>
      <c r="G1359" s="71" t="n"/>
    </row>
    <row r="1360">
      <c r="A1360" s="39" t="inlineStr">
        <is>
          <t>101-06-Общепроизводственные расходы - Карьер</t>
        </is>
      </c>
      <c r="B1360" s="50" t="n"/>
      <c r="C1360" s="50" t="n"/>
      <c r="D1360" s="50" t="n"/>
      <c r="E1360" s="151">
        <f>SUMIF($B$2:$B$1328,A1360,$A$2:$A$1328)</f>
        <v/>
      </c>
      <c r="F1360" s="71" t="n"/>
      <c r="G1360" s="71" t="n"/>
      <c r="K1360" s="94" t="n"/>
    </row>
    <row r="1361">
      <c r="A1361" s="39" t="n"/>
      <c r="B1361" s="50" t="n"/>
      <c r="C1361" s="50" t="n"/>
      <c r="D1361" s="50" t="n"/>
      <c r="E1361" s="75" t="n"/>
      <c r="F1361" s="71" t="n"/>
      <c r="G1361" s="71" t="n"/>
    </row>
    <row r="1362">
      <c r="A1362" s="39" t="inlineStr">
        <is>
          <t>101-07-Склад "Ак-Сай"</t>
        </is>
      </c>
      <c r="B1362" s="50" t="n"/>
      <c r="C1362" s="50" t="n"/>
      <c r="D1362" s="50" t="n"/>
      <c r="E1362" s="75">
        <f>SUMIF($B$2:$B$1328,A1362,$A$2:$A$1328)</f>
        <v/>
      </c>
      <c r="F1362" s="71" t="n"/>
      <c r="G1362" s="140" t="n"/>
      <c r="H1362" s="125" t="n"/>
      <c r="I1362" s="125" t="n"/>
      <c r="J1362" s="125" t="n"/>
      <c r="K1362" s="125" t="n"/>
      <c r="L1362" s="125" t="n"/>
    </row>
    <row r="1363">
      <c r="A1363" s="39" t="inlineStr">
        <is>
          <t>101-08 Карьер-Рудный склад</t>
        </is>
      </c>
      <c r="B1363" s="50" t="n"/>
      <c r="C1363" s="50" t="n"/>
      <c r="D1363" s="50" t="n"/>
      <c r="E1363" s="75">
        <f>SUMIF($B$2:$B$1328,A1363,$A$2:$A$1328)</f>
        <v/>
      </c>
      <c r="F1363" s="71" t="n"/>
      <c r="G1363" s="140" t="n"/>
      <c r="H1363" s="125" t="n"/>
      <c r="I1363" s="125" t="n"/>
      <c r="J1363" s="125" t="n"/>
      <c r="K1363" s="125" t="n"/>
      <c r="L1363" s="125" t="n"/>
    </row>
    <row r="1364">
      <c r="A1364" s="39" t="inlineStr">
        <is>
          <t>101-Карьер</t>
        </is>
      </c>
      <c r="B1364" s="50" t="n"/>
      <c r="C1364" s="50" t="n"/>
      <c r="D1364" s="50" t="n"/>
      <c r="E1364" s="75">
        <f>SUMIF($B$2:$B$1328,A1364,$A$2:$A$1328)</f>
        <v/>
      </c>
      <c r="F1364" s="50">
        <f>SUBTOTAL(9,E1354:E1364)</f>
        <v/>
      </c>
      <c r="G1364" s="140" t="n"/>
      <c r="H1364" s="125" t="n"/>
      <c r="I1364" s="125" t="n"/>
      <c r="J1364" s="125" t="n"/>
      <c r="K1364" s="125" t="n"/>
      <c r="L1364" s="125" t="n"/>
    </row>
    <row r="1365">
      <c r="A1365" s="40" t="inlineStr">
        <is>
          <t>102-ИНФРАСТРУКТУРА</t>
        </is>
      </c>
      <c r="B1365" s="71" t="n"/>
      <c r="C1365" s="71" t="n"/>
      <c r="D1365" s="71" t="n"/>
      <c r="E1365" s="75">
        <f>SUMIF($B$2:$B$1328,A1365,$A$2:$A$1328)</f>
        <v/>
      </c>
      <c r="F1365" s="71" t="n"/>
      <c r="G1365" s="140" t="n"/>
      <c r="H1365" s="125" t="n"/>
      <c r="I1365" s="124" t="n"/>
      <c r="J1365" s="125" t="n"/>
      <c r="K1365" s="125" t="n"/>
      <c r="L1365" s="125" t="n"/>
    </row>
    <row r="1366">
      <c r="A1366" s="40" t="inlineStr">
        <is>
          <t>103 Общеадминистративные расходы</t>
        </is>
      </c>
      <c r="B1366" s="71" t="n"/>
      <c r="C1366" s="71" t="n"/>
      <c r="D1366" s="71" t="n"/>
      <c r="E1366" s="75">
        <f>SUMIF($B$2:$B$1328,A1366,$A$2:$A$1328)</f>
        <v/>
      </c>
      <c r="F1366" s="71" t="n"/>
      <c r="G1366" s="140" t="n"/>
      <c r="H1366" s="125" t="n"/>
      <c r="I1366" s="124" t="n"/>
      <c r="J1366" s="125" t="n"/>
      <c r="K1366" s="125" t="n"/>
      <c r="L1366" s="125" t="n"/>
    </row>
    <row r="1367">
      <c r="A1367" s="41" t="inlineStr">
        <is>
          <t>104-01 Управление по сбыту</t>
        </is>
      </c>
      <c r="B1367" s="42" t="n"/>
      <c r="C1367" s="42" t="n"/>
      <c r="D1367" s="42" t="n"/>
      <c r="E1367" s="75">
        <f>SUMIF($B$2:$B$1328,A1367,$A$2:$A$1328)</f>
        <v/>
      </c>
      <c r="F1367" s="71" t="n"/>
      <c r="G1367" s="140" t="n"/>
      <c r="H1367" s="125" t="n"/>
      <c r="I1367" s="124" t="n"/>
      <c r="J1367" s="125" t="n"/>
      <c r="K1367" s="125" t="n"/>
      <c r="L1367" s="125" t="n"/>
    </row>
    <row r="1368">
      <c r="A1368" s="41" t="inlineStr">
        <is>
          <t>104-Сбыт</t>
        </is>
      </c>
      <c r="B1368" s="42" t="n"/>
      <c r="C1368" s="42" t="n"/>
      <c r="D1368" s="42" t="n"/>
      <c r="E1368" s="75">
        <f>SUMIF($B$2:$B$1328,A1368,$A$2:$A$1328)</f>
        <v/>
      </c>
      <c r="F1368" s="71">
        <f>SUBTOTAL(9,E1367:E1368)</f>
        <v/>
      </c>
      <c r="G1368" s="71" t="n"/>
      <c r="I1368" s="95" t="n"/>
    </row>
    <row r="1369">
      <c r="A1369" s="40" t="inlineStr">
        <is>
          <t>105 - Э нергохозяйство/цех</t>
        </is>
      </c>
      <c r="B1369" s="71" t="n"/>
      <c r="C1369" s="71" t="n"/>
      <c r="D1369" s="71" t="n"/>
      <c r="E1369" s="75">
        <f>SUMIF($B$2:$B$1328,A1369,$A$2:$A$1328)</f>
        <v/>
      </c>
      <c r="F1369" s="71" t="n"/>
      <c r="G1369" s="71" t="n"/>
      <c r="I1369" s="95" t="n"/>
    </row>
    <row r="1370">
      <c r="A1370" s="40" t="inlineStr">
        <is>
          <t>105-01-ДЭС</t>
        </is>
      </c>
      <c r="B1370" s="71" t="n"/>
      <c r="C1370" s="71" t="n"/>
      <c r="D1370" s="71" t="n"/>
      <c r="E1370" s="151">
        <f>SUMIF($B$2:$B$1328,A1370,$A$2:$A$1328)</f>
        <v/>
      </c>
      <c r="F1370" s="71" t="n"/>
      <c r="G1370" s="71" t="n"/>
      <c r="I1370" s="95" t="n"/>
    </row>
    <row r="1371">
      <c r="A1371" s="40" t="inlineStr">
        <is>
          <t>105-02-УТВС и НК</t>
        </is>
      </c>
      <c r="B1371" s="71" t="n"/>
      <c r="C1371" s="71" t="n"/>
      <c r="D1371" s="71" t="n"/>
      <c r="E1371" s="151">
        <f>SUMIF($B$2:$B$1328,A1371,$A$2:$A$1328)</f>
        <v/>
      </c>
      <c r="F1371" s="71" t="n"/>
      <c r="G1371" s="71" t="n"/>
      <c r="I1371" s="95" t="n"/>
    </row>
    <row r="1372">
      <c r="A1372" s="40" t="inlineStr">
        <is>
          <t>105-03-ЛЭП</t>
        </is>
      </c>
      <c r="B1372" s="71" t="n"/>
      <c r="C1372" s="71" t="n"/>
      <c r="D1372" s="71" t="n"/>
      <c r="E1372" s="151">
        <f>SUMIF($B$2:$B$1328,A1372,$A$2:$A$1328)</f>
        <v/>
      </c>
      <c r="F1372" s="71" t="n"/>
      <c r="G1372" s="71" t="n"/>
      <c r="I1372" s="95" t="n"/>
    </row>
    <row r="1373">
      <c r="A1373" s="40" t="inlineStr">
        <is>
          <t>105-04-Компрессорная</t>
        </is>
      </c>
      <c r="B1373" s="71" t="n"/>
      <c r="C1373" s="71" t="n"/>
      <c r="D1373" s="71" t="n"/>
      <c r="E1373" s="148">
        <f>SUMIF($B$2:$B$1328,A1373,$A$2:$A$1328)</f>
        <v/>
      </c>
      <c r="F1373" s="71" t="n"/>
      <c r="G1373" s="71" t="n"/>
      <c r="I1373" s="95" t="n"/>
    </row>
    <row r="1374">
      <c r="A1374" s="40" t="inlineStr">
        <is>
          <t>105-05-Общепроизводственные - Энергохозяйство</t>
        </is>
      </c>
      <c r="B1374" s="71" t="n"/>
      <c r="C1374" s="71" t="n"/>
      <c r="D1374" s="71" t="n"/>
      <c r="E1374" s="151">
        <f>SUMIF($B$2:$B$1328,A1374,$A$2:$A$1328)</f>
        <v/>
      </c>
      <c r="F1374" s="71" t="n"/>
      <c r="G1374" s="71" t="n"/>
      <c r="I1374" s="95" t="n"/>
    </row>
    <row r="1375">
      <c r="A1375" s="40" t="inlineStr">
        <is>
          <t>105-06- Энергохозяйство-ПС110</t>
        </is>
      </c>
      <c r="B1375" s="71" t="n"/>
      <c r="C1375" s="71" t="n"/>
      <c r="D1375" s="71" t="n"/>
      <c r="E1375" s="148">
        <f>SUMIF($B$2:$B$1328,A1375,$A$2:$A$1328)</f>
        <v/>
      </c>
      <c r="F1375" s="71" t="n"/>
      <c r="G1375" s="71" t="n"/>
      <c r="I1375" s="95" t="n"/>
    </row>
    <row r="1376">
      <c r="A1376" s="40" t="inlineStr">
        <is>
          <t>105-Энергохозяйство/цех</t>
        </is>
      </c>
      <c r="B1376" s="71" t="n"/>
      <c r="C1376" s="71" t="n"/>
      <c r="D1376" s="71" t="n"/>
      <c r="E1376" s="75">
        <f>SUMIF($B$2:$B$1328,A1376,$A$2:$A$1328)</f>
        <v/>
      </c>
      <c r="F1376" s="71" t="n"/>
      <c r="G1376" s="71" t="n"/>
    </row>
    <row r="1377">
      <c r="A1377" s="43" t="inlineStr">
        <is>
          <t>106 - Г РР</t>
        </is>
      </c>
      <c r="B1377" s="44" t="n"/>
      <c r="C1377" s="44" t="n"/>
      <c r="D1377" s="44" t="n"/>
      <c r="E1377" s="75">
        <f>SUMIF($B$2:$B$1328,A1377,$A$2:$A$1328)</f>
        <v/>
      </c>
      <c r="F1377" s="71" t="n"/>
      <c r="G1377" s="71" t="n"/>
    </row>
    <row r="1378">
      <c r="A1378" s="43" t="inlineStr">
        <is>
          <t>106-01-01-Буровой участок ГРР - Северный</t>
        </is>
      </c>
      <c r="B1378" s="44" t="n"/>
      <c r="C1378" s="44" t="n"/>
      <c r="D1378" s="44" t="n"/>
      <c r="E1378" s="75">
        <f>SUMIF($B$2:$B$1328,A1378,$A$2:$A$1328)</f>
        <v/>
      </c>
      <c r="F1378" s="71" t="n"/>
      <c r="G1378" s="71" t="n"/>
    </row>
    <row r="1379">
      <c r="A1379" s="43" t="inlineStr">
        <is>
          <t>106-01-02-Буровой участок ГРР - Югозападный</t>
        </is>
      </c>
      <c r="B1379" s="44" t="n"/>
      <c r="C1379" s="44" t="n"/>
      <c r="D1379" s="44" t="n"/>
      <c r="E1379" s="75">
        <f>SUMIF($B$2:$B$1328,A1379,$A$2:$A$1328)</f>
        <v/>
      </c>
      <c r="F1379" s="71" t="n"/>
      <c r="G1379" s="71" t="n"/>
    </row>
    <row r="1380">
      <c r="A1380" s="43" t="inlineStr">
        <is>
          <t>106-01-03-Буровой участок ГРР - Южный</t>
        </is>
      </c>
      <c r="B1380" s="44" t="n"/>
      <c r="C1380" s="44" t="n"/>
      <c r="D1380" s="44" t="n"/>
      <c r="E1380" s="151">
        <f>SUMIF($B$2:$B$1328,A1380,$A$2:$A$1328)</f>
        <v/>
      </c>
      <c r="F1380" s="71" t="n"/>
      <c r="G1380" s="71" t="n"/>
    </row>
    <row r="1381">
      <c r="A1381" s="43" t="inlineStr">
        <is>
          <t>106-01-04-Буровой участок ГРР - Восточный</t>
        </is>
      </c>
      <c r="B1381" s="44" t="n"/>
      <c r="C1381" s="44" t="n"/>
      <c r="D1381" s="44" t="n"/>
      <c r="E1381" s="148">
        <f>SUMIF($B$2:$B$1328,A1381,$A$2:$A$1328)</f>
        <v/>
      </c>
      <c r="F1381" s="71" t="n"/>
      <c r="G1381" s="71" t="n"/>
    </row>
    <row r="1382">
      <c r="A1382" s="43" t="inlineStr">
        <is>
          <t>106-01-05-Буровой участок ГРР - Даван</t>
        </is>
      </c>
      <c r="B1382" s="44" t="n"/>
      <c r="C1382" s="44" t="n"/>
      <c r="D1382" s="44" t="n"/>
      <c r="E1382" s="75">
        <f>SUMIF($B$2:$B$1328,A1382,$A$2:$A$1328)</f>
        <v/>
      </c>
      <c r="F1382" s="71" t="n"/>
      <c r="G1382" s="71" t="n"/>
    </row>
    <row r="1383">
      <c r="A1383" t="inlineStr">
        <is>
          <t>106-01-06-Буровой участок ГРР - Глубокий</t>
        </is>
      </c>
      <c r="B1383" s="49" t="n"/>
      <c r="C1383" s="44" t="n"/>
      <c r="D1383" s="44" t="n"/>
      <c r="E1383" s="151">
        <f>SUMIF($B$2:$B$1328,A1383,$A$2:$A$1328)</f>
        <v/>
      </c>
      <c r="F1383" s="140" t="inlineStr">
        <is>
          <t>new</t>
        </is>
      </c>
      <c r="G1383" s="71" t="n"/>
    </row>
    <row r="1384">
      <c r="A1384" s="43" t="inlineStr">
        <is>
          <t>106-01-Буровой участок ГРР</t>
        </is>
      </c>
      <c r="B1384" s="44" t="n"/>
      <c r="C1384" s="44" t="n"/>
      <c r="D1384" s="44" t="n"/>
      <c r="E1384" s="151">
        <f>SUMIF($B$2:$B$1328,A1384,$A$2:$A$1328)</f>
        <v/>
      </c>
      <c r="F1384" s="71" t="n"/>
      <c r="G1384" s="71" t="n"/>
    </row>
    <row r="1385">
      <c r="A1385" s="43" t="inlineStr">
        <is>
          <t>106-02-01-Горный участок - Центральный</t>
        </is>
      </c>
      <c r="B1385" s="44" t="n"/>
      <c r="C1385" s="44" t="n"/>
      <c r="D1385" s="44" t="n"/>
      <c r="E1385" s="148">
        <f>SUMIF($B$2:$B$1328,A1385,$A$2:$A$1328)</f>
        <v/>
      </c>
      <c r="F1385" s="71" t="n"/>
      <c r="G1385" s="71" t="n"/>
    </row>
    <row r="1386">
      <c r="A1386" s="43" t="inlineStr">
        <is>
          <t>106-02-02-Горный участок - Штольня №6</t>
        </is>
      </c>
      <c r="B1386" s="44" t="n"/>
      <c r="C1386" s="44" t="n"/>
      <c r="D1386" s="44" t="n"/>
      <c r="E1386" s="151">
        <f>SUMIF($B$2:$B$1328,A1386,$A$2:$A$1328)</f>
        <v/>
      </c>
      <c r="F1386" s="71" t="n"/>
      <c r="G1386" s="71" t="n"/>
    </row>
    <row r="1387">
      <c r="A1387" s="95" t="inlineStr">
        <is>
          <t>106-02-03-Горный участок ГРР Подземный рудник</t>
        </is>
      </c>
      <c r="B1387" s="44" t="n"/>
      <c r="C1387" s="44" t="n"/>
      <c r="D1387" s="44" t="n"/>
      <c r="E1387" s="151">
        <f>SUMIF($B$2:$B$1328,A1387,$A$2:$A$1328)</f>
        <v/>
      </c>
      <c r="F1387" s="140" t="inlineStr">
        <is>
          <t>new</t>
        </is>
      </c>
      <c r="G1387" s="71" t="n"/>
      <c r="H1387" t="inlineStr">
        <is>
          <t>сч 2189</t>
        </is>
      </c>
    </row>
    <row r="1388">
      <c r="A1388" s="43" t="inlineStr">
        <is>
          <t>106-02-Горный участок (ГРР-Бозымчак)</t>
        </is>
      </c>
      <c r="B1388" s="44" t="n"/>
      <c r="C1388" s="44" t="n"/>
      <c r="D1388" s="44" t="n"/>
      <c r="E1388" s="75">
        <f>SUMIF($B$2:$B$1328,A1388,$A$2:$A$1328)</f>
        <v/>
      </c>
      <c r="F1388" s="71" t="n"/>
      <c r="G1388" s="71" t="n"/>
    </row>
    <row r="1389">
      <c r="A1389" s="43" t="inlineStr">
        <is>
          <t>106-02-Горный участок (ГРР-Бозымчак)</t>
        </is>
      </c>
      <c r="B1389" s="44" t="n"/>
      <c r="C1389" s="44" t="n"/>
      <c r="D1389" s="44" t="n"/>
      <c r="E1389" s="75">
        <f>SUMIF($B$2:$B$1328,A1389,$A$2:$A$1328)</f>
        <v/>
      </c>
      <c r="F1389" s="71" t="n"/>
      <c r="G1389" s="71" t="n"/>
    </row>
    <row r="1390">
      <c r="A1390" s="43" t="inlineStr">
        <is>
          <t>106-03-ГРР-Бишкек</t>
        </is>
      </c>
      <c r="B1390" s="44" t="n"/>
      <c r="C1390" s="44" t="n"/>
      <c r="D1390" s="44" t="n"/>
      <c r="E1390" s="75">
        <f>SUMIF($B$2:$B$1328,A1390,$A$2:$A$1328)</f>
        <v/>
      </c>
      <c r="F1390" s="71" t="n"/>
      <c r="G1390" s="71" t="n"/>
    </row>
    <row r="1391">
      <c r="A1391" s="43" t="inlineStr">
        <is>
          <t>106-04-ГРР-общепроизводственные</t>
        </is>
      </c>
      <c r="B1391" s="44" t="n"/>
      <c r="C1391" s="44" t="n"/>
      <c r="D1391" s="44" t="n"/>
      <c r="E1391" s="151">
        <f>SUMIF($B$2:$B$1328,A1391,$A$2:$A$1328)</f>
        <v/>
      </c>
      <c r="F1391" s="71" t="n"/>
      <c r="G1391" s="71" t="n"/>
    </row>
    <row r="1392">
      <c r="A1392" s="43" t="inlineStr">
        <is>
          <t>106-Геологоразведочные работы</t>
        </is>
      </c>
      <c r="B1392" s="44" t="n"/>
      <c r="C1392" s="44" t="n"/>
      <c r="D1392" s="44" t="n"/>
      <c r="E1392" s="75">
        <f>SUMIF($B$2:$B$1328,A1392,$A$2:$A$1328)</f>
        <v/>
      </c>
      <c r="F1392" s="71">
        <f>SUBTOTAL(9,E1377:E1392)-E1387</f>
        <v/>
      </c>
      <c r="G1392" s="32" t="n"/>
      <c r="I1392" s="126" t="n"/>
    </row>
    <row r="1393">
      <c r="A1393" s="45" t="inlineStr">
        <is>
          <t>107-Отдел Капитального Строительства</t>
        </is>
      </c>
      <c r="B1393" s="71" t="n"/>
      <c r="C1393" s="71" t="n"/>
      <c r="D1393" s="71" t="n"/>
      <c r="E1393" s="151">
        <f>SUMIF($B$2:$B$1328,A1393,$A$2:$A$1328)</f>
        <v/>
      </c>
      <c r="F1393" s="71" t="n"/>
      <c r="G1393" s="71" t="n"/>
      <c r="I1393" s="95" t="n"/>
    </row>
    <row r="1394">
      <c r="A1394" s="38" t="inlineStr">
        <is>
          <t>109-Химлаборатория</t>
        </is>
      </c>
      <c r="B1394" s="49" t="n"/>
      <c r="C1394" s="49" t="n"/>
      <c r="D1394" s="49" t="n"/>
      <c r="E1394" s="151">
        <f>SUMIF($B$2:$B$1328,A1394,$A$2:$A$1328)</f>
        <v/>
      </c>
      <c r="F1394" s="71" t="n"/>
      <c r="G1394" s="71" t="n"/>
    </row>
    <row r="1395">
      <c r="A1395" s="46" t="inlineStr">
        <is>
          <t>111-01-АУП - Гараж</t>
        </is>
      </c>
      <c r="B1395" s="51" t="n"/>
      <c r="C1395" s="51" t="n"/>
      <c r="D1395" s="51" t="n"/>
      <c r="E1395" s="149">
        <f>SUMIF($B$2:$B$1328,A1395,$A$2:$A$1328)</f>
        <v/>
      </c>
      <c r="F1395" s="71" t="n"/>
      <c r="G1395" s="71" t="n"/>
    </row>
    <row r="1396">
      <c r="A1396" s="46" t="inlineStr">
        <is>
          <t>111-02-АУП</t>
        </is>
      </c>
      <c r="B1396" s="51" t="n"/>
      <c r="C1396" s="51" t="n"/>
      <c r="D1396" s="51" t="n"/>
      <c r="E1396" s="151">
        <f>SUMIF($B$2:$B$1328,A1396,$A$2:$A$1328)</f>
        <v/>
      </c>
      <c r="F1396" s="71" t="n"/>
      <c r="G1396" s="71" t="n"/>
    </row>
    <row r="1397">
      <c r="A1397" s="46" t="inlineStr">
        <is>
          <t>111-03-Офис Ала-Бука</t>
        </is>
      </c>
      <c r="B1397" s="51" t="n"/>
      <c r="C1397" s="51" t="n"/>
      <c r="D1397" s="51" t="n"/>
      <c r="E1397" s="142">
        <f>SUMIF($B$2:$B$1328,A1397,$A$2:$A$1328)</f>
        <v/>
      </c>
      <c r="F1397" s="71" t="n"/>
      <c r="G1397" s="71" t="n"/>
    </row>
    <row r="1398">
      <c r="A1398" s="46" t="inlineStr">
        <is>
          <t>112-01-ИТР-производство</t>
        </is>
      </c>
      <c r="B1398" s="51" t="n"/>
      <c r="C1398" s="51" t="n"/>
      <c r="D1398" s="51" t="n"/>
      <c r="E1398" s="151">
        <f>SUMIF($B$2:$B$1328,A1398,$A$2:$A$1328)</f>
        <v/>
      </c>
      <c r="F1398" s="71" t="n"/>
      <c r="G1398" s="71" t="n"/>
    </row>
    <row r="1399">
      <c r="A1399" s="46" t="inlineStr">
        <is>
          <t>112-ИТР-офис</t>
        </is>
      </c>
      <c r="B1399" s="51" t="n"/>
      <c r="C1399" s="51" t="n"/>
      <c r="D1399" s="51" t="n"/>
      <c r="E1399" s="151">
        <f>SUMIF($B$2:$B$1328,A1399,$A$2:$A$1328)</f>
        <v/>
      </c>
      <c r="F1399" s="51">
        <f>SUBTOTAL(9,E1395:E1399)</f>
        <v/>
      </c>
      <c r="G1399" s="71" t="n"/>
      <c r="H1399" t="inlineStr">
        <is>
          <t>сч 2121</t>
        </is>
      </c>
      <c r="I1399" s="95" t="n"/>
    </row>
    <row r="1400">
      <c r="A1400" s="57" t="inlineStr">
        <is>
          <t>113-Офис Управления Проектом - Бишкек</t>
        </is>
      </c>
      <c r="B1400" s="58" t="n"/>
      <c r="C1400" s="58" t="n"/>
      <c r="D1400" s="58" t="n"/>
      <c r="E1400" s="75">
        <f>SUMIF($B$2:$B$1328,A1400,$A$2:$A$1328)</f>
        <v/>
      </c>
      <c r="F1400" s="71" t="n"/>
      <c r="G1400" s="71" t="n"/>
    </row>
    <row r="1401">
      <c r="A1401" s="57" t="inlineStr">
        <is>
          <t>114-Офис Управления Проектом - Бозымчак</t>
        </is>
      </c>
      <c r="B1401" s="58" t="n"/>
      <c r="C1401" s="58" t="n"/>
      <c r="D1401" s="58" t="n"/>
      <c r="E1401" s="142">
        <f>SUMIF($B$2:$B$1328,A1401,$A$2:$A$1328)</f>
        <v/>
      </c>
      <c r="F1401" s="71">
        <f>E1401</f>
        <v/>
      </c>
      <c r="G1401" s="71" t="n"/>
    </row>
    <row r="1402">
      <c r="A1402" s="47" t="inlineStr">
        <is>
          <t>117-Перевалочная база</t>
        </is>
      </c>
      <c r="B1402" s="48" t="n"/>
      <c r="C1402" s="48" t="n"/>
      <c r="D1402" s="48" t="n"/>
      <c r="E1402" s="151">
        <f>SUMIF($B$2:$B$1328,A1402,$A$2:$A$1328)</f>
        <v/>
      </c>
      <c r="F1402" s="71">
        <f>E1402</f>
        <v/>
      </c>
      <c r="G1402" s="71" t="n"/>
    </row>
    <row r="1403">
      <c r="A1403" s="40" t="inlineStr">
        <is>
          <t>119 - А втотранспортный цех</t>
        </is>
      </c>
      <c r="B1403" s="71" t="n"/>
      <c r="C1403" s="71" t="n"/>
      <c r="D1403" s="71" t="n"/>
      <c r="E1403" s="75">
        <f>SUMIF($B$2:$B$1328,A1403,$A$2:$A$1328)</f>
        <v/>
      </c>
      <c r="F1403" s="71" t="n"/>
      <c r="G1403" s="71" t="n"/>
      <c r="I1403" s="95" t="n"/>
    </row>
    <row r="1404">
      <c r="A1404" s="45" t="inlineStr">
        <is>
          <t>119-01-автотранспортный  цех - легковой транспорт</t>
        </is>
      </c>
      <c r="B1404" s="71" t="n"/>
      <c r="C1404" s="71" t="n"/>
      <c r="D1404" s="71" t="n"/>
      <c r="E1404" s="151">
        <f>SUMIF($B$2:$B$1328,A1404,$A$2:$A$1328)</f>
        <v/>
      </c>
      <c r="F1404" s="71" t="n"/>
      <c r="G1404" s="71" t="n"/>
      <c r="I1404" s="95" t="n"/>
    </row>
    <row r="1405">
      <c r="A1405" s="45" t="inlineStr">
        <is>
          <t>119-02-Автотранспортный цех - грузовой транспорт</t>
        </is>
      </c>
      <c r="B1405" s="71" t="n"/>
      <c r="C1405" s="71" t="n"/>
      <c r="D1405" s="71" t="n"/>
      <c r="E1405" s="151">
        <f>SUMIF($B$2:$B$1328,A1405,$A$2:$A$1328)</f>
        <v/>
      </c>
      <c r="F1405" s="96" t="n"/>
      <c r="G1405" s="96" t="n"/>
      <c r="I1405" s="95" t="n"/>
    </row>
    <row r="1406">
      <c r="A1406" s="45" t="inlineStr">
        <is>
          <t>119-03-Автотранспортный цех - ЭКБУ</t>
        </is>
      </c>
      <c r="B1406" s="71" t="n"/>
      <c r="C1406" s="71" t="n"/>
      <c r="D1406" s="71" t="n"/>
      <c r="E1406" s="151">
        <f>SUMIF($B$2:$B$1328,A1406,$A$2:$A$1328)</f>
        <v/>
      </c>
      <c r="F1406" s="71" t="n"/>
      <c r="G1406" s="71" t="n"/>
      <c r="I1406" s="95" t="n"/>
    </row>
    <row r="1407">
      <c r="A1407" s="45" t="inlineStr">
        <is>
          <t>119-04-Автотранспортный цех - спецтранспорт</t>
        </is>
      </c>
      <c r="B1407" s="71" t="n"/>
      <c r="C1407" s="71" t="n"/>
      <c r="D1407" s="71" t="n"/>
      <c r="E1407" s="151">
        <f>SUMIF($B$2:$B$1328,A1407,$A$2:$A$1328)</f>
        <v/>
      </c>
      <c r="F1407" s="71" t="n"/>
      <c r="G1407" s="71" t="n"/>
      <c r="I1407" s="95" t="n"/>
    </row>
    <row r="1408">
      <c r="A1408" s="40" t="inlineStr">
        <is>
          <t>119-05-Автотранспортный цех - общепроизводственные</t>
        </is>
      </c>
      <c r="B1408" s="71" t="n"/>
      <c r="C1408" s="71" t="n"/>
      <c r="D1408" s="71" t="n"/>
      <c r="E1408" s="151">
        <f>SUMIF($B$2:$B$1328,A1408,$A$2:$A$1328)</f>
        <v/>
      </c>
      <c r="F1408" s="143">
        <f>E1408+E1409</f>
        <v/>
      </c>
      <c r="G1408" s="71" t="n"/>
      <c r="I1408" s="95" t="n"/>
    </row>
    <row r="1409">
      <c r="A1409" s="125" t="inlineStr">
        <is>
          <t>119-05 Общепроизводственные АТЦ</t>
        </is>
      </c>
      <c r="B1409" s="71" t="n"/>
      <c r="C1409" s="71" t="n"/>
      <c r="D1409" s="71" t="n"/>
      <c r="E1409" s="151">
        <f>SUMIF($B$2:$B$1328,A1409,$A$2:$A$1328)</f>
        <v/>
      </c>
      <c r="F1409" s="71" t="n"/>
      <c r="G1409" s="71" t="n"/>
      <c r="I1409" s="95" t="n"/>
    </row>
    <row r="1410">
      <c r="A1410" s="39" t="inlineStr">
        <is>
          <t>119-06-Автотранспортный цех-РПП</t>
        </is>
      </c>
      <c r="B1410" s="50" t="n"/>
      <c r="C1410" s="50" t="n"/>
      <c r="D1410" s="50" t="n"/>
      <c r="E1410" s="151">
        <f>SUMIF($B$2:$B$1328,A1410,$A$2:$A$1328)</f>
        <v/>
      </c>
      <c r="F1410" s="71" t="n"/>
      <c r="G1410" s="71" t="n"/>
    </row>
    <row r="1411">
      <c r="A1411" s="45" t="inlineStr">
        <is>
          <t>119-07-Автотранспортный цех-автобусы</t>
        </is>
      </c>
      <c r="B1411" s="71" t="n"/>
      <c r="C1411" s="71" t="n"/>
      <c r="D1411" s="71" t="n"/>
      <c r="E1411" s="151">
        <f>SUMIF($B$2:$B$1328,A1411,$A$2:$A$1328)</f>
        <v/>
      </c>
      <c r="F1411" s="71" t="n"/>
      <c r="G1411" s="71" t="n"/>
      <c r="I1411" s="95" t="n"/>
    </row>
    <row r="1412">
      <c r="A1412" s="38" t="inlineStr">
        <is>
          <t>120-01-Геолого-маркшейдерская служба. отдел</t>
        </is>
      </c>
      <c r="B1412" s="49" t="n"/>
      <c r="C1412" s="49" t="n"/>
      <c r="D1412" s="49" t="n"/>
      <c r="E1412" s="151">
        <f>SUMIF($B$2:$B$1328,A1412,$A$2:$A$1328)</f>
        <v/>
      </c>
      <c r="F1412" s="71" t="n"/>
      <c r="G1412" s="71" t="n"/>
    </row>
    <row r="1413">
      <c r="A1413" s="38" t="inlineStr">
        <is>
          <t>120-02  - Главные специалисты ИТР</t>
        </is>
      </c>
      <c r="B1413" s="49" t="n"/>
      <c r="C1413" s="49" t="n"/>
      <c r="D1413" s="49" t="n"/>
      <c r="E1413" s="151">
        <f>SUMIF($B$2:$B$1328,A1413,$A$2:$A$1328)</f>
        <v/>
      </c>
      <c r="F1413" s="71" t="n"/>
      <c r="G1413" s="71" t="n"/>
    </row>
    <row r="1414">
      <c r="A1414" s="77" t="inlineStr">
        <is>
          <t>120-03-01-ОМТС-Отдел Экспертной приемки и учетаТМЦ</t>
        </is>
      </c>
      <c r="B1414" s="78" t="n"/>
      <c r="C1414" s="78" t="n"/>
      <c r="D1414" s="78" t="n"/>
      <c r="E1414" s="79">
        <f>SUMIF($B$2:$B$1328,A1414,$A$2:$A$1328)</f>
        <v/>
      </c>
      <c r="F1414" s="80" t="n"/>
      <c r="G1414" s="140" t="inlineStr">
        <is>
          <t>не разносим</t>
        </is>
      </c>
    </row>
    <row r="1415">
      <c r="A1415" s="77" t="inlineStr">
        <is>
          <t>120-03-ОМТС</t>
        </is>
      </c>
      <c r="B1415" s="78" t="n"/>
      <c r="C1415" s="78" t="n"/>
      <c r="D1415" s="78" t="n"/>
      <c r="E1415" s="79">
        <f>SUMIF($B$2:$B$1328,A1415,$A$2:$A$1328)</f>
        <v/>
      </c>
      <c r="F1415" s="80">
        <f>E1414+E1415</f>
        <v/>
      </c>
      <c r="G1415" s="140" t="inlineStr">
        <is>
          <t>не разносим</t>
        </is>
      </c>
    </row>
    <row r="1416">
      <c r="A1416" s="38" t="inlineStr">
        <is>
          <t>120-04-Прочие расходы - производственные</t>
        </is>
      </c>
      <c r="B1416" s="49" t="n"/>
      <c r="C1416" s="49" t="n"/>
      <c r="D1416" s="49" t="n"/>
      <c r="E1416" s="75">
        <f>SUMIF($B$2:$B$1328,A1416,$A$2:$A$1328)</f>
        <v/>
      </c>
      <c r="F1416" s="71" t="n"/>
      <c r="G1416" s="71" t="n"/>
    </row>
    <row r="1417">
      <c r="A1417" s="38" t="inlineStr">
        <is>
          <t>120-05-Транспортные расходы на доставку материалов</t>
        </is>
      </c>
      <c r="B1417" s="49" t="n"/>
      <c r="C1417" s="49" t="n"/>
      <c r="D1417" s="49" t="n"/>
      <c r="E1417" s="75">
        <f>SUMIF($B$2:$B$1328,A1417,$A$2:$A$1328)</f>
        <v/>
      </c>
      <c r="F1417" s="71" t="n"/>
      <c r="G1417" s="71" t="n"/>
    </row>
    <row r="1418">
      <c r="A1418" s="38" t="inlineStr">
        <is>
          <t>120-Общепроизводственные  расходы ( неисползовать)</t>
        </is>
      </c>
      <c r="B1418" s="49" t="n"/>
      <c r="C1418" s="49" t="n"/>
      <c r="D1418" s="49" t="n"/>
      <c r="E1418" s="75">
        <f>SUMIF($B$2:$B$1328,A1418,$A$2:$A$1328)</f>
        <v/>
      </c>
      <c r="F1418" s="71" t="n"/>
      <c r="G1418" s="71" t="n"/>
    </row>
    <row r="1419">
      <c r="A1419" s="38" t="inlineStr">
        <is>
          <t>120-Общепроизводственные расходы</t>
        </is>
      </c>
      <c r="B1419" s="49" t="n"/>
      <c r="C1419" s="49" t="n"/>
      <c r="D1419" s="49" t="n"/>
      <c r="E1419" s="75">
        <f>SUMIF($B$2:$B$1328,A1419,$A$2:$A$1328)</f>
        <v/>
      </c>
      <c r="F1419" s="49">
        <f>E1412+E1413+E1416+E1417+E1418+E1419</f>
        <v/>
      </c>
      <c r="G1419" s="71" t="n"/>
    </row>
    <row r="1420">
      <c r="A1420" s="40" t="inlineStr">
        <is>
          <t>123 - А дминистративно-бытовой комплекс-А ХО</t>
        </is>
      </c>
      <c r="B1420" s="71" t="n"/>
      <c r="C1420" s="71" t="n"/>
      <c r="D1420" s="71" t="n"/>
      <c r="E1420" s="75">
        <f>SUMIF($B$2:$B$1328,A1420,$A$2:$A$1328)</f>
        <v/>
      </c>
      <c r="F1420" s="71" t="n"/>
      <c r="G1420" s="71" t="n"/>
    </row>
    <row r="1421">
      <c r="A1421" s="40" t="inlineStr">
        <is>
          <t>123-01-АБК-АХО-вахтовый поселок</t>
        </is>
      </c>
      <c r="B1421" s="71" t="n"/>
      <c r="C1421" s="71" t="n"/>
      <c r="D1421" s="71" t="n"/>
      <c r="E1421" s="151">
        <f>SUMIF($B$2:$B$1328,A1421,$A$2:$A$1328)</f>
        <v/>
      </c>
      <c r="F1421" s="71" t="n"/>
      <c r="G1421" s="71" t="n"/>
      <c r="I1421" s="95" t="n"/>
    </row>
    <row r="1422">
      <c r="A1422" s="40" t="inlineStr">
        <is>
          <t>123-02-АБК-АХО-Столовая</t>
        </is>
      </c>
      <c r="B1422" s="71" t="n"/>
      <c r="C1422" s="71" t="n"/>
      <c r="D1422" s="71" t="n"/>
      <c r="E1422" s="151">
        <f>SUMIF($B$2:$B$1328,A1422,$A$2:$A$1328)</f>
        <v/>
      </c>
      <c r="F1422" s="71" t="n"/>
      <c r="G1422" s="71" t="n">
        <v>1</v>
      </c>
      <c r="I1422" s="95" t="n"/>
    </row>
    <row r="1423">
      <c r="A1423" s="125" t="inlineStr">
        <is>
          <t>123-02 столовая</t>
        </is>
      </c>
      <c r="B1423" s="71" t="n"/>
      <c r="C1423" s="71" t="n"/>
      <c r="D1423" s="71" t="n"/>
      <c r="E1423" s="144">
        <f>SUMIF($B$2:$B$1328,A1423,$A$2:$A$1328)</f>
        <v/>
      </c>
      <c r="F1423" s="145">
        <f>SUM(E1422:E1423)</f>
        <v/>
      </c>
      <c r="G1423" s="71" t="n"/>
      <c r="I1423" s="95" t="n"/>
    </row>
    <row r="1424">
      <c r="A1424" s="40" t="inlineStr">
        <is>
          <t>123-03-АБК-АХО-медпункт</t>
        </is>
      </c>
      <c r="B1424" s="71" t="n"/>
      <c r="C1424" s="71" t="n"/>
      <c r="D1424" s="71" t="n"/>
      <c r="E1424" s="151">
        <f>SUMIF($B$2:$B$1328,A1424,$A$2:$A$1328)</f>
        <v/>
      </c>
      <c r="F1424" s="71" t="n"/>
      <c r="G1424" s="71" t="n"/>
      <c r="I1424" s="95" t="n"/>
    </row>
    <row r="1425">
      <c r="A1425" s="45" t="inlineStr">
        <is>
          <t>123-04-АБК-АХО-тренажерный зал</t>
        </is>
      </c>
      <c r="B1425" s="71" t="n"/>
      <c r="C1425" s="71" t="n"/>
      <c r="D1425" s="71" t="n"/>
      <c r="E1425" s="75">
        <f>SUMIF($B$2:$B$1328,A1425,$A$2:$A$1328)</f>
        <v/>
      </c>
      <c r="F1425" s="71" t="n"/>
      <c r="G1425" s="71" t="n"/>
      <c r="I1425" s="95" t="n"/>
    </row>
    <row r="1426">
      <c r="A1426" s="45" t="inlineStr">
        <is>
          <t>123-05-АБК-АХО-ограждение</t>
        </is>
      </c>
      <c r="B1426" s="71" t="n"/>
      <c r="C1426" s="71" t="n"/>
      <c r="D1426" s="71" t="n"/>
      <c r="E1426" s="75">
        <f>SUMIF($B$2:$B$1328,A1426,$A$2:$A$1328)</f>
        <v/>
      </c>
      <c r="F1426" s="71" t="n"/>
      <c r="G1426" s="71" t="n"/>
      <c r="I1426" s="95" t="n"/>
    </row>
    <row r="1427">
      <c r="A1427" s="45" t="inlineStr">
        <is>
          <t>123-06-АБК-АХО-Насосная "Чукурчак-Сай"</t>
        </is>
      </c>
      <c r="B1427" s="71" t="n"/>
      <c r="C1427" s="71" t="n"/>
      <c r="D1427" s="71" t="n"/>
      <c r="E1427" s="75">
        <f>SUMIF($B$2:$B$1328,A1427,$A$2:$A$1328)</f>
        <v/>
      </c>
      <c r="F1427" s="71" t="n"/>
      <c r="G1427" s="71" t="n"/>
      <c r="I1427" s="95" t="n"/>
    </row>
    <row r="1428">
      <c r="A1428" s="45" t="inlineStr">
        <is>
          <t>123-07-АБК-АХО-Водоотводная канава</t>
        </is>
      </c>
      <c r="B1428" s="71" t="n"/>
      <c r="C1428" s="71" t="n"/>
      <c r="D1428" s="71" t="n"/>
      <c r="E1428" s="75">
        <f>SUMIF($B$2:$B$1328,A1428,$A$2:$A$1328)</f>
        <v/>
      </c>
      <c r="F1428" s="71" t="n"/>
      <c r="G1428" s="71" t="n"/>
      <c r="I1428" s="95" t="n"/>
    </row>
    <row r="1429">
      <c r="A1429" s="45" t="inlineStr">
        <is>
          <t>123-08-АБК-АХО-Строители</t>
        </is>
      </c>
      <c r="B1429" s="71" t="n"/>
      <c r="C1429" s="71" t="n"/>
      <c r="D1429" s="71" t="n"/>
      <c r="E1429" s="151">
        <f>SUMIF($B$2:$B$1328,A1429,$A$2:$A$1328)</f>
        <v/>
      </c>
      <c r="F1429" s="71" t="n"/>
      <c r="G1429" s="71" t="n"/>
      <c r="I1429" s="95" t="n"/>
    </row>
    <row r="1430">
      <c r="A1430" s="45" t="inlineStr">
        <is>
          <t>123-А дминистративно-бытовой комплекс-А ХО</t>
        </is>
      </c>
      <c r="B1430" s="71" t="n"/>
      <c r="C1430" s="71" t="n"/>
      <c r="D1430" s="71" t="n"/>
      <c r="E1430" s="75">
        <f>SUMIF($B$2:$B$1328,A1430,$A$2:$A$1328)</f>
        <v/>
      </c>
      <c r="F1430" s="71" t="n"/>
      <c r="G1430" s="71" t="n"/>
      <c r="I1430" s="95" t="n"/>
    </row>
    <row r="1431">
      <c r="A1431" s="45" t="inlineStr">
        <is>
          <t>124-Подъездные дороги</t>
        </is>
      </c>
      <c r="B1431" s="71" t="n"/>
      <c r="C1431" s="71" t="n"/>
      <c r="D1431" s="71" t="n"/>
      <c r="E1431" s="75">
        <f>SUMIF($B$2:$B$1328,A1431,$A$2:$A$1328)</f>
        <v/>
      </c>
      <c r="F1431" s="71" t="n"/>
      <c r="G1431" s="71" t="n"/>
      <c r="I1431" s="95" t="n"/>
    </row>
    <row r="1432">
      <c r="A1432" s="40" t="inlineStr">
        <is>
          <t>125-01-Редакция газеты "Бозумчак"</t>
        </is>
      </c>
      <c r="B1432" s="71" t="n"/>
      <c r="C1432" s="71" t="n"/>
      <c r="D1432" s="71" t="n"/>
      <c r="E1432" s="75">
        <f>SUMIF($B$2:$B$1328,A1432,$A$2:$A$1328)</f>
        <v/>
      </c>
      <c r="F1432" s="71" t="n"/>
      <c r="G1432" s="71" t="n"/>
      <c r="I1432" s="95" t="n"/>
    </row>
    <row r="1433">
      <c r="A1433" s="40" t="inlineStr">
        <is>
          <t>125-Редакции газеты "Бозумчак"</t>
        </is>
      </c>
      <c r="B1433" s="71" t="n"/>
      <c r="C1433" s="71" t="n"/>
      <c r="D1433" s="71" t="n"/>
      <c r="E1433" s="75">
        <f>SUMIF($B$2:$B$1328,A1433,$A$2:$A$1328)</f>
        <v/>
      </c>
      <c r="F1433" s="71" t="n"/>
      <c r="G1433" s="71" t="n"/>
      <c r="I1433" s="95" t="n"/>
    </row>
    <row r="1434">
      <c r="A1434" s="40" t="inlineStr">
        <is>
          <t>125-Редакция газеты "Бозумчак"</t>
        </is>
      </c>
      <c r="B1434" s="71" t="n"/>
      <c r="C1434" s="71" t="n"/>
      <c r="D1434" s="71" t="n"/>
      <c r="E1434" s="75">
        <f>SUMIF($B$2:$B$1328,A1434,$A$2:$A$1328)</f>
        <v/>
      </c>
      <c r="F1434" s="71" t="n"/>
      <c r="G1434" s="71" t="n"/>
      <c r="I1434" s="95" t="n"/>
    </row>
    <row r="1435">
      <c r="A1435" s="40" t="inlineStr">
        <is>
          <t>126 - ОТК</t>
        </is>
      </c>
      <c r="B1435" s="71" t="n"/>
      <c r="C1435" s="71" t="n"/>
      <c r="D1435" s="71" t="n"/>
      <c r="E1435" s="75">
        <f>SUMIF($B$2:$B$1328,A1435,$A$2:$A$1328)</f>
        <v/>
      </c>
      <c r="F1435" s="71" t="n"/>
      <c r="G1435" s="71" t="n"/>
      <c r="I1435" s="95" t="n"/>
    </row>
    <row r="1436">
      <c r="A1436" s="38" t="inlineStr">
        <is>
          <t>126-001 ОТК Общепроизводственные расходы</t>
        </is>
      </c>
      <c r="B1436" s="49" t="n"/>
      <c r="C1436" s="49" t="n"/>
      <c r="D1436" s="49" t="n"/>
      <c r="E1436" s="151">
        <f>SUMIF($B$2:$B$1328,A1436,$A$2:$A$1328)</f>
        <v/>
      </c>
      <c r="F1436" s="71" t="n"/>
      <c r="G1436" s="71" t="n"/>
    </row>
    <row r="1437">
      <c r="A1437" s="40" t="inlineStr">
        <is>
          <t>127 - Служба охраны и режима</t>
        </is>
      </c>
      <c r="B1437" s="71" t="n"/>
      <c r="C1437" s="71" t="n"/>
      <c r="D1437" s="71" t="n"/>
      <c r="E1437" s="75">
        <f>SUMIF($B$2:$B$1328,A1437,$A$2:$A$1328)</f>
        <v/>
      </c>
      <c r="F1437" s="71" t="n"/>
      <c r="G1437" s="71" t="n"/>
      <c r="I1437" s="95" t="n"/>
    </row>
    <row r="1438">
      <c r="A1438" s="40" t="inlineStr">
        <is>
          <t>127-001- Служба охраны и режима</t>
        </is>
      </c>
      <c r="B1438" s="71" t="n"/>
      <c r="C1438" s="71" t="n"/>
      <c r="D1438" s="71" t="n"/>
      <c r="E1438" s="151">
        <f>SUMIF($B$2:$B$1328,A1438,$A$2:$A$1328)</f>
        <v/>
      </c>
      <c r="F1438" s="71" t="n"/>
      <c r="G1438" s="71" t="n"/>
      <c r="I1438" s="95" t="n"/>
    </row>
    <row r="1439">
      <c r="A1439" s="40" t="inlineStr">
        <is>
          <t>128-01-Пожарное депо</t>
        </is>
      </c>
      <c r="B1439" s="71" t="n"/>
      <c r="C1439" s="71" t="n"/>
      <c r="D1439" s="71" t="n"/>
      <c r="E1439" s="151">
        <f>SUMIF($B$2:$B$1328,A1439,$A$2:$A$1328)</f>
        <v/>
      </c>
      <c r="F1439" s="71" t="n"/>
      <c r="G1439" s="71" t="n"/>
      <c r="I1439" s="95" t="n"/>
    </row>
    <row r="1440">
      <c r="A1440" s="40" t="inlineStr">
        <is>
          <t>128-Пожарное депо</t>
        </is>
      </c>
      <c r="B1440" s="71" t="n"/>
      <c r="C1440" s="71" t="n"/>
      <c r="D1440" s="71" t="n"/>
      <c r="E1440" s="75">
        <f>SUMIF($B$2:$B$1328,A1440,$A$2:$A$1328)</f>
        <v/>
      </c>
      <c r="F1440" s="71" t="n"/>
      <c r="G1440" s="71" t="n"/>
      <c r="I1440" s="95" t="n"/>
    </row>
    <row r="1441">
      <c r="A1441" s="40" t="inlineStr">
        <is>
          <t>130 Подземный рудник</t>
        </is>
      </c>
      <c r="B1441" s="71" t="n"/>
      <c r="C1441" s="71" t="n"/>
      <c r="D1441" s="71" t="n"/>
      <c r="E1441" s="75">
        <f>SUMIF($B$2:$B$1328,A1441,$A$2:$A$1328)</f>
        <v/>
      </c>
      <c r="F1441" s="71" t="n"/>
      <c r="G1441" s="71" t="n"/>
    </row>
    <row r="1442">
      <c r="A1442" s="45" t="inlineStr">
        <is>
          <t>130-01 Проект подземный рудник</t>
        </is>
      </c>
      <c r="B1442" s="71" t="n"/>
      <c r="C1442" s="71" t="n"/>
      <c r="D1442" s="71" t="n"/>
      <c r="E1442" s="151">
        <f>SUMIF($B$2:$B$1328,A1442,$A$2:$A$1328)</f>
        <v/>
      </c>
      <c r="F1442" s="71" t="n"/>
      <c r="G1442" s="71" t="n"/>
    </row>
    <row r="1443">
      <c r="A1443" s="24" t="inlineStr">
        <is>
          <t>130-02 Бурение (Проходческие работы)</t>
        </is>
      </c>
      <c r="B1443" s="71" t="n"/>
      <c r="C1443" s="71" t="n"/>
      <c r="D1443" s="71" t="n"/>
      <c r="E1443" s="151">
        <f>SUMIF($B$2:$B$1328,A1443,$A$2:$A$1328)</f>
        <v/>
      </c>
      <c r="F1443" s="71" t="n"/>
      <c r="G1443" s="71" t="n"/>
    </row>
    <row r="1444">
      <c r="A1444" s="24" t="inlineStr">
        <is>
          <t>130-03 Бурение (Добычные работы)</t>
        </is>
      </c>
      <c r="B1444" s="71" t="n"/>
      <c r="C1444" s="71" t="n"/>
      <c r="D1444" s="71" t="n"/>
      <c r="E1444" s="151">
        <f>SUMIF($B$2:$B$1328,A1444,$A$2:$A$1328)</f>
        <v/>
      </c>
      <c r="F1444" s="71" t="n"/>
      <c r="G1444" s="71" t="n"/>
    </row>
    <row r="1445">
      <c r="A1445" s="24" t="inlineStr">
        <is>
          <t>130-04 Взрывание</t>
        </is>
      </c>
      <c r="B1445" s="71" t="n"/>
      <c r="C1445" s="71" t="n"/>
      <c r="D1445" s="71" t="n"/>
      <c r="E1445" s="151">
        <f>SUMIF($B$2:$B$1328,A1445,$A$2:$A$1328)</f>
        <v/>
      </c>
      <c r="F1445" s="71" t="n"/>
      <c r="G1445" s="71" t="n"/>
    </row>
    <row r="1446">
      <c r="A1446" s="24" t="inlineStr">
        <is>
          <t>130-04-01 Взрывание(заряжание) (Проходческие работы)</t>
        </is>
      </c>
      <c r="B1446" s="71" t="n"/>
      <c r="C1446" s="71" t="n"/>
      <c r="D1446" s="71" t="n"/>
      <c r="E1446" s="75">
        <f>SUMIF($B$2:$B$1328,A1446,$A$2:$A$1328)</f>
        <v/>
      </c>
      <c r="F1446" s="71" t="n"/>
      <c r="G1446" s="71" t="n"/>
    </row>
    <row r="1447">
      <c r="A1447" s="24" t="inlineStr">
        <is>
          <t>130-04-02 Взрывание(заряжание) (Добычные работы)+втор.дробление взрывным способом</t>
        </is>
      </c>
      <c r="B1447" s="71" t="n"/>
      <c r="C1447" s="71" t="n"/>
      <c r="D1447" s="71" t="n"/>
      <c r="E1447" s="75">
        <f>SUMIF($B$2:$B$1328,A1447,$A$2:$A$1328)</f>
        <v/>
      </c>
      <c r="F1447" s="71" t="n"/>
      <c r="G1447" s="71" t="n"/>
    </row>
    <row r="1448">
      <c r="A1448" s="24" t="inlineStr">
        <is>
          <t>130-05 Вторичное дробление механизированным способом</t>
        </is>
      </c>
      <c r="B1448" s="71" t="n"/>
      <c r="C1448" s="71" t="n"/>
      <c r="D1448" s="71" t="n"/>
      <c r="E1448" s="75">
        <f>SUMIF($B$2:$B$1328,A1448,$A$2:$A$1328)</f>
        <v/>
      </c>
      <c r="F1448" s="71" t="n"/>
      <c r="G1448" s="71" t="n"/>
    </row>
    <row r="1449">
      <c r="A1449" s="24" t="inlineStr">
        <is>
          <t>130-06 Погрузка Горной массы</t>
        </is>
      </c>
      <c r="B1449" s="71" t="n"/>
      <c r="C1449" s="71" t="n"/>
      <c r="D1449" s="71" t="n"/>
      <c r="E1449" s="151">
        <f>SUMIF($B$2:$B$1328,A1449,$A$2:$A$1328)</f>
        <v/>
      </c>
      <c r="F1449" s="71" t="n"/>
      <c r="G1449" s="71" t="n"/>
    </row>
    <row r="1450">
      <c r="A1450" s="24" t="inlineStr">
        <is>
          <t>130-07 Перевозка Горной массы</t>
        </is>
      </c>
      <c r="B1450" s="71" t="n"/>
      <c r="C1450" s="71" t="n"/>
      <c r="D1450" s="71" t="n"/>
      <c r="E1450" s="148">
        <f>SUMIF($B$2:$B$1328,A1450,$A$2:$A$1328)</f>
        <v/>
      </c>
      <c r="F1450" s="71" t="n"/>
      <c r="G1450" s="71" t="n"/>
    </row>
    <row r="1451">
      <c r="A1451" s="24" t="inlineStr">
        <is>
          <t>130-08 Оборка</t>
        </is>
      </c>
      <c r="B1451" s="71" t="n"/>
      <c r="C1451" s="71" t="n"/>
      <c r="D1451" s="71" t="n"/>
      <c r="E1451" s="75">
        <f>SUMIF($B$2:$B$1328,A1451,$A$2:$A$1328)</f>
        <v/>
      </c>
      <c r="F1451" s="71" t="n"/>
      <c r="G1451" s="71" t="n"/>
    </row>
    <row r="1452">
      <c r="A1452" s="24" t="inlineStr">
        <is>
          <t>130-09 Крепление</t>
        </is>
      </c>
      <c r="B1452" s="71" t="n"/>
      <c r="C1452" s="71" t="n"/>
      <c r="D1452" s="71" t="n"/>
      <c r="E1452" s="149">
        <f>SUMIF($B$2:$B$1328,A1452,$A$2:$A$1328)</f>
        <v/>
      </c>
      <c r="F1452" s="71" t="n"/>
      <c r="G1452" s="71" t="n"/>
    </row>
    <row r="1453">
      <c r="A1453" s="24" t="inlineStr">
        <is>
          <t>130-10 Коммуникации</t>
        </is>
      </c>
      <c r="B1453" s="71" t="n"/>
      <c r="C1453" s="71" t="n"/>
      <c r="D1453" s="71" t="n"/>
      <c r="E1453" s="151">
        <f>SUMIF($B$2:$B$1328,A1453,$A$2:$A$1328)</f>
        <v/>
      </c>
      <c r="F1453" s="71" t="n"/>
      <c r="G1453" s="71" t="n"/>
    </row>
    <row r="1454">
      <c r="A1454" s="24" t="inlineStr">
        <is>
          <t>130-11 Вибропитатель</t>
        </is>
      </c>
      <c r="B1454" s="71" t="n"/>
      <c r="C1454" s="71" t="n"/>
      <c r="D1454" s="71" t="n"/>
      <c r="E1454" s="75">
        <f>SUMIF($B$2:$B$1328,A1454,$A$2:$A$1328)</f>
        <v/>
      </c>
      <c r="F1454" s="71" t="n"/>
      <c r="G1454" s="71" t="n"/>
    </row>
    <row r="1455">
      <c r="A1455" s="24" t="inlineStr">
        <is>
          <t>130-12 Общепроизводственные расходы</t>
        </is>
      </c>
      <c r="B1455" s="71" t="n"/>
      <c r="C1455" s="71" t="n"/>
      <c r="D1455" s="71" t="n"/>
      <c r="E1455" s="151">
        <f>SUMIF($B$2:$B$1328,A1455,$A$2:$A$1328)</f>
        <v/>
      </c>
      <c r="F1455" s="71" t="n"/>
      <c r="G1455" s="71" t="n"/>
    </row>
    <row r="1456">
      <c r="A1456" s="24" t="inlineStr">
        <is>
          <t>130-13 Склад противопожарных материалов</t>
        </is>
      </c>
      <c r="B1456" s="71" t="n"/>
      <c r="C1456" s="71" t="n"/>
      <c r="D1456" s="71" t="n"/>
      <c r="E1456" s="75">
        <f>SUMIF($B$2:$B$1328,A1456,$A$2:$A$1328)</f>
        <v/>
      </c>
      <c r="F1456" s="71" t="n"/>
      <c r="G1456" s="71" t="n"/>
    </row>
    <row r="1457">
      <c r="A1457" s="24" t="inlineStr">
        <is>
          <t>130-14 Склад ВМ (Подземка)</t>
        </is>
      </c>
      <c r="B1457" s="71" t="n"/>
      <c r="C1457" s="71" t="n"/>
      <c r="D1457" s="71" t="n"/>
      <c r="E1457" s="75">
        <f>SUMIF($B$2:$B$1328,A1457,$A$2:$A$1328)</f>
        <v/>
      </c>
      <c r="F1457" s="71" t="n"/>
      <c r="G1457" s="71" t="n"/>
    </row>
    <row r="1458">
      <c r="A1458" s="24" t="inlineStr">
        <is>
          <t>130-15 Станция очистки шахтных вод</t>
        </is>
      </c>
      <c r="B1458" s="71" t="n"/>
      <c r="C1458" s="71" t="n"/>
      <c r="D1458" s="71" t="n"/>
      <c r="E1458" s="149">
        <f>SUMIF($B$2:$B$1328,A1458,$A$2:$A$1328)</f>
        <v/>
      </c>
      <c r="F1458" s="71" t="n"/>
      <c r="G1458" s="71" t="n"/>
    </row>
    <row r="1459">
      <c r="A1459" s="24" t="inlineStr">
        <is>
          <t>130-16 Энергохозяйство</t>
        </is>
      </c>
      <c r="B1459" s="71" t="n"/>
      <c r="C1459" s="71" t="n"/>
      <c r="D1459" s="71" t="n"/>
      <c r="E1459" s="151">
        <f>SUMIF($B$2:$B$1328,A1459,$A$2:$A$1328)</f>
        <v/>
      </c>
      <c r="F1459" s="71" t="n"/>
      <c r="G1459" s="71" t="n"/>
    </row>
    <row r="1460">
      <c r="A1460" s="24" t="inlineStr">
        <is>
          <t>130-17 Механическая служба - РММ</t>
        </is>
      </c>
      <c r="B1460" s="71" t="n"/>
      <c r="C1460" s="71" t="n"/>
      <c r="D1460" s="71" t="n"/>
      <c r="E1460" s="151">
        <f>SUMIF($B$2:$B$1328,A1460,$A$2:$A$1328)</f>
        <v/>
      </c>
      <c r="F1460" s="71" t="n"/>
      <c r="G1460" s="71" t="n"/>
    </row>
    <row r="1461">
      <c r="A1461" s="24" t="inlineStr">
        <is>
          <t>130-18 Технические службы</t>
        </is>
      </c>
      <c r="B1461" s="71" t="n"/>
      <c r="C1461" s="71" t="n"/>
      <c r="D1461" s="71" t="n"/>
      <c r="E1461" s="151">
        <f>SUMIF($B$2:$B$1328,A1461,$A$2:$A$1328)</f>
        <v/>
      </c>
      <c r="F1461" s="49">
        <f>SUBTOTAL(9,E1442:E1461)</f>
        <v/>
      </c>
      <c r="G1461" s="71" t="inlineStr">
        <is>
          <t>сч 2125</t>
        </is>
      </c>
    </row>
    <row r="1462">
      <c r="A1462" s="52" t="n">
        <v>0</v>
      </c>
      <c r="B1462" s="55" t="n"/>
      <c r="C1462" s="55" t="n"/>
      <c r="D1462" s="55" t="n"/>
      <c r="E1462" s="35">
        <f>SUMIF($B$2:$B$1328,A1462,$A$2:$A$1328)</f>
        <v/>
      </c>
      <c r="F1462" s="71" t="n"/>
      <c r="G1462" s="71" t="n"/>
    </row>
    <row r="1463">
      <c r="A1463" s="53" t="e">
        <v>#N/A</v>
      </c>
      <c r="B1463" s="55" t="n"/>
      <c r="C1463" s="55" t="n"/>
      <c r="D1463" s="55" t="n"/>
      <c r="E1463" s="35">
        <f>SUMIF($B$2:$B$1328,A1463,$A$2:$A$1328)</f>
        <v/>
      </c>
      <c r="F1463" s="140">
        <f>SUBTOTAL(9,E1462:E1463)</f>
        <v/>
      </c>
      <c r="G1463" s="140" t="inlineStr">
        <is>
          <t>не разносим</t>
        </is>
      </c>
    </row>
    <row r="1464">
      <c r="B1464" s="71" t="n"/>
      <c r="C1464" s="71" t="n"/>
      <c r="D1464" s="71" t="n"/>
      <c r="E1464" s="64" t="n"/>
      <c r="F1464" s="71" t="n"/>
      <c r="G1464" s="71" t="n"/>
    </row>
    <row r="1465">
      <c r="B1465" s="71" t="n"/>
      <c r="C1465" s="71" t="n"/>
      <c r="D1465" s="71" t="n"/>
      <c r="E1465" s="54" t="inlineStr">
        <is>
          <t>ИТОГИ</t>
        </is>
      </c>
      <c r="F1465" s="71" t="n"/>
      <c r="G1465" s="71" t="n"/>
    </row>
    <row r="1466">
      <c r="B1466" s="71" t="n"/>
      <c r="C1466" s="71" t="n"/>
      <c r="D1466" s="71" t="n"/>
      <c r="E1466" s="25">
        <f>SUBTOTAL(9,E1333:E1463)</f>
        <v/>
      </c>
      <c r="F1466" s="71" t="n"/>
      <c r="G1466" s="71" t="n"/>
      <c r="J1466" s="71" t="n"/>
    </row>
    <row r="1467">
      <c r="B1467" s="71" t="n"/>
      <c r="C1467" s="71" t="n"/>
      <c r="D1467" s="71" t="inlineStr">
        <is>
          <t>из 1С</t>
        </is>
      </c>
      <c r="E1467" s="21">
        <f>Общая!P8924+Общая!P8923</f>
        <v/>
      </c>
      <c r="F1467" s="71" t="n"/>
      <c r="G1467" s="71" t="n"/>
      <c r="J1467" s="71" t="n"/>
    </row>
    <row r="1468">
      <c r="B1468" s="71" t="n"/>
      <c r="C1468" s="71" t="n"/>
      <c r="D1468" s="71" t="inlineStr">
        <is>
          <t>разница</t>
        </is>
      </c>
      <c r="E1468" s="65">
        <f>E1466-E1467</f>
        <v/>
      </c>
      <c r="F1468" s="71" t="n"/>
      <c r="G1468" s="71" t="n"/>
      <c r="J1468" s="71" t="n"/>
    </row>
    <row r="1469">
      <c r="B1469" s="71" t="n"/>
      <c r="C1469" s="71" t="n"/>
      <c r="D1469" s="71" t="n"/>
      <c r="E1469" s="71" t="n"/>
      <c r="F1469" s="71" t="n"/>
      <c r="G1469" s="71" t="n"/>
    </row>
  </sheetData>
  <autoFilter ref="A1:L1096"/>
  <mergeCells count="1">
    <mergeCell ref="G1333:J1333"/>
  </mergeCells>
  <pageMargins left="0.25" right="0.25" top="0.75" bottom="0.75" header="0.3" footer="0.3"/>
  <pageSetup orientation="portrait" paperSize="9" scale="6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J113"/>
  <sheetViews>
    <sheetView topLeftCell="A81" workbookViewId="0">
      <selection activeCell="G7" sqref="G7"/>
    </sheetView>
  </sheetViews>
  <sheetFormatPr baseColWidth="8" defaultRowHeight="10.5"/>
  <cols>
    <col width="13.28515625" customWidth="1" style="171" min="2" max="2"/>
    <col width="20" customWidth="1" style="171" min="3" max="4"/>
    <col width="13.7109375" customWidth="1" style="171" min="8" max="8"/>
    <col width="54.140625" customWidth="1" style="171" min="9" max="9"/>
  </cols>
  <sheetData>
    <row r="3" ht="43.2" customHeight="1" s="171">
      <c r="B3" s="2" t="inlineStr">
        <is>
          <t>Анализ счета 1750</t>
        </is>
      </c>
    </row>
    <row r="4" ht="35.35" customHeight="1" s="171">
      <c r="B4" s="5" t="inlineStr">
        <is>
          <t>Период: Август 2023 г.</t>
        </is>
      </c>
    </row>
    <row r="5" ht="11.8" customHeight="1" s="171">
      <c r="B5" s="173" t="inlineStr">
        <is>
          <t>Детализация по  кор.субсчетам и субконто</t>
        </is>
      </c>
    </row>
    <row r="6" ht="11.8" customHeight="1" s="171">
      <c r="B6" s="173" t="inlineStr">
        <is>
          <t>Выводимые данные: сумма, количество</t>
        </is>
      </c>
    </row>
    <row r="7" ht="11.15" customHeight="1" s="171" thickBot="1"/>
    <row r="8" ht="11.8" customHeight="1" s="171">
      <c r="B8" s="102" t="inlineStr">
        <is>
          <t>Кор.счет</t>
        </is>
      </c>
      <c r="C8" s="103" t="inlineStr">
        <is>
          <t>С кред. счетов</t>
        </is>
      </c>
      <c r="D8" s="104" t="inlineStr">
        <is>
          <t>В дебет счетов</t>
        </is>
      </c>
    </row>
    <row r="9" ht="12.45" customHeight="1" s="171" thickBot="1">
      <c r="B9" s="105" t="n"/>
      <c r="C9" s="106" t="n"/>
      <c r="D9" s="107" t="n"/>
    </row>
    <row r="10" ht="12.45" customHeight="1" s="171" thickBot="1">
      <c r="B10" s="108" t="inlineStr">
        <is>
          <t>Нач.сальдо</t>
        </is>
      </c>
      <c r="C10" s="109" t="n">
        <v>211739346.8</v>
      </c>
      <c r="D10" s="110" t="n"/>
    </row>
    <row r="11" ht="11.8" customHeight="1" s="171">
      <c r="B11" s="111" t="n">
        <v>17</v>
      </c>
      <c r="C11" s="112" t="n">
        <v>19236684.9</v>
      </c>
      <c r="D11" s="113" t="n">
        <v>27377681.6</v>
      </c>
    </row>
    <row r="12" ht="11.8" customHeight="1" s="171">
      <c r="B12" s="111" t="n">
        <v>1750</v>
      </c>
      <c r="C12" s="112" t="n">
        <v>19236684.9</v>
      </c>
      <c r="D12" s="113" t="n">
        <v>19236684.9</v>
      </c>
    </row>
    <row r="13" ht="11.8" customHeight="1" s="171">
      <c r="B13" s="111" t="n">
        <v>1795</v>
      </c>
      <c r="C13" s="114" t="n"/>
      <c r="D13" s="113" t="n">
        <v>8140996.7</v>
      </c>
    </row>
    <row r="14" ht="11.8" customHeight="1" s="171">
      <c r="B14" s="111" t="n">
        <v>31</v>
      </c>
      <c r="C14" s="112" t="n">
        <v>-28512408.42</v>
      </c>
      <c r="D14" s="115" t="n"/>
    </row>
    <row r="15" ht="11.8" customHeight="1" s="171">
      <c r="B15" s="111" t="n">
        <v>3190</v>
      </c>
      <c r="C15" s="112" t="n">
        <v>-28512408.42</v>
      </c>
      <c r="D15" s="115" t="n"/>
    </row>
    <row r="16" ht="11.8" customHeight="1" s="171">
      <c r="B16" s="111" t="n">
        <v>3192</v>
      </c>
      <c r="C16" s="112" t="n">
        <v>5519335.75</v>
      </c>
      <c r="D16" s="115" t="n"/>
    </row>
    <row r="17" ht="11.8" customHeight="1" s="171">
      <c r="B17" s="111" t="n">
        <v>3193</v>
      </c>
      <c r="C17" s="112" t="n">
        <v>2520</v>
      </c>
      <c r="D17" s="115" t="n"/>
    </row>
    <row r="18" ht="12.45" customHeight="1" s="171" thickBot="1">
      <c r="B18" s="111" t="n">
        <v>3194</v>
      </c>
      <c r="C18" s="112" t="n">
        <v>-34034264.17</v>
      </c>
      <c r="D18" s="115" t="n"/>
    </row>
    <row r="19" ht="11.8" customHeight="1" s="171">
      <c r="B19" s="116" t="inlineStr">
        <is>
          <t>Оборот</t>
        </is>
      </c>
      <c r="C19" s="117" t="n">
        <v>-9275723.52</v>
      </c>
      <c r="D19" s="118" t="n">
        <v>27377681.6</v>
      </c>
    </row>
    <row r="20" ht="12.45" customHeight="1" s="171" thickBot="1">
      <c r="B20" s="119" t="inlineStr">
        <is>
          <t>Кон.сальдо</t>
        </is>
      </c>
      <c r="C20" s="120" t="n">
        <v>175085941.68</v>
      </c>
      <c r="D20" s="121" t="n"/>
    </row>
    <row r="27" ht="11.15" customHeight="1" s="171" thickBot="1"/>
    <row r="28" ht="21.6" customHeight="1" s="171" thickBot="1">
      <c r="A28" s="168" t="inlineStr">
        <is>
          <t>Дата</t>
        </is>
      </c>
      <c r="B28" s="168" t="inlineStr">
        <is>
          <t>Документ</t>
        </is>
      </c>
      <c r="C28" s="168" t="inlineStr">
        <is>
          <t>Содержание</t>
        </is>
      </c>
      <c r="D28" s="168" t="inlineStr">
        <is>
          <t>Дт</t>
        </is>
      </c>
      <c r="E28" s="169" t="n"/>
      <c r="F28" s="168" t="inlineStr">
        <is>
          <t>Кт</t>
        </is>
      </c>
      <c r="G28" s="169" t="n"/>
      <c r="H28" s="168" t="inlineStr">
        <is>
          <t>Сумма</t>
        </is>
      </c>
      <c r="I28" s="6" t="inlineStr">
        <is>
          <t>Субконто Дт</t>
        </is>
      </c>
      <c r="J28" s="6" t="inlineStr">
        <is>
          <t>Субконто Кт</t>
        </is>
      </c>
    </row>
    <row r="29" ht="13.6" customHeight="1" s="171">
      <c r="A29" s="165" t="inlineStr">
        <is>
          <t>31.08.2023 23:59:59</t>
        </is>
      </c>
      <c r="B29" s="165" t="inlineStr">
        <is>
          <t>Операция 00012742 от 31.08.2023 23:59:59</t>
        </is>
      </c>
      <c r="C29" s="152" t="n"/>
      <c r="D29" s="163" t="n">
        <v>2121</v>
      </c>
      <c r="E29" s="164" t="n"/>
      <c r="F29" s="163" t="n">
        <v>1795</v>
      </c>
      <c r="G29" s="164" t="n"/>
      <c r="H29" s="127" t="n">
        <v>1734</v>
      </c>
      <c r="I29" s="8" t="inlineStr">
        <is>
          <t>106-04-ГРР-общепроизводственные</t>
        </is>
      </c>
      <c r="J29" s="8" t="n"/>
    </row>
    <row r="30" ht="13.6" customHeight="1" s="171">
      <c r="A30" s="166" t="n"/>
      <c r="B30" s="166" t="n"/>
      <c r="C30" s="153" t="n"/>
      <c r="D30" s="10" t="n"/>
      <c r="E30" s="11" t="n"/>
      <c r="F30" s="10" t="n"/>
      <c r="G30" s="11" t="n"/>
      <c r="H30" s="12" t="n"/>
      <c r="I30" s="13" t="inlineStr">
        <is>
          <t>Расходы по амортизации мбп</t>
        </is>
      </c>
      <c r="J30" s="13" t="n"/>
    </row>
    <row r="31" ht="13.6" customHeight="1" s="171" thickBot="1">
      <c r="A31" s="167" t="n"/>
      <c r="B31" s="167" t="n"/>
      <c r="C31" s="14" t="inlineStr">
        <is>
          <t>Количество</t>
        </is>
      </c>
      <c r="D31" s="15" t="n"/>
      <c r="E31" s="122" t="n"/>
      <c r="F31" s="15" t="n"/>
      <c r="G31" s="122" t="inlineStr"/>
      <c r="H31" s="135" t="n"/>
      <c r="I31" s="154" t="n"/>
      <c r="J31" s="154" t="n"/>
    </row>
    <row r="32" ht="13.6" customHeight="1" s="171">
      <c r="A32" s="165" t="inlineStr">
        <is>
          <t>31.08.2023 23:59:59</t>
        </is>
      </c>
      <c r="B32" s="165" t="inlineStr">
        <is>
          <t>Операция 00012742 от 31.08.2023 23:59:59</t>
        </is>
      </c>
      <c r="C32" s="152" t="n"/>
      <c r="D32" s="163" t="n">
        <v>2121</v>
      </c>
      <c r="E32" s="164" t="n"/>
      <c r="F32" s="163" t="n">
        <v>1795</v>
      </c>
      <c r="G32" s="164" t="n"/>
      <c r="H32" s="91" t="n"/>
      <c r="I32" s="8" t="inlineStr">
        <is>
          <t>105-01-ДЭС</t>
        </is>
      </c>
      <c r="J32" s="8" t="n"/>
    </row>
    <row r="33" ht="13.6" customHeight="1" s="171">
      <c r="A33" s="166" t="n"/>
      <c r="B33" s="166" t="n"/>
      <c r="C33" s="153" t="n"/>
      <c r="D33" s="10" t="n"/>
      <c r="E33" s="11" t="n"/>
      <c r="F33" s="10" t="n"/>
      <c r="G33" s="11" t="n"/>
      <c r="H33" s="12" t="n"/>
      <c r="I33" s="13" t="inlineStr">
        <is>
          <t>Расходы по амортизации мбп</t>
        </is>
      </c>
      <c r="J33" s="13" t="n"/>
    </row>
    <row r="34" ht="13.6" customHeight="1" s="171" thickBot="1">
      <c r="A34" s="167" t="n"/>
      <c r="B34" s="167" t="n"/>
      <c r="C34" s="14" t="inlineStr">
        <is>
          <t>Количество</t>
        </is>
      </c>
      <c r="D34" s="15" t="n"/>
      <c r="E34" s="122" t="n"/>
      <c r="F34" s="15" t="n"/>
      <c r="G34" s="122" t="inlineStr"/>
      <c r="H34" s="135" t="n"/>
      <c r="I34" s="154" t="n"/>
      <c r="J34" s="154" t="n"/>
    </row>
    <row r="35" ht="13.6" customHeight="1" s="171">
      <c r="A35" s="165" t="inlineStr">
        <is>
          <t>31.08.2023 23:59:59</t>
        </is>
      </c>
      <c r="B35" s="165" t="inlineStr">
        <is>
          <t>Операция 00012742 от 31.08.2023 23:59:59</t>
        </is>
      </c>
      <c r="C35" s="152" t="n"/>
      <c r="D35" s="163" t="n">
        <v>2121</v>
      </c>
      <c r="E35" s="164" t="n"/>
      <c r="F35" s="163" t="n">
        <v>1795</v>
      </c>
      <c r="G35" s="164" t="n"/>
      <c r="H35" s="127" t="n">
        <v>389185.26</v>
      </c>
      <c r="I35" s="8" t="inlineStr">
        <is>
          <t>105-02-УТВС и НК</t>
        </is>
      </c>
      <c r="J35" s="8" t="n"/>
    </row>
    <row r="36" ht="13.6" customHeight="1" s="171">
      <c r="A36" s="166" t="n"/>
      <c r="B36" s="166" t="n"/>
      <c r="C36" s="153" t="n"/>
      <c r="D36" s="10" t="n"/>
      <c r="E36" s="11" t="n"/>
      <c r="F36" s="10" t="n"/>
      <c r="G36" s="11" t="n"/>
      <c r="H36" s="12" t="n"/>
      <c r="I36" s="13" t="inlineStr">
        <is>
          <t>Расходы по амортизации мбп</t>
        </is>
      </c>
      <c r="J36" s="13" t="n"/>
    </row>
    <row r="37" ht="13.6" customHeight="1" s="171" thickBot="1">
      <c r="A37" s="167" t="n"/>
      <c r="B37" s="167" t="n"/>
      <c r="C37" s="14" t="inlineStr">
        <is>
          <t>Количество</t>
        </is>
      </c>
      <c r="D37" s="15" t="n"/>
      <c r="E37" s="122" t="n"/>
      <c r="F37" s="15" t="n"/>
      <c r="G37" s="122" t="inlineStr"/>
      <c r="H37" s="135" t="n"/>
      <c r="I37" s="154" t="n"/>
      <c r="J37" s="154" t="n"/>
    </row>
    <row r="38" ht="13.6" customHeight="1" s="171">
      <c r="A38" s="165" t="inlineStr">
        <is>
          <t>31.08.2023 23:59:59</t>
        </is>
      </c>
      <c r="B38" s="165" t="inlineStr">
        <is>
          <t>Операция 00012742 от 31.08.2023 23:59:59</t>
        </is>
      </c>
      <c r="C38" s="152" t="n"/>
      <c r="D38" s="163" t="n">
        <v>2121</v>
      </c>
      <c r="E38" s="164" t="n"/>
      <c r="F38" s="163" t="n">
        <v>1795</v>
      </c>
      <c r="G38" s="164" t="n"/>
      <c r="H38" s="127" t="n">
        <v>15237.32</v>
      </c>
      <c r="I38" s="8" t="inlineStr">
        <is>
          <t>105-03-ЛЭП</t>
        </is>
      </c>
      <c r="J38" s="8" t="n"/>
    </row>
    <row r="39" ht="13.6" customHeight="1" s="171">
      <c r="A39" s="166" t="n"/>
      <c r="B39" s="166" t="n"/>
      <c r="C39" s="153" t="n"/>
      <c r="D39" s="10" t="n"/>
      <c r="E39" s="11" t="n"/>
      <c r="F39" s="10" t="n"/>
      <c r="G39" s="11" t="n"/>
      <c r="H39" s="12" t="n"/>
      <c r="I39" s="13" t="inlineStr">
        <is>
          <t>Расходы по амортизации мбп</t>
        </is>
      </c>
      <c r="J39" s="13" t="n"/>
    </row>
    <row r="40" ht="13.6" customHeight="1" s="171" thickBot="1">
      <c r="A40" s="167" t="n"/>
      <c r="B40" s="167" t="n"/>
      <c r="C40" s="14" t="inlineStr">
        <is>
          <t>Количество</t>
        </is>
      </c>
      <c r="D40" s="15" t="n"/>
      <c r="E40" s="122" t="n"/>
      <c r="F40" s="15" t="n"/>
      <c r="G40" s="122" t="inlineStr"/>
      <c r="H40" s="135" t="n"/>
      <c r="I40" s="154" t="n"/>
      <c r="J40" s="154" t="n"/>
    </row>
    <row r="41" ht="13.6" customHeight="1" s="171">
      <c r="A41" s="165" t="inlineStr">
        <is>
          <t>31.08.2023 23:59:59</t>
        </is>
      </c>
      <c r="B41" s="165" t="inlineStr">
        <is>
          <t>Операция 00012742 от 31.08.2023 23:59:59</t>
        </is>
      </c>
      <c r="C41" s="152" t="n"/>
      <c r="D41" s="163" t="n">
        <v>2121</v>
      </c>
      <c r="E41" s="164" t="n"/>
      <c r="F41" s="163" t="n">
        <v>1795</v>
      </c>
      <c r="G41" s="164" t="n"/>
      <c r="H41" s="7" t="n">
        <v>52792.72</v>
      </c>
      <c r="I41" s="8" t="inlineStr">
        <is>
          <t>105-05-Общепроизводственные - Энергохозяйство</t>
        </is>
      </c>
      <c r="J41" s="8" t="n"/>
    </row>
    <row r="42" ht="13.6" customHeight="1" s="171">
      <c r="A42" s="166" t="n"/>
      <c r="B42" s="166" t="n"/>
      <c r="C42" s="153" t="n"/>
      <c r="D42" s="10" t="n"/>
      <c r="E42" s="11" t="n"/>
      <c r="F42" s="10" t="n"/>
      <c r="G42" s="11" t="n"/>
      <c r="H42" s="12" t="n"/>
      <c r="I42" s="13" t="inlineStr">
        <is>
          <t>Расходы по амортизации мбп</t>
        </is>
      </c>
      <c r="J42" s="13" t="n"/>
    </row>
    <row r="43" ht="13.6" customHeight="1" s="171" thickBot="1">
      <c r="A43" s="167" t="n"/>
      <c r="B43" s="167" t="n"/>
      <c r="C43" s="14" t="inlineStr">
        <is>
          <t>Количество</t>
        </is>
      </c>
      <c r="D43" s="15" t="n"/>
      <c r="E43" s="122" t="n"/>
      <c r="F43" s="15" t="n"/>
      <c r="G43" s="122" t="inlineStr"/>
      <c r="H43" s="135" t="n"/>
      <c r="I43" s="154" t="n"/>
      <c r="J43" s="154" t="n"/>
    </row>
    <row r="44" ht="13.6" customHeight="1" s="171">
      <c r="A44" s="165" t="inlineStr">
        <is>
          <t>31.08.2023 23:59:59</t>
        </is>
      </c>
      <c r="B44" s="165" t="inlineStr">
        <is>
          <t>Операция 00012742 от 31.08.2023 23:59:59</t>
        </is>
      </c>
      <c r="C44" s="152" t="n"/>
      <c r="D44" s="163" t="n">
        <v>2121</v>
      </c>
      <c r="E44" s="164" t="n"/>
      <c r="F44" s="163" t="n">
        <v>1795</v>
      </c>
      <c r="G44" s="164" t="n"/>
      <c r="H44" s="7" t="n">
        <v>4147.33</v>
      </c>
      <c r="I44" s="8" t="inlineStr">
        <is>
          <t>105-06- Энергохозяйство-ПС110</t>
        </is>
      </c>
      <c r="J44" s="8" t="n"/>
    </row>
    <row r="45" ht="13.6" customHeight="1" s="171">
      <c r="A45" s="166" t="n"/>
      <c r="B45" s="166" t="n"/>
      <c r="C45" s="153" t="n"/>
      <c r="D45" s="10" t="n"/>
      <c r="E45" s="11" t="n"/>
      <c r="F45" s="10" t="n"/>
      <c r="G45" s="11" t="n"/>
      <c r="H45" s="12" t="n"/>
      <c r="I45" s="13" t="inlineStr">
        <is>
          <t>Расходы по амортизации мбп</t>
        </is>
      </c>
      <c r="J45" s="13" t="n"/>
    </row>
    <row r="46" ht="13.6" customHeight="1" s="171" thickBot="1">
      <c r="A46" s="167" t="n"/>
      <c r="B46" s="167" t="n"/>
      <c r="C46" s="14" t="inlineStr">
        <is>
          <t>Количество</t>
        </is>
      </c>
      <c r="D46" s="15" t="n"/>
      <c r="E46" s="122" t="n"/>
      <c r="F46" s="15" t="n"/>
      <c r="G46" s="122" t="inlineStr"/>
      <c r="H46" s="135" t="n"/>
      <c r="I46" s="154" t="n"/>
      <c r="J46" s="154" t="n"/>
    </row>
    <row r="47" ht="13.6" customHeight="1" s="171">
      <c r="A47" s="165" t="inlineStr">
        <is>
          <t>31.08.2023 23:59:59</t>
        </is>
      </c>
      <c r="B47" s="165" t="inlineStr">
        <is>
          <t>Операция 00012742 от 31.08.2023 23:59:59</t>
        </is>
      </c>
      <c r="C47" s="152" t="n"/>
      <c r="D47" s="163" t="n">
        <v>2121</v>
      </c>
      <c r="E47" s="164" t="n"/>
      <c r="F47" s="163" t="n">
        <v>1795</v>
      </c>
      <c r="G47" s="164" t="n"/>
      <c r="H47" s="7" t="n">
        <v>121162.05</v>
      </c>
      <c r="I47" s="8" t="inlineStr">
        <is>
          <t>107-Отдел Капитального Строительства</t>
        </is>
      </c>
      <c r="J47" s="8" t="n"/>
    </row>
    <row r="48" ht="13.6" customHeight="1" s="171">
      <c r="A48" s="166" t="n"/>
      <c r="B48" s="166" t="n"/>
      <c r="C48" s="153" t="n"/>
      <c r="D48" s="10" t="n"/>
      <c r="E48" s="11" t="n"/>
      <c r="F48" s="10" t="n"/>
      <c r="G48" s="11" t="n"/>
      <c r="H48" s="12" t="n"/>
      <c r="I48" s="13" t="inlineStr">
        <is>
          <t>Расходы по амортизации мбп</t>
        </is>
      </c>
      <c r="J48" s="13" t="n"/>
    </row>
    <row r="49" ht="13.6" customHeight="1" s="171" thickBot="1">
      <c r="A49" s="167" t="n"/>
      <c r="B49" s="167" t="n"/>
      <c r="C49" s="14" t="inlineStr">
        <is>
          <t>Количество</t>
        </is>
      </c>
      <c r="D49" s="15" t="n"/>
      <c r="E49" s="122" t="n"/>
      <c r="F49" s="15" t="n"/>
      <c r="G49" s="122" t="inlineStr"/>
      <c r="H49" s="135" t="n"/>
      <c r="I49" s="154" t="n"/>
      <c r="J49" s="154" t="n"/>
    </row>
    <row r="50" ht="13.6" customHeight="1" s="171">
      <c r="A50" s="165" t="inlineStr">
        <is>
          <t>31.08.2023 23:59:59</t>
        </is>
      </c>
      <c r="B50" s="165" t="inlineStr">
        <is>
          <t>Операция 00012742 от 31.08.2023 23:59:59</t>
        </is>
      </c>
      <c r="C50" s="152" t="n"/>
      <c r="D50" s="163" t="n">
        <v>2121</v>
      </c>
      <c r="E50" s="164" t="n"/>
      <c r="F50" s="163" t="n">
        <v>1795</v>
      </c>
      <c r="G50" s="164" t="n"/>
      <c r="H50" s="7" t="n">
        <v>23634</v>
      </c>
      <c r="I50" s="8" t="inlineStr">
        <is>
          <t>119-02-Автотранспортный цех - грузовой транспорт</t>
        </is>
      </c>
      <c r="J50" s="8" t="n"/>
    </row>
    <row r="51" ht="13.6" customHeight="1" s="171">
      <c r="A51" s="166" t="n"/>
      <c r="B51" s="166" t="n"/>
      <c r="C51" s="153" t="n"/>
      <c r="D51" s="10" t="n"/>
      <c r="E51" s="11" t="n"/>
      <c r="F51" s="10" t="n"/>
      <c r="G51" s="11" t="n"/>
      <c r="H51" s="12" t="n"/>
      <c r="I51" s="13" t="inlineStr">
        <is>
          <t>Расходы по амортизации мбп</t>
        </is>
      </c>
      <c r="J51" s="13" t="n"/>
    </row>
    <row r="52" ht="13.6" customHeight="1" s="171" thickBot="1">
      <c r="A52" s="167" t="n"/>
      <c r="B52" s="167" t="n"/>
      <c r="C52" s="14" t="inlineStr">
        <is>
          <t>Количество</t>
        </is>
      </c>
      <c r="D52" s="15" t="n"/>
      <c r="E52" s="122" t="n"/>
      <c r="F52" s="15" t="n"/>
      <c r="G52" s="122" t="inlineStr"/>
      <c r="H52" s="135" t="n"/>
      <c r="I52" s="154" t="n"/>
      <c r="J52" s="154" t="n"/>
    </row>
    <row r="53" ht="13.6" customHeight="1" s="171">
      <c r="A53" s="165" t="inlineStr">
        <is>
          <t>31.08.2023 23:59:59</t>
        </is>
      </c>
      <c r="B53" s="165" t="inlineStr">
        <is>
          <t>Операция 00012742 от 31.08.2023 23:59:59</t>
        </is>
      </c>
      <c r="C53" s="152" t="n"/>
      <c r="D53" s="163" t="n">
        <v>2121</v>
      </c>
      <c r="E53" s="164" t="n"/>
      <c r="F53" s="163" t="n">
        <v>1795</v>
      </c>
      <c r="G53" s="164" t="n"/>
      <c r="H53" s="7" t="n">
        <v>15280</v>
      </c>
      <c r="I53" s="8" t="inlineStr">
        <is>
          <t>119-03-Автотранспортный цех - ЭКБУ</t>
        </is>
      </c>
      <c r="J53" s="8" t="n"/>
    </row>
    <row r="54" ht="13.6" customHeight="1" s="171">
      <c r="A54" s="166" t="n"/>
      <c r="B54" s="166" t="n"/>
      <c r="C54" s="153" t="n"/>
      <c r="D54" s="10" t="n"/>
      <c r="E54" s="11" t="n"/>
      <c r="F54" s="10" t="n"/>
      <c r="G54" s="11" t="n"/>
      <c r="H54" s="12" t="n"/>
      <c r="I54" s="13" t="inlineStr">
        <is>
          <t>Расходы по амортизации мбп</t>
        </is>
      </c>
      <c r="J54" s="13" t="n"/>
    </row>
    <row r="55" ht="13.6" customHeight="1" s="171" thickBot="1">
      <c r="A55" s="167" t="n"/>
      <c r="B55" s="167" t="n"/>
      <c r="C55" s="14" t="inlineStr">
        <is>
          <t>Количество</t>
        </is>
      </c>
      <c r="D55" s="15" t="n"/>
      <c r="E55" s="122" t="n"/>
      <c r="F55" s="15" t="n"/>
      <c r="G55" s="122" t="inlineStr"/>
      <c r="H55" s="135" t="n"/>
      <c r="I55" s="154" t="n"/>
      <c r="J55" s="154" t="n"/>
    </row>
    <row r="56" ht="13.6" customHeight="1" s="171">
      <c r="A56" s="165" t="inlineStr">
        <is>
          <t>31.08.2023 23:59:59</t>
        </is>
      </c>
      <c r="B56" s="165" t="inlineStr">
        <is>
          <t>Операция 00012742 от 31.08.2023 23:59:59</t>
        </is>
      </c>
      <c r="C56" s="152" t="n"/>
      <c r="D56" s="163" t="n">
        <v>2121</v>
      </c>
      <c r="E56" s="164" t="n"/>
      <c r="F56" s="163" t="n">
        <v>1795</v>
      </c>
      <c r="G56" s="164" t="n"/>
      <c r="H56" s="91" t="n"/>
      <c r="I56" s="8" t="inlineStr">
        <is>
          <t>119-04-Автотранспортный цех - спецтранспорт</t>
        </is>
      </c>
      <c r="J56" s="8" t="n"/>
    </row>
    <row r="57" ht="13.6" customHeight="1" s="171">
      <c r="A57" s="166" t="n"/>
      <c r="B57" s="166" t="n"/>
      <c r="C57" s="153" t="n"/>
      <c r="D57" s="10" t="n"/>
      <c r="E57" s="11" t="n"/>
      <c r="F57" s="10" t="n"/>
      <c r="G57" s="11" t="n"/>
      <c r="H57" s="12" t="n"/>
      <c r="I57" s="13" t="inlineStr">
        <is>
          <t>Расходы по амортизации мбп</t>
        </is>
      </c>
      <c r="J57" s="13" t="n"/>
    </row>
    <row r="58" ht="13.6" customHeight="1" s="171" thickBot="1">
      <c r="A58" s="167" t="n"/>
      <c r="B58" s="167" t="n"/>
      <c r="C58" s="14" t="inlineStr">
        <is>
          <t>Количество</t>
        </is>
      </c>
      <c r="D58" s="15" t="n"/>
      <c r="E58" s="122" t="n"/>
      <c r="F58" s="15" t="n"/>
      <c r="G58" s="122" t="inlineStr"/>
      <c r="H58" s="135" t="n"/>
      <c r="I58" s="154" t="n"/>
      <c r="J58" s="154" t="n"/>
    </row>
    <row r="59" ht="13.6" customHeight="1" s="171">
      <c r="A59" s="165" t="inlineStr">
        <is>
          <t>31.08.2023 23:59:59</t>
        </is>
      </c>
      <c r="B59" s="165" t="inlineStr">
        <is>
          <t>Операция 00012742 от 31.08.2023 23:59:59</t>
        </is>
      </c>
      <c r="C59" s="152" t="n"/>
      <c r="D59" s="163" t="n">
        <v>2121</v>
      </c>
      <c r="E59" s="164" t="n"/>
      <c r="F59" s="163" t="n">
        <v>1795</v>
      </c>
      <c r="G59" s="164" t="n"/>
      <c r="H59" s="7" t="n">
        <v>57764.28</v>
      </c>
      <c r="I59" s="8" t="inlineStr">
        <is>
          <t>119-05-Автотранспортный цех - общепроизводственные</t>
        </is>
      </c>
      <c r="J59" s="8" t="n"/>
    </row>
    <row r="60" ht="13.6" customHeight="1" s="171">
      <c r="A60" s="166" t="n"/>
      <c r="B60" s="166" t="n"/>
      <c r="C60" s="153" t="n"/>
      <c r="D60" s="10" t="n"/>
      <c r="E60" s="11" t="n"/>
      <c r="F60" s="10" t="n"/>
      <c r="G60" s="11" t="n"/>
      <c r="H60" s="12" t="n"/>
      <c r="I60" s="13" t="inlineStr">
        <is>
          <t>Расходы по амортизации мбп</t>
        </is>
      </c>
      <c r="J60" s="13" t="n"/>
    </row>
    <row r="61" ht="13.6" customHeight="1" s="171" thickBot="1">
      <c r="A61" s="167" t="n"/>
      <c r="B61" s="167" t="n"/>
      <c r="C61" s="14" t="inlineStr">
        <is>
          <t>Количество</t>
        </is>
      </c>
      <c r="D61" s="15" t="n"/>
      <c r="E61" s="122" t="n"/>
      <c r="F61" s="15" t="n"/>
      <c r="G61" s="122" t="inlineStr"/>
      <c r="H61" s="135" t="n"/>
      <c r="I61" s="154" t="n"/>
      <c r="J61" s="154" t="n"/>
    </row>
    <row r="62" ht="13.6" customHeight="1" s="171">
      <c r="A62" s="165" t="inlineStr">
        <is>
          <t>31.08.2023 23:59:59</t>
        </is>
      </c>
      <c r="B62" s="165" t="inlineStr">
        <is>
          <t>Операция 00012742 от 31.08.2023 23:59:59</t>
        </is>
      </c>
      <c r="C62" s="152" t="n"/>
      <c r="D62" s="163" t="n">
        <v>2121</v>
      </c>
      <c r="E62" s="164" t="n"/>
      <c r="F62" s="163" t="n">
        <v>1795</v>
      </c>
      <c r="G62" s="164" t="n"/>
      <c r="H62" s="7" t="n">
        <v>265615.61</v>
      </c>
      <c r="I62" s="8" t="inlineStr">
        <is>
          <t>123-01-АБК-АХО-вахтовый поселок</t>
        </is>
      </c>
      <c r="J62" s="8" t="n"/>
    </row>
    <row r="63" ht="13.6" customHeight="1" s="171">
      <c r="A63" s="166" t="n"/>
      <c r="B63" s="166" t="n"/>
      <c r="C63" s="153" t="n"/>
      <c r="D63" s="10" t="n"/>
      <c r="E63" s="11" t="n"/>
      <c r="F63" s="10" t="n"/>
      <c r="G63" s="11" t="n"/>
      <c r="H63" s="12" t="n"/>
      <c r="I63" s="13" t="inlineStr">
        <is>
          <t>Расходы по амортизации мбп</t>
        </is>
      </c>
      <c r="J63" s="13" t="n"/>
    </row>
    <row r="64" ht="13.6" customHeight="1" s="171" thickBot="1">
      <c r="A64" s="167" t="n"/>
      <c r="B64" s="167" t="n"/>
      <c r="C64" s="14" t="inlineStr">
        <is>
          <t>Количество</t>
        </is>
      </c>
      <c r="D64" s="15" t="n"/>
      <c r="E64" s="122" t="n"/>
      <c r="F64" s="15" t="n"/>
      <c r="G64" s="122" t="inlineStr"/>
      <c r="H64" s="135" t="n"/>
      <c r="I64" s="154" t="n"/>
      <c r="J64" s="154" t="n"/>
    </row>
    <row r="65" ht="13.6" customHeight="1" s="171">
      <c r="A65" s="165" t="inlineStr">
        <is>
          <t>31.08.2023 23:59:59</t>
        </is>
      </c>
      <c r="B65" s="165" t="inlineStr">
        <is>
          <t>Операция 00012742 от 31.08.2023 23:59:59</t>
        </is>
      </c>
      <c r="C65" s="152" t="n"/>
      <c r="D65" s="163" t="n">
        <v>2121</v>
      </c>
      <c r="E65" s="164" t="n"/>
      <c r="F65" s="163" t="n">
        <v>1795</v>
      </c>
      <c r="G65" s="164" t="n"/>
      <c r="H65" s="7" t="n">
        <v>597257.3199999999</v>
      </c>
      <c r="I65" s="8" t="inlineStr">
        <is>
          <t>123-02-АБК-АХО-Столовая</t>
        </is>
      </c>
      <c r="J65" s="8" t="n"/>
    </row>
    <row r="66" ht="13.6" customHeight="1" s="171">
      <c r="A66" s="166" t="n"/>
      <c r="B66" s="166" t="n"/>
      <c r="C66" s="153" t="n"/>
      <c r="D66" s="10" t="n"/>
      <c r="E66" s="11" t="n"/>
      <c r="F66" s="10" t="n"/>
      <c r="G66" s="11" t="n"/>
      <c r="H66" s="12" t="n"/>
      <c r="I66" s="13" t="inlineStr">
        <is>
          <t>Расходы по амортизации мбп</t>
        </is>
      </c>
      <c r="J66" s="13" t="n"/>
    </row>
    <row r="67" ht="13.6" customHeight="1" s="171" thickBot="1">
      <c r="A67" s="167" t="n"/>
      <c r="B67" s="167" t="n"/>
      <c r="C67" s="14" t="inlineStr">
        <is>
          <t>Количество</t>
        </is>
      </c>
      <c r="D67" s="15" t="n"/>
      <c r="E67" s="122" t="n"/>
      <c r="F67" s="15" t="n"/>
      <c r="G67" s="122" t="inlineStr"/>
      <c r="H67" s="135" t="n"/>
      <c r="I67" s="154" t="n"/>
      <c r="J67" s="154" t="n"/>
    </row>
    <row r="68" ht="13.6" customHeight="1" s="171">
      <c r="A68" s="165" t="inlineStr">
        <is>
          <t>31.08.2023 23:59:59</t>
        </is>
      </c>
      <c r="B68" s="165" t="inlineStr">
        <is>
          <t>Операция 00012742 от 31.08.2023 23:59:59</t>
        </is>
      </c>
      <c r="C68" s="152" t="n"/>
      <c r="D68" s="163" t="n">
        <v>2121</v>
      </c>
      <c r="E68" s="164" t="n"/>
      <c r="F68" s="163" t="n">
        <v>1795</v>
      </c>
      <c r="G68" s="164" t="n"/>
      <c r="H68" s="7" t="n">
        <v>11760</v>
      </c>
      <c r="I68" s="8" t="inlineStr">
        <is>
          <t>127-001- Служба охраны и режима</t>
        </is>
      </c>
      <c r="J68" s="8" t="n"/>
    </row>
    <row r="69" ht="13.6" customHeight="1" s="171">
      <c r="A69" s="166" t="n"/>
      <c r="B69" s="166" t="n"/>
      <c r="C69" s="153" t="n"/>
      <c r="D69" s="10" t="n"/>
      <c r="E69" s="11" t="n"/>
      <c r="F69" s="10" t="n"/>
      <c r="G69" s="11" t="n"/>
      <c r="H69" s="12" t="n"/>
      <c r="I69" s="13" t="inlineStr">
        <is>
          <t>Расходы по амортизации мбп</t>
        </is>
      </c>
      <c r="J69" s="13" t="n"/>
    </row>
    <row r="70" ht="13.6" customHeight="1" s="171" thickBot="1">
      <c r="A70" s="167" t="n"/>
      <c r="B70" s="167" t="n"/>
      <c r="C70" s="14" t="inlineStr">
        <is>
          <t>Количество</t>
        </is>
      </c>
      <c r="D70" s="15" t="n"/>
      <c r="E70" s="122" t="n"/>
      <c r="F70" s="15" t="n"/>
      <c r="G70" s="122" t="inlineStr"/>
      <c r="H70" s="135" t="n"/>
      <c r="I70" s="154" t="n"/>
      <c r="J70" s="154" t="n"/>
    </row>
    <row r="71" ht="13.6" customHeight="1" s="171">
      <c r="A71" s="165" t="inlineStr">
        <is>
          <t>31.08.2023 23:59:59</t>
        </is>
      </c>
      <c r="B71" s="165" t="inlineStr">
        <is>
          <t>Операция 00012742 от 31.08.2023 23:59:59</t>
        </is>
      </c>
      <c r="C71" s="152" t="n"/>
      <c r="D71" s="163" t="n">
        <v>2121</v>
      </c>
      <c r="E71" s="164" t="n"/>
      <c r="F71" s="163" t="n">
        <v>1795</v>
      </c>
      <c r="G71" s="164" t="n"/>
      <c r="H71" s="7" t="n">
        <v>450600</v>
      </c>
      <c r="I71" s="8" t="inlineStr">
        <is>
          <t>128-01-Пожарное депо</t>
        </is>
      </c>
      <c r="J71" s="8" t="n"/>
    </row>
    <row r="72" ht="13.6" customHeight="1" s="171">
      <c r="A72" s="166" t="n"/>
      <c r="B72" s="166" t="n"/>
      <c r="C72" s="153" t="n"/>
      <c r="D72" s="10" t="n"/>
      <c r="E72" s="11" t="n"/>
      <c r="F72" s="10" t="n"/>
      <c r="G72" s="11" t="n"/>
      <c r="H72" s="12" t="n"/>
      <c r="I72" s="13" t="inlineStr">
        <is>
          <t>Расходы по амортизации мбп</t>
        </is>
      </c>
      <c r="J72" s="13" t="n"/>
    </row>
    <row r="73" ht="13.6" customHeight="1" s="171" thickBot="1">
      <c r="A73" s="167" t="n"/>
      <c r="B73" s="167" t="n"/>
      <c r="C73" s="14" t="inlineStr">
        <is>
          <t>Количество</t>
        </is>
      </c>
      <c r="D73" s="15" t="n"/>
      <c r="E73" s="122" t="n"/>
      <c r="F73" s="15" t="n"/>
      <c r="G73" s="122" t="inlineStr"/>
      <c r="H73" s="135" t="n"/>
      <c r="I73" s="154" t="n"/>
      <c r="J73" s="154" t="n"/>
    </row>
    <row r="74" ht="13.6" customHeight="1" s="171">
      <c r="A74" s="165" t="inlineStr">
        <is>
          <t>31.08.2023 23:59:59</t>
        </is>
      </c>
      <c r="B74" s="165" t="inlineStr">
        <is>
          <t>Операция 00012742 от 31.08.2023 23:59:59</t>
        </is>
      </c>
      <c r="C74" s="152" t="n"/>
      <c r="D74" s="163" t="n">
        <v>2121</v>
      </c>
      <c r="E74" s="164" t="n"/>
      <c r="F74" s="163" t="n">
        <v>1795</v>
      </c>
      <c r="G74" s="164" t="n"/>
      <c r="H74" s="7" t="n">
        <v>34026.64</v>
      </c>
      <c r="I74" s="8" t="inlineStr">
        <is>
          <t>119-01-автотранспортный  цех - легковой транспорт</t>
        </is>
      </c>
      <c r="J74" s="8" t="n"/>
    </row>
    <row r="75" ht="13.6" customHeight="1" s="171">
      <c r="A75" s="166" t="n"/>
      <c r="B75" s="166" t="n"/>
      <c r="C75" s="153" t="n"/>
      <c r="D75" s="10" t="n"/>
      <c r="E75" s="11" t="n"/>
      <c r="F75" s="10" t="n"/>
      <c r="G75" s="11" t="n"/>
      <c r="H75" s="12" t="n"/>
      <c r="I75" s="13" t="inlineStr">
        <is>
          <t>Расходы по амортизации мбп</t>
        </is>
      </c>
      <c r="J75" s="13" t="n"/>
    </row>
    <row r="76" ht="13.6" customHeight="1" s="171" thickBot="1">
      <c r="A76" s="167" t="n"/>
      <c r="B76" s="167" t="n"/>
      <c r="C76" s="14" t="inlineStr">
        <is>
          <t>Количество</t>
        </is>
      </c>
      <c r="D76" s="15" t="n"/>
      <c r="E76" s="122" t="n"/>
      <c r="F76" s="15" t="n"/>
      <c r="G76" s="122" t="inlineStr"/>
      <c r="H76" s="135" t="n"/>
      <c r="I76" s="154" t="n"/>
      <c r="J76" s="154" t="n"/>
    </row>
    <row r="77" ht="13.6" customHeight="1" s="171">
      <c r="A77" s="165" t="inlineStr">
        <is>
          <t>31.08.2023 23:59:59</t>
        </is>
      </c>
      <c r="B77" s="165" t="inlineStr">
        <is>
          <t>Операция 00012742 от 31.08.2023 23:59:59</t>
        </is>
      </c>
      <c r="C77" s="152" t="n"/>
      <c r="D77" s="163" t="n">
        <v>2121</v>
      </c>
      <c r="E77" s="164" t="n"/>
      <c r="F77" s="163" t="n">
        <v>1795</v>
      </c>
      <c r="G77" s="164" t="n"/>
      <c r="H77" s="91" t="n"/>
      <c r="I77" s="8" t="inlineStr">
        <is>
          <t>119-07-Автотранспортный цех-автобусы</t>
        </is>
      </c>
      <c r="J77" s="8" t="n"/>
    </row>
    <row r="78" ht="13.6" customHeight="1" s="171">
      <c r="A78" s="166" t="n"/>
      <c r="B78" s="166" t="n"/>
      <c r="C78" s="153" t="n"/>
      <c r="D78" s="10" t="n"/>
      <c r="E78" s="11" t="n"/>
      <c r="F78" s="10" t="n"/>
      <c r="G78" s="11" t="n"/>
      <c r="H78" s="12" t="n"/>
      <c r="I78" s="13" t="inlineStr">
        <is>
          <t>Расходы по амортизации мбп</t>
        </is>
      </c>
      <c r="J78" s="13" t="n"/>
    </row>
    <row r="79" ht="13.6" customHeight="1" s="171" thickBot="1">
      <c r="A79" s="167" t="n"/>
      <c r="B79" s="167" t="n"/>
      <c r="C79" s="14" t="inlineStr">
        <is>
          <t>Количество</t>
        </is>
      </c>
      <c r="D79" s="15" t="n"/>
      <c r="E79" s="122" t="n"/>
      <c r="F79" s="15" t="n"/>
      <c r="G79" s="122" t="inlineStr"/>
      <c r="H79" s="135" t="n"/>
      <c r="I79" s="154" t="n"/>
      <c r="J79" s="154" t="n"/>
    </row>
    <row r="80" ht="13.6" customHeight="1" s="171">
      <c r="A80" s="165" t="inlineStr">
        <is>
          <t>31.08.2023 23:59:59</t>
        </is>
      </c>
      <c r="B80" s="165" t="inlineStr">
        <is>
          <t>Операция 00012742 от 31.08.2023 23:59:59</t>
        </is>
      </c>
      <c r="C80" s="152" t="n"/>
      <c r="D80" s="163" t="n">
        <v>2121</v>
      </c>
      <c r="E80" s="164" t="n"/>
      <c r="F80" s="163" t="n">
        <v>1795</v>
      </c>
      <c r="G80" s="164" t="n"/>
      <c r="H80" s="91" t="n"/>
      <c r="I80" s="8" t="inlineStr">
        <is>
          <t>106-01-05-Буровой участок ГРР - Даван</t>
        </is>
      </c>
      <c r="J80" s="8" t="n"/>
    </row>
    <row r="81" ht="13.6" customHeight="1" s="171">
      <c r="A81" s="166" t="n"/>
      <c r="B81" s="166" t="n"/>
      <c r="C81" s="153" t="n"/>
      <c r="D81" s="10" t="n"/>
      <c r="E81" s="11" t="n"/>
      <c r="F81" s="10" t="n"/>
      <c r="G81" s="11" t="n"/>
      <c r="H81" s="12" t="n"/>
      <c r="I81" s="13" t="inlineStr">
        <is>
          <t>Расходы по амортизации мбп</t>
        </is>
      </c>
      <c r="J81" s="13" t="n"/>
    </row>
    <row r="82" ht="13.6" customHeight="1" s="171" thickBot="1">
      <c r="A82" s="167" t="n"/>
      <c r="B82" s="167" t="n"/>
      <c r="C82" s="14" t="inlineStr">
        <is>
          <t>Количество</t>
        </is>
      </c>
      <c r="D82" s="15" t="n"/>
      <c r="E82" s="122" t="n"/>
      <c r="F82" s="15" t="n"/>
      <c r="G82" s="122" t="inlineStr"/>
      <c r="H82" s="135" t="n"/>
      <c r="I82" s="154" t="n"/>
      <c r="J82" s="154" t="n"/>
    </row>
    <row r="83" ht="13.6" customHeight="1" s="171">
      <c r="A83" s="165" t="inlineStr">
        <is>
          <t>31.08.2023 23:59:59</t>
        </is>
      </c>
      <c r="B83" s="165" t="inlineStr">
        <is>
          <t>Операция 00012742 от 31.08.2023 23:59:59</t>
        </is>
      </c>
      <c r="C83" s="152" t="n"/>
      <c r="D83" s="163" t="n">
        <v>2121</v>
      </c>
      <c r="E83" s="164" t="n"/>
      <c r="F83" s="163" t="n">
        <v>1795</v>
      </c>
      <c r="G83" s="164" t="n"/>
      <c r="H83" s="7" t="n">
        <v>32740</v>
      </c>
      <c r="I83" s="8" t="inlineStr">
        <is>
          <t>123-08-АБК-АХО-Строители</t>
        </is>
      </c>
      <c r="J83" s="8" t="n"/>
    </row>
    <row r="84" ht="13.6" customHeight="1" s="171">
      <c r="A84" s="166" t="n"/>
      <c r="B84" s="166" t="n"/>
      <c r="C84" s="153" t="n"/>
      <c r="D84" s="10" t="n"/>
      <c r="E84" s="11" t="n"/>
      <c r="F84" s="10" t="n"/>
      <c r="G84" s="11" t="n"/>
      <c r="H84" s="12" t="n"/>
      <c r="I84" s="13" t="inlineStr">
        <is>
          <t>Расходы по амортизации мбп</t>
        </is>
      </c>
      <c r="J84" s="13" t="n"/>
    </row>
    <row r="85" ht="13.6" customHeight="1" s="171" thickBot="1">
      <c r="A85" s="167" t="n"/>
      <c r="B85" s="167" t="n"/>
      <c r="C85" s="14" t="inlineStr">
        <is>
          <t>Количество</t>
        </is>
      </c>
      <c r="D85" s="15" t="n"/>
      <c r="E85" s="122" t="n"/>
      <c r="F85" s="15" t="n"/>
      <c r="G85" s="122" t="inlineStr"/>
      <c r="H85" s="135" t="n"/>
      <c r="I85" s="154" t="n"/>
      <c r="J85" s="154" t="n"/>
    </row>
    <row r="86" ht="13.6" customHeight="1" s="171">
      <c r="A86" s="165" t="inlineStr">
        <is>
          <t>31.08.2023 23:59:59</t>
        </is>
      </c>
      <c r="B86" s="165" t="inlineStr">
        <is>
          <t>Операция 00012742 от 31.08.2023 23:59:59</t>
        </is>
      </c>
      <c r="C86" s="152" t="n"/>
      <c r="D86" s="163" t="n">
        <v>2121</v>
      </c>
      <c r="E86" s="164" t="n"/>
      <c r="F86" s="163" t="n">
        <v>1795</v>
      </c>
      <c r="G86" s="164" t="n"/>
      <c r="H86" s="91" t="n"/>
      <c r="I86" s="8" t="inlineStr">
        <is>
          <t>106-01-Буровой участок ГРР</t>
        </is>
      </c>
      <c r="J86" s="8" t="n"/>
    </row>
    <row r="87" ht="13.6" customHeight="1" s="171">
      <c r="A87" s="166" t="n"/>
      <c r="B87" s="166" t="n"/>
      <c r="C87" s="153" t="n"/>
      <c r="D87" s="10" t="n"/>
      <c r="E87" s="11" t="n"/>
      <c r="F87" s="10" t="n"/>
      <c r="G87" s="11" t="n"/>
      <c r="H87" s="12" t="n"/>
      <c r="I87" s="13" t="inlineStr">
        <is>
          <t>Расходы по амортизации мбп</t>
        </is>
      </c>
      <c r="J87" s="13" t="n"/>
    </row>
    <row r="88" ht="13.6" customHeight="1" s="171" thickBot="1">
      <c r="A88" s="167" t="n"/>
      <c r="B88" s="167" t="n"/>
      <c r="C88" s="14" t="inlineStr">
        <is>
          <t>Количество</t>
        </is>
      </c>
      <c r="D88" s="15" t="n"/>
      <c r="E88" s="122" t="n"/>
      <c r="F88" s="15" t="n"/>
      <c r="G88" s="122" t="inlineStr"/>
      <c r="H88" s="135" t="n"/>
      <c r="I88" s="154" t="n"/>
      <c r="J88" s="154" t="n"/>
    </row>
    <row r="89" ht="13.6" customHeight="1" s="171">
      <c r="A89" s="165" t="inlineStr">
        <is>
          <t>31.08.2023 23:59:59</t>
        </is>
      </c>
      <c r="B89" s="165" t="inlineStr">
        <is>
          <t>Операция 00012742 от 31.08.2023 23:59:59</t>
        </is>
      </c>
      <c r="C89" s="152" t="n"/>
      <c r="D89" s="163" t="n">
        <v>2121</v>
      </c>
      <c r="E89" s="164" t="n"/>
      <c r="F89" s="163" t="n">
        <v>1795</v>
      </c>
      <c r="G89" s="164" t="n"/>
      <c r="H89" s="91" t="n"/>
      <c r="I89" s="8" t="inlineStr">
        <is>
          <t>106-01-02-Буровой участок ГРР - Югозападный</t>
        </is>
      </c>
      <c r="J89" s="8" t="n"/>
    </row>
    <row r="90" ht="13.6" customHeight="1" s="171">
      <c r="A90" s="166" t="n"/>
      <c r="B90" s="166" t="n"/>
      <c r="C90" s="153" t="n"/>
      <c r="D90" s="10" t="n"/>
      <c r="E90" s="11" t="n"/>
      <c r="F90" s="10" t="n"/>
      <c r="G90" s="11" t="n"/>
      <c r="H90" s="12" t="n"/>
      <c r="I90" s="13" t="inlineStr">
        <is>
          <t>Расходы по амортизации мбп</t>
        </is>
      </c>
      <c r="J90" s="13" t="n"/>
    </row>
    <row r="91" ht="13.6" customHeight="1" s="171" thickBot="1">
      <c r="A91" s="167" t="n"/>
      <c r="B91" s="167" t="n"/>
      <c r="C91" s="14" t="inlineStr">
        <is>
          <t>Количество</t>
        </is>
      </c>
      <c r="D91" s="15" t="n"/>
      <c r="E91" s="122" t="n"/>
      <c r="F91" s="15" t="n"/>
      <c r="G91" s="122" t="inlineStr"/>
      <c r="H91" s="135" t="n"/>
      <c r="I91" s="154" t="n"/>
      <c r="J91" s="154" t="n"/>
    </row>
    <row r="92" ht="13.6" customHeight="1" s="171">
      <c r="A92" s="165" t="inlineStr">
        <is>
          <t>31.08.2023 23:59:59</t>
        </is>
      </c>
      <c r="B92" s="165" t="inlineStr">
        <is>
          <t>Операция 00012742 от 31.08.2023 23:59:59</t>
        </is>
      </c>
      <c r="C92" s="152" t="n"/>
      <c r="D92" s="163" t="n">
        <v>2121</v>
      </c>
      <c r="E92" s="164" t="n"/>
      <c r="F92" s="163" t="n">
        <v>1795</v>
      </c>
      <c r="G92" s="164" t="n"/>
      <c r="H92" s="91" t="n"/>
      <c r="I92" s="8" t="inlineStr">
        <is>
          <t>106-02-01-Горный участок - Центральный</t>
        </is>
      </c>
      <c r="J92" s="8" t="n"/>
    </row>
    <row r="93" ht="13.6" customHeight="1" s="171">
      <c r="A93" s="166" t="n"/>
      <c r="B93" s="166" t="n"/>
      <c r="C93" s="153" t="n"/>
      <c r="D93" s="10" t="n"/>
      <c r="E93" s="11" t="n"/>
      <c r="F93" s="10" t="n"/>
      <c r="G93" s="11" t="n"/>
      <c r="H93" s="12" t="n"/>
      <c r="I93" s="13" t="inlineStr">
        <is>
          <t>Расходы по амортизации мбп</t>
        </is>
      </c>
      <c r="J93" s="13" t="n"/>
    </row>
    <row r="94" ht="13.6" customHeight="1" s="171" thickBot="1">
      <c r="A94" s="167" t="n"/>
      <c r="B94" s="167" t="n"/>
      <c r="C94" s="14" t="inlineStr">
        <is>
          <t>Количество</t>
        </is>
      </c>
      <c r="D94" s="15" t="n"/>
      <c r="E94" s="122" t="n"/>
      <c r="F94" s="15" t="n"/>
      <c r="G94" s="122" t="inlineStr"/>
      <c r="H94" s="135" t="n"/>
      <c r="I94" s="154" t="n"/>
      <c r="J94" s="154" t="n"/>
    </row>
    <row r="95" ht="13.6" customHeight="1" s="171">
      <c r="A95" s="165" t="inlineStr">
        <is>
          <t>31.08.2023 23:59:59</t>
        </is>
      </c>
      <c r="B95" s="165" t="inlineStr">
        <is>
          <t>Операция 00012742 от 31.08.2023 23:59:59</t>
        </is>
      </c>
      <c r="C95" s="152" t="n"/>
      <c r="D95" s="163" t="n">
        <v>2121</v>
      </c>
      <c r="E95" s="164" t="n"/>
      <c r="F95" s="163" t="n">
        <v>1795</v>
      </c>
      <c r="G95" s="164" t="n"/>
      <c r="H95" s="7" t="n">
        <v>1980</v>
      </c>
      <c r="I95" s="8" t="inlineStr">
        <is>
          <t>123-03-АБК-АХО-медпункт</t>
        </is>
      </c>
      <c r="J95" s="8" t="n"/>
    </row>
    <row r="96" ht="13.6" customHeight="1" s="171">
      <c r="A96" s="166" t="n"/>
      <c r="B96" s="166" t="n"/>
      <c r="C96" s="153" t="n"/>
      <c r="D96" s="10" t="n"/>
      <c r="E96" s="11" t="n"/>
      <c r="F96" s="10" t="n"/>
      <c r="G96" s="11" t="n"/>
      <c r="H96" s="12" t="n"/>
      <c r="I96" s="13" t="inlineStr">
        <is>
          <t>Расходы по амортизации мбп</t>
        </is>
      </c>
      <c r="J96" s="13" t="n"/>
    </row>
    <row r="97" ht="13.6" customHeight="1" s="171" thickBot="1">
      <c r="A97" s="167" t="n"/>
      <c r="B97" s="167" t="n"/>
      <c r="C97" s="14" t="inlineStr">
        <is>
          <t>Количество</t>
        </is>
      </c>
      <c r="D97" s="15" t="n"/>
      <c r="E97" s="122" t="n"/>
      <c r="F97" s="15" t="n"/>
      <c r="G97" s="122" t="inlineStr"/>
      <c r="H97" s="135" t="n"/>
      <c r="I97" s="154" t="n"/>
      <c r="J97" s="154" t="n"/>
    </row>
    <row r="98" ht="13.6" customHeight="1" s="171">
      <c r="A98" s="165" t="inlineStr">
        <is>
          <t>31.08.2023 23:59:59</t>
        </is>
      </c>
      <c r="B98" s="165" t="inlineStr">
        <is>
          <t>Операция 00012742 от 31.08.2023 23:59:59</t>
        </is>
      </c>
      <c r="C98" s="152" t="n"/>
      <c r="D98" s="163" t="n">
        <v>2121</v>
      </c>
      <c r="E98" s="164" t="n"/>
      <c r="F98" s="163" t="n">
        <v>1795</v>
      </c>
      <c r="G98" s="164" t="n"/>
      <c r="H98" s="7" t="n">
        <v>12287.32</v>
      </c>
      <c r="I98" s="8" t="inlineStr">
        <is>
          <t>105-04-Компрессорная</t>
        </is>
      </c>
      <c r="J98" s="8" t="n"/>
    </row>
    <row r="99" ht="13.6" customHeight="1" s="171">
      <c r="A99" s="166" t="n"/>
      <c r="B99" s="166" t="n"/>
      <c r="C99" s="153" t="n"/>
      <c r="D99" s="10" t="n"/>
      <c r="E99" s="11" t="n"/>
      <c r="F99" s="10" t="n"/>
      <c r="G99" s="11" t="n"/>
      <c r="H99" s="12" t="n"/>
      <c r="I99" s="13" t="inlineStr">
        <is>
          <t>Расходы по амортизации мбп</t>
        </is>
      </c>
      <c r="J99" s="13" t="n"/>
    </row>
    <row r="100" ht="13.6" customHeight="1" s="171" thickBot="1">
      <c r="A100" s="167" t="n"/>
      <c r="B100" s="167" t="n"/>
      <c r="C100" s="14" t="inlineStr">
        <is>
          <t>Количество</t>
        </is>
      </c>
      <c r="D100" s="15" t="n"/>
      <c r="E100" s="122" t="n"/>
      <c r="F100" s="15" t="n"/>
      <c r="G100" s="122" t="inlineStr"/>
      <c r="H100" s="135" t="n"/>
      <c r="I100" s="154" t="n"/>
      <c r="J100" s="154" t="n"/>
    </row>
    <row r="101" ht="13.6" customHeight="1" s="171">
      <c r="A101" s="165" t="inlineStr">
        <is>
          <t>31.08.2023 23:59:59</t>
        </is>
      </c>
      <c r="B101" s="165" t="inlineStr">
        <is>
          <t>Операция 00012742 от 31.08.2023 23:59:59</t>
        </is>
      </c>
      <c r="C101" s="152" t="n"/>
      <c r="D101" s="163" t="n">
        <v>2121</v>
      </c>
      <c r="E101" s="164" t="n"/>
      <c r="F101" s="163" t="n">
        <v>1795</v>
      </c>
      <c r="G101" s="164" t="n"/>
      <c r="H101" s="91" t="n"/>
      <c r="I101" s="8" t="inlineStr">
        <is>
          <t xml:space="preserve"> 105-Энергохозяйство/цех</t>
        </is>
      </c>
      <c r="J101" s="8" t="n"/>
    </row>
    <row r="102" ht="13.6" customHeight="1" s="171">
      <c r="A102" s="166" t="n"/>
      <c r="B102" s="166" t="n"/>
      <c r="C102" s="153" t="n"/>
      <c r="D102" s="10" t="n"/>
      <c r="E102" s="11" t="n"/>
      <c r="F102" s="10" t="n"/>
      <c r="G102" s="11" t="n"/>
      <c r="H102" s="12" t="n"/>
      <c r="I102" s="13" t="inlineStr">
        <is>
          <t>Расходы по амортизации мбп</t>
        </is>
      </c>
      <c r="J102" s="13" t="n"/>
    </row>
    <row r="103" ht="13.6" customHeight="1" s="171" thickBot="1">
      <c r="A103" s="167" t="n"/>
      <c r="B103" s="167" t="n"/>
      <c r="C103" s="14" t="inlineStr">
        <is>
          <t>Количество</t>
        </is>
      </c>
      <c r="D103" s="15" t="n"/>
      <c r="E103" s="122" t="n"/>
      <c r="F103" s="15" t="n"/>
      <c r="G103" s="122" t="inlineStr"/>
      <c r="H103" s="135" t="n"/>
      <c r="I103" s="154" t="n"/>
      <c r="J103" s="154" t="n"/>
    </row>
    <row r="104" ht="13.6" customHeight="1" s="171">
      <c r="A104" s="165" t="inlineStr">
        <is>
          <t>31.08.2023 23:59:59</t>
        </is>
      </c>
      <c r="B104" s="165" t="inlineStr">
        <is>
          <t>Операция 00012742 от 31.08.2023 23:59:59</t>
        </is>
      </c>
      <c r="C104" s="152" t="n"/>
      <c r="D104" s="163" t="n">
        <v>2121</v>
      </c>
      <c r="E104" s="164" t="n"/>
      <c r="F104" s="163" t="n">
        <v>1795</v>
      </c>
      <c r="G104" s="164" t="n"/>
      <c r="H104" s="91" t="n"/>
      <c r="I104" s="8" t="inlineStr">
        <is>
          <t>117-Перевалочная база</t>
        </is>
      </c>
      <c r="J104" s="8" t="n"/>
    </row>
    <row r="105" ht="13.6" customHeight="1" s="171">
      <c r="A105" s="166" t="n"/>
      <c r="B105" s="166" t="n"/>
      <c r="C105" s="153" t="n"/>
      <c r="D105" s="10" t="n"/>
      <c r="E105" s="11" t="n"/>
      <c r="F105" s="10" t="n"/>
      <c r="G105" s="11" t="n"/>
      <c r="H105" s="12" t="n"/>
      <c r="I105" s="13" t="inlineStr">
        <is>
          <t>Расходы по амортизации мбп</t>
        </is>
      </c>
      <c r="J105" s="13" t="n"/>
    </row>
    <row r="106" ht="13.6" customHeight="1" s="171" thickBot="1">
      <c r="A106" s="167" t="n"/>
      <c r="B106" s="167" t="n"/>
      <c r="C106" s="14" t="inlineStr">
        <is>
          <t>Количество</t>
        </is>
      </c>
      <c r="D106" s="15" t="n"/>
      <c r="E106" s="122" t="n"/>
      <c r="F106" s="15" t="n"/>
      <c r="G106" s="122" t="inlineStr"/>
      <c r="H106" s="135" t="n"/>
      <c r="I106" s="154" t="n"/>
      <c r="J106" s="154" t="n"/>
    </row>
    <row r="107" ht="13.6" customHeight="1" s="171">
      <c r="A107" s="165" t="inlineStr">
        <is>
          <t>31.08.2023 23:59:59</t>
        </is>
      </c>
      <c r="B107" s="165" t="inlineStr">
        <is>
          <t>Операция 00012742 от 31.08.2023 23:59:59</t>
        </is>
      </c>
      <c r="C107" s="152" t="n"/>
      <c r="D107" s="163" t="n">
        <v>2121</v>
      </c>
      <c r="E107" s="164" t="n"/>
      <c r="F107" s="163" t="n">
        <v>1795</v>
      </c>
      <c r="G107" s="164" t="n"/>
      <c r="H107" s="91" t="n"/>
      <c r="I107" s="8" t="inlineStr">
        <is>
          <t>106-02-02-Горный участок - Штольня №6</t>
        </is>
      </c>
      <c r="J107" s="8" t="n"/>
    </row>
    <row r="108" ht="13.6" customHeight="1" s="171">
      <c r="A108" s="166" t="n"/>
      <c r="B108" s="166" t="n"/>
      <c r="C108" s="153" t="n"/>
      <c r="D108" s="10" t="n"/>
      <c r="E108" s="11" t="n"/>
      <c r="F108" s="10" t="n"/>
      <c r="G108" s="11" t="n"/>
      <c r="H108" s="12" t="n"/>
      <c r="I108" s="13" t="inlineStr">
        <is>
          <t>Расходы по амортизации мбп</t>
        </is>
      </c>
      <c r="J108" s="13" t="n"/>
    </row>
    <row r="109" ht="13.6" customHeight="1" s="171" thickBot="1">
      <c r="A109" s="167" t="n"/>
      <c r="B109" s="167" t="n"/>
      <c r="C109" s="14" t="inlineStr">
        <is>
          <t>Количество</t>
        </is>
      </c>
      <c r="D109" s="15" t="n"/>
      <c r="E109" s="122" t="n"/>
      <c r="F109" s="15" t="n"/>
      <c r="G109" s="122" t="inlineStr"/>
      <c r="H109" s="135" t="n"/>
      <c r="I109" s="154" t="n"/>
      <c r="J109" s="154" t="n"/>
    </row>
    <row r="110" ht="13.6" customHeight="1" s="171">
      <c r="A110" s="165" t="inlineStr">
        <is>
          <t>31.08.2023 23:59:59</t>
        </is>
      </c>
      <c r="B110" s="165" t="inlineStr">
        <is>
          <t>Операция 00012742 от 31.08.2023 23:59:59</t>
        </is>
      </c>
      <c r="C110" s="152" t="n"/>
      <c r="D110" s="163" t="n">
        <v>2121</v>
      </c>
      <c r="E110" s="164" t="n"/>
      <c r="F110" s="163" t="n">
        <v>1795</v>
      </c>
      <c r="G110" s="164" t="n"/>
      <c r="H110" s="127" t="n">
        <v>1000</v>
      </c>
      <c r="I110" s="8" t="inlineStr">
        <is>
          <t>106-01-03-Буровой участок ГРР - Южный</t>
        </is>
      </c>
      <c r="J110" s="8" t="n"/>
    </row>
    <row r="111" ht="13.6" customHeight="1" s="171">
      <c r="A111" s="166" t="n"/>
      <c r="B111" s="166" t="n"/>
      <c r="C111" s="153" t="n"/>
      <c r="D111" s="10" t="n"/>
      <c r="E111" s="11" t="n"/>
      <c r="F111" s="10" t="n"/>
      <c r="G111" s="11" t="n"/>
      <c r="H111" s="12" t="n"/>
      <c r="I111" s="13" t="inlineStr">
        <is>
          <t>Расходы по амортизации мбп</t>
        </is>
      </c>
      <c r="J111" s="13" t="n"/>
    </row>
    <row r="112" ht="11.15" customHeight="1" s="171" thickBot="1">
      <c r="A112" s="167" t="n"/>
      <c r="B112" s="167" t="n"/>
      <c r="C112" s="14" t="inlineStr">
        <is>
          <t>Количество</t>
        </is>
      </c>
      <c r="D112" s="15" t="n"/>
      <c r="E112" s="122" t="n"/>
      <c r="F112" s="15" t="n"/>
      <c r="G112" s="122" t="inlineStr"/>
      <c r="H112" s="135" t="n"/>
      <c r="I112" s="154" t="n"/>
      <c r="J112" s="154" t="n"/>
    </row>
    <row r="113" ht="11.15" customHeight="1" s="171" thickBot="1">
      <c r="A113" s="16" t="n"/>
      <c r="B113" s="17" t="n"/>
      <c r="C113" s="18" t="n"/>
      <c r="D113" s="19" t="n"/>
      <c r="E113" s="20" t="n"/>
      <c r="F113" s="19" t="n"/>
      <c r="G113" s="20" t="n"/>
      <c r="H113" s="21" t="n">
        <v>2088203.85</v>
      </c>
      <c r="I113" s="16" t="n"/>
      <c r="J113" s="17" t="n"/>
    </row>
  </sheetData>
  <mergeCells count="116">
    <mergeCell ref="B53:B55"/>
    <mergeCell ref="F29:G29"/>
    <mergeCell ref="F68:G68"/>
    <mergeCell ref="B68:B70"/>
    <mergeCell ref="A29:A31"/>
    <mergeCell ref="A38:A40"/>
    <mergeCell ref="D50:E50"/>
    <mergeCell ref="B92:B94"/>
    <mergeCell ref="A68:A70"/>
    <mergeCell ref="B110:B112"/>
    <mergeCell ref="D77:E77"/>
    <mergeCell ref="D86:E86"/>
    <mergeCell ref="F86:G86"/>
    <mergeCell ref="F80:G80"/>
    <mergeCell ref="B47:B49"/>
    <mergeCell ref="A107:A109"/>
    <mergeCell ref="B6:D6"/>
    <mergeCell ref="B62:B64"/>
    <mergeCell ref="A83:A85"/>
    <mergeCell ref="D62:E62"/>
    <mergeCell ref="A41:A43"/>
    <mergeCell ref="D56:E56"/>
    <mergeCell ref="D71:E71"/>
    <mergeCell ref="F56:G56"/>
    <mergeCell ref="F71:G71"/>
    <mergeCell ref="A50:A52"/>
    <mergeCell ref="D98:E98"/>
    <mergeCell ref="F98:G98"/>
    <mergeCell ref="B98:B100"/>
    <mergeCell ref="F107:G107"/>
    <mergeCell ref="B107:B109"/>
    <mergeCell ref="D35:E35"/>
    <mergeCell ref="A32:A34"/>
    <mergeCell ref="F74:G74"/>
    <mergeCell ref="B74:B76"/>
    <mergeCell ref="F83:G83"/>
    <mergeCell ref="B83:B85"/>
    <mergeCell ref="D101:E101"/>
    <mergeCell ref="B35:B37"/>
    <mergeCell ref="A98:A100"/>
    <mergeCell ref="D53:E53"/>
    <mergeCell ref="D47:E47"/>
    <mergeCell ref="B5:D5"/>
    <mergeCell ref="F47:G47"/>
    <mergeCell ref="F62:G62"/>
    <mergeCell ref="F28:G28"/>
    <mergeCell ref="A74:A76"/>
    <mergeCell ref="D29:E29"/>
    <mergeCell ref="D38:E38"/>
    <mergeCell ref="D89:E89"/>
    <mergeCell ref="B29:B31"/>
    <mergeCell ref="B38:B40"/>
    <mergeCell ref="A71:A73"/>
    <mergeCell ref="A101:A103"/>
    <mergeCell ref="B65:B67"/>
    <mergeCell ref="A47:A49"/>
    <mergeCell ref="B80:B82"/>
    <mergeCell ref="F89:G89"/>
    <mergeCell ref="B89:B91"/>
    <mergeCell ref="D65:E65"/>
    <mergeCell ref="A62:A64"/>
    <mergeCell ref="A44:A46"/>
    <mergeCell ref="A59:A61"/>
    <mergeCell ref="F53:G53"/>
    <mergeCell ref="A92:A94"/>
    <mergeCell ref="D107:E107"/>
    <mergeCell ref="B41:B43"/>
    <mergeCell ref="F50:G50"/>
    <mergeCell ref="F110:G110"/>
    <mergeCell ref="F101:G101"/>
    <mergeCell ref="B50:B52"/>
    <mergeCell ref="B59:B61"/>
    <mergeCell ref="D28:E28"/>
    <mergeCell ref="A65:A67"/>
    <mergeCell ref="B101:B103"/>
    <mergeCell ref="D83:E83"/>
    <mergeCell ref="F77:G77"/>
    <mergeCell ref="D92:E92"/>
    <mergeCell ref="B77:B79"/>
    <mergeCell ref="F92:G92"/>
    <mergeCell ref="B86:B88"/>
    <mergeCell ref="B44:B46"/>
    <mergeCell ref="A104:A106"/>
    <mergeCell ref="A56:A58"/>
    <mergeCell ref="F65:G65"/>
    <mergeCell ref="D80:E80"/>
    <mergeCell ref="F59:G59"/>
    <mergeCell ref="A53:A55"/>
    <mergeCell ref="D95:E95"/>
    <mergeCell ref="A35:A37"/>
    <mergeCell ref="F95:G95"/>
    <mergeCell ref="D104:E104"/>
    <mergeCell ref="B95:B97"/>
    <mergeCell ref="F104:G104"/>
    <mergeCell ref="B104:B106"/>
    <mergeCell ref="A77:A79"/>
    <mergeCell ref="B56:B58"/>
    <mergeCell ref="D32:E32"/>
    <mergeCell ref="F32:G32"/>
    <mergeCell ref="D41:E41"/>
    <mergeCell ref="B32:B34"/>
    <mergeCell ref="F41:G41"/>
    <mergeCell ref="F35:G35"/>
    <mergeCell ref="A110:A112"/>
    <mergeCell ref="F38:G38"/>
    <mergeCell ref="B71:B73"/>
    <mergeCell ref="D74:E74"/>
    <mergeCell ref="D68:E68"/>
    <mergeCell ref="A86:A88"/>
    <mergeCell ref="A80:A82"/>
    <mergeCell ref="A95:A97"/>
    <mergeCell ref="A89:A91"/>
    <mergeCell ref="D110:E110"/>
    <mergeCell ref="D44:E44"/>
    <mergeCell ref="D59:E59"/>
    <mergeCell ref="F44:G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Никита</dc:creator>
  <dcterms:created xsi:type="dcterms:W3CDTF">2019-01-28T05:39:09Z</dcterms:created>
  <dcterms:modified xsi:type="dcterms:W3CDTF">2024-10-17T19:14:15Z</dcterms:modified>
  <cp:lastModifiedBy>nikitaurcenko3@gmail.com</cp:lastModifiedBy>
  <cp:revision>1</cp:revision>
  <cp:lastPrinted>2022-01-06T06:18:23Z</cp:lastPrinted>
</cp:coreProperties>
</file>