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 Training files and work\Statistics\"/>
    </mc:Choice>
  </mc:AlternateContent>
  <xr:revisionPtr revIDLastSave="0" documentId="13_ncr:1_{D0094C63-2614-41D4-8A29-0E81559C20AC}" xr6:coauthVersionLast="47" xr6:coauthVersionMax="47" xr10:uidLastSave="{00000000-0000-0000-0000-000000000000}"/>
  <bookViews>
    <workbookView xWindow="-108" yWindow="-108" windowWidth="23256" windowHeight="12456" xr2:uid="{2CD938F6-F717-439E-83CC-A97110B7E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O5" i="1"/>
  <c r="O20" i="1" l="1"/>
  <c r="O19" i="1"/>
  <c r="O18" i="1"/>
  <c r="O17" i="1"/>
  <c r="O16" i="1"/>
  <c r="O15" i="1"/>
  <c r="O14" i="1"/>
  <c r="O9" i="1"/>
  <c r="O7" i="1"/>
  <c r="P3" i="1"/>
  <c r="O3" i="1"/>
  <c r="P2" i="1"/>
  <c r="O2" i="1"/>
</calcChain>
</file>

<file path=xl/sharedStrings.xml><?xml version="1.0" encoding="utf-8"?>
<sst xmlns="http://schemas.openxmlformats.org/spreadsheetml/2006/main" count="937" uniqueCount="55">
  <si>
    <t>May</t>
  </si>
  <si>
    <t>North</t>
  </si>
  <si>
    <t>Charlie</t>
  </si>
  <si>
    <t>February</t>
  </si>
  <si>
    <t>Alice</t>
  </si>
  <si>
    <t>March</t>
  </si>
  <si>
    <t>April</t>
  </si>
  <si>
    <t>Diana</t>
  </si>
  <si>
    <t>January</t>
  </si>
  <si>
    <t>Bob</t>
  </si>
  <si>
    <t>Month</t>
  </si>
  <si>
    <t>Region</t>
  </si>
  <si>
    <t>Salesman</t>
  </si>
  <si>
    <t>Sales</t>
  </si>
  <si>
    <t>Customer Complaints</t>
  </si>
  <si>
    <t>South</t>
  </si>
  <si>
    <t>1.  Find the Variance and Standard Deviation of Sales</t>
  </si>
  <si>
    <t>Variance</t>
  </si>
  <si>
    <t>Standard Deviation</t>
  </si>
  <si>
    <t>North Region</t>
  </si>
  <si>
    <t>South Region</t>
  </si>
  <si>
    <t>3. Calculate the Coefficient of Variation (CV) for Sales</t>
  </si>
  <si>
    <t>Mean</t>
  </si>
  <si>
    <t>Salesperson</t>
  </si>
  <si>
    <t>Sales ($)</t>
  </si>
  <si>
    <t>East</t>
  </si>
  <si>
    <t>West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</si>
  <si>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</si>
  <si>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</si>
  <si>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Sample Size</t>
  </si>
  <si>
    <t>Standard Error</t>
  </si>
  <si>
    <t>T-Value(for 95% of confidence)</t>
  </si>
  <si>
    <t>Confidence Interval(Lower Bound)</t>
  </si>
  <si>
    <t>Confidence Interval(Upper Bound)</t>
  </si>
  <si>
    <t>Calculation</t>
  </si>
  <si>
    <t>Results</t>
  </si>
  <si>
    <t>Conclusion:-</t>
  </si>
  <si>
    <t>1. In North Region has a higher variance(225533.9) and standard deviation(474.90) compared to the South Region (Variance: 190770.13 and Standard Deviation: 436.77)</t>
  </si>
  <si>
    <t>2. Sales in the North are more spread out compared to the South.</t>
  </si>
  <si>
    <t>2. Question: Is there a significant difference(P-Value) between the average sales of North and South regions?</t>
  </si>
  <si>
    <t>3. P-Value(0.8814) is much greater than 0.05, there is no significant difference in the average sales between the North and South Region.</t>
  </si>
  <si>
    <t>4. The sales data shows low relative variability (CV(9.41%) &lt; 10%), which means the data is relatively consistent around the mean.</t>
  </si>
  <si>
    <t>5. Correlation coefficient = 0.046, This is a very weak positive correlation, indicating almost no relationship between sales and customer complaints.</t>
  </si>
  <si>
    <t>Insight Area</t>
  </si>
  <si>
    <t>Conclusion</t>
  </si>
  <si>
    <t>Sales Consistency</t>
  </si>
  <si>
    <t>Regional Sales Comparison</t>
  </si>
  <si>
    <t>Sales Variation(CV)</t>
  </si>
  <si>
    <t>Sales Vs. Complaints</t>
  </si>
  <si>
    <t>Sales Estimates</t>
  </si>
  <si>
    <t>North has higher variability than South</t>
  </si>
  <si>
    <t>No statistically significant difference in average sales</t>
  </si>
  <si>
    <t>Low variation - sales are relatively consistent</t>
  </si>
  <si>
    <t>No meaningful relationship</t>
  </si>
  <si>
    <t>True mean sales lie between $4692.38 and $4678.20 with 95%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</si>
</sst>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E50DC-2FDC-43FC-8D14-8E707FE91F44}" name="North" displayName="North" ref="A1:E43" totalsRowShown="0" headerRowDxfId="7">
  <autoFilter ref="A1:E43" xr:uid="{F8FE50DC-2FDC-43FC-8D14-8E707FE91F44}"/>
  <tableColumns count="5">
    <tableColumn id="1" xr3:uid="{B2655674-680F-425F-BF77-E7FA298AEE91}" name="Month"/>
    <tableColumn id="2" xr3:uid="{8BEDD6CE-11F7-4E65-A1BD-571875FBFA93}" name="Region"/>
    <tableColumn id="3" xr3:uid="{42EC536B-DA3C-4BB2-9A4B-7E72140308DE}" name="Salesman"/>
    <tableColumn id="4" xr3:uid="{3BC2BB77-9934-41B6-A476-599217D052BC}" name="Sales"/>
    <tableColumn id="5" xr3:uid="{9DA92522-FB28-49A4-856E-C1E68AF5CD63}" name="Customer Complaint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56602-35BF-461A-92C3-90F8B4EB8839}" name="South" displayName="South" ref="G1:K54" totalsRowShown="0" headerRowDxfId="6">
  <autoFilter ref="G1:K54" xr:uid="{50256602-35BF-461A-92C3-90F8B4EB8839}"/>
  <tableColumns count="5">
    <tableColumn id="1" xr3:uid="{20DA0306-5528-401E-A5CA-0EA956A12D52}" name="Month"/>
    <tableColumn id="2" xr3:uid="{63A39CC9-87CA-48FE-860D-083CFBD62A5C}" name="Region"/>
    <tableColumn id="3" xr3:uid="{24B36055-A08C-4962-96B0-634E0F854B6A}" name="Salesman"/>
    <tableColumn id="4" xr3:uid="{3CA6DA98-3140-405C-8186-BAEA8F831CEA}" name="Sales"/>
    <tableColumn id="5" xr3:uid="{7CC2F29A-2C23-404E-9A88-C42254974DC6}" name="Customer Complaint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F04E98-C825-4944-A9A1-39A229E14F92}" name="Table3" displayName="Table3" ref="N13:O20" totalsRowShown="0">
  <autoFilter ref="N13:O20" xr:uid="{BBF04E98-C825-4944-A9A1-39A229E14F92}"/>
  <tableColumns count="2">
    <tableColumn id="1" xr3:uid="{5B4C43CD-400F-4046-9555-9B8EA0138E53}" name="Calculation" dataDxfId="4"/>
    <tableColumn id="2" xr3:uid="{B02CF89A-1F64-49F1-8695-63E4FF453F6D}" name="Results" dataDxfId="3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B9CA51-45CA-4A74-905E-B5D2D130AF40}" name="Table4" displayName="Table4" ref="N30:O35" totalsRowShown="0" headerRowDxfId="0" dataDxfId="5">
  <autoFilter ref="N30:O35" xr:uid="{F0B9CA51-45CA-4A74-905E-B5D2D130AF40}"/>
  <tableColumns count="2">
    <tableColumn id="1" xr3:uid="{6B8B0DD9-416A-4046-8844-1F244A2C0046}" name="Insight Area" dataDxfId="1"/>
    <tableColumn id="2" xr3:uid="{73DF6776-2000-4072-B6B2-30184FFE67B2}" name="Conclusion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EC15-21F8-4B98-87FC-01A91EDC99AC}">
  <dimension ref="A1:Y201"/>
  <sheetViews>
    <sheetView tabSelected="1" topLeftCell="G19" zoomScale="90" zoomScaleNormal="90" workbookViewId="0">
      <selection activeCell="R5" sqref="R5"/>
    </sheetView>
  </sheetViews>
  <sheetFormatPr defaultRowHeight="14.4" x14ac:dyDescent="0.3"/>
  <cols>
    <col min="1" max="1" width="8.77734375" customWidth="1"/>
    <col min="2" max="2" width="9.109375" customWidth="1"/>
    <col min="3" max="3" width="12" customWidth="1"/>
    <col min="4" max="4" width="7.88671875" customWidth="1"/>
    <col min="5" max="5" width="23.109375" customWidth="1"/>
    <col min="8" max="8" width="9.109375" customWidth="1"/>
    <col min="9" max="9" width="12" customWidth="1"/>
    <col min="10" max="10" width="7.88671875" customWidth="1"/>
    <col min="11" max="11" width="23.109375" customWidth="1"/>
    <col min="14" max="14" width="77.33203125" customWidth="1"/>
    <col min="15" max="15" width="26.33203125" customWidth="1"/>
    <col min="16" max="16" width="12" bestFit="1" customWidth="1"/>
    <col min="17" max="17" width="13.44140625" customWidth="1"/>
    <col min="18" max="18" width="14.6640625" bestFit="1" customWidth="1"/>
    <col min="19" max="19" width="12" bestFit="1" customWidth="1"/>
    <col min="21" max="21" width="8.109375" bestFit="1" customWidth="1"/>
    <col min="22" max="22" width="6.5546875" bestFit="1" customWidth="1"/>
    <col min="23" max="23" width="11.21875" bestFit="1" customWidth="1"/>
    <col min="24" max="24" width="8.21875" bestFit="1" customWidth="1"/>
    <col min="25" max="25" width="19.33203125" bestFit="1" customWidth="1"/>
  </cols>
  <sheetData>
    <row r="1" spans="1:25" ht="31.2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N1" s="3" t="s">
        <v>16</v>
      </c>
      <c r="O1" s="11" t="s">
        <v>17</v>
      </c>
      <c r="P1" s="12" t="s">
        <v>18</v>
      </c>
      <c r="Q1" s="11" t="s">
        <v>22</v>
      </c>
      <c r="U1" s="5" t="s">
        <v>10</v>
      </c>
      <c r="V1" s="5" t="s">
        <v>11</v>
      </c>
      <c r="W1" s="5" t="s">
        <v>23</v>
      </c>
      <c r="X1" s="5" t="s">
        <v>24</v>
      </c>
      <c r="Y1" s="5" t="s">
        <v>14</v>
      </c>
    </row>
    <row r="2" spans="1:25" x14ac:dyDescent="0.3">
      <c r="A2" t="s">
        <v>0</v>
      </c>
      <c r="B2" t="s">
        <v>1</v>
      </c>
      <c r="C2" t="s">
        <v>2</v>
      </c>
      <c r="D2">
        <v>4786</v>
      </c>
      <c r="E2">
        <v>4</v>
      </c>
      <c r="G2" t="s">
        <v>8</v>
      </c>
      <c r="H2" t="s">
        <v>15</v>
      </c>
      <c r="I2" t="s">
        <v>9</v>
      </c>
      <c r="J2">
        <v>4138</v>
      </c>
      <c r="K2">
        <v>2</v>
      </c>
      <c r="N2" s="4" t="s">
        <v>19</v>
      </c>
      <c r="O2" s="13">
        <f>_xlfn.VAR.S(North[Sales])</f>
        <v>225533.90011614401</v>
      </c>
      <c r="P2" s="13">
        <f>_xlfn.STDEV.S(North[Sales])</f>
        <v>474.90409570369468</v>
      </c>
      <c r="Q2" s="13">
        <f>AVERAGE(North[Sales])</f>
        <v>4692.3809523809523</v>
      </c>
      <c r="U2" s="6" t="s">
        <v>8</v>
      </c>
      <c r="V2" s="6" t="s">
        <v>25</v>
      </c>
      <c r="W2" s="6" t="s">
        <v>7</v>
      </c>
      <c r="X2" s="6">
        <v>4004</v>
      </c>
      <c r="Y2" s="6">
        <v>2</v>
      </c>
    </row>
    <row r="3" spans="1:25" x14ac:dyDescent="0.3">
      <c r="A3" t="s">
        <v>3</v>
      </c>
      <c r="B3" t="s">
        <v>1</v>
      </c>
      <c r="C3" t="s">
        <v>4</v>
      </c>
      <c r="D3">
        <v>5182</v>
      </c>
      <c r="E3">
        <v>4</v>
      </c>
      <c r="G3" t="s">
        <v>0</v>
      </c>
      <c r="H3" t="s">
        <v>15</v>
      </c>
      <c r="I3" t="s">
        <v>7</v>
      </c>
      <c r="J3">
        <v>4840</v>
      </c>
      <c r="K3">
        <v>1</v>
      </c>
      <c r="N3" s="1" t="s">
        <v>20</v>
      </c>
      <c r="O3" s="13">
        <f>_xlfn.VAR.S(South[Sales])</f>
        <v>190770.12917271402</v>
      </c>
      <c r="P3" s="13">
        <f>_xlfn.STDEV.S(South[Sales])</f>
        <v>436.77239973779712</v>
      </c>
      <c r="Q3" s="13">
        <f>AVERAGE(J:J)</f>
        <v>4678.2075471698117</v>
      </c>
      <c r="U3" s="6" t="s">
        <v>8</v>
      </c>
      <c r="V3" s="6" t="s">
        <v>15</v>
      </c>
      <c r="W3" s="6" t="s">
        <v>9</v>
      </c>
      <c r="X3" s="6">
        <v>4138</v>
      </c>
      <c r="Y3" s="6">
        <v>2</v>
      </c>
    </row>
    <row r="4" spans="1:25" x14ac:dyDescent="0.3">
      <c r="A4" t="s">
        <v>0</v>
      </c>
      <c r="B4" t="s">
        <v>1</v>
      </c>
      <c r="C4" t="s">
        <v>4</v>
      </c>
      <c r="D4">
        <v>4599</v>
      </c>
      <c r="E4">
        <v>2</v>
      </c>
      <c r="G4" t="s">
        <v>0</v>
      </c>
      <c r="H4" t="s">
        <v>15</v>
      </c>
      <c r="I4" t="s">
        <v>9</v>
      </c>
      <c r="J4">
        <v>4398</v>
      </c>
      <c r="K4">
        <v>4</v>
      </c>
      <c r="O4" s="13"/>
      <c r="U4" s="6" t="s">
        <v>0</v>
      </c>
      <c r="V4" s="6" t="s">
        <v>15</v>
      </c>
      <c r="W4" s="6" t="s">
        <v>7</v>
      </c>
      <c r="X4" s="6">
        <v>4840</v>
      </c>
      <c r="Y4" s="6">
        <v>1</v>
      </c>
    </row>
    <row r="5" spans="1:25" ht="31.2" x14ac:dyDescent="0.3">
      <c r="A5" t="s">
        <v>0</v>
      </c>
      <c r="B5" t="s">
        <v>1</v>
      </c>
      <c r="C5" t="s">
        <v>4</v>
      </c>
      <c r="D5">
        <v>5147</v>
      </c>
      <c r="E5">
        <v>5</v>
      </c>
      <c r="G5" t="s">
        <v>3</v>
      </c>
      <c r="H5" t="s">
        <v>15</v>
      </c>
      <c r="I5" t="s">
        <v>2</v>
      </c>
      <c r="J5">
        <v>4617</v>
      </c>
      <c r="K5">
        <v>5</v>
      </c>
      <c r="N5" s="3" t="s">
        <v>39</v>
      </c>
      <c r="O5" s="13">
        <f>_xlfn.T.TEST(North[[Region]:[Sales]],South[[Region]:[Sales]],2,3)</f>
        <v>0.8813925262372504</v>
      </c>
      <c r="P5" s="3"/>
      <c r="U5" s="6" t="s">
        <v>0</v>
      </c>
      <c r="V5" s="6" t="s">
        <v>15</v>
      </c>
      <c r="W5" s="6" t="s">
        <v>9</v>
      </c>
      <c r="X5" s="6">
        <v>4398</v>
      </c>
      <c r="Y5" s="6">
        <v>4</v>
      </c>
    </row>
    <row r="6" spans="1:25" x14ac:dyDescent="0.3">
      <c r="A6" t="s">
        <v>5</v>
      </c>
      <c r="B6" t="s">
        <v>1</v>
      </c>
      <c r="C6" t="s">
        <v>2</v>
      </c>
      <c r="D6">
        <v>4040</v>
      </c>
      <c r="E6">
        <v>3</v>
      </c>
      <c r="G6" t="s">
        <v>5</v>
      </c>
      <c r="H6" t="s">
        <v>15</v>
      </c>
      <c r="I6" t="s">
        <v>2</v>
      </c>
      <c r="J6">
        <v>5072</v>
      </c>
      <c r="K6">
        <v>3</v>
      </c>
      <c r="O6" s="13"/>
      <c r="U6" s="6" t="s">
        <v>5</v>
      </c>
      <c r="V6" s="6" t="s">
        <v>26</v>
      </c>
      <c r="W6" s="6" t="s">
        <v>4</v>
      </c>
      <c r="X6" s="6">
        <v>5208</v>
      </c>
      <c r="Y6" s="6">
        <v>2</v>
      </c>
    </row>
    <row r="7" spans="1:25" ht="15.6" x14ac:dyDescent="0.3">
      <c r="A7" t="s">
        <v>6</v>
      </c>
      <c r="B7" t="s">
        <v>1</v>
      </c>
      <c r="C7" t="s">
        <v>7</v>
      </c>
      <c r="D7">
        <v>4267</v>
      </c>
      <c r="E7">
        <v>1</v>
      </c>
      <c r="G7" t="s">
        <v>8</v>
      </c>
      <c r="H7" t="s">
        <v>15</v>
      </c>
      <c r="I7" t="s">
        <v>2</v>
      </c>
      <c r="J7">
        <v>5065</v>
      </c>
      <c r="K7">
        <v>3</v>
      </c>
      <c r="N7" s="3" t="s">
        <v>21</v>
      </c>
      <c r="O7" s="13">
        <f>_xlfn.STDEV.S(X2:X201)/AVERAGE(X2:X201)</f>
        <v>9.4141756472892482E-2</v>
      </c>
      <c r="P7" s="2"/>
      <c r="U7" s="6" t="s">
        <v>0</v>
      </c>
      <c r="V7" s="6" t="s">
        <v>1</v>
      </c>
      <c r="W7" s="6" t="s">
        <v>2</v>
      </c>
      <c r="X7" s="6">
        <v>4786</v>
      </c>
      <c r="Y7" s="6">
        <v>4</v>
      </c>
    </row>
    <row r="8" spans="1:25" ht="15.6" x14ac:dyDescent="0.3">
      <c r="A8" t="s">
        <v>8</v>
      </c>
      <c r="B8" t="s">
        <v>1</v>
      </c>
      <c r="C8" t="s">
        <v>2</v>
      </c>
      <c r="D8">
        <v>4107</v>
      </c>
      <c r="E8">
        <v>3</v>
      </c>
      <c r="G8" t="s">
        <v>6</v>
      </c>
      <c r="H8" t="s">
        <v>15</v>
      </c>
      <c r="I8" t="s">
        <v>4</v>
      </c>
      <c r="J8">
        <v>5473</v>
      </c>
      <c r="K8">
        <v>1</v>
      </c>
      <c r="N8" s="2"/>
      <c r="O8" s="13"/>
      <c r="U8" s="6" t="s">
        <v>8</v>
      </c>
      <c r="V8" s="6" t="s">
        <v>25</v>
      </c>
      <c r="W8" s="6" t="s">
        <v>2</v>
      </c>
      <c r="X8" s="6">
        <v>4441</v>
      </c>
      <c r="Y8" s="6">
        <v>2</v>
      </c>
    </row>
    <row r="9" spans="1:25" ht="31.2" x14ac:dyDescent="0.3">
      <c r="A9" t="s">
        <v>0</v>
      </c>
      <c r="B9" t="s">
        <v>1</v>
      </c>
      <c r="C9" t="s">
        <v>2</v>
      </c>
      <c r="D9">
        <v>4903</v>
      </c>
      <c r="E9">
        <v>3</v>
      </c>
      <c r="G9" t="s">
        <v>5</v>
      </c>
      <c r="H9" t="s">
        <v>15</v>
      </c>
      <c r="I9" t="s">
        <v>2</v>
      </c>
      <c r="J9">
        <v>4708</v>
      </c>
      <c r="K9">
        <v>5</v>
      </c>
      <c r="N9" s="3" t="s">
        <v>27</v>
      </c>
      <c r="O9" s="13">
        <f>CORREL(X2:X201,Y2:Y201)</f>
        <v>4.6024028266518399E-2</v>
      </c>
      <c r="U9" s="6" t="s">
        <v>3</v>
      </c>
      <c r="V9" s="6" t="s">
        <v>1</v>
      </c>
      <c r="W9" s="6" t="s">
        <v>4</v>
      </c>
      <c r="X9" s="6">
        <v>5182</v>
      </c>
      <c r="Y9" s="6">
        <v>4</v>
      </c>
    </row>
    <row r="10" spans="1:25" ht="15.6" x14ac:dyDescent="0.3">
      <c r="A10" t="s">
        <v>6</v>
      </c>
      <c r="B10" t="s">
        <v>1</v>
      </c>
      <c r="C10" t="s">
        <v>4</v>
      </c>
      <c r="D10">
        <v>4362</v>
      </c>
      <c r="E10">
        <v>3</v>
      </c>
      <c r="G10" t="s">
        <v>8</v>
      </c>
      <c r="H10" t="s">
        <v>15</v>
      </c>
      <c r="I10" t="s">
        <v>9</v>
      </c>
      <c r="J10">
        <v>5022</v>
      </c>
      <c r="K10">
        <v>1</v>
      </c>
      <c r="N10" s="2"/>
      <c r="U10" s="6" t="s">
        <v>0</v>
      </c>
      <c r="V10" s="6" t="s">
        <v>25</v>
      </c>
      <c r="W10" s="6" t="s">
        <v>9</v>
      </c>
      <c r="X10" s="6">
        <v>4702</v>
      </c>
      <c r="Y10" s="6">
        <v>1</v>
      </c>
    </row>
    <row r="11" spans="1:25" ht="31.2" x14ac:dyDescent="0.3">
      <c r="A11" t="s">
        <v>3</v>
      </c>
      <c r="B11" t="s">
        <v>1</v>
      </c>
      <c r="C11" t="s">
        <v>7</v>
      </c>
      <c r="D11">
        <v>4058</v>
      </c>
      <c r="E11">
        <v>4</v>
      </c>
      <c r="G11" t="s">
        <v>5</v>
      </c>
      <c r="H11" t="s">
        <v>15</v>
      </c>
      <c r="I11" t="s">
        <v>9</v>
      </c>
      <c r="J11">
        <v>5430</v>
      </c>
      <c r="K11">
        <v>5</v>
      </c>
      <c r="N11" s="3" t="s">
        <v>28</v>
      </c>
      <c r="U11" s="6" t="s">
        <v>3</v>
      </c>
      <c r="V11" s="6" t="s">
        <v>26</v>
      </c>
      <c r="W11" s="6" t="s">
        <v>2</v>
      </c>
      <c r="X11" s="6">
        <v>4983</v>
      </c>
      <c r="Y11" s="6">
        <v>4</v>
      </c>
    </row>
    <row r="12" spans="1:25" ht="15.6" x14ac:dyDescent="0.3">
      <c r="A12" t="s">
        <v>3</v>
      </c>
      <c r="B12" t="s">
        <v>1</v>
      </c>
      <c r="C12" t="s">
        <v>4</v>
      </c>
      <c r="D12">
        <v>4795</v>
      </c>
      <c r="E12">
        <v>1</v>
      </c>
      <c r="G12" t="s">
        <v>6</v>
      </c>
      <c r="H12" t="s">
        <v>15</v>
      </c>
      <c r="I12" t="s">
        <v>2</v>
      </c>
      <c r="J12">
        <v>5341</v>
      </c>
      <c r="K12">
        <v>4</v>
      </c>
      <c r="N12" s="3"/>
      <c r="U12" s="6" t="s">
        <v>0</v>
      </c>
      <c r="V12" s="6" t="s">
        <v>25</v>
      </c>
      <c r="W12" s="6" t="s">
        <v>9</v>
      </c>
      <c r="X12" s="6">
        <v>4000</v>
      </c>
      <c r="Y12" s="6">
        <v>2</v>
      </c>
    </row>
    <row r="13" spans="1:25" x14ac:dyDescent="0.3">
      <c r="A13" t="s">
        <v>3</v>
      </c>
      <c r="B13" t="s">
        <v>1</v>
      </c>
      <c r="C13" t="s">
        <v>9</v>
      </c>
      <c r="D13">
        <v>4662</v>
      </c>
      <c r="E13">
        <v>4</v>
      </c>
      <c r="G13" t="s">
        <v>6</v>
      </c>
      <c r="H13" t="s">
        <v>15</v>
      </c>
      <c r="I13" t="s">
        <v>4</v>
      </c>
      <c r="J13">
        <v>5398</v>
      </c>
      <c r="K13">
        <v>3</v>
      </c>
      <c r="N13" s="13" t="s">
        <v>34</v>
      </c>
      <c r="O13" s="13" t="s">
        <v>35</v>
      </c>
      <c r="U13" s="6" t="s">
        <v>8</v>
      </c>
      <c r="V13" s="6" t="s">
        <v>26</v>
      </c>
      <c r="W13" s="6" t="s">
        <v>7</v>
      </c>
      <c r="X13" s="6">
        <v>5146</v>
      </c>
      <c r="Y13" s="6">
        <v>4</v>
      </c>
    </row>
    <row r="14" spans="1:25" x14ac:dyDescent="0.3">
      <c r="A14" t="s">
        <v>6</v>
      </c>
      <c r="B14" t="s">
        <v>1</v>
      </c>
      <c r="C14" t="s">
        <v>4</v>
      </c>
      <c r="D14">
        <v>4731</v>
      </c>
      <c r="E14">
        <v>3</v>
      </c>
      <c r="G14" t="s">
        <v>8</v>
      </c>
      <c r="H14" t="s">
        <v>15</v>
      </c>
      <c r="I14" t="s">
        <v>4</v>
      </c>
      <c r="J14">
        <v>4790</v>
      </c>
      <c r="K14">
        <v>2</v>
      </c>
      <c r="N14" s="13" t="s">
        <v>22</v>
      </c>
      <c r="O14" s="13">
        <f>AVERAGE(X2:X201)</f>
        <v>4698.3850000000002</v>
      </c>
      <c r="U14" s="6" t="s">
        <v>3</v>
      </c>
      <c r="V14" s="6" t="s">
        <v>15</v>
      </c>
      <c r="W14" s="6" t="s">
        <v>2</v>
      </c>
      <c r="X14" s="6">
        <v>4617</v>
      </c>
      <c r="Y14" s="6">
        <v>5</v>
      </c>
    </row>
    <row r="15" spans="1:25" x14ac:dyDescent="0.3">
      <c r="A15" t="s">
        <v>5</v>
      </c>
      <c r="B15" t="s">
        <v>1</v>
      </c>
      <c r="C15" t="s">
        <v>9</v>
      </c>
      <c r="D15">
        <v>4769</v>
      </c>
      <c r="E15">
        <v>2</v>
      </c>
      <c r="G15" t="s">
        <v>3</v>
      </c>
      <c r="H15" t="s">
        <v>15</v>
      </c>
      <c r="I15" t="s">
        <v>4</v>
      </c>
      <c r="J15">
        <v>4652</v>
      </c>
      <c r="K15">
        <v>4</v>
      </c>
      <c r="N15" s="13" t="s">
        <v>18</v>
      </c>
      <c r="O15" s="13">
        <f>_xlfn.STDEV.S(X2:X201)</f>
        <v>442.31421648589094</v>
      </c>
      <c r="U15" s="6" t="s">
        <v>0</v>
      </c>
      <c r="V15" s="6" t="s">
        <v>1</v>
      </c>
      <c r="W15" s="6" t="s">
        <v>4</v>
      </c>
      <c r="X15" s="6">
        <v>4599</v>
      </c>
      <c r="Y15" s="6">
        <v>2</v>
      </c>
    </row>
    <row r="16" spans="1:25" x14ac:dyDescent="0.3">
      <c r="A16" t="s">
        <v>5</v>
      </c>
      <c r="B16" t="s">
        <v>1</v>
      </c>
      <c r="C16" t="s">
        <v>4</v>
      </c>
      <c r="D16">
        <v>5239</v>
      </c>
      <c r="E16">
        <v>2</v>
      </c>
      <c r="G16" t="s">
        <v>3</v>
      </c>
      <c r="H16" t="s">
        <v>15</v>
      </c>
      <c r="I16" t="s">
        <v>4</v>
      </c>
      <c r="J16">
        <v>4040</v>
      </c>
      <c r="K16">
        <v>3</v>
      </c>
      <c r="N16" s="13" t="s">
        <v>29</v>
      </c>
      <c r="O16" s="13">
        <f>COUNT(X2:X201)</f>
        <v>200</v>
      </c>
      <c r="U16" s="6" t="s">
        <v>8</v>
      </c>
      <c r="V16" s="6" t="s">
        <v>26</v>
      </c>
      <c r="W16" s="6" t="s">
        <v>9</v>
      </c>
      <c r="X16" s="6">
        <v>4505</v>
      </c>
      <c r="Y16" s="6">
        <v>3</v>
      </c>
    </row>
    <row r="17" spans="1:25" x14ac:dyDescent="0.3">
      <c r="A17" t="s">
        <v>0</v>
      </c>
      <c r="B17" t="s">
        <v>1</v>
      </c>
      <c r="C17" t="s">
        <v>7</v>
      </c>
      <c r="D17">
        <v>5296</v>
      </c>
      <c r="E17">
        <v>1</v>
      </c>
      <c r="G17" t="s">
        <v>6</v>
      </c>
      <c r="H17" t="s">
        <v>15</v>
      </c>
      <c r="I17" t="s">
        <v>7</v>
      </c>
      <c r="J17">
        <v>4204</v>
      </c>
      <c r="K17">
        <v>2</v>
      </c>
      <c r="N17" s="13" t="s">
        <v>30</v>
      </c>
      <c r="O17" s="13">
        <f>_xlfn.STDEV.S(X2:X201)/SQRT(COUNT(X2:X201))</f>
        <v>31.276338189238807</v>
      </c>
      <c r="U17" s="6" t="s">
        <v>8</v>
      </c>
      <c r="V17" s="6" t="s">
        <v>25</v>
      </c>
      <c r="W17" s="6" t="s">
        <v>4</v>
      </c>
      <c r="X17" s="6">
        <v>5338</v>
      </c>
      <c r="Y17" s="6">
        <v>5</v>
      </c>
    </row>
    <row r="18" spans="1:25" x14ac:dyDescent="0.3">
      <c r="A18" t="s">
        <v>0</v>
      </c>
      <c r="B18" t="s">
        <v>1</v>
      </c>
      <c r="C18" t="s">
        <v>9</v>
      </c>
      <c r="D18">
        <v>5102</v>
      </c>
      <c r="E18">
        <v>3</v>
      </c>
      <c r="G18" t="s">
        <v>6</v>
      </c>
      <c r="H18" t="s">
        <v>15</v>
      </c>
      <c r="I18" t="s">
        <v>9</v>
      </c>
      <c r="J18">
        <v>4277</v>
      </c>
      <c r="K18">
        <v>2</v>
      </c>
      <c r="N18" s="13" t="s">
        <v>31</v>
      </c>
      <c r="O18" s="13">
        <f>_xlfn.T.INV.2T(0.05, COUNT(X2:X201))</f>
        <v>1.9718962236339095</v>
      </c>
      <c r="U18" s="6" t="s">
        <v>6</v>
      </c>
      <c r="V18" s="6" t="s">
        <v>26</v>
      </c>
      <c r="W18" s="6" t="s">
        <v>4</v>
      </c>
      <c r="X18" s="6">
        <v>5031</v>
      </c>
      <c r="Y18" s="6">
        <v>2</v>
      </c>
    </row>
    <row r="19" spans="1:25" x14ac:dyDescent="0.3">
      <c r="A19" t="s">
        <v>8</v>
      </c>
      <c r="B19" t="s">
        <v>1</v>
      </c>
      <c r="C19" t="s">
        <v>2</v>
      </c>
      <c r="D19">
        <v>5024</v>
      </c>
      <c r="E19">
        <v>2</v>
      </c>
      <c r="G19" t="s">
        <v>5</v>
      </c>
      <c r="H19" t="s">
        <v>15</v>
      </c>
      <c r="I19" t="s">
        <v>2</v>
      </c>
      <c r="J19">
        <v>4636</v>
      </c>
      <c r="K19">
        <v>1</v>
      </c>
      <c r="N19" s="13" t="s">
        <v>32</v>
      </c>
      <c r="O19" s="13">
        <f>AVERAGE(X2:X201) - _xlfn.T.INV.2T(0.05, COUNT(X2:X201)-1) * _xlfn.STDEV.S(X2:X201)/SQRT(COUNT(X2:X201))</f>
        <v>4636.7094202274993</v>
      </c>
      <c r="U19" s="6" t="s">
        <v>5</v>
      </c>
      <c r="V19" s="6" t="s">
        <v>26</v>
      </c>
      <c r="W19" s="6" t="s">
        <v>7</v>
      </c>
      <c r="X19" s="6">
        <v>5378</v>
      </c>
      <c r="Y19" s="6">
        <v>5</v>
      </c>
    </row>
    <row r="20" spans="1:25" x14ac:dyDescent="0.3">
      <c r="A20" t="s">
        <v>0</v>
      </c>
      <c r="B20" t="s">
        <v>1</v>
      </c>
      <c r="C20" t="s">
        <v>9</v>
      </c>
      <c r="D20">
        <v>4142</v>
      </c>
      <c r="E20">
        <v>2</v>
      </c>
      <c r="G20" t="s">
        <v>3</v>
      </c>
      <c r="H20" t="s">
        <v>15</v>
      </c>
      <c r="I20" t="s">
        <v>9</v>
      </c>
      <c r="J20">
        <v>4099</v>
      </c>
      <c r="K20">
        <v>5</v>
      </c>
      <c r="N20" s="13" t="s">
        <v>33</v>
      </c>
      <c r="O20" s="13">
        <f>AVERAGE(X2:X201) + _xlfn.T.INV.2T(0.05, COUNT(X2:X201)-1) * _xlfn.STDEV.S(X2:X201)/SQRT(COUNT(X2:X201))</f>
        <v>4760.0605797725011</v>
      </c>
      <c r="U20" s="6" t="s">
        <v>6</v>
      </c>
      <c r="V20" s="6" t="s">
        <v>26</v>
      </c>
      <c r="W20" s="6" t="s">
        <v>9</v>
      </c>
      <c r="X20" s="6">
        <v>5453</v>
      </c>
      <c r="Y20" s="6">
        <v>3</v>
      </c>
    </row>
    <row r="21" spans="1:25" x14ac:dyDescent="0.3">
      <c r="A21" t="s">
        <v>3</v>
      </c>
      <c r="B21" t="s">
        <v>1</v>
      </c>
      <c r="C21" t="s">
        <v>9</v>
      </c>
      <c r="D21">
        <v>5229</v>
      </c>
      <c r="E21">
        <v>4</v>
      </c>
      <c r="G21" t="s">
        <v>5</v>
      </c>
      <c r="H21" t="s">
        <v>15</v>
      </c>
      <c r="I21" t="s">
        <v>7</v>
      </c>
      <c r="J21">
        <v>4626</v>
      </c>
      <c r="K21">
        <v>3</v>
      </c>
      <c r="U21" s="6" t="s">
        <v>8</v>
      </c>
      <c r="V21" s="6" t="s">
        <v>26</v>
      </c>
      <c r="W21" s="6" t="s">
        <v>2</v>
      </c>
      <c r="X21" s="6">
        <v>4234</v>
      </c>
      <c r="Y21" s="6">
        <v>5</v>
      </c>
    </row>
    <row r="22" spans="1:25" x14ac:dyDescent="0.3">
      <c r="A22" t="s">
        <v>6</v>
      </c>
      <c r="B22" t="s">
        <v>1</v>
      </c>
      <c r="C22" t="s">
        <v>2</v>
      </c>
      <c r="D22">
        <v>4357</v>
      </c>
      <c r="E22">
        <v>3</v>
      </c>
      <c r="G22" t="s">
        <v>8</v>
      </c>
      <c r="H22" t="s">
        <v>15</v>
      </c>
      <c r="I22" t="s">
        <v>4</v>
      </c>
      <c r="J22">
        <v>4723</v>
      </c>
      <c r="K22">
        <v>5</v>
      </c>
      <c r="Q22" s="7"/>
      <c r="U22" s="6" t="s">
        <v>0</v>
      </c>
      <c r="V22" s="6" t="s">
        <v>26</v>
      </c>
      <c r="W22" s="6" t="s">
        <v>4</v>
      </c>
      <c r="X22" s="6">
        <v>4087</v>
      </c>
      <c r="Y22" s="6">
        <v>2</v>
      </c>
    </row>
    <row r="23" spans="1:25" ht="18" x14ac:dyDescent="0.35">
      <c r="A23" t="s">
        <v>3</v>
      </c>
      <c r="B23" t="s">
        <v>1</v>
      </c>
      <c r="C23" t="s">
        <v>9</v>
      </c>
      <c r="D23">
        <v>4306</v>
      </c>
      <c r="E23">
        <v>4</v>
      </c>
      <c r="G23" t="s">
        <v>0</v>
      </c>
      <c r="H23" t="s">
        <v>15</v>
      </c>
      <c r="I23" t="s">
        <v>9</v>
      </c>
      <c r="J23">
        <v>5162</v>
      </c>
      <c r="K23">
        <v>5</v>
      </c>
      <c r="N23" s="8" t="s">
        <v>36</v>
      </c>
      <c r="O23" s="2"/>
      <c r="P23" s="3"/>
      <c r="Q23" s="2"/>
      <c r="R23" s="2"/>
      <c r="U23" s="6" t="s">
        <v>3</v>
      </c>
      <c r="V23" s="6" t="s">
        <v>26</v>
      </c>
      <c r="W23" s="6" t="s">
        <v>9</v>
      </c>
      <c r="X23" s="6">
        <v>5044</v>
      </c>
      <c r="Y23" s="6">
        <v>3</v>
      </c>
    </row>
    <row r="24" spans="1:25" ht="28.8" x14ac:dyDescent="0.3">
      <c r="A24" t="s">
        <v>6</v>
      </c>
      <c r="B24" t="s">
        <v>1</v>
      </c>
      <c r="C24" t="s">
        <v>7</v>
      </c>
      <c r="D24">
        <v>4770</v>
      </c>
      <c r="E24">
        <v>1</v>
      </c>
      <c r="G24" t="s">
        <v>3</v>
      </c>
      <c r="H24" t="s">
        <v>15</v>
      </c>
      <c r="I24" t="s">
        <v>4</v>
      </c>
      <c r="J24">
        <v>4462</v>
      </c>
      <c r="K24">
        <v>5</v>
      </c>
      <c r="N24" s="10" t="s">
        <v>37</v>
      </c>
      <c r="U24" s="6" t="s">
        <v>3</v>
      </c>
      <c r="V24" s="6" t="s">
        <v>25</v>
      </c>
      <c r="W24" s="6" t="s">
        <v>7</v>
      </c>
      <c r="X24" s="6">
        <v>5466</v>
      </c>
      <c r="Y24" s="6">
        <v>4</v>
      </c>
    </row>
    <row r="25" spans="1:25" x14ac:dyDescent="0.3">
      <c r="A25" t="s">
        <v>5</v>
      </c>
      <c r="B25" t="s">
        <v>1</v>
      </c>
      <c r="C25" t="s">
        <v>7</v>
      </c>
      <c r="D25">
        <v>4582</v>
      </c>
      <c r="E25">
        <v>5</v>
      </c>
      <c r="G25" t="s">
        <v>0</v>
      </c>
      <c r="H25" t="s">
        <v>15</v>
      </c>
      <c r="I25" t="s">
        <v>4</v>
      </c>
      <c r="J25">
        <v>5148</v>
      </c>
      <c r="K25">
        <v>5</v>
      </c>
      <c r="N25" s="9" t="s">
        <v>38</v>
      </c>
      <c r="U25" s="6" t="s">
        <v>0</v>
      </c>
      <c r="V25" s="6" t="s">
        <v>1</v>
      </c>
      <c r="W25" s="6" t="s">
        <v>4</v>
      </c>
      <c r="X25" s="6">
        <v>5147</v>
      </c>
      <c r="Y25" s="6">
        <v>5</v>
      </c>
    </row>
    <row r="26" spans="1:25" ht="28.8" x14ac:dyDescent="0.3">
      <c r="A26" t="s">
        <v>6</v>
      </c>
      <c r="B26" t="s">
        <v>1</v>
      </c>
      <c r="C26" t="s">
        <v>2</v>
      </c>
      <c r="D26">
        <v>4020</v>
      </c>
      <c r="E26">
        <v>4</v>
      </c>
      <c r="G26" t="s">
        <v>8</v>
      </c>
      <c r="H26" t="s">
        <v>15</v>
      </c>
      <c r="I26" t="s">
        <v>4</v>
      </c>
      <c r="J26">
        <v>4198</v>
      </c>
      <c r="K26">
        <v>2</v>
      </c>
      <c r="N26" s="9" t="s">
        <v>40</v>
      </c>
      <c r="O26" s="3"/>
      <c r="P26" s="3"/>
      <c r="Q26" s="3"/>
      <c r="U26" s="6" t="s">
        <v>0</v>
      </c>
      <c r="V26" s="6" t="s">
        <v>26</v>
      </c>
      <c r="W26" s="6" t="s">
        <v>7</v>
      </c>
      <c r="X26" s="6">
        <v>5362</v>
      </c>
      <c r="Y26" s="6">
        <v>5</v>
      </c>
    </row>
    <row r="27" spans="1:25" ht="28.8" x14ac:dyDescent="0.3">
      <c r="A27" t="s">
        <v>3</v>
      </c>
      <c r="B27" t="s">
        <v>1</v>
      </c>
      <c r="C27" t="s">
        <v>9</v>
      </c>
      <c r="D27">
        <v>5431</v>
      </c>
      <c r="E27">
        <v>1</v>
      </c>
      <c r="G27" t="s">
        <v>0</v>
      </c>
      <c r="H27" t="s">
        <v>15</v>
      </c>
      <c r="I27" t="s">
        <v>4</v>
      </c>
      <c r="J27">
        <v>4350</v>
      </c>
      <c r="K27">
        <v>3</v>
      </c>
      <c r="N27" s="9" t="s">
        <v>41</v>
      </c>
      <c r="U27" s="6" t="s">
        <v>5</v>
      </c>
      <c r="V27" s="6" t="s">
        <v>1</v>
      </c>
      <c r="W27" s="6" t="s">
        <v>2</v>
      </c>
      <c r="X27" s="6">
        <v>4040</v>
      </c>
      <c r="Y27" s="6">
        <v>3</v>
      </c>
    </row>
    <row r="28" spans="1:25" ht="28.8" x14ac:dyDescent="0.3">
      <c r="A28" t="s">
        <v>3</v>
      </c>
      <c r="B28" t="s">
        <v>1</v>
      </c>
      <c r="C28" t="s">
        <v>2</v>
      </c>
      <c r="D28">
        <v>4753</v>
      </c>
      <c r="E28">
        <v>3</v>
      </c>
      <c r="G28" t="s">
        <v>0</v>
      </c>
      <c r="H28" t="s">
        <v>15</v>
      </c>
      <c r="I28" t="s">
        <v>4</v>
      </c>
      <c r="J28">
        <v>4466</v>
      </c>
      <c r="K28">
        <v>5</v>
      </c>
      <c r="N28" s="9" t="s">
        <v>42</v>
      </c>
      <c r="U28" s="6" t="s">
        <v>3</v>
      </c>
      <c r="V28" s="6" t="s">
        <v>26</v>
      </c>
      <c r="W28" s="6" t="s">
        <v>7</v>
      </c>
      <c r="X28" s="6">
        <v>4808</v>
      </c>
      <c r="Y28" s="6">
        <v>2</v>
      </c>
    </row>
    <row r="29" spans="1:25" x14ac:dyDescent="0.3">
      <c r="A29" t="s">
        <v>5</v>
      </c>
      <c r="B29" t="s">
        <v>1</v>
      </c>
      <c r="C29" t="s">
        <v>7</v>
      </c>
      <c r="D29">
        <v>5360</v>
      </c>
      <c r="E29">
        <v>3</v>
      </c>
      <c r="G29" t="s">
        <v>5</v>
      </c>
      <c r="H29" t="s">
        <v>15</v>
      </c>
      <c r="I29" t="s">
        <v>2</v>
      </c>
      <c r="J29">
        <v>5114</v>
      </c>
      <c r="K29">
        <v>2</v>
      </c>
      <c r="U29" s="6" t="s">
        <v>6</v>
      </c>
      <c r="V29" s="6" t="s">
        <v>1</v>
      </c>
      <c r="W29" s="6" t="s">
        <v>7</v>
      </c>
      <c r="X29" s="6">
        <v>4267</v>
      </c>
      <c r="Y29" s="6">
        <v>1</v>
      </c>
    </row>
    <row r="30" spans="1:25" ht="25.2" customHeight="1" x14ac:dyDescent="0.3">
      <c r="A30" t="s">
        <v>3</v>
      </c>
      <c r="B30" t="s">
        <v>1</v>
      </c>
      <c r="C30" t="s">
        <v>4</v>
      </c>
      <c r="D30">
        <v>5240</v>
      </c>
      <c r="E30">
        <v>3</v>
      </c>
      <c r="G30" t="s">
        <v>0</v>
      </c>
      <c r="H30" t="s">
        <v>15</v>
      </c>
      <c r="I30" t="s">
        <v>9</v>
      </c>
      <c r="J30">
        <v>5367</v>
      </c>
      <c r="K30">
        <v>2</v>
      </c>
      <c r="N30" s="15" t="s">
        <v>43</v>
      </c>
      <c r="O30" s="16" t="s">
        <v>44</v>
      </c>
      <c r="U30" s="6" t="s">
        <v>5</v>
      </c>
      <c r="V30" s="6" t="s">
        <v>25</v>
      </c>
      <c r="W30" s="6" t="s">
        <v>2</v>
      </c>
      <c r="X30" s="6">
        <v>5275</v>
      </c>
      <c r="Y30" s="6">
        <v>4</v>
      </c>
    </row>
    <row r="31" spans="1:25" ht="34.799999999999997" customHeight="1" x14ac:dyDescent="0.3">
      <c r="A31" t="s">
        <v>3</v>
      </c>
      <c r="B31" t="s">
        <v>1</v>
      </c>
      <c r="C31" t="s">
        <v>4</v>
      </c>
      <c r="D31">
        <v>4135</v>
      </c>
      <c r="E31">
        <v>4</v>
      </c>
      <c r="G31" t="s">
        <v>6</v>
      </c>
      <c r="H31" t="s">
        <v>15</v>
      </c>
      <c r="I31" t="s">
        <v>7</v>
      </c>
      <c r="J31">
        <v>4315</v>
      </c>
      <c r="K31">
        <v>4</v>
      </c>
      <c r="N31" s="14" t="s">
        <v>45</v>
      </c>
      <c r="O31" s="14" t="s">
        <v>50</v>
      </c>
      <c r="U31" s="6" t="s">
        <v>5</v>
      </c>
      <c r="V31" s="6" t="s">
        <v>15</v>
      </c>
      <c r="W31" s="6" t="s">
        <v>2</v>
      </c>
      <c r="X31" s="6">
        <v>5072</v>
      </c>
      <c r="Y31" s="6">
        <v>3</v>
      </c>
    </row>
    <row r="32" spans="1:25" ht="34.799999999999997" customHeight="1" x14ac:dyDescent="0.3">
      <c r="A32" t="s">
        <v>0</v>
      </c>
      <c r="B32" t="s">
        <v>1</v>
      </c>
      <c r="C32" t="s">
        <v>7</v>
      </c>
      <c r="D32">
        <v>5279</v>
      </c>
      <c r="E32">
        <v>1</v>
      </c>
      <c r="G32" t="s">
        <v>0</v>
      </c>
      <c r="H32" t="s">
        <v>15</v>
      </c>
      <c r="I32" t="s">
        <v>4</v>
      </c>
      <c r="J32">
        <v>4641</v>
      </c>
      <c r="K32">
        <v>5</v>
      </c>
      <c r="N32" s="14" t="s">
        <v>46</v>
      </c>
      <c r="O32" s="14" t="s">
        <v>51</v>
      </c>
      <c r="U32" s="6" t="s">
        <v>8</v>
      </c>
      <c r="V32" s="6" t="s">
        <v>15</v>
      </c>
      <c r="W32" s="6" t="s">
        <v>2</v>
      </c>
      <c r="X32" s="6">
        <v>5065</v>
      </c>
      <c r="Y32" s="6">
        <v>3</v>
      </c>
    </row>
    <row r="33" spans="1:25" ht="34.200000000000003" customHeight="1" x14ac:dyDescent="0.3">
      <c r="A33" t="s">
        <v>3</v>
      </c>
      <c r="B33" t="s">
        <v>1</v>
      </c>
      <c r="C33" t="s">
        <v>9</v>
      </c>
      <c r="D33">
        <v>5428</v>
      </c>
      <c r="E33">
        <v>3</v>
      </c>
      <c r="G33" t="s">
        <v>8</v>
      </c>
      <c r="H33" t="s">
        <v>15</v>
      </c>
      <c r="I33" t="s">
        <v>7</v>
      </c>
      <c r="J33">
        <v>4001</v>
      </c>
      <c r="K33">
        <v>1</v>
      </c>
      <c r="N33" s="14" t="s">
        <v>47</v>
      </c>
      <c r="O33" s="14" t="s">
        <v>52</v>
      </c>
      <c r="U33" s="6" t="s">
        <v>6</v>
      </c>
      <c r="V33" s="6" t="s">
        <v>25</v>
      </c>
      <c r="W33" s="6" t="s">
        <v>2</v>
      </c>
      <c r="X33" s="6">
        <v>5061</v>
      </c>
      <c r="Y33" s="6">
        <v>2</v>
      </c>
    </row>
    <row r="34" spans="1:25" ht="22.8" customHeight="1" x14ac:dyDescent="0.3">
      <c r="A34" t="s">
        <v>6</v>
      </c>
      <c r="B34" t="s">
        <v>1</v>
      </c>
      <c r="C34" t="s">
        <v>7</v>
      </c>
      <c r="D34">
        <v>4261</v>
      </c>
      <c r="E34">
        <v>2</v>
      </c>
      <c r="G34" t="s">
        <v>5</v>
      </c>
      <c r="H34" t="s">
        <v>15</v>
      </c>
      <c r="I34" t="s">
        <v>9</v>
      </c>
      <c r="J34">
        <v>4799</v>
      </c>
      <c r="K34">
        <v>3</v>
      </c>
      <c r="N34" s="14" t="s">
        <v>48</v>
      </c>
      <c r="O34" s="14" t="s">
        <v>53</v>
      </c>
      <c r="U34" s="6" t="s">
        <v>6</v>
      </c>
      <c r="V34" s="6" t="s">
        <v>26</v>
      </c>
      <c r="W34" s="6" t="s">
        <v>2</v>
      </c>
      <c r="X34" s="6">
        <v>4538</v>
      </c>
      <c r="Y34" s="6">
        <v>2</v>
      </c>
    </row>
    <row r="35" spans="1:25" ht="51" customHeight="1" x14ac:dyDescent="0.3">
      <c r="A35" t="s">
        <v>8</v>
      </c>
      <c r="B35" t="s">
        <v>1</v>
      </c>
      <c r="C35" t="s">
        <v>2</v>
      </c>
      <c r="D35">
        <v>4414</v>
      </c>
      <c r="E35">
        <v>1</v>
      </c>
      <c r="G35" t="s">
        <v>5</v>
      </c>
      <c r="H35" t="s">
        <v>15</v>
      </c>
      <c r="I35" t="s">
        <v>9</v>
      </c>
      <c r="J35">
        <v>4242</v>
      </c>
      <c r="K35">
        <v>1</v>
      </c>
      <c r="N35" s="14" t="s">
        <v>49</v>
      </c>
      <c r="O35" s="14" t="s">
        <v>54</v>
      </c>
      <c r="U35" s="6" t="s">
        <v>8</v>
      </c>
      <c r="V35" s="6" t="s">
        <v>25</v>
      </c>
      <c r="W35" s="6" t="s">
        <v>2</v>
      </c>
      <c r="X35" s="6">
        <v>4610</v>
      </c>
      <c r="Y35" s="6">
        <v>2</v>
      </c>
    </row>
    <row r="36" spans="1:25" x14ac:dyDescent="0.3">
      <c r="A36" t="s">
        <v>3</v>
      </c>
      <c r="B36" t="s">
        <v>1</v>
      </c>
      <c r="C36" t="s">
        <v>7</v>
      </c>
      <c r="D36">
        <v>4009</v>
      </c>
      <c r="E36">
        <v>1</v>
      </c>
      <c r="G36" t="s">
        <v>0</v>
      </c>
      <c r="H36" t="s">
        <v>15</v>
      </c>
      <c r="I36" t="s">
        <v>7</v>
      </c>
      <c r="J36">
        <v>4810</v>
      </c>
      <c r="K36">
        <v>2</v>
      </c>
      <c r="U36" s="6" t="s">
        <v>8</v>
      </c>
      <c r="V36" s="6" t="s">
        <v>25</v>
      </c>
      <c r="W36" s="6" t="s">
        <v>9</v>
      </c>
      <c r="X36" s="6">
        <v>4319</v>
      </c>
      <c r="Y36" s="6">
        <v>4</v>
      </c>
    </row>
    <row r="37" spans="1:25" x14ac:dyDescent="0.3">
      <c r="A37" t="s">
        <v>6</v>
      </c>
      <c r="B37" t="s">
        <v>1</v>
      </c>
      <c r="C37" t="s">
        <v>2</v>
      </c>
      <c r="D37">
        <v>5085</v>
      </c>
      <c r="E37">
        <v>3</v>
      </c>
      <c r="G37" t="s">
        <v>3</v>
      </c>
      <c r="H37" t="s">
        <v>15</v>
      </c>
      <c r="I37" t="s">
        <v>2</v>
      </c>
      <c r="J37">
        <v>4192</v>
      </c>
      <c r="K37">
        <v>3</v>
      </c>
      <c r="U37" s="6" t="s">
        <v>3</v>
      </c>
      <c r="V37" s="6" t="s">
        <v>26</v>
      </c>
      <c r="W37" s="6" t="s">
        <v>9</v>
      </c>
      <c r="X37" s="6">
        <v>5263</v>
      </c>
      <c r="Y37" s="6">
        <v>3</v>
      </c>
    </row>
    <row r="38" spans="1:25" x14ac:dyDescent="0.3">
      <c r="A38" t="s">
        <v>8</v>
      </c>
      <c r="B38" t="s">
        <v>1</v>
      </c>
      <c r="C38" t="s">
        <v>4</v>
      </c>
      <c r="D38">
        <v>4021</v>
      </c>
      <c r="E38">
        <v>2</v>
      </c>
      <c r="G38" t="s">
        <v>3</v>
      </c>
      <c r="H38" t="s">
        <v>15</v>
      </c>
      <c r="I38" t="s">
        <v>4</v>
      </c>
      <c r="J38">
        <v>5142</v>
      </c>
      <c r="K38">
        <v>5</v>
      </c>
      <c r="U38" s="6" t="s">
        <v>6</v>
      </c>
      <c r="V38" s="6" t="s">
        <v>26</v>
      </c>
      <c r="W38" s="6" t="s">
        <v>9</v>
      </c>
      <c r="X38" s="6">
        <v>4962</v>
      </c>
      <c r="Y38" s="6">
        <v>2</v>
      </c>
    </row>
    <row r="39" spans="1:25" x14ac:dyDescent="0.3">
      <c r="A39" t="s">
        <v>8</v>
      </c>
      <c r="B39" t="s">
        <v>1</v>
      </c>
      <c r="C39" t="s">
        <v>4</v>
      </c>
      <c r="D39">
        <v>4984</v>
      </c>
      <c r="E39">
        <v>5</v>
      </c>
      <c r="G39" t="s">
        <v>0</v>
      </c>
      <c r="H39" t="s">
        <v>15</v>
      </c>
      <c r="I39" t="s">
        <v>2</v>
      </c>
      <c r="J39">
        <v>4813</v>
      </c>
      <c r="K39">
        <v>4</v>
      </c>
      <c r="U39" s="6" t="s">
        <v>6</v>
      </c>
      <c r="V39" s="6" t="s">
        <v>15</v>
      </c>
      <c r="W39" s="6" t="s">
        <v>4</v>
      </c>
      <c r="X39" s="6">
        <v>5473</v>
      </c>
      <c r="Y39" s="6">
        <v>1</v>
      </c>
    </row>
    <row r="40" spans="1:25" x14ac:dyDescent="0.3">
      <c r="A40" t="s">
        <v>6</v>
      </c>
      <c r="B40" t="s">
        <v>1</v>
      </c>
      <c r="C40" t="s">
        <v>2</v>
      </c>
      <c r="D40">
        <v>4180</v>
      </c>
      <c r="E40">
        <v>3</v>
      </c>
      <c r="G40" t="s">
        <v>3</v>
      </c>
      <c r="H40" t="s">
        <v>15</v>
      </c>
      <c r="I40" t="s">
        <v>7</v>
      </c>
      <c r="J40">
        <v>4257</v>
      </c>
      <c r="K40">
        <v>2</v>
      </c>
      <c r="U40" s="6" t="s">
        <v>5</v>
      </c>
      <c r="V40" s="6" t="s">
        <v>15</v>
      </c>
      <c r="W40" s="6" t="s">
        <v>2</v>
      </c>
      <c r="X40" s="6">
        <v>4708</v>
      </c>
      <c r="Y40" s="6">
        <v>5</v>
      </c>
    </row>
    <row r="41" spans="1:25" x14ac:dyDescent="0.3">
      <c r="A41" t="s">
        <v>3</v>
      </c>
      <c r="B41" t="s">
        <v>1</v>
      </c>
      <c r="C41" t="s">
        <v>4</v>
      </c>
      <c r="D41">
        <v>4194</v>
      </c>
      <c r="E41">
        <v>5</v>
      </c>
      <c r="G41" t="s">
        <v>3</v>
      </c>
      <c r="H41" t="s">
        <v>15</v>
      </c>
      <c r="I41" t="s">
        <v>2</v>
      </c>
      <c r="J41">
        <v>4820</v>
      </c>
      <c r="K41">
        <v>5</v>
      </c>
      <c r="U41" s="6" t="s">
        <v>6</v>
      </c>
      <c r="V41" s="6" t="s">
        <v>25</v>
      </c>
      <c r="W41" s="6" t="s">
        <v>7</v>
      </c>
      <c r="X41" s="6">
        <v>5006</v>
      </c>
      <c r="Y41" s="6">
        <v>5</v>
      </c>
    </row>
    <row r="42" spans="1:25" x14ac:dyDescent="0.3">
      <c r="A42" t="s">
        <v>3</v>
      </c>
      <c r="B42" t="s">
        <v>1</v>
      </c>
      <c r="C42" t="s">
        <v>7</v>
      </c>
      <c r="D42">
        <v>5402</v>
      </c>
      <c r="E42">
        <v>2</v>
      </c>
      <c r="G42" t="s">
        <v>8</v>
      </c>
      <c r="H42" t="s">
        <v>15</v>
      </c>
      <c r="I42" t="s">
        <v>7</v>
      </c>
      <c r="J42">
        <v>5200</v>
      </c>
      <c r="K42">
        <v>3</v>
      </c>
      <c r="U42" s="6" t="s">
        <v>0</v>
      </c>
      <c r="V42" s="6" t="s">
        <v>25</v>
      </c>
      <c r="W42" s="6" t="s">
        <v>7</v>
      </c>
      <c r="X42" s="6">
        <v>4056</v>
      </c>
      <c r="Y42" s="6">
        <v>5</v>
      </c>
    </row>
    <row r="43" spans="1:25" x14ac:dyDescent="0.3">
      <c r="A43" t="s">
        <v>5</v>
      </c>
      <c r="B43" t="s">
        <v>1</v>
      </c>
      <c r="C43" t="s">
        <v>7</v>
      </c>
      <c r="D43">
        <v>4429</v>
      </c>
      <c r="E43">
        <v>1</v>
      </c>
      <c r="G43" t="s">
        <v>3</v>
      </c>
      <c r="H43" t="s">
        <v>15</v>
      </c>
      <c r="I43" t="s">
        <v>4</v>
      </c>
      <c r="J43">
        <v>4080</v>
      </c>
      <c r="K43">
        <v>4</v>
      </c>
      <c r="U43" s="6" t="s">
        <v>8</v>
      </c>
      <c r="V43" s="6" t="s">
        <v>15</v>
      </c>
      <c r="W43" s="6" t="s">
        <v>9</v>
      </c>
      <c r="X43" s="6">
        <v>5022</v>
      </c>
      <c r="Y43" s="6">
        <v>1</v>
      </c>
    </row>
    <row r="44" spans="1:25" x14ac:dyDescent="0.3">
      <c r="G44" t="s">
        <v>3</v>
      </c>
      <c r="H44" t="s">
        <v>15</v>
      </c>
      <c r="I44" t="s">
        <v>4</v>
      </c>
      <c r="J44">
        <v>5371</v>
      </c>
      <c r="K44">
        <v>1</v>
      </c>
      <c r="U44" s="6" t="s">
        <v>8</v>
      </c>
      <c r="V44" s="6" t="s">
        <v>1</v>
      </c>
      <c r="W44" s="6" t="s">
        <v>2</v>
      </c>
      <c r="X44" s="6">
        <v>4107</v>
      </c>
      <c r="Y44" s="6">
        <v>3</v>
      </c>
    </row>
    <row r="45" spans="1:25" x14ac:dyDescent="0.3">
      <c r="G45" t="s">
        <v>6</v>
      </c>
      <c r="H45" t="s">
        <v>15</v>
      </c>
      <c r="I45" t="s">
        <v>2</v>
      </c>
      <c r="J45">
        <v>4491</v>
      </c>
      <c r="K45">
        <v>2</v>
      </c>
      <c r="U45" s="6" t="s">
        <v>8</v>
      </c>
      <c r="V45" s="6" t="s">
        <v>26</v>
      </c>
      <c r="W45" s="6" t="s">
        <v>4</v>
      </c>
      <c r="X45" s="6">
        <v>4845</v>
      </c>
      <c r="Y45" s="6">
        <v>4</v>
      </c>
    </row>
    <row r="46" spans="1:25" x14ac:dyDescent="0.3">
      <c r="G46" t="s">
        <v>8</v>
      </c>
      <c r="H46" t="s">
        <v>15</v>
      </c>
      <c r="I46" t="s">
        <v>9</v>
      </c>
      <c r="J46">
        <v>4110</v>
      </c>
      <c r="K46">
        <v>5</v>
      </c>
      <c r="U46" s="6" t="s">
        <v>6</v>
      </c>
      <c r="V46" s="6" t="s">
        <v>26</v>
      </c>
      <c r="W46" s="6" t="s">
        <v>9</v>
      </c>
      <c r="X46" s="6">
        <v>5106</v>
      </c>
      <c r="Y46" s="6">
        <v>4</v>
      </c>
    </row>
    <row r="47" spans="1:25" x14ac:dyDescent="0.3">
      <c r="G47" t="s">
        <v>5</v>
      </c>
      <c r="H47" t="s">
        <v>15</v>
      </c>
      <c r="I47" t="s">
        <v>7</v>
      </c>
      <c r="J47">
        <v>4802</v>
      </c>
      <c r="K47">
        <v>1</v>
      </c>
      <c r="U47" s="6" t="s">
        <v>8</v>
      </c>
      <c r="V47" s="6" t="s">
        <v>26</v>
      </c>
      <c r="W47" s="6" t="s">
        <v>9</v>
      </c>
      <c r="X47" s="6">
        <v>4286</v>
      </c>
      <c r="Y47" s="6">
        <v>3</v>
      </c>
    </row>
    <row r="48" spans="1:25" x14ac:dyDescent="0.3">
      <c r="G48" t="s">
        <v>6</v>
      </c>
      <c r="H48" t="s">
        <v>15</v>
      </c>
      <c r="I48" t="s">
        <v>2</v>
      </c>
      <c r="J48">
        <v>5327</v>
      </c>
      <c r="K48">
        <v>5</v>
      </c>
      <c r="U48" s="6" t="s">
        <v>5</v>
      </c>
      <c r="V48" s="6" t="s">
        <v>15</v>
      </c>
      <c r="W48" s="6" t="s">
        <v>9</v>
      </c>
      <c r="X48" s="6">
        <v>5430</v>
      </c>
      <c r="Y48" s="6">
        <v>5</v>
      </c>
    </row>
    <row r="49" spans="7:25" x14ac:dyDescent="0.3">
      <c r="G49" t="s">
        <v>5</v>
      </c>
      <c r="H49" t="s">
        <v>15</v>
      </c>
      <c r="I49" t="s">
        <v>7</v>
      </c>
      <c r="J49">
        <v>4387</v>
      </c>
      <c r="K49">
        <v>4</v>
      </c>
      <c r="U49" s="6" t="s">
        <v>0</v>
      </c>
      <c r="V49" s="6" t="s">
        <v>1</v>
      </c>
      <c r="W49" s="6" t="s">
        <v>2</v>
      </c>
      <c r="X49" s="6">
        <v>4903</v>
      </c>
      <c r="Y49" s="6">
        <v>3</v>
      </c>
    </row>
    <row r="50" spans="7:25" x14ac:dyDescent="0.3">
      <c r="G50" t="s">
        <v>3</v>
      </c>
      <c r="H50" t="s">
        <v>15</v>
      </c>
      <c r="I50" t="s">
        <v>2</v>
      </c>
      <c r="J50">
        <v>4993</v>
      </c>
      <c r="K50">
        <v>1</v>
      </c>
      <c r="U50" s="6" t="s">
        <v>6</v>
      </c>
      <c r="V50" s="6" t="s">
        <v>25</v>
      </c>
      <c r="W50" s="6" t="s">
        <v>2</v>
      </c>
      <c r="X50" s="6">
        <v>4823</v>
      </c>
      <c r="Y50" s="6">
        <v>4</v>
      </c>
    </row>
    <row r="51" spans="7:25" x14ac:dyDescent="0.3">
      <c r="G51" t="s">
        <v>8</v>
      </c>
      <c r="H51" t="s">
        <v>15</v>
      </c>
      <c r="I51" t="s">
        <v>9</v>
      </c>
      <c r="J51">
        <v>4158</v>
      </c>
      <c r="K51">
        <v>5</v>
      </c>
      <c r="U51" s="6" t="s">
        <v>6</v>
      </c>
      <c r="V51" s="6" t="s">
        <v>26</v>
      </c>
      <c r="W51" s="6" t="s">
        <v>9</v>
      </c>
      <c r="X51" s="6">
        <v>4253</v>
      </c>
      <c r="Y51" s="6">
        <v>2</v>
      </c>
    </row>
    <row r="52" spans="7:25" x14ac:dyDescent="0.3">
      <c r="G52" t="s">
        <v>8</v>
      </c>
      <c r="H52" t="s">
        <v>15</v>
      </c>
      <c r="I52" t="s">
        <v>7</v>
      </c>
      <c r="J52">
        <v>4459</v>
      </c>
      <c r="K52">
        <v>3</v>
      </c>
      <c r="U52" s="6" t="s">
        <v>5</v>
      </c>
      <c r="V52" s="6" t="s">
        <v>26</v>
      </c>
      <c r="W52" s="6" t="s">
        <v>2</v>
      </c>
      <c r="X52" s="6">
        <v>4236</v>
      </c>
      <c r="Y52" s="6">
        <v>3</v>
      </c>
    </row>
    <row r="53" spans="7:25" x14ac:dyDescent="0.3">
      <c r="G53" t="s">
        <v>8</v>
      </c>
      <c r="H53" t="s">
        <v>15</v>
      </c>
      <c r="I53" t="s">
        <v>9</v>
      </c>
      <c r="J53">
        <v>4083</v>
      </c>
      <c r="K53">
        <v>5</v>
      </c>
      <c r="U53" s="6" t="s">
        <v>6</v>
      </c>
      <c r="V53" s="6" t="s">
        <v>15</v>
      </c>
      <c r="W53" s="6" t="s">
        <v>2</v>
      </c>
      <c r="X53" s="6">
        <v>5341</v>
      </c>
      <c r="Y53" s="6">
        <v>4</v>
      </c>
    </row>
    <row r="54" spans="7:25" x14ac:dyDescent="0.3">
      <c r="G54" t="s">
        <v>3</v>
      </c>
      <c r="H54" t="s">
        <v>15</v>
      </c>
      <c r="I54" t="s">
        <v>7</v>
      </c>
      <c r="J54">
        <v>4636</v>
      </c>
      <c r="K54">
        <v>2</v>
      </c>
      <c r="U54" s="6" t="s">
        <v>6</v>
      </c>
      <c r="V54" s="6" t="s">
        <v>1</v>
      </c>
      <c r="W54" s="6" t="s">
        <v>4</v>
      </c>
      <c r="X54" s="6">
        <v>4362</v>
      </c>
      <c r="Y54" s="6">
        <v>3</v>
      </c>
    </row>
    <row r="55" spans="7:25" x14ac:dyDescent="0.3">
      <c r="U55" s="6" t="s">
        <v>3</v>
      </c>
      <c r="V55" s="6" t="s">
        <v>26</v>
      </c>
      <c r="W55" s="6" t="s">
        <v>7</v>
      </c>
      <c r="X55" s="6">
        <v>4189</v>
      </c>
      <c r="Y55" s="6">
        <v>5</v>
      </c>
    </row>
    <row r="56" spans="7:25" x14ac:dyDescent="0.3">
      <c r="U56" s="6" t="s">
        <v>6</v>
      </c>
      <c r="V56" s="6" t="s">
        <v>26</v>
      </c>
      <c r="W56" s="6" t="s">
        <v>2</v>
      </c>
      <c r="X56" s="6">
        <v>4691</v>
      </c>
      <c r="Y56" s="6">
        <v>3</v>
      </c>
    </row>
    <row r="57" spans="7:25" x14ac:dyDescent="0.3">
      <c r="U57" s="6" t="s">
        <v>6</v>
      </c>
      <c r="V57" s="6" t="s">
        <v>15</v>
      </c>
      <c r="W57" s="6" t="s">
        <v>4</v>
      </c>
      <c r="X57" s="6">
        <v>5398</v>
      </c>
      <c r="Y57" s="6">
        <v>3</v>
      </c>
    </row>
    <row r="58" spans="7:25" x14ac:dyDescent="0.3">
      <c r="U58" s="6" t="s">
        <v>3</v>
      </c>
      <c r="V58" s="6" t="s">
        <v>1</v>
      </c>
      <c r="W58" s="6" t="s">
        <v>7</v>
      </c>
      <c r="X58" s="6">
        <v>4058</v>
      </c>
      <c r="Y58" s="6">
        <v>4</v>
      </c>
    </row>
    <row r="59" spans="7:25" x14ac:dyDescent="0.3">
      <c r="U59" s="6" t="s">
        <v>8</v>
      </c>
      <c r="V59" s="6" t="s">
        <v>15</v>
      </c>
      <c r="W59" s="6" t="s">
        <v>4</v>
      </c>
      <c r="X59" s="6">
        <v>4790</v>
      </c>
      <c r="Y59" s="6">
        <v>2</v>
      </c>
    </row>
    <row r="60" spans="7:25" x14ac:dyDescent="0.3">
      <c r="U60" s="6" t="s">
        <v>3</v>
      </c>
      <c r="V60" s="6" t="s">
        <v>15</v>
      </c>
      <c r="W60" s="6" t="s">
        <v>4</v>
      </c>
      <c r="X60" s="6">
        <v>4652</v>
      </c>
      <c r="Y60" s="6">
        <v>4</v>
      </c>
    </row>
    <row r="61" spans="7:25" x14ac:dyDescent="0.3">
      <c r="U61" s="6" t="s">
        <v>5</v>
      </c>
      <c r="V61" s="6" t="s">
        <v>26</v>
      </c>
      <c r="W61" s="6" t="s">
        <v>4</v>
      </c>
      <c r="X61" s="6">
        <v>4011</v>
      </c>
      <c r="Y61" s="6">
        <v>5</v>
      </c>
    </row>
    <row r="62" spans="7:25" x14ac:dyDescent="0.3">
      <c r="U62" s="6" t="s">
        <v>3</v>
      </c>
      <c r="V62" s="6" t="s">
        <v>1</v>
      </c>
      <c r="W62" s="6" t="s">
        <v>4</v>
      </c>
      <c r="X62" s="6">
        <v>4795</v>
      </c>
      <c r="Y62" s="6">
        <v>1</v>
      </c>
    </row>
    <row r="63" spans="7:25" x14ac:dyDescent="0.3">
      <c r="U63" s="6" t="s">
        <v>5</v>
      </c>
      <c r="V63" s="6" t="s">
        <v>25</v>
      </c>
      <c r="W63" s="6" t="s">
        <v>7</v>
      </c>
      <c r="X63" s="6">
        <v>4321</v>
      </c>
      <c r="Y63" s="6">
        <v>2</v>
      </c>
    </row>
    <row r="64" spans="7:25" x14ac:dyDescent="0.3">
      <c r="U64" s="6" t="s">
        <v>3</v>
      </c>
      <c r="V64" s="6" t="s">
        <v>15</v>
      </c>
      <c r="W64" s="6" t="s">
        <v>4</v>
      </c>
      <c r="X64" s="6">
        <v>4040</v>
      </c>
      <c r="Y64" s="6">
        <v>3</v>
      </c>
    </row>
    <row r="65" spans="21:25" x14ac:dyDescent="0.3">
      <c r="U65" s="6" t="s">
        <v>3</v>
      </c>
      <c r="V65" s="6" t="s">
        <v>26</v>
      </c>
      <c r="W65" s="6" t="s">
        <v>9</v>
      </c>
      <c r="X65" s="6">
        <v>5191</v>
      </c>
      <c r="Y65" s="6">
        <v>5</v>
      </c>
    </row>
    <row r="66" spans="21:25" x14ac:dyDescent="0.3">
      <c r="U66" s="6" t="s">
        <v>8</v>
      </c>
      <c r="V66" s="6" t="s">
        <v>26</v>
      </c>
      <c r="W66" s="6" t="s">
        <v>4</v>
      </c>
      <c r="X66" s="6">
        <v>4252</v>
      </c>
      <c r="Y66" s="6">
        <v>1</v>
      </c>
    </row>
    <row r="67" spans="21:25" x14ac:dyDescent="0.3">
      <c r="U67" s="6" t="s">
        <v>6</v>
      </c>
      <c r="V67" s="6" t="s">
        <v>15</v>
      </c>
      <c r="W67" s="6" t="s">
        <v>7</v>
      </c>
      <c r="X67" s="6">
        <v>4204</v>
      </c>
      <c r="Y67" s="6">
        <v>2</v>
      </c>
    </row>
    <row r="68" spans="21:25" x14ac:dyDescent="0.3">
      <c r="U68" s="6" t="s">
        <v>6</v>
      </c>
      <c r="V68" s="6" t="s">
        <v>15</v>
      </c>
      <c r="W68" s="6" t="s">
        <v>9</v>
      </c>
      <c r="X68" s="6">
        <v>4277</v>
      </c>
      <c r="Y68" s="6">
        <v>2</v>
      </c>
    </row>
    <row r="69" spans="21:25" x14ac:dyDescent="0.3">
      <c r="U69" s="6" t="s">
        <v>5</v>
      </c>
      <c r="V69" s="6" t="s">
        <v>15</v>
      </c>
      <c r="W69" s="6" t="s">
        <v>2</v>
      </c>
      <c r="X69" s="6">
        <v>4636</v>
      </c>
      <c r="Y69" s="6">
        <v>1</v>
      </c>
    </row>
    <row r="70" spans="21:25" x14ac:dyDescent="0.3">
      <c r="U70" s="6" t="s">
        <v>0</v>
      </c>
      <c r="V70" s="6" t="s">
        <v>26</v>
      </c>
      <c r="W70" s="6" t="s">
        <v>7</v>
      </c>
      <c r="X70" s="6">
        <v>4813</v>
      </c>
      <c r="Y70" s="6">
        <v>1</v>
      </c>
    </row>
    <row r="71" spans="21:25" x14ac:dyDescent="0.3">
      <c r="U71" s="6" t="s">
        <v>3</v>
      </c>
      <c r="V71" s="6" t="s">
        <v>15</v>
      </c>
      <c r="W71" s="6" t="s">
        <v>9</v>
      </c>
      <c r="X71" s="6">
        <v>4099</v>
      </c>
      <c r="Y71" s="6">
        <v>5</v>
      </c>
    </row>
    <row r="72" spans="21:25" x14ac:dyDescent="0.3">
      <c r="U72" s="6" t="s">
        <v>5</v>
      </c>
      <c r="V72" s="6" t="s">
        <v>15</v>
      </c>
      <c r="W72" s="6" t="s">
        <v>7</v>
      </c>
      <c r="X72" s="6">
        <v>4626</v>
      </c>
      <c r="Y72" s="6">
        <v>3</v>
      </c>
    </row>
    <row r="73" spans="21:25" x14ac:dyDescent="0.3">
      <c r="U73" s="6" t="s">
        <v>8</v>
      </c>
      <c r="V73" s="6" t="s">
        <v>26</v>
      </c>
      <c r="W73" s="6" t="s">
        <v>2</v>
      </c>
      <c r="X73" s="6">
        <v>4580</v>
      </c>
      <c r="Y73" s="6">
        <v>4</v>
      </c>
    </row>
    <row r="74" spans="21:25" x14ac:dyDescent="0.3">
      <c r="U74" s="6" t="s">
        <v>8</v>
      </c>
      <c r="V74" s="6" t="s">
        <v>15</v>
      </c>
      <c r="W74" s="6" t="s">
        <v>4</v>
      </c>
      <c r="X74" s="6">
        <v>4723</v>
      </c>
      <c r="Y74" s="6">
        <v>5</v>
      </c>
    </row>
    <row r="75" spans="21:25" x14ac:dyDescent="0.3">
      <c r="U75" s="6" t="s">
        <v>5</v>
      </c>
      <c r="V75" s="6" t="s">
        <v>26</v>
      </c>
      <c r="W75" s="6" t="s">
        <v>4</v>
      </c>
      <c r="X75" s="6">
        <v>4645</v>
      </c>
      <c r="Y75" s="6">
        <v>4</v>
      </c>
    </row>
    <row r="76" spans="21:25" x14ac:dyDescent="0.3">
      <c r="U76" s="6" t="s">
        <v>8</v>
      </c>
      <c r="V76" s="6" t="s">
        <v>25</v>
      </c>
      <c r="W76" s="6" t="s">
        <v>4</v>
      </c>
      <c r="X76" s="6">
        <v>4978</v>
      </c>
      <c r="Y76" s="6">
        <v>4</v>
      </c>
    </row>
    <row r="77" spans="21:25" x14ac:dyDescent="0.3">
      <c r="U77" s="6" t="s">
        <v>5</v>
      </c>
      <c r="V77" s="6" t="s">
        <v>26</v>
      </c>
      <c r="W77" s="6" t="s">
        <v>7</v>
      </c>
      <c r="X77" s="6">
        <v>4025</v>
      </c>
      <c r="Y77" s="6">
        <v>2</v>
      </c>
    </row>
    <row r="78" spans="21:25" x14ac:dyDescent="0.3">
      <c r="U78" s="6" t="s">
        <v>5</v>
      </c>
      <c r="V78" s="6" t="s">
        <v>26</v>
      </c>
      <c r="W78" s="6" t="s">
        <v>4</v>
      </c>
      <c r="X78" s="6">
        <v>4066</v>
      </c>
      <c r="Y78" s="6">
        <v>5</v>
      </c>
    </row>
    <row r="79" spans="21:25" x14ac:dyDescent="0.3">
      <c r="U79" s="6" t="s">
        <v>6</v>
      </c>
      <c r="V79" s="6" t="s">
        <v>26</v>
      </c>
      <c r="W79" s="6" t="s">
        <v>9</v>
      </c>
      <c r="X79" s="6">
        <v>4581</v>
      </c>
      <c r="Y79" s="6">
        <v>1</v>
      </c>
    </row>
    <row r="80" spans="21:25" x14ac:dyDescent="0.3">
      <c r="U80" s="6" t="s">
        <v>6</v>
      </c>
      <c r="V80" s="6" t="s">
        <v>26</v>
      </c>
      <c r="W80" s="6" t="s">
        <v>9</v>
      </c>
      <c r="X80" s="6">
        <v>4537</v>
      </c>
      <c r="Y80" s="6">
        <v>1</v>
      </c>
    </row>
    <row r="81" spans="21:25" x14ac:dyDescent="0.3">
      <c r="U81" s="6" t="s">
        <v>3</v>
      </c>
      <c r="V81" s="6" t="s">
        <v>1</v>
      </c>
      <c r="W81" s="6" t="s">
        <v>9</v>
      </c>
      <c r="X81" s="6">
        <v>4662</v>
      </c>
      <c r="Y81" s="6">
        <v>4</v>
      </c>
    </row>
    <row r="82" spans="21:25" x14ac:dyDescent="0.3">
      <c r="U82" s="6" t="s">
        <v>8</v>
      </c>
      <c r="V82" s="6" t="s">
        <v>26</v>
      </c>
      <c r="W82" s="6" t="s">
        <v>7</v>
      </c>
      <c r="X82" s="6">
        <v>4101</v>
      </c>
      <c r="Y82" s="6">
        <v>1</v>
      </c>
    </row>
    <row r="83" spans="21:25" x14ac:dyDescent="0.3">
      <c r="U83" s="6" t="s">
        <v>6</v>
      </c>
      <c r="V83" s="6" t="s">
        <v>1</v>
      </c>
      <c r="W83" s="6" t="s">
        <v>4</v>
      </c>
      <c r="X83" s="6">
        <v>4731</v>
      </c>
      <c r="Y83" s="6">
        <v>3</v>
      </c>
    </row>
    <row r="84" spans="21:25" x14ac:dyDescent="0.3">
      <c r="U84" s="6" t="s">
        <v>8</v>
      </c>
      <c r="V84" s="6" t="s">
        <v>26</v>
      </c>
      <c r="W84" s="6" t="s">
        <v>4</v>
      </c>
      <c r="X84" s="6">
        <v>4880</v>
      </c>
      <c r="Y84" s="6">
        <v>4</v>
      </c>
    </row>
    <row r="85" spans="21:25" x14ac:dyDescent="0.3">
      <c r="U85" s="6" t="s">
        <v>8</v>
      </c>
      <c r="V85" s="6" t="s">
        <v>26</v>
      </c>
      <c r="W85" s="6" t="s">
        <v>7</v>
      </c>
      <c r="X85" s="6">
        <v>4229</v>
      </c>
      <c r="Y85" s="6">
        <v>1</v>
      </c>
    </row>
    <row r="86" spans="21:25" x14ac:dyDescent="0.3">
      <c r="U86" s="6" t="s">
        <v>5</v>
      </c>
      <c r="V86" s="6" t="s">
        <v>1</v>
      </c>
      <c r="W86" s="6" t="s">
        <v>9</v>
      </c>
      <c r="X86" s="6">
        <v>4769</v>
      </c>
      <c r="Y86" s="6">
        <v>2</v>
      </c>
    </row>
    <row r="87" spans="21:25" x14ac:dyDescent="0.3">
      <c r="U87" s="6" t="s">
        <v>5</v>
      </c>
      <c r="V87" s="6" t="s">
        <v>1</v>
      </c>
      <c r="W87" s="6" t="s">
        <v>4</v>
      </c>
      <c r="X87" s="6">
        <v>5239</v>
      </c>
      <c r="Y87" s="6">
        <v>2</v>
      </c>
    </row>
    <row r="88" spans="21:25" x14ac:dyDescent="0.3">
      <c r="U88" s="6" t="s">
        <v>0</v>
      </c>
      <c r="V88" s="6" t="s">
        <v>15</v>
      </c>
      <c r="W88" s="6" t="s">
        <v>9</v>
      </c>
      <c r="X88" s="6">
        <v>5162</v>
      </c>
      <c r="Y88" s="6">
        <v>5</v>
      </c>
    </row>
    <row r="89" spans="21:25" x14ac:dyDescent="0.3">
      <c r="U89" s="6" t="s">
        <v>0</v>
      </c>
      <c r="V89" s="6" t="s">
        <v>1</v>
      </c>
      <c r="W89" s="6" t="s">
        <v>7</v>
      </c>
      <c r="X89" s="6">
        <v>5296</v>
      </c>
      <c r="Y89" s="6">
        <v>1</v>
      </c>
    </row>
    <row r="90" spans="21:25" x14ac:dyDescent="0.3">
      <c r="U90" s="6" t="s">
        <v>3</v>
      </c>
      <c r="V90" s="6" t="s">
        <v>15</v>
      </c>
      <c r="W90" s="6" t="s">
        <v>4</v>
      </c>
      <c r="X90" s="6">
        <v>4462</v>
      </c>
      <c r="Y90" s="6">
        <v>5</v>
      </c>
    </row>
    <row r="91" spans="21:25" x14ac:dyDescent="0.3">
      <c r="U91" s="6" t="s">
        <v>5</v>
      </c>
      <c r="V91" s="6" t="s">
        <v>25</v>
      </c>
      <c r="W91" s="6" t="s">
        <v>9</v>
      </c>
      <c r="X91" s="6">
        <v>4533</v>
      </c>
      <c r="Y91" s="6">
        <v>3</v>
      </c>
    </row>
    <row r="92" spans="21:25" x14ac:dyDescent="0.3">
      <c r="U92" s="6" t="s">
        <v>0</v>
      </c>
      <c r="V92" s="6" t="s">
        <v>15</v>
      </c>
      <c r="W92" s="6" t="s">
        <v>4</v>
      </c>
      <c r="X92" s="6">
        <v>5148</v>
      </c>
      <c r="Y92" s="6">
        <v>5</v>
      </c>
    </row>
    <row r="93" spans="21:25" x14ac:dyDescent="0.3">
      <c r="U93" s="6" t="s">
        <v>6</v>
      </c>
      <c r="V93" s="6" t="s">
        <v>26</v>
      </c>
      <c r="W93" s="6" t="s">
        <v>9</v>
      </c>
      <c r="X93" s="6">
        <v>4423</v>
      </c>
      <c r="Y93" s="6">
        <v>4</v>
      </c>
    </row>
    <row r="94" spans="21:25" x14ac:dyDescent="0.3">
      <c r="U94" s="6" t="s">
        <v>6</v>
      </c>
      <c r="V94" s="6" t="s">
        <v>26</v>
      </c>
      <c r="W94" s="6" t="s">
        <v>9</v>
      </c>
      <c r="X94" s="6">
        <v>5241</v>
      </c>
      <c r="Y94" s="6">
        <v>4</v>
      </c>
    </row>
    <row r="95" spans="21:25" x14ac:dyDescent="0.3">
      <c r="U95" s="6" t="s">
        <v>6</v>
      </c>
      <c r="V95" s="6" t="s">
        <v>25</v>
      </c>
      <c r="W95" s="6" t="s">
        <v>2</v>
      </c>
      <c r="X95" s="6">
        <v>4493</v>
      </c>
      <c r="Y95" s="6">
        <v>2</v>
      </c>
    </row>
    <row r="96" spans="21:25" x14ac:dyDescent="0.3">
      <c r="U96" s="6" t="s">
        <v>3</v>
      </c>
      <c r="V96" s="6" t="s">
        <v>26</v>
      </c>
      <c r="W96" s="6" t="s">
        <v>2</v>
      </c>
      <c r="X96" s="6">
        <v>4283</v>
      </c>
      <c r="Y96" s="6">
        <v>2</v>
      </c>
    </row>
    <row r="97" spans="21:25" x14ac:dyDescent="0.3">
      <c r="U97" s="6" t="s">
        <v>0</v>
      </c>
      <c r="V97" s="6" t="s">
        <v>1</v>
      </c>
      <c r="W97" s="6" t="s">
        <v>9</v>
      </c>
      <c r="X97" s="6">
        <v>5102</v>
      </c>
      <c r="Y97" s="6">
        <v>3</v>
      </c>
    </row>
    <row r="98" spans="21:25" x14ac:dyDescent="0.3">
      <c r="U98" s="6" t="s">
        <v>5</v>
      </c>
      <c r="V98" s="6" t="s">
        <v>26</v>
      </c>
      <c r="W98" s="6" t="s">
        <v>7</v>
      </c>
      <c r="X98" s="6">
        <v>5359</v>
      </c>
      <c r="Y98" s="6">
        <v>4</v>
      </c>
    </row>
    <row r="99" spans="21:25" x14ac:dyDescent="0.3">
      <c r="U99" s="6" t="s">
        <v>3</v>
      </c>
      <c r="V99" s="6" t="s">
        <v>25</v>
      </c>
      <c r="W99" s="6" t="s">
        <v>7</v>
      </c>
      <c r="X99" s="6">
        <v>4554</v>
      </c>
      <c r="Y99" s="6">
        <v>2</v>
      </c>
    </row>
    <row r="100" spans="21:25" x14ac:dyDescent="0.3">
      <c r="U100" s="6" t="s">
        <v>6</v>
      </c>
      <c r="V100" s="6" t="s">
        <v>26</v>
      </c>
      <c r="W100" s="6" t="s">
        <v>7</v>
      </c>
      <c r="X100" s="6">
        <v>5126</v>
      </c>
      <c r="Y100" s="6">
        <v>1</v>
      </c>
    </row>
    <row r="101" spans="21:25" x14ac:dyDescent="0.3">
      <c r="U101" s="6" t="s">
        <v>5</v>
      </c>
      <c r="V101" s="6" t="s">
        <v>26</v>
      </c>
      <c r="W101" s="6" t="s">
        <v>7</v>
      </c>
      <c r="X101" s="6">
        <v>4087</v>
      </c>
      <c r="Y101" s="6">
        <v>5</v>
      </c>
    </row>
    <row r="102" spans="21:25" x14ac:dyDescent="0.3">
      <c r="U102" s="6" t="s">
        <v>0</v>
      </c>
      <c r="V102" s="6" t="s">
        <v>26</v>
      </c>
      <c r="W102" s="6" t="s">
        <v>2</v>
      </c>
      <c r="X102" s="6">
        <v>5009</v>
      </c>
      <c r="Y102" s="6">
        <v>3</v>
      </c>
    </row>
    <row r="103" spans="21:25" x14ac:dyDescent="0.3">
      <c r="U103" s="6" t="s">
        <v>0</v>
      </c>
      <c r="V103" s="6" t="s">
        <v>25</v>
      </c>
      <c r="W103" s="6" t="s">
        <v>2</v>
      </c>
      <c r="X103" s="6">
        <v>4014</v>
      </c>
      <c r="Y103" s="6">
        <v>1</v>
      </c>
    </row>
    <row r="104" spans="21:25" x14ac:dyDescent="0.3">
      <c r="U104" s="6" t="s">
        <v>8</v>
      </c>
      <c r="V104" s="6" t="s">
        <v>15</v>
      </c>
      <c r="W104" s="6" t="s">
        <v>4</v>
      </c>
      <c r="X104" s="6">
        <v>4198</v>
      </c>
      <c r="Y104" s="6">
        <v>2</v>
      </c>
    </row>
    <row r="105" spans="21:25" x14ac:dyDescent="0.3">
      <c r="U105" s="6" t="s">
        <v>5</v>
      </c>
      <c r="V105" s="6" t="s">
        <v>25</v>
      </c>
      <c r="W105" s="6" t="s">
        <v>7</v>
      </c>
      <c r="X105" s="6">
        <v>4072</v>
      </c>
      <c r="Y105" s="6">
        <v>1</v>
      </c>
    </row>
    <row r="106" spans="21:25" x14ac:dyDescent="0.3">
      <c r="U106" s="6" t="s">
        <v>0</v>
      </c>
      <c r="V106" s="6" t="s">
        <v>15</v>
      </c>
      <c r="W106" s="6" t="s">
        <v>4</v>
      </c>
      <c r="X106" s="6">
        <v>4350</v>
      </c>
      <c r="Y106" s="6">
        <v>3</v>
      </c>
    </row>
    <row r="107" spans="21:25" x14ac:dyDescent="0.3">
      <c r="U107" s="6" t="s">
        <v>0</v>
      </c>
      <c r="V107" s="6" t="s">
        <v>15</v>
      </c>
      <c r="W107" s="6" t="s">
        <v>4</v>
      </c>
      <c r="X107" s="6">
        <v>4466</v>
      </c>
      <c r="Y107" s="6">
        <v>5</v>
      </c>
    </row>
    <row r="108" spans="21:25" x14ac:dyDescent="0.3">
      <c r="U108" s="6" t="s">
        <v>8</v>
      </c>
      <c r="V108" s="6" t="s">
        <v>1</v>
      </c>
      <c r="W108" s="6" t="s">
        <v>2</v>
      </c>
      <c r="X108" s="6">
        <v>5024</v>
      </c>
      <c r="Y108" s="6">
        <v>2</v>
      </c>
    </row>
    <row r="109" spans="21:25" x14ac:dyDescent="0.3">
      <c r="U109" s="6" t="s">
        <v>5</v>
      </c>
      <c r="V109" s="6" t="s">
        <v>15</v>
      </c>
      <c r="W109" s="6" t="s">
        <v>2</v>
      </c>
      <c r="X109" s="6">
        <v>5114</v>
      </c>
      <c r="Y109" s="6">
        <v>2</v>
      </c>
    </row>
    <row r="110" spans="21:25" x14ac:dyDescent="0.3">
      <c r="U110" s="6" t="s">
        <v>0</v>
      </c>
      <c r="V110" s="6" t="s">
        <v>1</v>
      </c>
      <c r="W110" s="6" t="s">
        <v>9</v>
      </c>
      <c r="X110" s="6">
        <v>4142</v>
      </c>
      <c r="Y110" s="6">
        <v>2</v>
      </c>
    </row>
    <row r="111" spans="21:25" x14ac:dyDescent="0.3">
      <c r="U111" s="6" t="s">
        <v>0</v>
      </c>
      <c r="V111" s="6" t="s">
        <v>15</v>
      </c>
      <c r="W111" s="6" t="s">
        <v>9</v>
      </c>
      <c r="X111" s="6">
        <v>5367</v>
      </c>
      <c r="Y111" s="6">
        <v>2</v>
      </c>
    </row>
    <row r="112" spans="21:25" x14ac:dyDescent="0.3">
      <c r="U112" s="6" t="s">
        <v>6</v>
      </c>
      <c r="V112" s="6" t="s">
        <v>25</v>
      </c>
      <c r="W112" s="6" t="s">
        <v>2</v>
      </c>
      <c r="X112" s="6">
        <v>4153</v>
      </c>
      <c r="Y112" s="6">
        <v>1</v>
      </c>
    </row>
    <row r="113" spans="21:25" x14ac:dyDescent="0.3">
      <c r="U113" s="6" t="s">
        <v>6</v>
      </c>
      <c r="V113" s="6" t="s">
        <v>15</v>
      </c>
      <c r="W113" s="6" t="s">
        <v>7</v>
      </c>
      <c r="X113" s="6">
        <v>4315</v>
      </c>
      <c r="Y113" s="6">
        <v>4</v>
      </c>
    </row>
    <row r="114" spans="21:25" x14ac:dyDescent="0.3">
      <c r="U114" s="6" t="s">
        <v>3</v>
      </c>
      <c r="V114" s="6" t="s">
        <v>1</v>
      </c>
      <c r="W114" s="6" t="s">
        <v>9</v>
      </c>
      <c r="X114" s="6">
        <v>5229</v>
      </c>
      <c r="Y114" s="6">
        <v>4</v>
      </c>
    </row>
    <row r="115" spans="21:25" x14ac:dyDescent="0.3">
      <c r="U115" s="6" t="s">
        <v>8</v>
      </c>
      <c r="V115" s="6" t="s">
        <v>25</v>
      </c>
      <c r="W115" s="6" t="s">
        <v>9</v>
      </c>
      <c r="X115" s="6">
        <v>4943</v>
      </c>
      <c r="Y115" s="6">
        <v>3</v>
      </c>
    </row>
    <row r="116" spans="21:25" x14ac:dyDescent="0.3">
      <c r="U116" s="6" t="s">
        <v>3</v>
      </c>
      <c r="V116" s="6" t="s">
        <v>26</v>
      </c>
      <c r="W116" s="6" t="s">
        <v>4</v>
      </c>
      <c r="X116" s="6">
        <v>4352</v>
      </c>
      <c r="Y116" s="6">
        <v>4</v>
      </c>
    </row>
    <row r="117" spans="21:25" x14ac:dyDescent="0.3">
      <c r="U117" s="6" t="s">
        <v>0</v>
      </c>
      <c r="V117" s="6" t="s">
        <v>15</v>
      </c>
      <c r="W117" s="6" t="s">
        <v>4</v>
      </c>
      <c r="X117" s="6">
        <v>4641</v>
      </c>
      <c r="Y117" s="6">
        <v>5</v>
      </c>
    </row>
    <row r="118" spans="21:25" x14ac:dyDescent="0.3">
      <c r="U118" s="6" t="s">
        <v>6</v>
      </c>
      <c r="V118" s="6" t="s">
        <v>1</v>
      </c>
      <c r="W118" s="6" t="s">
        <v>2</v>
      </c>
      <c r="X118" s="6">
        <v>4357</v>
      </c>
      <c r="Y118" s="6">
        <v>3</v>
      </c>
    </row>
    <row r="119" spans="21:25" x14ac:dyDescent="0.3">
      <c r="U119" s="6" t="s">
        <v>3</v>
      </c>
      <c r="V119" s="6" t="s">
        <v>1</v>
      </c>
      <c r="W119" s="6" t="s">
        <v>9</v>
      </c>
      <c r="X119" s="6">
        <v>4306</v>
      </c>
      <c r="Y119" s="6">
        <v>4</v>
      </c>
    </row>
    <row r="120" spans="21:25" x14ac:dyDescent="0.3">
      <c r="U120" s="6" t="s">
        <v>8</v>
      </c>
      <c r="V120" s="6" t="s">
        <v>15</v>
      </c>
      <c r="W120" s="6" t="s">
        <v>7</v>
      </c>
      <c r="X120" s="6">
        <v>4001</v>
      </c>
      <c r="Y120" s="6">
        <v>1</v>
      </c>
    </row>
    <row r="121" spans="21:25" x14ac:dyDescent="0.3">
      <c r="U121" s="6" t="s">
        <v>3</v>
      </c>
      <c r="V121" s="6" t="s">
        <v>26</v>
      </c>
      <c r="W121" s="6" t="s">
        <v>9</v>
      </c>
      <c r="X121" s="6">
        <v>5162</v>
      </c>
      <c r="Y121" s="6">
        <v>5</v>
      </c>
    </row>
    <row r="122" spans="21:25" x14ac:dyDescent="0.3">
      <c r="U122" s="6" t="s">
        <v>6</v>
      </c>
      <c r="V122" s="6" t="s">
        <v>1</v>
      </c>
      <c r="W122" s="6" t="s">
        <v>7</v>
      </c>
      <c r="X122" s="6">
        <v>4770</v>
      </c>
      <c r="Y122" s="6">
        <v>1</v>
      </c>
    </row>
    <row r="123" spans="21:25" x14ac:dyDescent="0.3">
      <c r="U123" s="6" t="s">
        <v>0</v>
      </c>
      <c r="V123" s="6" t="s">
        <v>26</v>
      </c>
      <c r="W123" s="6" t="s">
        <v>2</v>
      </c>
      <c r="X123" s="6">
        <v>4660</v>
      </c>
      <c r="Y123" s="6">
        <v>2</v>
      </c>
    </row>
    <row r="124" spans="21:25" x14ac:dyDescent="0.3">
      <c r="U124" s="6" t="s">
        <v>6</v>
      </c>
      <c r="V124" s="6" t="s">
        <v>26</v>
      </c>
      <c r="W124" s="6" t="s">
        <v>9</v>
      </c>
      <c r="X124" s="6">
        <v>5414</v>
      </c>
      <c r="Y124" s="6">
        <v>1</v>
      </c>
    </row>
    <row r="125" spans="21:25" x14ac:dyDescent="0.3">
      <c r="U125" s="6" t="s">
        <v>5</v>
      </c>
      <c r="V125" s="6" t="s">
        <v>1</v>
      </c>
      <c r="W125" s="6" t="s">
        <v>7</v>
      </c>
      <c r="X125" s="6">
        <v>4582</v>
      </c>
      <c r="Y125" s="6">
        <v>5</v>
      </c>
    </row>
    <row r="126" spans="21:25" x14ac:dyDescent="0.3">
      <c r="U126" s="6" t="s">
        <v>0</v>
      </c>
      <c r="V126" s="6" t="s">
        <v>25</v>
      </c>
      <c r="W126" s="6" t="s">
        <v>4</v>
      </c>
      <c r="X126" s="6">
        <v>4311</v>
      </c>
      <c r="Y126" s="6">
        <v>5</v>
      </c>
    </row>
    <row r="127" spans="21:25" x14ac:dyDescent="0.3">
      <c r="U127" s="6" t="s">
        <v>3</v>
      </c>
      <c r="V127" s="6" t="s">
        <v>25</v>
      </c>
      <c r="W127" s="6" t="s">
        <v>9</v>
      </c>
      <c r="X127" s="6">
        <v>5309</v>
      </c>
      <c r="Y127" s="6">
        <v>2</v>
      </c>
    </row>
    <row r="128" spans="21:25" x14ac:dyDescent="0.3">
      <c r="U128" s="6" t="s">
        <v>5</v>
      </c>
      <c r="V128" s="6" t="s">
        <v>15</v>
      </c>
      <c r="W128" s="6" t="s">
        <v>9</v>
      </c>
      <c r="X128" s="6">
        <v>4799</v>
      </c>
      <c r="Y128" s="6">
        <v>3</v>
      </c>
    </row>
    <row r="129" spans="21:25" x14ac:dyDescent="0.3">
      <c r="U129" s="6" t="s">
        <v>5</v>
      </c>
      <c r="V129" s="6" t="s">
        <v>15</v>
      </c>
      <c r="W129" s="6" t="s">
        <v>9</v>
      </c>
      <c r="X129" s="6">
        <v>4242</v>
      </c>
      <c r="Y129" s="6">
        <v>1</v>
      </c>
    </row>
    <row r="130" spans="21:25" x14ac:dyDescent="0.3">
      <c r="U130" s="6" t="s">
        <v>0</v>
      </c>
      <c r="V130" s="6" t="s">
        <v>15</v>
      </c>
      <c r="W130" s="6" t="s">
        <v>7</v>
      </c>
      <c r="X130" s="6">
        <v>4810</v>
      </c>
      <c r="Y130" s="6">
        <v>2</v>
      </c>
    </row>
    <row r="131" spans="21:25" x14ac:dyDescent="0.3">
      <c r="U131" s="6" t="s">
        <v>6</v>
      </c>
      <c r="V131" s="6" t="s">
        <v>25</v>
      </c>
      <c r="W131" s="6" t="s">
        <v>4</v>
      </c>
      <c r="X131" s="6">
        <v>4432</v>
      </c>
      <c r="Y131" s="6">
        <v>5</v>
      </c>
    </row>
    <row r="132" spans="21:25" x14ac:dyDescent="0.3">
      <c r="U132" s="6" t="s">
        <v>5</v>
      </c>
      <c r="V132" s="6" t="s">
        <v>25</v>
      </c>
      <c r="W132" s="6" t="s">
        <v>4</v>
      </c>
      <c r="X132" s="6">
        <v>4295</v>
      </c>
      <c r="Y132" s="6">
        <v>2</v>
      </c>
    </row>
    <row r="133" spans="21:25" x14ac:dyDescent="0.3">
      <c r="U133" s="6" t="s">
        <v>6</v>
      </c>
      <c r="V133" s="6" t="s">
        <v>26</v>
      </c>
      <c r="W133" s="6" t="s">
        <v>9</v>
      </c>
      <c r="X133" s="6">
        <v>4703</v>
      </c>
      <c r="Y133" s="6">
        <v>4</v>
      </c>
    </row>
    <row r="134" spans="21:25" x14ac:dyDescent="0.3">
      <c r="U134" s="6" t="s">
        <v>3</v>
      </c>
      <c r="V134" s="6" t="s">
        <v>15</v>
      </c>
      <c r="W134" s="6" t="s">
        <v>2</v>
      </c>
      <c r="X134" s="6">
        <v>4192</v>
      </c>
      <c r="Y134" s="6">
        <v>3</v>
      </c>
    </row>
    <row r="135" spans="21:25" x14ac:dyDescent="0.3">
      <c r="U135" s="6" t="s">
        <v>6</v>
      </c>
      <c r="V135" s="6" t="s">
        <v>26</v>
      </c>
      <c r="W135" s="6" t="s">
        <v>4</v>
      </c>
      <c r="X135" s="6">
        <v>5006</v>
      </c>
      <c r="Y135" s="6">
        <v>5</v>
      </c>
    </row>
    <row r="136" spans="21:25" x14ac:dyDescent="0.3">
      <c r="U136" s="6" t="s">
        <v>8</v>
      </c>
      <c r="V136" s="6" t="s">
        <v>25</v>
      </c>
      <c r="W136" s="6" t="s">
        <v>9</v>
      </c>
      <c r="X136" s="6">
        <v>5018</v>
      </c>
      <c r="Y136" s="6">
        <v>2</v>
      </c>
    </row>
    <row r="137" spans="21:25" x14ac:dyDescent="0.3">
      <c r="U137" s="6" t="s">
        <v>6</v>
      </c>
      <c r="V137" s="6" t="s">
        <v>1</v>
      </c>
      <c r="W137" s="6" t="s">
        <v>2</v>
      </c>
      <c r="X137" s="6">
        <v>4020</v>
      </c>
      <c r="Y137" s="6">
        <v>4</v>
      </c>
    </row>
    <row r="138" spans="21:25" x14ac:dyDescent="0.3">
      <c r="U138" s="6" t="s">
        <v>3</v>
      </c>
      <c r="V138" s="6" t="s">
        <v>1</v>
      </c>
      <c r="W138" s="6" t="s">
        <v>9</v>
      </c>
      <c r="X138" s="6">
        <v>5431</v>
      </c>
      <c r="Y138" s="6">
        <v>1</v>
      </c>
    </row>
    <row r="139" spans="21:25" x14ac:dyDescent="0.3">
      <c r="U139" s="6" t="s">
        <v>6</v>
      </c>
      <c r="V139" s="6" t="s">
        <v>26</v>
      </c>
      <c r="W139" s="6" t="s">
        <v>9</v>
      </c>
      <c r="X139" s="6">
        <v>5111</v>
      </c>
      <c r="Y139" s="6">
        <v>5</v>
      </c>
    </row>
    <row r="140" spans="21:25" x14ac:dyDescent="0.3">
      <c r="U140" s="6" t="s">
        <v>3</v>
      </c>
      <c r="V140" s="6" t="s">
        <v>15</v>
      </c>
      <c r="W140" s="6" t="s">
        <v>4</v>
      </c>
      <c r="X140" s="6">
        <v>5142</v>
      </c>
      <c r="Y140" s="6">
        <v>5</v>
      </c>
    </row>
    <row r="141" spans="21:25" x14ac:dyDescent="0.3">
      <c r="U141" s="6" t="s">
        <v>3</v>
      </c>
      <c r="V141" s="6" t="s">
        <v>1</v>
      </c>
      <c r="W141" s="6" t="s">
        <v>2</v>
      </c>
      <c r="X141" s="6">
        <v>4753</v>
      </c>
      <c r="Y141" s="6">
        <v>3</v>
      </c>
    </row>
    <row r="142" spans="21:25" x14ac:dyDescent="0.3">
      <c r="U142" s="6" t="s">
        <v>5</v>
      </c>
      <c r="V142" s="6" t="s">
        <v>26</v>
      </c>
      <c r="W142" s="6" t="s">
        <v>2</v>
      </c>
      <c r="X142" s="6">
        <v>5228</v>
      </c>
      <c r="Y142" s="6">
        <v>1</v>
      </c>
    </row>
    <row r="143" spans="21:25" x14ac:dyDescent="0.3">
      <c r="U143" s="6" t="s">
        <v>5</v>
      </c>
      <c r="V143" s="6" t="s">
        <v>25</v>
      </c>
      <c r="W143" s="6" t="s">
        <v>2</v>
      </c>
      <c r="X143" s="6">
        <v>4748</v>
      </c>
      <c r="Y143" s="6">
        <v>5</v>
      </c>
    </row>
    <row r="144" spans="21:25" x14ac:dyDescent="0.3">
      <c r="U144" s="6" t="s">
        <v>8</v>
      </c>
      <c r="V144" s="6" t="s">
        <v>25</v>
      </c>
      <c r="W144" s="6" t="s">
        <v>7</v>
      </c>
      <c r="X144" s="6">
        <v>4430</v>
      </c>
      <c r="Y144" s="6">
        <v>4</v>
      </c>
    </row>
    <row r="145" spans="21:25" x14ac:dyDescent="0.3">
      <c r="U145" s="6" t="s">
        <v>6</v>
      </c>
      <c r="V145" s="6" t="s">
        <v>26</v>
      </c>
      <c r="W145" s="6" t="s">
        <v>9</v>
      </c>
      <c r="X145" s="6">
        <v>4836</v>
      </c>
      <c r="Y145" s="6">
        <v>2</v>
      </c>
    </row>
    <row r="146" spans="21:25" x14ac:dyDescent="0.3">
      <c r="U146" s="6" t="s">
        <v>0</v>
      </c>
      <c r="V146" s="6" t="s">
        <v>15</v>
      </c>
      <c r="W146" s="6" t="s">
        <v>2</v>
      </c>
      <c r="X146" s="6">
        <v>4813</v>
      </c>
      <c r="Y146" s="6">
        <v>4</v>
      </c>
    </row>
    <row r="147" spans="21:25" x14ac:dyDescent="0.3">
      <c r="U147" s="6" t="s">
        <v>5</v>
      </c>
      <c r="V147" s="6" t="s">
        <v>1</v>
      </c>
      <c r="W147" s="6" t="s">
        <v>7</v>
      </c>
      <c r="X147" s="6">
        <v>5360</v>
      </c>
      <c r="Y147" s="6">
        <v>3</v>
      </c>
    </row>
    <row r="148" spans="21:25" x14ac:dyDescent="0.3">
      <c r="U148" s="6" t="s">
        <v>3</v>
      </c>
      <c r="V148" s="6" t="s">
        <v>15</v>
      </c>
      <c r="W148" s="6" t="s">
        <v>7</v>
      </c>
      <c r="X148" s="6">
        <v>4257</v>
      </c>
      <c r="Y148" s="6">
        <v>2</v>
      </c>
    </row>
    <row r="149" spans="21:25" x14ac:dyDescent="0.3">
      <c r="U149" s="6" t="s">
        <v>3</v>
      </c>
      <c r="V149" s="6" t="s">
        <v>1</v>
      </c>
      <c r="W149" s="6" t="s">
        <v>4</v>
      </c>
      <c r="X149" s="6">
        <v>5240</v>
      </c>
      <c r="Y149" s="6">
        <v>3</v>
      </c>
    </row>
    <row r="150" spans="21:25" x14ac:dyDescent="0.3">
      <c r="U150" s="6" t="s">
        <v>3</v>
      </c>
      <c r="V150" s="6" t="s">
        <v>15</v>
      </c>
      <c r="W150" s="6" t="s">
        <v>2</v>
      </c>
      <c r="X150" s="6">
        <v>4820</v>
      </c>
      <c r="Y150" s="6">
        <v>5</v>
      </c>
    </row>
    <row r="151" spans="21:25" x14ac:dyDescent="0.3">
      <c r="U151" s="6" t="s">
        <v>3</v>
      </c>
      <c r="V151" s="6" t="s">
        <v>1</v>
      </c>
      <c r="W151" s="6" t="s">
        <v>4</v>
      </c>
      <c r="X151" s="6">
        <v>4135</v>
      </c>
      <c r="Y151" s="6">
        <v>4</v>
      </c>
    </row>
    <row r="152" spans="21:25" x14ac:dyDescent="0.3">
      <c r="U152" s="6" t="s">
        <v>5</v>
      </c>
      <c r="V152" s="6" t="s">
        <v>25</v>
      </c>
      <c r="W152" s="6" t="s">
        <v>7</v>
      </c>
      <c r="X152" s="6">
        <v>4389</v>
      </c>
      <c r="Y152" s="6">
        <v>4</v>
      </c>
    </row>
    <row r="153" spans="21:25" x14ac:dyDescent="0.3">
      <c r="U153" s="6" t="s">
        <v>5</v>
      </c>
      <c r="V153" s="6" t="s">
        <v>26</v>
      </c>
      <c r="W153" s="6" t="s">
        <v>4</v>
      </c>
      <c r="X153" s="6">
        <v>5138</v>
      </c>
      <c r="Y153" s="6">
        <v>2</v>
      </c>
    </row>
    <row r="154" spans="21:25" x14ac:dyDescent="0.3">
      <c r="U154" s="6" t="s">
        <v>3</v>
      </c>
      <c r="V154" s="6" t="s">
        <v>25</v>
      </c>
      <c r="W154" s="6" t="s">
        <v>7</v>
      </c>
      <c r="X154" s="6">
        <v>4834</v>
      </c>
      <c r="Y154" s="6">
        <v>2</v>
      </c>
    </row>
    <row r="155" spans="21:25" x14ac:dyDescent="0.3">
      <c r="U155" s="6" t="s">
        <v>6</v>
      </c>
      <c r="V155" s="6" t="s">
        <v>25</v>
      </c>
      <c r="W155" s="6" t="s">
        <v>7</v>
      </c>
      <c r="X155" s="6">
        <v>4399</v>
      </c>
      <c r="Y155" s="6">
        <v>5</v>
      </c>
    </row>
    <row r="156" spans="21:25" x14ac:dyDescent="0.3">
      <c r="U156" s="6" t="s">
        <v>8</v>
      </c>
      <c r="V156" s="6" t="s">
        <v>15</v>
      </c>
      <c r="W156" s="6" t="s">
        <v>7</v>
      </c>
      <c r="X156" s="6">
        <v>5200</v>
      </c>
      <c r="Y156" s="6">
        <v>3</v>
      </c>
    </row>
    <row r="157" spans="21:25" x14ac:dyDescent="0.3">
      <c r="U157" s="6" t="s">
        <v>0</v>
      </c>
      <c r="V157" s="6" t="s">
        <v>1</v>
      </c>
      <c r="W157" s="6" t="s">
        <v>7</v>
      </c>
      <c r="X157" s="6">
        <v>5279</v>
      </c>
      <c r="Y157" s="6">
        <v>1</v>
      </c>
    </row>
    <row r="158" spans="21:25" x14ac:dyDescent="0.3">
      <c r="U158" s="6" t="s">
        <v>3</v>
      </c>
      <c r="V158" s="6" t="s">
        <v>15</v>
      </c>
      <c r="W158" s="6" t="s">
        <v>4</v>
      </c>
      <c r="X158" s="6">
        <v>4080</v>
      </c>
      <c r="Y158" s="6">
        <v>4</v>
      </c>
    </row>
    <row r="159" spans="21:25" x14ac:dyDescent="0.3">
      <c r="U159" s="6" t="s">
        <v>0</v>
      </c>
      <c r="V159" s="6" t="s">
        <v>25</v>
      </c>
      <c r="W159" s="6" t="s">
        <v>4</v>
      </c>
      <c r="X159" s="6">
        <v>4723</v>
      </c>
      <c r="Y159" s="6">
        <v>1</v>
      </c>
    </row>
    <row r="160" spans="21:25" x14ac:dyDescent="0.3">
      <c r="U160" s="6" t="s">
        <v>3</v>
      </c>
      <c r="V160" s="6" t="s">
        <v>1</v>
      </c>
      <c r="W160" s="6" t="s">
        <v>9</v>
      </c>
      <c r="X160" s="6">
        <v>5428</v>
      </c>
      <c r="Y160" s="6">
        <v>3</v>
      </c>
    </row>
    <row r="161" spans="21:25" x14ac:dyDescent="0.3">
      <c r="U161" s="6" t="s">
        <v>3</v>
      </c>
      <c r="V161" s="6" t="s">
        <v>26</v>
      </c>
      <c r="W161" s="6" t="s">
        <v>9</v>
      </c>
      <c r="X161" s="6">
        <v>4831</v>
      </c>
      <c r="Y161" s="6">
        <v>1</v>
      </c>
    </row>
    <row r="162" spans="21:25" x14ac:dyDescent="0.3">
      <c r="U162" s="6" t="s">
        <v>3</v>
      </c>
      <c r="V162" s="6" t="s">
        <v>15</v>
      </c>
      <c r="W162" s="6" t="s">
        <v>4</v>
      </c>
      <c r="X162" s="6">
        <v>5371</v>
      </c>
      <c r="Y162" s="6">
        <v>1</v>
      </c>
    </row>
    <row r="163" spans="21:25" x14ac:dyDescent="0.3">
      <c r="U163" s="6" t="s">
        <v>5</v>
      </c>
      <c r="V163" s="6" t="s">
        <v>26</v>
      </c>
      <c r="W163" s="6" t="s">
        <v>9</v>
      </c>
      <c r="X163" s="6">
        <v>5371</v>
      </c>
      <c r="Y163" s="6">
        <v>5</v>
      </c>
    </row>
    <row r="164" spans="21:25" x14ac:dyDescent="0.3">
      <c r="U164" s="6" t="s">
        <v>5</v>
      </c>
      <c r="V164" s="6" t="s">
        <v>26</v>
      </c>
      <c r="W164" s="6" t="s">
        <v>2</v>
      </c>
      <c r="X164" s="6">
        <v>4706</v>
      </c>
      <c r="Y164" s="6">
        <v>4</v>
      </c>
    </row>
    <row r="165" spans="21:25" x14ac:dyDescent="0.3">
      <c r="U165" s="6" t="s">
        <v>6</v>
      </c>
      <c r="V165" s="6" t="s">
        <v>15</v>
      </c>
      <c r="W165" s="6" t="s">
        <v>2</v>
      </c>
      <c r="X165" s="6">
        <v>4491</v>
      </c>
      <c r="Y165" s="6">
        <v>2</v>
      </c>
    </row>
    <row r="166" spans="21:25" x14ac:dyDescent="0.3">
      <c r="U166" s="6" t="s">
        <v>8</v>
      </c>
      <c r="V166" s="6" t="s">
        <v>15</v>
      </c>
      <c r="W166" s="6" t="s">
        <v>9</v>
      </c>
      <c r="X166" s="6">
        <v>4110</v>
      </c>
      <c r="Y166" s="6">
        <v>5</v>
      </c>
    </row>
    <row r="167" spans="21:25" x14ac:dyDescent="0.3">
      <c r="U167" s="6" t="s">
        <v>6</v>
      </c>
      <c r="V167" s="6" t="s">
        <v>26</v>
      </c>
      <c r="W167" s="6" t="s">
        <v>7</v>
      </c>
      <c r="X167" s="6">
        <v>4648</v>
      </c>
      <c r="Y167" s="6">
        <v>5</v>
      </c>
    </row>
    <row r="168" spans="21:25" x14ac:dyDescent="0.3">
      <c r="U168" s="6" t="s">
        <v>5</v>
      </c>
      <c r="V168" s="6" t="s">
        <v>25</v>
      </c>
      <c r="W168" s="6" t="s">
        <v>4</v>
      </c>
      <c r="X168" s="6">
        <v>5349</v>
      </c>
      <c r="Y168" s="6">
        <v>3</v>
      </c>
    </row>
    <row r="169" spans="21:25" x14ac:dyDescent="0.3">
      <c r="U169" s="6" t="s">
        <v>5</v>
      </c>
      <c r="V169" s="6" t="s">
        <v>15</v>
      </c>
      <c r="W169" s="6" t="s">
        <v>7</v>
      </c>
      <c r="X169" s="6">
        <v>4802</v>
      </c>
      <c r="Y169" s="6">
        <v>1</v>
      </c>
    </row>
    <row r="170" spans="21:25" x14ac:dyDescent="0.3">
      <c r="U170" s="6" t="s">
        <v>6</v>
      </c>
      <c r="V170" s="6" t="s">
        <v>25</v>
      </c>
      <c r="W170" s="6" t="s">
        <v>4</v>
      </c>
      <c r="X170" s="6">
        <v>5274</v>
      </c>
      <c r="Y170" s="6">
        <v>1</v>
      </c>
    </row>
    <row r="171" spans="21:25" x14ac:dyDescent="0.3">
      <c r="U171" s="6" t="s">
        <v>6</v>
      </c>
      <c r="V171" s="6" t="s">
        <v>25</v>
      </c>
      <c r="W171" s="6" t="s">
        <v>9</v>
      </c>
      <c r="X171" s="6">
        <v>5248</v>
      </c>
      <c r="Y171" s="6">
        <v>4</v>
      </c>
    </row>
    <row r="172" spans="21:25" x14ac:dyDescent="0.3">
      <c r="U172" s="6" t="s">
        <v>6</v>
      </c>
      <c r="V172" s="6" t="s">
        <v>25</v>
      </c>
      <c r="W172" s="6" t="s">
        <v>2</v>
      </c>
      <c r="X172" s="6">
        <v>4176</v>
      </c>
      <c r="Y172" s="6">
        <v>2</v>
      </c>
    </row>
    <row r="173" spans="21:25" x14ac:dyDescent="0.3">
      <c r="U173" s="6" t="s">
        <v>6</v>
      </c>
      <c r="V173" s="6" t="s">
        <v>25</v>
      </c>
      <c r="W173" s="6" t="s">
        <v>9</v>
      </c>
      <c r="X173" s="6">
        <v>4639</v>
      </c>
      <c r="Y173" s="6">
        <v>1</v>
      </c>
    </row>
    <row r="174" spans="21:25" x14ac:dyDescent="0.3">
      <c r="U174" s="6" t="s">
        <v>6</v>
      </c>
      <c r="V174" s="6" t="s">
        <v>1</v>
      </c>
      <c r="W174" s="6" t="s">
        <v>7</v>
      </c>
      <c r="X174" s="6">
        <v>4261</v>
      </c>
      <c r="Y174" s="6">
        <v>2</v>
      </c>
    </row>
    <row r="175" spans="21:25" x14ac:dyDescent="0.3">
      <c r="U175" s="6" t="s">
        <v>6</v>
      </c>
      <c r="V175" s="6" t="s">
        <v>15</v>
      </c>
      <c r="W175" s="6" t="s">
        <v>2</v>
      </c>
      <c r="X175" s="6">
        <v>5327</v>
      </c>
      <c r="Y175" s="6">
        <v>5</v>
      </c>
    </row>
    <row r="176" spans="21:25" x14ac:dyDescent="0.3">
      <c r="U176" s="6" t="s">
        <v>5</v>
      </c>
      <c r="V176" s="6" t="s">
        <v>15</v>
      </c>
      <c r="W176" s="6" t="s">
        <v>7</v>
      </c>
      <c r="X176" s="6">
        <v>4387</v>
      </c>
      <c r="Y176" s="6">
        <v>4</v>
      </c>
    </row>
    <row r="177" spans="21:25" x14ac:dyDescent="0.3">
      <c r="U177" s="6" t="s">
        <v>3</v>
      </c>
      <c r="V177" s="6" t="s">
        <v>15</v>
      </c>
      <c r="W177" s="6" t="s">
        <v>2</v>
      </c>
      <c r="X177" s="6">
        <v>4993</v>
      </c>
      <c r="Y177" s="6">
        <v>1</v>
      </c>
    </row>
    <row r="178" spans="21:25" x14ac:dyDescent="0.3">
      <c r="U178" s="6" t="s">
        <v>8</v>
      </c>
      <c r="V178" s="6" t="s">
        <v>25</v>
      </c>
      <c r="W178" s="6" t="s">
        <v>4</v>
      </c>
      <c r="X178" s="6">
        <v>4831</v>
      </c>
      <c r="Y178" s="6">
        <v>5</v>
      </c>
    </row>
    <row r="179" spans="21:25" x14ac:dyDescent="0.3">
      <c r="U179" s="6" t="s">
        <v>8</v>
      </c>
      <c r="V179" s="6" t="s">
        <v>15</v>
      </c>
      <c r="W179" s="6" t="s">
        <v>9</v>
      </c>
      <c r="X179" s="6">
        <v>4158</v>
      </c>
      <c r="Y179" s="6">
        <v>5</v>
      </c>
    </row>
    <row r="180" spans="21:25" x14ac:dyDescent="0.3">
      <c r="U180" s="6" t="s">
        <v>8</v>
      </c>
      <c r="V180" s="6" t="s">
        <v>1</v>
      </c>
      <c r="W180" s="6" t="s">
        <v>2</v>
      </c>
      <c r="X180" s="6">
        <v>4414</v>
      </c>
      <c r="Y180" s="6">
        <v>1</v>
      </c>
    </row>
    <row r="181" spans="21:25" x14ac:dyDescent="0.3">
      <c r="U181" s="6" t="s">
        <v>3</v>
      </c>
      <c r="V181" s="6" t="s">
        <v>1</v>
      </c>
      <c r="W181" s="6" t="s">
        <v>7</v>
      </c>
      <c r="X181" s="6">
        <v>4009</v>
      </c>
      <c r="Y181" s="6">
        <v>1</v>
      </c>
    </row>
    <row r="182" spans="21:25" x14ac:dyDescent="0.3">
      <c r="U182" s="6" t="s">
        <v>6</v>
      </c>
      <c r="V182" s="6" t="s">
        <v>25</v>
      </c>
      <c r="W182" s="6" t="s">
        <v>9</v>
      </c>
      <c r="X182" s="6">
        <v>4596</v>
      </c>
      <c r="Y182" s="6">
        <v>1</v>
      </c>
    </row>
    <row r="183" spans="21:25" x14ac:dyDescent="0.3">
      <c r="U183" s="6" t="s">
        <v>6</v>
      </c>
      <c r="V183" s="6" t="s">
        <v>1</v>
      </c>
      <c r="W183" s="6" t="s">
        <v>2</v>
      </c>
      <c r="X183" s="6">
        <v>5085</v>
      </c>
      <c r="Y183" s="6">
        <v>3</v>
      </c>
    </row>
    <row r="184" spans="21:25" x14ac:dyDescent="0.3">
      <c r="U184" s="6" t="s">
        <v>8</v>
      </c>
      <c r="V184" s="6" t="s">
        <v>1</v>
      </c>
      <c r="W184" s="6" t="s">
        <v>4</v>
      </c>
      <c r="X184" s="6">
        <v>4021</v>
      </c>
      <c r="Y184" s="6">
        <v>2</v>
      </c>
    </row>
    <row r="185" spans="21:25" x14ac:dyDescent="0.3">
      <c r="U185" s="6" t="s">
        <v>6</v>
      </c>
      <c r="V185" s="6" t="s">
        <v>25</v>
      </c>
      <c r="W185" s="6" t="s">
        <v>4</v>
      </c>
      <c r="X185" s="6">
        <v>4891</v>
      </c>
      <c r="Y185" s="6">
        <v>1</v>
      </c>
    </row>
    <row r="186" spans="21:25" x14ac:dyDescent="0.3">
      <c r="U186" s="6" t="s">
        <v>8</v>
      </c>
      <c r="V186" s="6" t="s">
        <v>1</v>
      </c>
      <c r="W186" s="6" t="s">
        <v>4</v>
      </c>
      <c r="X186" s="6">
        <v>4984</v>
      </c>
      <c r="Y186" s="6">
        <v>5</v>
      </c>
    </row>
    <row r="187" spans="21:25" x14ac:dyDescent="0.3">
      <c r="U187" s="6" t="s">
        <v>5</v>
      </c>
      <c r="V187" s="6" t="s">
        <v>26</v>
      </c>
      <c r="W187" s="6" t="s">
        <v>2</v>
      </c>
      <c r="X187" s="6">
        <v>4200</v>
      </c>
      <c r="Y187" s="6">
        <v>2</v>
      </c>
    </row>
    <row r="188" spans="21:25" x14ac:dyDescent="0.3">
      <c r="U188" s="6" t="s">
        <v>8</v>
      </c>
      <c r="V188" s="6" t="s">
        <v>15</v>
      </c>
      <c r="W188" s="6" t="s">
        <v>7</v>
      </c>
      <c r="X188" s="6">
        <v>4459</v>
      </c>
      <c r="Y188" s="6">
        <v>3</v>
      </c>
    </row>
    <row r="189" spans="21:25" x14ac:dyDescent="0.3">
      <c r="U189" s="6" t="s">
        <v>6</v>
      </c>
      <c r="V189" s="6" t="s">
        <v>1</v>
      </c>
      <c r="W189" s="6" t="s">
        <v>2</v>
      </c>
      <c r="X189" s="6">
        <v>4180</v>
      </c>
      <c r="Y189" s="6">
        <v>3</v>
      </c>
    </row>
    <row r="190" spans="21:25" x14ac:dyDescent="0.3">
      <c r="U190" s="6" t="s">
        <v>6</v>
      </c>
      <c r="V190" s="6" t="s">
        <v>25</v>
      </c>
      <c r="W190" s="6" t="s">
        <v>2</v>
      </c>
      <c r="X190" s="6">
        <v>4387</v>
      </c>
      <c r="Y190" s="6">
        <v>1</v>
      </c>
    </row>
    <row r="191" spans="21:25" x14ac:dyDescent="0.3">
      <c r="U191" s="6" t="s">
        <v>8</v>
      </c>
      <c r="V191" s="6" t="s">
        <v>15</v>
      </c>
      <c r="W191" s="6" t="s">
        <v>9</v>
      </c>
      <c r="X191" s="6">
        <v>4083</v>
      </c>
      <c r="Y191" s="6">
        <v>5</v>
      </c>
    </row>
    <row r="192" spans="21:25" x14ac:dyDescent="0.3">
      <c r="U192" s="6" t="s">
        <v>5</v>
      </c>
      <c r="V192" s="6" t="s">
        <v>26</v>
      </c>
      <c r="W192" s="6" t="s">
        <v>7</v>
      </c>
      <c r="X192" s="6">
        <v>5371</v>
      </c>
      <c r="Y192" s="6">
        <v>1</v>
      </c>
    </row>
    <row r="193" spans="21:25" x14ac:dyDescent="0.3">
      <c r="U193" s="6" t="s">
        <v>3</v>
      </c>
      <c r="V193" s="6" t="s">
        <v>15</v>
      </c>
      <c r="W193" s="6" t="s">
        <v>7</v>
      </c>
      <c r="X193" s="6">
        <v>4636</v>
      </c>
      <c r="Y193" s="6">
        <v>2</v>
      </c>
    </row>
    <row r="194" spans="21:25" x14ac:dyDescent="0.3">
      <c r="U194" s="6" t="s">
        <v>8</v>
      </c>
      <c r="V194" s="6" t="s">
        <v>25</v>
      </c>
      <c r="W194" s="6" t="s">
        <v>4</v>
      </c>
      <c r="X194" s="6">
        <v>5082</v>
      </c>
      <c r="Y194" s="6">
        <v>2</v>
      </c>
    </row>
    <row r="195" spans="21:25" x14ac:dyDescent="0.3">
      <c r="U195" s="6" t="s">
        <v>8</v>
      </c>
      <c r="V195" s="6" t="s">
        <v>25</v>
      </c>
      <c r="W195" s="6" t="s">
        <v>7</v>
      </c>
      <c r="X195" s="6">
        <v>4277</v>
      </c>
      <c r="Y195" s="6">
        <v>1</v>
      </c>
    </row>
    <row r="196" spans="21:25" x14ac:dyDescent="0.3">
      <c r="U196" s="6" t="s">
        <v>3</v>
      </c>
      <c r="V196" s="6" t="s">
        <v>1</v>
      </c>
      <c r="W196" s="6" t="s">
        <v>4</v>
      </c>
      <c r="X196" s="6">
        <v>4194</v>
      </c>
      <c r="Y196" s="6">
        <v>5</v>
      </c>
    </row>
    <row r="197" spans="21:25" x14ac:dyDescent="0.3">
      <c r="U197" s="6" t="s">
        <v>0</v>
      </c>
      <c r="V197" s="6" t="s">
        <v>25</v>
      </c>
      <c r="W197" s="6" t="s">
        <v>4</v>
      </c>
      <c r="X197" s="6">
        <v>4072</v>
      </c>
      <c r="Y197" s="6">
        <v>3</v>
      </c>
    </row>
    <row r="198" spans="21:25" x14ac:dyDescent="0.3">
      <c r="U198" s="6" t="s">
        <v>3</v>
      </c>
      <c r="V198" s="6" t="s">
        <v>26</v>
      </c>
      <c r="W198" s="6" t="s">
        <v>9</v>
      </c>
      <c r="X198" s="6">
        <v>5402</v>
      </c>
      <c r="Y198" s="6">
        <v>4</v>
      </c>
    </row>
    <row r="199" spans="21:25" x14ac:dyDescent="0.3">
      <c r="U199" s="6" t="s">
        <v>6</v>
      </c>
      <c r="V199" s="6" t="s">
        <v>25</v>
      </c>
      <c r="W199" s="6" t="s">
        <v>9</v>
      </c>
      <c r="X199" s="6">
        <v>4594</v>
      </c>
      <c r="Y199" s="6">
        <v>4</v>
      </c>
    </row>
    <row r="200" spans="21:25" x14ac:dyDescent="0.3">
      <c r="U200" s="6" t="s">
        <v>3</v>
      </c>
      <c r="V200" s="6" t="s">
        <v>1</v>
      </c>
      <c r="W200" s="6" t="s">
        <v>7</v>
      </c>
      <c r="X200" s="6">
        <v>5402</v>
      </c>
      <c r="Y200" s="6">
        <v>2</v>
      </c>
    </row>
    <row r="201" spans="21:25" x14ac:dyDescent="0.3">
      <c r="U201" s="6" t="s">
        <v>5</v>
      </c>
      <c r="V201" s="6" t="s">
        <v>1</v>
      </c>
      <c r="W201" s="6" t="s">
        <v>7</v>
      </c>
      <c r="X201" s="6">
        <v>4429</v>
      </c>
      <c r="Y201" s="6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Zala</dc:creator>
  <cp:lastModifiedBy>Deep Zala</cp:lastModifiedBy>
  <dcterms:created xsi:type="dcterms:W3CDTF">2025-06-14T09:02:42Z</dcterms:created>
  <dcterms:modified xsi:type="dcterms:W3CDTF">2025-06-18T10:00:56Z</dcterms:modified>
</cp:coreProperties>
</file>