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unj\Desktop\github\Advanced-Excel\"/>
    </mc:Choice>
  </mc:AlternateContent>
  <xr:revisionPtr revIDLastSave="0" documentId="13_ncr:1_{4970A834-893A-4771-854D-5ECDA1854EA4}" xr6:coauthVersionLast="47" xr6:coauthVersionMax="47" xr10:uidLastSave="{00000000-0000-0000-0000-000000000000}"/>
  <bookViews>
    <workbookView xWindow="-108" yWindow="-108" windowWidth="23256" windowHeight="12576" xr2:uid="{AB480717-B1FC-4970-B64A-EC914CD9ABBC}"/>
  </bookViews>
  <sheets>
    <sheet name="conditional" sheetId="1" r:id="rId1"/>
    <sheet name="vlookup" sheetId="2" r:id="rId2"/>
    <sheet name="Original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F6" i="2"/>
  <c r="F7" i="2"/>
  <c r="F8" i="2"/>
  <c r="F9" i="2"/>
  <c r="F10" i="2"/>
  <c r="F11" i="2"/>
  <c r="F12" i="2"/>
  <c r="F13" i="2"/>
  <c r="F17" i="2"/>
  <c r="F18" i="2"/>
  <c r="F19" i="2"/>
  <c r="F20" i="2"/>
  <c r="F21" i="2"/>
  <c r="E6" i="2"/>
  <c r="E7" i="2"/>
  <c r="E8" i="2"/>
  <c r="E9" i="2"/>
  <c r="E10" i="2"/>
  <c r="E11" i="2"/>
  <c r="E12" i="2"/>
  <c r="E13" i="2"/>
  <c r="E17" i="2"/>
  <c r="E18" i="2"/>
  <c r="E19" i="2"/>
  <c r="E20" i="2"/>
  <c r="E21" i="2"/>
  <c r="D6" i="2"/>
  <c r="D7" i="2"/>
  <c r="D8" i="2"/>
  <c r="D9" i="2"/>
  <c r="D10" i="2"/>
  <c r="D11" i="2"/>
  <c r="D12" i="2"/>
  <c r="D13" i="2"/>
  <c r="D17" i="2"/>
  <c r="D18" i="2"/>
  <c r="D19" i="2"/>
  <c r="D20" i="2"/>
  <c r="D21" i="2"/>
  <c r="N17" i="1"/>
  <c r="M17" i="1"/>
  <c r="N14" i="1"/>
  <c r="M14" i="1"/>
  <c r="I7" i="1"/>
  <c r="J7" i="1" s="1"/>
  <c r="I6" i="1"/>
  <c r="J6" i="1" s="1"/>
  <c r="I5" i="1"/>
  <c r="J5" i="1" s="1"/>
  <c r="I4" i="1"/>
  <c r="I8" i="1" s="1"/>
  <c r="H8" i="1"/>
  <c r="G8" i="1"/>
  <c r="F8" i="1"/>
  <c r="E8" i="1"/>
  <c r="J4" i="1" l="1"/>
</calcChain>
</file>

<file path=xl/sharedStrings.xml><?xml version="1.0" encoding="utf-8"?>
<sst xmlns="http://schemas.openxmlformats.org/spreadsheetml/2006/main" count="110" uniqueCount="65">
  <si>
    <t>Sales Person</t>
  </si>
  <si>
    <t>Week1</t>
  </si>
  <si>
    <t>Week2</t>
  </si>
  <si>
    <t>Week3</t>
  </si>
  <si>
    <t>Week4</t>
  </si>
  <si>
    <t>Totals</t>
  </si>
  <si>
    <t>H.James</t>
  </si>
  <si>
    <t>K.Dunn</t>
  </si>
  <si>
    <t>L. Carrie</t>
  </si>
  <si>
    <t>R Smith</t>
  </si>
  <si>
    <t>Weekly Total</t>
  </si>
  <si>
    <t>Monthly goal</t>
  </si>
  <si>
    <t xml:space="preserve">IF </t>
  </si>
  <si>
    <t>Month</t>
  </si>
  <si>
    <t>Store</t>
  </si>
  <si>
    <t>SKU</t>
  </si>
  <si>
    <t>Units</t>
  </si>
  <si>
    <t>Sales</t>
  </si>
  <si>
    <t>Jan</t>
  </si>
  <si>
    <t>E0028M</t>
  </si>
  <si>
    <t>E0030M</t>
  </si>
  <si>
    <t>Total Sales</t>
  </si>
  <si>
    <t>Total Units</t>
  </si>
  <si>
    <t>Vlookup</t>
  </si>
  <si>
    <t>Emp ID</t>
  </si>
  <si>
    <t>Last Name</t>
  </si>
  <si>
    <t>First Name</t>
  </si>
  <si>
    <t>Dept</t>
  </si>
  <si>
    <t>Pay rate</t>
  </si>
  <si>
    <t>Email</t>
  </si>
  <si>
    <t>Shah</t>
  </si>
  <si>
    <t>jain</t>
  </si>
  <si>
    <t>tarwala</t>
  </si>
  <si>
    <t>agrawal</t>
  </si>
  <si>
    <t>parab</t>
  </si>
  <si>
    <t>mistry</t>
  </si>
  <si>
    <t>mistri</t>
  </si>
  <si>
    <t>shah</t>
  </si>
  <si>
    <t>tendulkar</t>
  </si>
  <si>
    <t>gill</t>
  </si>
  <si>
    <t>khose</t>
  </si>
  <si>
    <t>gautam</t>
  </si>
  <si>
    <t>pujara</t>
  </si>
  <si>
    <t>joshi</t>
  </si>
  <si>
    <t>pathak</t>
  </si>
  <si>
    <t>omkar</t>
  </si>
  <si>
    <t>karan</t>
  </si>
  <si>
    <t>harsh</t>
  </si>
  <si>
    <t>shubham</t>
  </si>
  <si>
    <t>sara</t>
  </si>
  <si>
    <t>mipin</t>
  </si>
  <si>
    <t>jay</t>
  </si>
  <si>
    <t>rogini</t>
  </si>
  <si>
    <t>nikunj</t>
  </si>
  <si>
    <t>aisha</t>
  </si>
  <si>
    <t>Mayank</t>
  </si>
  <si>
    <t>Bob</t>
  </si>
  <si>
    <t>Jayu</t>
  </si>
  <si>
    <t>kailash</t>
  </si>
  <si>
    <t>AT</t>
  </si>
  <si>
    <t>AD</t>
  </si>
  <si>
    <t>AC</t>
  </si>
  <si>
    <t>TD</t>
  </si>
  <si>
    <t>MD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</si>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</sst>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0"/>
    <numFmt numFmtId="165" formatCode="0\ &quot;@gmail.com&quot;"/>
    <numFmt numFmtId="166" formatCode="&quot;$&quot;\ 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0" fillId="0" borderId="4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6" fontId="0" fillId="0" borderId="8" xfId="0" applyNumberFormat="1" applyBorder="1"/>
    <xf numFmtId="166" fontId="0" fillId="0" borderId="1" xfId="0" applyNumberFormat="1" applyBorder="1"/>
    <xf numFmtId="166" fontId="0" fillId="0" borderId="9" xfId="0" applyNumberFormat="1" applyBorder="1"/>
    <xf numFmtId="0" fontId="0" fillId="0" borderId="1" xfId="0" applyNumberFormat="1" applyBorder="1"/>
  </cellXfs>
  <cellStyles count="1">
    <cellStyle name="Normal" xfId="0" builtinId="0"/>
  </cellStyles>
  <dxfs count="27">
    <dxf>
      <numFmt numFmtId="164" formatCode="&quot;$&quot;\ 0"/>
    </dxf>
    <dxf>
      <numFmt numFmtId="164" formatCode="&quot;$&quot;\ 0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&quot;$&quot;\ 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\ &quot;@gmail.com&quot;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numFmt numFmtId="164" formatCode="&quot;$&quot;\ 0"/>
    </dxf>
    <dxf>
      <numFmt numFmtId="164" formatCode="&quot;$&quot;\ 0"/>
    </dxf>
    <dxf>
      <numFmt numFmtId="164" formatCode="&quot;$&quot;\ 0"/>
    </dxf>
    <dxf>
      <numFmt numFmtId="164" formatCode="&quot;$&quot;\ 0"/>
    </dxf>
    <dxf>
      <numFmt numFmtId="164" formatCode="&quot;$&quot;\ 0"/>
    </dxf>
    <dxf>
      <numFmt numFmtId="164" formatCode="&quot;$&quot;\ 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5BFE3-0B3D-4561-87F2-8119441BA1F2}" name="Table1" displayName="Table1" ref="D3:J8" totalsRowShown="0">
  <autoFilter ref="D3:J8" xr:uid="{3015BFE3-0B3D-4561-87F2-8119441BA1F2}"/>
  <tableColumns count="7">
    <tableColumn id="1" xr3:uid="{6CF3AE20-1179-4E58-A453-1B18A22C4FD2}" name="Sales Person"/>
    <tableColumn id="2" xr3:uid="{8EA75862-ED48-482A-A329-9894C1EAA962}" name="Week1" dataDxfId="26"/>
    <tableColumn id="3" xr3:uid="{7CA01402-3E95-47A3-BE20-036387A7975C}" name="Week2" dataDxfId="25"/>
    <tableColumn id="4" xr3:uid="{32AB98E3-1670-4AA8-9D13-C10ED1DD2C22}" name="Week3" dataDxfId="24"/>
    <tableColumn id="5" xr3:uid="{2B075F83-1827-4FCA-BF09-B9FA1D4B8A58}" name="Week4" dataDxfId="23"/>
    <tableColumn id="6" xr3:uid="{B3F7F6C4-4025-4469-955F-2F087AC8863A}" name="Totals" dataDxfId="22"/>
    <tableColumn id="7" xr3:uid="{593B8F71-B585-4C06-902E-E6D85B56E592}" name="IF " dataDxfId="21">
      <calculatedColumnFormula>IF(I4&gt;=$N$2,"YES","NO")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6946D-8626-42D7-9C6E-3517D28D1EF6}" name="Table2" displayName="Table2" ref="M2:N2" headerRowCount="0" totalsRowShown="0">
  <tableColumns count="2">
    <tableColumn id="1" xr3:uid="{46F0762B-77AF-4305-96DF-2AFFAE7DA993}" name="Column1"/>
    <tableColumn id="2" xr3:uid="{4F47E14B-2CC6-4969-820D-96361BC6709E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1387CA-0D8B-46F9-BDBD-BDF707EAEB1F}" name="Table3" displayName="Table3" ref="D12:H24" headerRowCount="0" totalsRowShown="0">
  <tableColumns count="5">
    <tableColumn id="1" xr3:uid="{546B48C9-A6EA-415E-97FA-A020E234C7B9}" name="Column1"/>
    <tableColumn id="2" xr3:uid="{B9853405-C5D2-49BD-AD7C-32695792AF68}" name="Column2"/>
    <tableColumn id="3" xr3:uid="{A9FA02D3-710D-49F1-B39C-B13B950FC792}" name="Column3"/>
    <tableColumn id="4" xr3:uid="{0EB08385-54C5-4E4F-901C-6BD29D70AD23}" name="Column4"/>
    <tableColumn id="5" xr3:uid="{D9A9B6CC-C472-44CF-A638-70409DD56667}" name="Column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8E6224-8D0B-460C-AB53-2BCB1BB154E4}" name="Table4" displayName="Table4" ref="L13:N17" totalsRowShown="0">
  <autoFilter ref="L13:N17" xr:uid="{8F8E6224-8D0B-460C-AB53-2BCB1BB154E4}"/>
  <tableColumns count="3">
    <tableColumn id="1" xr3:uid="{770F6423-8C66-494F-A319-DDF99B20ABD0}" name="Store"/>
    <tableColumn id="2" xr3:uid="{D99F7EC4-F5E6-4768-A9BA-4B55B6A5155A}" name="Total Sales"/>
    <tableColumn id="3" xr3:uid="{4469EFD5-A881-4E33-8FC5-AE85772C04D0}" name="Total Unit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D953FE-0870-4E30-A601-03BF97728915}" name="Table11" displayName="Table11" ref="G27:H27" headerRowCount="0" totalsRowShown="0">
  <tableColumns count="2">
    <tableColumn id="1" xr3:uid="{B379DD6C-D819-48AC-8BA6-49670628E309}" name="Column1"/>
    <tableColumn id="2" xr3:uid="{B9E47053-7169-4578-9C43-B32D1C6A2331}" name="Column2" headerRowDxfId="0" dataDxfId="1">
      <calculatedColumnFormula>SUM(G13:G24)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F1D2BF-66EB-4AF9-98C9-24DB70FAE025}" name="Table7" displayName="Table7" ref="C5:G21" totalsRowShown="0" headerRowDxfId="16" headerRowBorderDxfId="19" tableBorderDxfId="20" totalsRowBorderDxfId="18">
  <autoFilter ref="C5:G21" xr:uid="{97F1D2BF-66EB-4AF9-98C9-24DB70FAE025}"/>
  <tableColumns count="5">
    <tableColumn id="1" xr3:uid="{F032DB9C-C8FE-4046-9EE7-EB1844BF60E3}" name="Emp ID" dataDxfId="17"/>
    <tableColumn id="2" xr3:uid="{2B6D261F-0119-466E-A2C0-0AD878D2D849}" name="Last Name" dataDxfId="5">
      <calculatedColumnFormula>VLOOKUP(C6,Table711[],2,FALSE)</calculatedColumnFormula>
    </tableColumn>
    <tableColumn id="3" xr3:uid="{6D09A10A-337F-4BA0-A18D-3882F4898B97}" name="First Name" dataDxfId="4">
      <calculatedColumnFormula>VLOOKUP(C6,Table711[],3,TRUE)</calculatedColumnFormula>
    </tableColumn>
    <tableColumn id="4" xr3:uid="{EF41A3E9-D32B-4A08-9C60-283D53BC427D}" name="Dept" dataDxfId="3">
      <calculatedColumnFormula>VLOOKUP(C6,Table711[],4,FALSE)</calculatedColumnFormula>
    </tableColumn>
    <tableColumn id="5" xr3:uid="{BC3A246E-4087-4F59-9C9D-FA12B899860A}" name="Pay rate" dataDxfId="2">
      <calculatedColumnFormula>VLOOKUP(C6,Table711[],5,FALSE)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75B8E5-0311-4395-8DA5-09EC0255BD9D}" name="Table711" displayName="Table711" ref="E5:J21" totalsRowShown="0" headerRowDxfId="15" headerRowBorderDxfId="13" tableBorderDxfId="14" totalsRowBorderDxfId="12">
  <autoFilter ref="E5:J21" xr:uid="{9375B8E5-0311-4395-8DA5-09EC0255BD9D}"/>
  <tableColumns count="6">
    <tableColumn id="1" xr3:uid="{6A2D581C-D384-4DDA-AD74-BD4FCAAA8C92}" name="Emp ID" dataDxfId="11"/>
    <tableColumn id="2" xr3:uid="{CE1B313A-C169-488C-96EE-A2F9E0A3AFC0}" name="Last Name" dataDxfId="10"/>
    <tableColumn id="3" xr3:uid="{E7E0D7F9-9B51-4228-B0EC-237796C3FB84}" name="First Name" dataDxfId="9"/>
    <tableColumn id="4" xr3:uid="{2130F248-216B-48AA-AA8B-9C9376266469}" name="Dept" dataDxfId="8"/>
    <tableColumn id="5" xr3:uid="{6E530395-1C48-404A-B8C3-4A130128C9FD}" name="Email" dataDxfId="7"/>
    <tableColumn id="6" xr3:uid="{319F9596-9B4C-43AC-A0D1-0240E63873F9}" name="Pay rate" dataDxfId="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2638-8720-425C-AA69-A54DC91681B1}">
  <dimension ref="D2:N27"/>
  <sheetViews>
    <sheetView tabSelected="1" workbookViewId="0">
      <selection activeCell="H27" sqref="H27"/>
    </sheetView>
  </sheetViews>
  <sheetFormatPr defaultRowHeight="14.4" x14ac:dyDescent="0.3"/>
  <cols>
    <col min="4" max="4" width="13.33203125" customWidth="1"/>
    <col min="5" max="8" width="10.44140625" customWidth="1"/>
    <col min="11" max="11" width="9.21875" customWidth="1"/>
    <col min="12" max="12" width="10.44140625" customWidth="1"/>
    <col min="13" max="13" width="12.33203125" customWidth="1"/>
    <col min="14" max="14" width="11.88671875" customWidth="1"/>
  </cols>
  <sheetData>
    <row r="2" spans="4:14" x14ac:dyDescent="0.3">
      <c r="M2" t="s">
        <v>11</v>
      </c>
      <c r="N2">
        <v>34000</v>
      </c>
    </row>
    <row r="3" spans="4:14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12</v>
      </c>
    </row>
    <row r="4" spans="4:14" x14ac:dyDescent="0.3">
      <c r="D4" t="s">
        <v>6</v>
      </c>
      <c r="E4" s="1">
        <v>9550</v>
      </c>
      <c r="F4" s="1">
        <v>9230</v>
      </c>
      <c r="G4" s="1">
        <v>8500</v>
      </c>
      <c r="H4" s="1">
        <v>8965</v>
      </c>
      <c r="I4" s="1">
        <f>SUM(E4:H4)</f>
        <v>36245</v>
      </c>
      <c r="J4" s="1" t="str">
        <f t="shared" ref="J4:J7" si="0">IF(I4&gt;=$N$2,"YES","NO")</f>
        <v>YES</v>
      </c>
    </row>
    <row r="5" spans="4:14" x14ac:dyDescent="0.3">
      <c r="D5" t="s">
        <v>7</v>
      </c>
      <c r="E5" s="1">
        <v>5975</v>
      </c>
      <c r="F5" s="1">
        <v>6900</v>
      </c>
      <c r="G5" s="1">
        <v>8500</v>
      </c>
      <c r="H5" s="1">
        <v>10100</v>
      </c>
      <c r="I5" s="1">
        <f>SUM(E5:H5)</f>
        <v>31475</v>
      </c>
      <c r="J5" s="1" t="str">
        <f t="shared" si="0"/>
        <v>NO</v>
      </c>
    </row>
    <row r="6" spans="4:14" x14ac:dyDescent="0.3">
      <c r="D6" t="s">
        <v>8</v>
      </c>
      <c r="E6" s="1">
        <v>7425</v>
      </c>
      <c r="F6" s="1">
        <v>8580</v>
      </c>
      <c r="G6" s="1">
        <v>9910</v>
      </c>
      <c r="H6" s="1">
        <v>7512</v>
      </c>
      <c r="I6" s="1">
        <f>SUM(E6:H6)</f>
        <v>33427</v>
      </c>
      <c r="J6" s="1" t="str">
        <f t="shared" si="0"/>
        <v>NO</v>
      </c>
    </row>
    <row r="7" spans="4:14" x14ac:dyDescent="0.3">
      <c r="D7" t="s">
        <v>9</v>
      </c>
      <c r="E7" s="1">
        <v>9560</v>
      </c>
      <c r="F7" s="1">
        <v>10150</v>
      </c>
      <c r="G7" s="1">
        <v>10200</v>
      </c>
      <c r="H7" s="1">
        <v>9765</v>
      </c>
      <c r="I7" s="1">
        <f>SUM(E7:H7)</f>
        <v>39675</v>
      </c>
      <c r="J7" s="1" t="str">
        <f t="shared" si="0"/>
        <v>YES</v>
      </c>
    </row>
    <row r="8" spans="4:14" x14ac:dyDescent="0.3">
      <c r="D8" t="s">
        <v>10</v>
      </c>
      <c r="E8" s="1">
        <f>SUM(E4:E7)</f>
        <v>32510</v>
      </c>
      <c r="F8" s="1">
        <f>SUM(F4:F7)</f>
        <v>34860</v>
      </c>
      <c r="G8" s="1">
        <f>SUM(G4:G7)</f>
        <v>37110</v>
      </c>
      <c r="H8" s="1">
        <f>SUM(H4:H7)</f>
        <v>36342</v>
      </c>
      <c r="I8" s="1">
        <f>SUM(I4:I7)</f>
        <v>140822</v>
      </c>
      <c r="J8" s="1"/>
    </row>
    <row r="9" spans="4:14" x14ac:dyDescent="0.3">
      <c r="E9" s="1"/>
      <c r="F9" s="1"/>
      <c r="G9" s="1"/>
      <c r="H9" s="1"/>
      <c r="I9" s="1"/>
    </row>
    <row r="10" spans="4:14" x14ac:dyDescent="0.3">
      <c r="E10" s="1"/>
      <c r="F10" s="1"/>
      <c r="G10" s="1"/>
      <c r="H10" s="1"/>
      <c r="I10" s="1"/>
    </row>
    <row r="12" spans="4:14" x14ac:dyDescent="0.3">
      <c r="D12" t="s">
        <v>13</v>
      </c>
      <c r="E12" t="s">
        <v>14</v>
      </c>
      <c r="F12" t="s">
        <v>15</v>
      </c>
      <c r="G12" t="s">
        <v>17</v>
      </c>
      <c r="H12" t="s">
        <v>16</v>
      </c>
    </row>
    <row r="13" spans="4:14" x14ac:dyDescent="0.3">
      <c r="D13" t="s">
        <v>18</v>
      </c>
      <c r="E13">
        <v>1000</v>
      </c>
      <c r="F13" t="s">
        <v>19</v>
      </c>
      <c r="G13" s="1">
        <v>9960</v>
      </c>
      <c r="H13">
        <v>345</v>
      </c>
      <c r="L13" t="s">
        <v>14</v>
      </c>
      <c r="M13" t="s">
        <v>21</v>
      </c>
      <c r="N13" t="s">
        <v>22</v>
      </c>
    </row>
    <row r="14" spans="4:14" x14ac:dyDescent="0.3">
      <c r="D14" t="s">
        <v>18</v>
      </c>
      <c r="E14">
        <v>1050</v>
      </c>
      <c r="F14" t="s">
        <v>19</v>
      </c>
      <c r="G14" s="1">
        <v>5936</v>
      </c>
      <c r="H14">
        <v>212</v>
      </c>
      <c r="L14" s="2">
        <v>3000</v>
      </c>
      <c r="M14">
        <f>SUMIF(E13:E24,3000,G13:G24)</f>
        <v>17944</v>
      </c>
      <c r="N14">
        <f>SUMIF(E13:E24,3000,H13:H24)</f>
        <v>819</v>
      </c>
    </row>
    <row r="15" spans="4:14" x14ac:dyDescent="0.3">
      <c r="D15" t="s">
        <v>18</v>
      </c>
      <c r="E15">
        <v>2000</v>
      </c>
      <c r="F15" t="s">
        <v>19</v>
      </c>
      <c r="G15" s="1">
        <v>10136</v>
      </c>
      <c r="H15">
        <v>346</v>
      </c>
    </row>
    <row r="16" spans="4:14" x14ac:dyDescent="0.3">
      <c r="D16" t="s">
        <v>18</v>
      </c>
      <c r="E16">
        <v>2050</v>
      </c>
      <c r="F16" t="s">
        <v>19</v>
      </c>
      <c r="G16" s="1">
        <v>3388</v>
      </c>
      <c r="H16">
        <v>121</v>
      </c>
      <c r="L16" t="s">
        <v>15</v>
      </c>
      <c r="M16" t="s">
        <v>21</v>
      </c>
      <c r="N16" t="s">
        <v>22</v>
      </c>
    </row>
    <row r="17" spans="4:14" x14ac:dyDescent="0.3">
      <c r="D17" t="s">
        <v>18</v>
      </c>
      <c r="E17">
        <v>3000</v>
      </c>
      <c r="F17" t="s">
        <v>19</v>
      </c>
      <c r="G17" s="1">
        <v>14056</v>
      </c>
      <c r="H17">
        <v>450</v>
      </c>
      <c r="L17" s="2" t="s">
        <v>19</v>
      </c>
      <c r="M17">
        <f>SUMIF(F13:F24,Table4[[#This Row],[Store]],G13:G24)</f>
        <v>53612</v>
      </c>
      <c r="N17">
        <f>SUMIF(F13:F24,Table4[[#This Row],[Store]],H13:H24)</f>
        <v>1652</v>
      </c>
    </row>
    <row r="18" spans="4:14" x14ac:dyDescent="0.3">
      <c r="D18" t="s">
        <v>18</v>
      </c>
      <c r="E18">
        <v>3050</v>
      </c>
      <c r="F18" t="s">
        <v>19</v>
      </c>
      <c r="G18" s="1">
        <v>10136</v>
      </c>
      <c r="H18">
        <v>178</v>
      </c>
    </row>
    <row r="19" spans="4:14" x14ac:dyDescent="0.3">
      <c r="D19" t="s">
        <v>18</v>
      </c>
      <c r="E19">
        <v>1000</v>
      </c>
      <c r="F19" t="s">
        <v>20</v>
      </c>
      <c r="G19" s="1">
        <v>14588</v>
      </c>
      <c r="H19">
        <v>320</v>
      </c>
    </row>
    <row r="20" spans="4:14" x14ac:dyDescent="0.3">
      <c r="D20" t="s">
        <v>18</v>
      </c>
      <c r="E20">
        <v>1050</v>
      </c>
      <c r="F20" t="s">
        <v>20</v>
      </c>
      <c r="G20" s="1">
        <v>6552</v>
      </c>
      <c r="H20">
        <v>280</v>
      </c>
    </row>
    <row r="21" spans="4:14" x14ac:dyDescent="0.3">
      <c r="D21" t="s">
        <v>18</v>
      </c>
      <c r="E21">
        <v>2000</v>
      </c>
      <c r="F21" t="s">
        <v>20</v>
      </c>
      <c r="G21" s="1">
        <v>11788</v>
      </c>
      <c r="H21">
        <v>276</v>
      </c>
    </row>
    <row r="22" spans="4:14" x14ac:dyDescent="0.3">
      <c r="D22" t="s">
        <v>18</v>
      </c>
      <c r="E22">
        <v>2050</v>
      </c>
      <c r="F22" t="s">
        <v>20</v>
      </c>
      <c r="G22" s="1">
        <v>9072</v>
      </c>
      <c r="H22">
        <v>159</v>
      </c>
    </row>
    <row r="23" spans="4:14" x14ac:dyDescent="0.3">
      <c r="D23" t="s">
        <v>18</v>
      </c>
      <c r="E23">
        <v>3000</v>
      </c>
      <c r="F23" t="s">
        <v>20</v>
      </c>
      <c r="G23" s="1">
        <v>3888</v>
      </c>
      <c r="H23">
        <v>369</v>
      </c>
    </row>
    <row r="24" spans="4:14" x14ac:dyDescent="0.3">
      <c r="D24" t="s">
        <v>18</v>
      </c>
      <c r="E24">
        <v>3050</v>
      </c>
      <c r="F24" t="s">
        <v>20</v>
      </c>
      <c r="G24" s="1">
        <v>15176</v>
      </c>
      <c r="H24">
        <v>101</v>
      </c>
    </row>
    <row r="27" spans="4:14" x14ac:dyDescent="0.3">
      <c r="G27" t="s">
        <v>21</v>
      </c>
      <c r="H27" s="1">
        <f>SUM(G13:G24)</f>
        <v>114676</v>
      </c>
    </row>
  </sheetData>
  <phoneticPr fontId="2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EF17-4986-4792-A339-E366BBEBFB2B}">
  <dimension ref="C2:L21"/>
  <sheetViews>
    <sheetView workbookViewId="0">
      <selection activeCell="I2" sqref="I2"/>
    </sheetView>
  </sheetViews>
  <sheetFormatPr defaultRowHeight="14.4" x14ac:dyDescent="0.3"/>
  <cols>
    <col min="4" max="4" width="12.6640625" customWidth="1"/>
    <col min="5" max="5" width="12.5546875" customWidth="1"/>
    <col min="7" max="7" width="9.77734375" customWidth="1"/>
    <col min="12" max="12" width="17.77734375" customWidth="1"/>
  </cols>
  <sheetData>
    <row r="2" spans="3:12" ht="33.6" x14ac:dyDescent="0.65">
      <c r="I2" s="3" t="s">
        <v>23</v>
      </c>
    </row>
    <row r="5" spans="3:12" x14ac:dyDescent="0.3">
      <c r="C5" s="7" t="s">
        <v>24</v>
      </c>
      <c r="D5" s="10" t="s">
        <v>25</v>
      </c>
      <c r="E5" s="10" t="s">
        <v>26</v>
      </c>
      <c r="F5" s="10" t="s">
        <v>27</v>
      </c>
      <c r="G5" s="6" t="s">
        <v>28</v>
      </c>
      <c r="H5" s="5"/>
      <c r="I5" s="5"/>
      <c r="J5" s="5"/>
      <c r="K5" s="5"/>
      <c r="L5" s="5"/>
    </row>
    <row r="6" spans="3:12" x14ac:dyDescent="0.3">
      <c r="C6" s="9">
        <v>1054</v>
      </c>
      <c r="D6" s="8" t="str">
        <f>VLOOKUP(C6,Table711[],2,FALSE)</f>
        <v>Shah</v>
      </c>
      <c r="E6" s="8" t="str">
        <f>VLOOKUP(C6,Table711[],3,TRUE)</f>
        <v>kailash</v>
      </c>
      <c r="F6" s="8" t="str">
        <f>VLOOKUP(C6,Table711[],4,FALSE)</f>
        <v>AT</v>
      </c>
      <c r="G6" s="8">
        <f>VLOOKUP(C6,Table711[],5,FALSE)</f>
        <v>1215</v>
      </c>
      <c r="H6" s="5"/>
      <c r="I6" s="5"/>
      <c r="J6" s="5"/>
      <c r="K6" s="5"/>
      <c r="L6" s="5"/>
    </row>
    <row r="7" spans="3:12" x14ac:dyDescent="0.3">
      <c r="C7" s="9">
        <v>1056</v>
      </c>
      <c r="D7" s="8" t="str">
        <f>VLOOKUP(C7,Table711[],2,FALSE)</f>
        <v>jain</v>
      </c>
      <c r="E7" s="8" t="str">
        <f>VLOOKUP(C7,Table711[],3,TRUE)</f>
        <v>Jayu</v>
      </c>
      <c r="F7" s="18" t="str">
        <f>VLOOKUP(C7,Table711[],4,FALSE)</f>
        <v>AT</v>
      </c>
      <c r="G7" s="8">
        <f>VLOOKUP(C7,Table711[],5,FALSE)</f>
        <v>1485</v>
      </c>
      <c r="H7" s="5"/>
      <c r="I7" s="5"/>
      <c r="J7" s="5"/>
      <c r="K7" s="5"/>
      <c r="L7" s="5"/>
    </row>
    <row r="8" spans="3:12" x14ac:dyDescent="0.3">
      <c r="C8" s="9">
        <v>1067</v>
      </c>
      <c r="D8" s="8" t="str">
        <f>VLOOKUP(C8,Table711[],2,FALSE)</f>
        <v>tarwala</v>
      </c>
      <c r="E8" s="8" t="str">
        <f>VLOOKUP(C8,Table711[],3,TRUE)</f>
        <v>Bob</v>
      </c>
      <c r="F8" s="18" t="str">
        <f>VLOOKUP(C8,Table711[],4,FALSE)</f>
        <v>AT</v>
      </c>
      <c r="G8" s="8">
        <f>VLOOKUP(C8,Table711[],5,FALSE)</f>
        <v>17236</v>
      </c>
      <c r="H8" s="5"/>
      <c r="I8" s="5"/>
      <c r="J8" s="5"/>
      <c r="K8" s="5"/>
      <c r="L8" s="5"/>
    </row>
    <row r="9" spans="3:12" x14ac:dyDescent="0.3">
      <c r="C9" s="9">
        <v>1075</v>
      </c>
      <c r="D9" s="8" t="str">
        <f>VLOOKUP(C9,Table711[],2,FALSE)</f>
        <v>agrawal</v>
      </c>
      <c r="E9" s="8" t="str">
        <f>VLOOKUP(C9,Table711[],3,TRUE)</f>
        <v>Mayank</v>
      </c>
      <c r="F9" s="18" t="str">
        <f>VLOOKUP(C9,Table711[],4,FALSE)</f>
        <v>AT</v>
      </c>
      <c r="G9" s="8">
        <f>VLOOKUP(C9,Table711[],5,FALSE)</f>
        <v>12589</v>
      </c>
      <c r="H9" s="5"/>
      <c r="I9" s="5"/>
      <c r="J9" s="5"/>
      <c r="K9" s="5"/>
      <c r="L9" s="5"/>
    </row>
    <row r="10" spans="3:12" x14ac:dyDescent="0.3">
      <c r="C10" s="9">
        <v>1078</v>
      </c>
      <c r="D10" s="8" t="str">
        <f>VLOOKUP(C10,Table711[],2,FALSE)</f>
        <v>parab</v>
      </c>
      <c r="E10" s="8" t="str">
        <f>VLOOKUP(C10,Table711[],3,TRUE)</f>
        <v>aisha</v>
      </c>
      <c r="F10" s="18" t="str">
        <f>VLOOKUP(C10,Table711[],4,FALSE)</f>
        <v>AD</v>
      </c>
      <c r="G10" s="8">
        <f>VLOOKUP(C10,Table711[],5,FALSE)</f>
        <v>5695</v>
      </c>
      <c r="H10" s="5"/>
      <c r="I10" s="5"/>
      <c r="J10" s="5"/>
      <c r="K10" s="5"/>
      <c r="L10" s="5"/>
    </row>
    <row r="11" spans="3:12" x14ac:dyDescent="0.3">
      <c r="C11" s="9">
        <v>1152</v>
      </c>
      <c r="D11" s="8" t="str">
        <f>VLOOKUP(C11,Table711[],2,FALSE)</f>
        <v>mistry</v>
      </c>
      <c r="E11" s="8" t="str">
        <f>VLOOKUP(C11,Table711[],3,TRUE)</f>
        <v>nikunj</v>
      </c>
      <c r="F11" s="18" t="str">
        <f>VLOOKUP(C11,Table711[],4,FALSE)</f>
        <v>AC</v>
      </c>
      <c r="G11" s="8">
        <f>VLOOKUP(C11,Table711[],5,FALSE)</f>
        <v>1482</v>
      </c>
      <c r="H11" s="5"/>
      <c r="I11" s="5"/>
      <c r="J11" s="5"/>
      <c r="K11" s="5"/>
      <c r="L11" s="5"/>
    </row>
    <row r="12" spans="3:12" x14ac:dyDescent="0.3">
      <c r="C12" s="9">
        <v>1196</v>
      </c>
      <c r="D12" s="8" t="str">
        <f>VLOOKUP(C12,Table711[],2,FALSE)</f>
        <v>mistri</v>
      </c>
      <c r="E12" s="8" t="str">
        <f>VLOOKUP(C12,Table711[],3,TRUE)</f>
        <v>rogini</v>
      </c>
      <c r="F12" s="18" t="str">
        <f>VLOOKUP(C12,Table711[],4,FALSE)</f>
        <v>TD</v>
      </c>
      <c r="G12" s="8">
        <f>VLOOKUP(C12,Table711[],5,FALSE)</f>
        <v>7569</v>
      </c>
      <c r="H12" s="5"/>
      <c r="I12" s="5"/>
      <c r="J12" s="5"/>
      <c r="K12" s="5"/>
      <c r="L12" s="5"/>
    </row>
    <row r="13" spans="3:12" x14ac:dyDescent="0.3">
      <c r="C13" s="9">
        <v>1258</v>
      </c>
      <c r="D13" s="8" t="str">
        <f>VLOOKUP(C13,Table711[],2,FALSE)</f>
        <v>shah</v>
      </c>
      <c r="E13" s="8" t="str">
        <f>VLOOKUP(C13,Table711[],3,TRUE)</f>
        <v>jay</v>
      </c>
      <c r="F13" s="18" t="str">
        <f>VLOOKUP(C13,Table711[],4,FALSE)</f>
        <v>MD</v>
      </c>
      <c r="G13" s="8">
        <f>VLOOKUP(C13,Table711[],5,FALSE)</f>
        <v>821</v>
      </c>
      <c r="H13" s="5"/>
      <c r="I13" s="5"/>
      <c r="J13" s="5"/>
      <c r="K13" s="5"/>
      <c r="L13" s="5"/>
    </row>
    <row r="14" spans="3:12" x14ac:dyDescent="0.3">
      <c r="C14" s="9"/>
      <c r="D14" s="8"/>
      <c r="E14" s="8"/>
      <c r="F14" s="18"/>
      <c r="G14" s="8"/>
      <c r="H14" s="5"/>
      <c r="I14" s="5"/>
      <c r="J14" s="5"/>
      <c r="K14" s="5"/>
      <c r="L14" s="5"/>
    </row>
    <row r="15" spans="3:12" x14ac:dyDescent="0.3">
      <c r="C15" s="9"/>
      <c r="D15" s="8"/>
      <c r="E15" s="8"/>
      <c r="F15" s="8"/>
      <c r="G15" s="8"/>
      <c r="H15" s="5"/>
      <c r="I15" s="5"/>
      <c r="J15" s="5"/>
      <c r="K15" s="5"/>
      <c r="L15" s="5"/>
    </row>
    <row r="16" spans="3:12" x14ac:dyDescent="0.3">
      <c r="C16" s="9"/>
      <c r="D16" s="8"/>
      <c r="E16" s="8"/>
      <c r="F16" s="8"/>
      <c r="G16" s="8"/>
      <c r="H16" s="5"/>
      <c r="I16" s="5"/>
      <c r="J16" s="5"/>
      <c r="K16" s="5"/>
      <c r="L16" s="5"/>
    </row>
    <row r="17" spans="3:12" x14ac:dyDescent="0.3">
      <c r="C17" s="9">
        <v>1302</v>
      </c>
      <c r="D17" s="8" t="str">
        <f>VLOOKUP(C17,Table711[],2,FALSE)</f>
        <v>khose</v>
      </c>
      <c r="E17" s="8" t="str">
        <f>VLOOKUP(C17,Table711[],3,TRUE)</f>
        <v>shubham</v>
      </c>
      <c r="F17" s="8" t="str">
        <f>VLOOKUP(C17,Table711[],4,FALSE)</f>
        <v>AC</v>
      </c>
      <c r="G17" s="8">
        <f>VLOOKUP(C17,Table711[],5,FALSE)</f>
        <v>14825</v>
      </c>
      <c r="H17" s="5"/>
      <c r="I17" s="5"/>
      <c r="J17" s="5"/>
      <c r="K17" s="5"/>
      <c r="L17" s="5"/>
    </row>
    <row r="18" spans="3:12" x14ac:dyDescent="0.3">
      <c r="C18" s="9">
        <v>1310</v>
      </c>
      <c r="D18" s="8" t="str">
        <f>VLOOKUP(C18,Table711[],2,FALSE)</f>
        <v>gautam</v>
      </c>
      <c r="E18" s="8" t="str">
        <f>VLOOKUP(C18,Table711[],3,TRUE)</f>
        <v>shubham</v>
      </c>
      <c r="F18" s="8" t="str">
        <f>VLOOKUP(C18,Table711[],4,FALSE)</f>
        <v>AC</v>
      </c>
      <c r="G18" s="8">
        <f>VLOOKUP(C18,Table711[],5,FALSE)</f>
        <v>15555</v>
      </c>
      <c r="H18" s="5"/>
      <c r="I18" s="5"/>
      <c r="J18" s="5"/>
      <c r="K18" s="5"/>
      <c r="L18" s="5"/>
    </row>
    <row r="19" spans="3:12" x14ac:dyDescent="0.3">
      <c r="C19" s="9">
        <v>1333</v>
      </c>
      <c r="D19" s="8" t="str">
        <f>VLOOKUP(C19,Table711[],2,FALSE)</f>
        <v>pujara</v>
      </c>
      <c r="E19" s="8" t="str">
        <f>VLOOKUP(C19,Table711[],3,TRUE)</f>
        <v>harsh</v>
      </c>
      <c r="F19" s="8" t="str">
        <f>VLOOKUP(C19,Table711[],4,FALSE)</f>
        <v>HR</v>
      </c>
      <c r="G19" s="8">
        <f>VLOOKUP(C19,Table711[],5,FALSE)</f>
        <v>14723</v>
      </c>
      <c r="H19" s="5"/>
      <c r="I19" s="5"/>
      <c r="J19" s="5"/>
      <c r="K19" s="5"/>
      <c r="L19" s="5"/>
    </row>
    <row r="20" spans="3:12" x14ac:dyDescent="0.3">
      <c r="C20" s="9">
        <v>1362</v>
      </c>
      <c r="D20" s="8" t="str">
        <f>VLOOKUP(C20,Table711[],2,FALSE)</f>
        <v>joshi</v>
      </c>
      <c r="E20" s="8" t="str">
        <f>VLOOKUP(C20,Table711[],3,TRUE)</f>
        <v>karan</v>
      </c>
      <c r="F20" s="8" t="str">
        <f>VLOOKUP(C20,Table711[],4,FALSE)</f>
        <v>HR</v>
      </c>
      <c r="G20" s="8">
        <f>VLOOKUP(C20,Table711[],5,FALSE)</f>
        <v>14375</v>
      </c>
      <c r="H20" s="5"/>
      <c r="I20" s="5"/>
      <c r="J20" s="5"/>
      <c r="K20" s="5"/>
      <c r="L20" s="5"/>
    </row>
    <row r="21" spans="3:12" x14ac:dyDescent="0.3">
      <c r="C21" s="4">
        <v>1368</v>
      </c>
      <c r="D21" s="11" t="str">
        <f>VLOOKUP(C21,Table711[],2,FALSE)</f>
        <v>pathak</v>
      </c>
      <c r="E21" s="11" t="str">
        <f>VLOOKUP(C21,Table711[],3,TRUE)</f>
        <v>omkar</v>
      </c>
      <c r="F21" s="11" t="str">
        <f>VLOOKUP(C21,Table711[],4,FALSE)</f>
        <v>HR</v>
      </c>
      <c r="G21" s="8">
        <f>VLOOKUP(C21,Table711[],5,FALSE)</f>
        <v>13458</v>
      </c>
      <c r="H21" s="5"/>
      <c r="I21" s="5"/>
      <c r="J21" s="5"/>
      <c r="K21" s="5"/>
      <c r="L2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04D2-A18B-48E1-B9E0-110007EAA167}">
  <dimension ref="E5:J21"/>
  <sheetViews>
    <sheetView workbookViewId="0">
      <selection activeCell="G27" sqref="G27"/>
    </sheetView>
  </sheetViews>
  <sheetFormatPr defaultRowHeight="14.4" x14ac:dyDescent="0.3"/>
  <cols>
    <col min="6" max="6" width="14.33203125" customWidth="1"/>
    <col min="7" max="7" width="14.77734375" customWidth="1"/>
    <col min="9" max="9" width="17.44140625" customWidth="1"/>
    <col min="10" max="10" width="13.109375" customWidth="1"/>
  </cols>
  <sheetData>
    <row r="5" spans="5:10" x14ac:dyDescent="0.3">
      <c r="E5" s="7" t="s">
        <v>24</v>
      </c>
      <c r="F5" s="10" t="s">
        <v>25</v>
      </c>
      <c r="G5" s="10" t="s">
        <v>26</v>
      </c>
      <c r="H5" s="10" t="s">
        <v>27</v>
      </c>
      <c r="I5" s="10" t="s">
        <v>29</v>
      </c>
      <c r="J5" s="10" t="s">
        <v>28</v>
      </c>
    </row>
    <row r="6" spans="5:10" x14ac:dyDescent="0.3">
      <c r="E6" s="9">
        <v>1054</v>
      </c>
      <c r="F6" s="8" t="s">
        <v>30</v>
      </c>
      <c r="G6" s="8" t="s">
        <v>58</v>
      </c>
      <c r="H6" s="8" t="s">
        <v>59</v>
      </c>
      <c r="I6" s="12">
        <v>1215</v>
      </c>
      <c r="J6" s="15">
        <v>11.54</v>
      </c>
    </row>
    <row r="7" spans="5:10" x14ac:dyDescent="0.3">
      <c r="E7" s="9">
        <v>1056</v>
      </c>
      <c r="F7" s="8" t="s">
        <v>31</v>
      </c>
      <c r="G7" s="8" t="s">
        <v>57</v>
      </c>
      <c r="H7" s="8" t="s">
        <v>59</v>
      </c>
      <c r="I7" s="13">
        <v>1485</v>
      </c>
      <c r="J7" s="16">
        <v>11.2</v>
      </c>
    </row>
    <row r="8" spans="5:10" x14ac:dyDescent="0.3">
      <c r="E8" s="9">
        <v>1067</v>
      </c>
      <c r="F8" s="8" t="s">
        <v>32</v>
      </c>
      <c r="G8" s="8" t="s">
        <v>56</v>
      </c>
      <c r="H8" s="8" t="s">
        <v>59</v>
      </c>
      <c r="I8" s="13">
        <v>17236</v>
      </c>
      <c r="J8" s="16">
        <v>10.58</v>
      </c>
    </row>
    <row r="9" spans="5:10" x14ac:dyDescent="0.3">
      <c r="E9" s="9">
        <v>1075</v>
      </c>
      <c r="F9" s="8" t="s">
        <v>33</v>
      </c>
      <c r="G9" s="8" t="s">
        <v>55</v>
      </c>
      <c r="H9" s="8" t="s">
        <v>59</v>
      </c>
      <c r="I9" s="13">
        <v>12589</v>
      </c>
      <c r="J9" s="16">
        <v>12.3</v>
      </c>
    </row>
    <row r="10" spans="5:10" x14ac:dyDescent="0.3">
      <c r="E10" s="9">
        <v>1078</v>
      </c>
      <c r="F10" s="8" t="s">
        <v>34</v>
      </c>
      <c r="G10" s="8" t="s">
        <v>54</v>
      </c>
      <c r="H10" s="8" t="s">
        <v>60</v>
      </c>
      <c r="I10" s="13">
        <v>5695</v>
      </c>
      <c r="J10" s="16">
        <v>10.029999999999999</v>
      </c>
    </row>
    <row r="11" spans="5:10" x14ac:dyDescent="0.3">
      <c r="E11" s="9">
        <v>1152</v>
      </c>
      <c r="F11" s="8" t="s">
        <v>35</v>
      </c>
      <c r="G11" s="8" t="s">
        <v>53</v>
      </c>
      <c r="H11" s="8" t="s">
        <v>61</v>
      </c>
      <c r="I11" s="13">
        <v>1482</v>
      </c>
      <c r="J11" s="16">
        <v>8.9</v>
      </c>
    </row>
    <row r="12" spans="5:10" x14ac:dyDescent="0.3">
      <c r="E12" s="9">
        <v>1196</v>
      </c>
      <c r="F12" s="8" t="s">
        <v>36</v>
      </c>
      <c r="G12" s="8" t="s">
        <v>52</v>
      </c>
      <c r="H12" s="8" t="s">
        <v>62</v>
      </c>
      <c r="I12" s="13">
        <v>7569</v>
      </c>
      <c r="J12" s="16">
        <v>7.35</v>
      </c>
    </row>
    <row r="13" spans="5:10" x14ac:dyDescent="0.3">
      <c r="E13" s="9">
        <v>1258</v>
      </c>
      <c r="F13" s="8" t="s">
        <v>37</v>
      </c>
      <c r="G13" s="8" t="s">
        <v>51</v>
      </c>
      <c r="H13" s="8" t="s">
        <v>63</v>
      </c>
      <c r="I13" s="13">
        <v>821</v>
      </c>
      <c r="J13" s="16">
        <v>7.65</v>
      </c>
    </row>
    <row r="14" spans="5:10" x14ac:dyDescent="0.3">
      <c r="E14" s="9">
        <v>1289</v>
      </c>
      <c r="F14" s="8" t="s">
        <v>31</v>
      </c>
      <c r="G14" s="8" t="s">
        <v>50</v>
      </c>
      <c r="H14" s="8" t="s">
        <v>61</v>
      </c>
      <c r="I14" s="13">
        <v>1365</v>
      </c>
      <c r="J14" s="16">
        <v>4.59</v>
      </c>
    </row>
    <row r="15" spans="5:10" x14ac:dyDescent="0.3">
      <c r="E15" s="9">
        <v>1299</v>
      </c>
      <c r="F15" s="8" t="s">
        <v>38</v>
      </c>
      <c r="G15" s="8" t="s">
        <v>49</v>
      </c>
      <c r="H15" s="8" t="s">
        <v>59</v>
      </c>
      <c r="I15" s="13">
        <v>45369</v>
      </c>
      <c r="J15" s="16">
        <v>9.8000000000000007</v>
      </c>
    </row>
    <row r="16" spans="5:10" x14ac:dyDescent="0.3">
      <c r="E16" s="9">
        <v>1301</v>
      </c>
      <c r="F16" s="8" t="s">
        <v>39</v>
      </c>
      <c r="G16" s="8" t="s">
        <v>48</v>
      </c>
      <c r="H16" s="8" t="s">
        <v>63</v>
      </c>
      <c r="I16" s="13">
        <v>25876</v>
      </c>
      <c r="J16" s="16">
        <v>9.34</v>
      </c>
    </row>
    <row r="17" spans="5:10" x14ac:dyDescent="0.3">
      <c r="E17" s="9">
        <v>1302</v>
      </c>
      <c r="F17" s="8" t="s">
        <v>40</v>
      </c>
      <c r="G17" s="8" t="s">
        <v>48</v>
      </c>
      <c r="H17" s="8" t="s">
        <v>61</v>
      </c>
      <c r="I17" s="13">
        <v>14825</v>
      </c>
      <c r="J17" s="16">
        <v>6.78</v>
      </c>
    </row>
    <row r="18" spans="5:10" x14ac:dyDescent="0.3">
      <c r="E18" s="9">
        <v>1310</v>
      </c>
      <c r="F18" s="8" t="s">
        <v>41</v>
      </c>
      <c r="G18" s="8" t="s">
        <v>48</v>
      </c>
      <c r="H18" s="8" t="s">
        <v>61</v>
      </c>
      <c r="I18" s="13">
        <v>15555</v>
      </c>
      <c r="J18" s="16">
        <v>1.21</v>
      </c>
    </row>
    <row r="19" spans="5:10" x14ac:dyDescent="0.3">
      <c r="E19" s="9">
        <v>1333</v>
      </c>
      <c r="F19" s="8" t="s">
        <v>42</v>
      </c>
      <c r="G19" s="8" t="s">
        <v>47</v>
      </c>
      <c r="H19" s="8" t="s">
        <v>64</v>
      </c>
      <c r="I19" s="13">
        <v>14723</v>
      </c>
      <c r="J19" s="16">
        <v>4.3099999999999996</v>
      </c>
    </row>
    <row r="20" spans="5:10" x14ac:dyDescent="0.3">
      <c r="E20" s="9">
        <v>1362</v>
      </c>
      <c r="F20" s="8" t="s">
        <v>43</v>
      </c>
      <c r="G20" s="8" t="s">
        <v>46</v>
      </c>
      <c r="H20" s="8" t="s">
        <v>64</v>
      </c>
      <c r="I20" s="13">
        <v>14375</v>
      </c>
      <c r="J20" s="16">
        <v>10.029999999999999</v>
      </c>
    </row>
    <row r="21" spans="5:10" x14ac:dyDescent="0.3">
      <c r="E21" s="4">
        <v>1368</v>
      </c>
      <c r="F21" s="11" t="s">
        <v>44</v>
      </c>
      <c r="G21" s="11" t="s">
        <v>45</v>
      </c>
      <c r="H21" s="11" t="s">
        <v>64</v>
      </c>
      <c r="I21" s="14">
        <v>13458</v>
      </c>
      <c r="J21" s="17">
        <v>11.54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</vt:lpstr>
      <vt:lpstr>vlookup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</dc:creator>
  <cp:lastModifiedBy>Nikunj</cp:lastModifiedBy>
  <dcterms:created xsi:type="dcterms:W3CDTF">2022-06-01T07:58:18Z</dcterms:created>
  <dcterms:modified xsi:type="dcterms:W3CDTF">2022-06-01T09:16:22Z</dcterms:modified>
</cp:coreProperties>
</file>